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aTurtles\data\"/>
    </mc:Choice>
  </mc:AlternateContent>
  <xr:revisionPtr revIDLastSave="0" documentId="8_{8AC5ABE9-8BA3-4FDA-BA50-C46386F60AC3}" xr6:coauthVersionLast="37" xr6:coauthVersionMax="37" xr10:uidLastSave="{00000000-0000-0000-0000-000000000000}"/>
  <bookViews>
    <workbookView xWindow="120" yWindow="90" windowWidth="23895" windowHeight="14535" activeTab="4" xr2:uid="{00000000-000D-0000-FFFF-FFFF00000000}"/>
  </bookViews>
  <sheets>
    <sheet name="weight" sheetId="2" r:id="rId1"/>
    <sheet name="CCL_a" sheetId="3" r:id="rId2"/>
    <sheet name="גיליון1" sheetId="4" r:id="rId3"/>
    <sheet name="גיליון3" sheetId="6" r:id="rId4"/>
    <sheet name="first_last_activity_type" sheetId="1" r:id="rId5"/>
  </sheets>
  <definedNames>
    <definedName name="_xlnm._FilterDatabase" localSheetId="4" hidden="1">first_last_activity_type!$AD$1:$AD$571</definedName>
  </definedNames>
  <calcPr calcId="162913"/>
  <pivotCaches>
    <pivotCache cacheId="0" r:id="rId6"/>
    <pivotCache cacheId="1" r:id="rId7"/>
    <pivotCache cacheId="8" r:id="rId8"/>
    <pivotCache cacheId="12" r:id="rId9"/>
  </pivotCaches>
</workbook>
</file>

<file path=xl/calcChain.xml><?xml version="1.0" encoding="utf-8"?>
<calcChain xmlns="http://schemas.openxmlformats.org/spreadsheetml/2006/main">
  <c r="AE4" i="1" l="1"/>
  <c r="AE436" i="1"/>
  <c r="AE5" i="1"/>
  <c r="AE437" i="1"/>
  <c r="AE438" i="1"/>
  <c r="AE439" i="1"/>
  <c r="AE440" i="1"/>
  <c r="AE441" i="1"/>
  <c r="AE442" i="1"/>
  <c r="AE48" i="1"/>
  <c r="AE443" i="1"/>
  <c r="AE444" i="1"/>
  <c r="AE66" i="1"/>
  <c r="AE84" i="1"/>
  <c r="AE81" i="1"/>
  <c r="AE91" i="1"/>
  <c r="AE104" i="1"/>
  <c r="AE120" i="1"/>
  <c r="AE113" i="1"/>
  <c r="AE102" i="1"/>
  <c r="AE106" i="1"/>
  <c r="AE112" i="1"/>
  <c r="AE99" i="1"/>
  <c r="AE445" i="1"/>
  <c r="AE446" i="1"/>
  <c r="AE107" i="1"/>
  <c r="AE133" i="1"/>
  <c r="AE114" i="1"/>
  <c r="AE117" i="1"/>
  <c r="AE115" i="1"/>
  <c r="AE121" i="1"/>
  <c r="AE122" i="1"/>
  <c r="AE118" i="1"/>
  <c r="AE152" i="1"/>
  <c r="AE447" i="1"/>
  <c r="AE448" i="1"/>
  <c r="AE449" i="1"/>
  <c r="AE13" i="1"/>
  <c r="AE305" i="1"/>
  <c r="AE388" i="1"/>
  <c r="AE301" i="1"/>
  <c r="AE401" i="1"/>
  <c r="AE361" i="1"/>
  <c r="AE415" i="1"/>
  <c r="AE272" i="1"/>
  <c r="AE16" i="1"/>
  <c r="AE450" i="1"/>
  <c r="AE451" i="1"/>
  <c r="AE55" i="1"/>
  <c r="AE30" i="1"/>
  <c r="AE37" i="1"/>
  <c r="AE452" i="1"/>
  <c r="AE52" i="1"/>
  <c r="AE453" i="1"/>
  <c r="AE78" i="1"/>
  <c r="AE72" i="1"/>
  <c r="AE454" i="1"/>
  <c r="AE67" i="1"/>
  <c r="AE455" i="1"/>
  <c r="AE92" i="1"/>
  <c r="AE93" i="1"/>
  <c r="AE136" i="1"/>
  <c r="AE139" i="1"/>
  <c r="AE456" i="1"/>
  <c r="AE123" i="1"/>
  <c r="AE457" i="1"/>
  <c r="AE124" i="1"/>
  <c r="AE108" i="1"/>
  <c r="AE132" i="1"/>
  <c r="AE127" i="1"/>
  <c r="AE458" i="1"/>
  <c r="AE459" i="1"/>
  <c r="AE138" i="1"/>
  <c r="AE125" i="1"/>
  <c r="AE460" i="1"/>
  <c r="AE141" i="1"/>
  <c r="AE461" i="1"/>
  <c r="AE135" i="1"/>
  <c r="AE156" i="1"/>
  <c r="AE462" i="1"/>
  <c r="AE187" i="1"/>
  <c r="AE155" i="1"/>
  <c r="AE140" i="1"/>
  <c r="AE149" i="1"/>
  <c r="AE148" i="1"/>
  <c r="AE157" i="1"/>
  <c r="AE162" i="1"/>
  <c r="AE144" i="1"/>
  <c r="AE175" i="1"/>
  <c r="AE463" i="1"/>
  <c r="AE145" i="1"/>
  <c r="AE179" i="1"/>
  <c r="AE170" i="1"/>
  <c r="AE150" i="1"/>
  <c r="AE173" i="1"/>
  <c r="AE464" i="1"/>
  <c r="AE465" i="1"/>
  <c r="AE154" i="1"/>
  <c r="AE466" i="1"/>
  <c r="AE163" i="1"/>
  <c r="AE166" i="1"/>
  <c r="AE164" i="1"/>
  <c r="AE165" i="1"/>
  <c r="AE171" i="1"/>
  <c r="AE168" i="1"/>
  <c r="AE167" i="1"/>
  <c r="AE169" i="1"/>
  <c r="AE176" i="1"/>
  <c r="AE182" i="1"/>
  <c r="AE193" i="1"/>
  <c r="AE183" i="1"/>
  <c r="AE199" i="1"/>
  <c r="AE192" i="1"/>
  <c r="AE201" i="1"/>
  <c r="AE206" i="1"/>
  <c r="AE467" i="1"/>
  <c r="AE468" i="1"/>
  <c r="AE220" i="1"/>
  <c r="AE252" i="1"/>
  <c r="AE258" i="1"/>
  <c r="AE259" i="1"/>
  <c r="AE243" i="1"/>
  <c r="AE303" i="1"/>
  <c r="AE306" i="1"/>
  <c r="AE248" i="1"/>
  <c r="AE286" i="1"/>
  <c r="AE295" i="1"/>
  <c r="AE267" i="1"/>
  <c r="AE321" i="1"/>
  <c r="AE288" i="1"/>
  <c r="AE262" i="1"/>
  <c r="AE287" i="1"/>
  <c r="AE469" i="1"/>
  <c r="AE307" i="1"/>
  <c r="AE395" i="1"/>
  <c r="AE405" i="1"/>
  <c r="AE429" i="1"/>
  <c r="AE416" i="1"/>
  <c r="AE426" i="1"/>
  <c r="AE423" i="1"/>
  <c r="AE431" i="1"/>
  <c r="AE433" i="1"/>
  <c r="AE434" i="1"/>
  <c r="AE432" i="1"/>
  <c r="AE218" i="1"/>
  <c r="AE253" i="1"/>
  <c r="AE470" i="1"/>
  <c r="AE226" i="1"/>
  <c r="AE245" i="1"/>
  <c r="AE408" i="1"/>
  <c r="AE435" i="1"/>
  <c r="AE8" i="1"/>
  <c r="AE3" i="1"/>
  <c r="AE6" i="1"/>
  <c r="AE7" i="1"/>
  <c r="AE9" i="1"/>
  <c r="AE10" i="1"/>
  <c r="AE471" i="1"/>
  <c r="AE14" i="1"/>
  <c r="AE11" i="1"/>
  <c r="AE12" i="1"/>
  <c r="AE472" i="1"/>
  <c r="AE473" i="1"/>
  <c r="AE23" i="1"/>
  <c r="AE86" i="1"/>
  <c r="AE474" i="1"/>
  <c r="AE69" i="1"/>
  <c r="AE475" i="1"/>
  <c r="AE476" i="1"/>
  <c r="AE109" i="1"/>
  <c r="AE18" i="1"/>
  <c r="AE477" i="1"/>
  <c r="AE478" i="1"/>
  <c r="AE26" i="1"/>
  <c r="AE19" i="1"/>
  <c r="AE479" i="1"/>
  <c r="AE480" i="1"/>
  <c r="AE481" i="1"/>
  <c r="AE482" i="1"/>
  <c r="AE483" i="1"/>
  <c r="AE484" i="1"/>
  <c r="AE62" i="1"/>
  <c r="AE485" i="1"/>
  <c r="AE486" i="1"/>
  <c r="AE27" i="1"/>
  <c r="AE487" i="1"/>
  <c r="AE24" i="1"/>
  <c r="AE488" i="1"/>
  <c r="AE489" i="1"/>
  <c r="AE21" i="1"/>
  <c r="AE22" i="1"/>
  <c r="AE490" i="1"/>
  <c r="AE31" i="1"/>
  <c r="AE491" i="1"/>
  <c r="AE492" i="1"/>
  <c r="AE57" i="1"/>
  <c r="AE50" i="1"/>
  <c r="AE493" i="1"/>
  <c r="AE494" i="1"/>
  <c r="AE495" i="1"/>
  <c r="AE65" i="1"/>
  <c r="AE496" i="1"/>
  <c r="AE25" i="1"/>
  <c r="AE20" i="1"/>
  <c r="AE51" i="1"/>
  <c r="AE497" i="1"/>
  <c r="AE61" i="1"/>
  <c r="AE498" i="1"/>
  <c r="AE499" i="1"/>
  <c r="AE500" i="1"/>
  <c r="AE70" i="1"/>
  <c r="AE32" i="1"/>
  <c r="AE501" i="1"/>
  <c r="AE502" i="1"/>
  <c r="AE126" i="1"/>
  <c r="AE503" i="1"/>
  <c r="AE59" i="1"/>
  <c r="AE43" i="1"/>
  <c r="AE504" i="1"/>
  <c r="AE56" i="1"/>
  <c r="AE68" i="1"/>
  <c r="AE38" i="1"/>
  <c r="AE505" i="1"/>
  <c r="AE506" i="1"/>
  <c r="AE47" i="1"/>
  <c r="AE34" i="1"/>
  <c r="AE507" i="1"/>
  <c r="AE96" i="1"/>
  <c r="AE508" i="1"/>
  <c r="AE509" i="1"/>
  <c r="AE29" i="1"/>
  <c r="AE36" i="1"/>
  <c r="AE510" i="1"/>
  <c r="AE511" i="1"/>
  <c r="AE28" i="1"/>
  <c r="AE41" i="1"/>
  <c r="AE35" i="1"/>
  <c r="AE512" i="1"/>
  <c r="AE513" i="1"/>
  <c r="AE39" i="1"/>
  <c r="AE514" i="1"/>
  <c r="AE44" i="1"/>
  <c r="AE33" i="1"/>
  <c r="AE515" i="1"/>
  <c r="AE71" i="1"/>
  <c r="AE40" i="1"/>
  <c r="AE45" i="1"/>
  <c r="AE516" i="1"/>
  <c r="AE75" i="1"/>
  <c r="AE42" i="1"/>
  <c r="AE73" i="1"/>
  <c r="AE74" i="1"/>
  <c r="AE517" i="1"/>
  <c r="AE49" i="1"/>
  <c r="AE518" i="1"/>
  <c r="AE519" i="1"/>
  <c r="AE53" i="1"/>
  <c r="AE520" i="1"/>
  <c r="AE521" i="1"/>
  <c r="AE522" i="1"/>
  <c r="AE88" i="1"/>
  <c r="AE64" i="1"/>
  <c r="AE63" i="1"/>
  <c r="AE87" i="1"/>
  <c r="AE130" i="1"/>
  <c r="AE523" i="1"/>
  <c r="AE60" i="1"/>
  <c r="AE54" i="1"/>
  <c r="AE58" i="1"/>
  <c r="AE524" i="1"/>
  <c r="AE128" i="1"/>
  <c r="AE83" i="1"/>
  <c r="AE79" i="1"/>
  <c r="AE525" i="1"/>
  <c r="AE97" i="1"/>
  <c r="AE526" i="1"/>
  <c r="AE76" i="1"/>
  <c r="AE100" i="1"/>
  <c r="AE85" i="1"/>
  <c r="AE134" i="1"/>
  <c r="AE527" i="1"/>
  <c r="AE528" i="1"/>
  <c r="AE89" i="1"/>
  <c r="AE98" i="1"/>
  <c r="AE77" i="1"/>
  <c r="AE80" i="1"/>
  <c r="AE529" i="1"/>
  <c r="AE530" i="1"/>
  <c r="AE94" i="1"/>
  <c r="AE116" i="1"/>
  <c r="AE90" i="1"/>
  <c r="AE531" i="1"/>
  <c r="AE110" i="1"/>
  <c r="AE532" i="1"/>
  <c r="AE95" i="1"/>
  <c r="AE533" i="1"/>
  <c r="AE534" i="1"/>
  <c r="AE129" i="1"/>
  <c r="AE111" i="1"/>
  <c r="AE119" i="1"/>
  <c r="AE131" i="1"/>
  <c r="AE535" i="1"/>
  <c r="AE536" i="1"/>
  <c r="AE146" i="1"/>
  <c r="AE537" i="1"/>
  <c r="AE147" i="1"/>
  <c r="AE161" i="1"/>
  <c r="AE538" i="1"/>
  <c r="AE181" i="1"/>
  <c r="AE174" i="1"/>
  <c r="AE184" i="1"/>
  <c r="AE327" i="1"/>
  <c r="AE190" i="1"/>
  <c r="AE539" i="1"/>
  <c r="AE197" i="1"/>
  <c r="AE194" i="1"/>
  <c r="AE189" i="1"/>
  <c r="AE195" i="1"/>
  <c r="AE191" i="1"/>
  <c r="AE540" i="1"/>
  <c r="AE200" i="1"/>
  <c r="AE203" i="1"/>
  <c r="AE212" i="1"/>
  <c r="AE205" i="1"/>
  <c r="AE202" i="1"/>
  <c r="AE204" i="1"/>
  <c r="AE211" i="1"/>
  <c r="AE209" i="1"/>
  <c r="AE207" i="1"/>
  <c r="AE210" i="1"/>
  <c r="AE236" i="1"/>
  <c r="AE208" i="1"/>
  <c r="AE221" i="1"/>
  <c r="AE244" i="1"/>
  <c r="AE215" i="1"/>
  <c r="AE541" i="1"/>
  <c r="AE216" i="1"/>
  <c r="AE542" i="1"/>
  <c r="AE217" i="1"/>
  <c r="AE224" i="1"/>
  <c r="AE219" i="1"/>
  <c r="AE225" i="1"/>
  <c r="AE228" i="1"/>
  <c r="AE237" i="1"/>
  <c r="AE241" i="1"/>
  <c r="AE223" i="1"/>
  <c r="AE246" i="1"/>
  <c r="AE263" i="1"/>
  <c r="AE222" i="1"/>
  <c r="AE254" i="1"/>
  <c r="AE232" i="1"/>
  <c r="AE229" i="1"/>
  <c r="AE392" i="1"/>
  <c r="AE238" i="1"/>
  <c r="AE543" i="1"/>
  <c r="AE239" i="1"/>
  <c r="AE230" i="1"/>
  <c r="AE240" i="1"/>
  <c r="AE231" i="1"/>
  <c r="AE235" i="1"/>
  <c r="AE227" i="1"/>
  <c r="AE544" i="1"/>
  <c r="AE233" i="1"/>
  <c r="AE545" i="1"/>
  <c r="AE249" i="1"/>
  <c r="AE269" i="1"/>
  <c r="AE283" i="1"/>
  <c r="AE266" i="1"/>
  <c r="AE251" i="1"/>
  <c r="AE546" i="1"/>
  <c r="AE281" i="1"/>
  <c r="AE257" i="1"/>
  <c r="AE270" i="1"/>
  <c r="AE260" i="1"/>
  <c r="AE331" i="1"/>
  <c r="AE255" i="1"/>
  <c r="AE547" i="1"/>
  <c r="AE213" i="1"/>
  <c r="AE214" i="1"/>
  <c r="AE247" i="1"/>
  <c r="AE250" i="1"/>
  <c r="AE256" i="1"/>
  <c r="AE278" i="1"/>
  <c r="AE548" i="1"/>
  <c r="AE279" i="1"/>
  <c r="AE296" i="1"/>
  <c r="AE273" i="1"/>
  <c r="AE277" i="1"/>
  <c r="AE274" i="1"/>
  <c r="AE282" i="1"/>
  <c r="AE268" i="1"/>
  <c r="AE280" i="1"/>
  <c r="AE297" i="1"/>
  <c r="AE317" i="1"/>
  <c r="AE318" i="1"/>
  <c r="AE308" i="1"/>
  <c r="AE302" i="1"/>
  <c r="AE289" i="1"/>
  <c r="AE291" i="1"/>
  <c r="AE319" i="1"/>
  <c r="AE290" i="1"/>
  <c r="AE298" i="1"/>
  <c r="AE242" i="1"/>
  <c r="AE309" i="1"/>
  <c r="AE328" i="1"/>
  <c r="AE320" i="1"/>
  <c r="AE347" i="1"/>
  <c r="AE284" i="1"/>
  <c r="AE338" i="1"/>
  <c r="AE315" i="1"/>
  <c r="AE356" i="1"/>
  <c r="AE345" i="1"/>
  <c r="AE285" i="1"/>
  <c r="AE300" i="1"/>
  <c r="AE339" i="1"/>
  <c r="AE299" i="1"/>
  <c r="AE310" i="1"/>
  <c r="AE329" i="1"/>
  <c r="AE348" i="1"/>
  <c r="AE376" i="1"/>
  <c r="AE549" i="1"/>
  <c r="AE311" i="1"/>
  <c r="AE384" i="1"/>
  <c r="AE294" i="1"/>
  <c r="AE334" i="1"/>
  <c r="AE322" i="1"/>
  <c r="AE332" i="1"/>
  <c r="AE337" i="1"/>
  <c r="AE367" i="1"/>
  <c r="AE323" i="1"/>
  <c r="AE375" i="1"/>
  <c r="AE354" i="1"/>
  <c r="AE349" i="1"/>
  <c r="AE372" i="1"/>
  <c r="AE402" i="1"/>
  <c r="AE293" i="1"/>
  <c r="AE324" i="1"/>
  <c r="AE371" i="1"/>
  <c r="AE390" i="1"/>
  <c r="AE389" i="1"/>
  <c r="AE325" i="1"/>
  <c r="AE550" i="1"/>
  <c r="AE340" i="1"/>
  <c r="AE333" i="1"/>
  <c r="AE341" i="1"/>
  <c r="AE357" i="1"/>
  <c r="AE551" i="1"/>
  <c r="AE373" i="1"/>
  <c r="AE552" i="1"/>
  <c r="AE368" i="1"/>
  <c r="AE355" i="1"/>
  <c r="AE369" i="1"/>
  <c r="AE275" i="1"/>
  <c r="AE396" i="1"/>
  <c r="AE553" i="1"/>
  <c r="AE397" i="1"/>
  <c r="AE350" i="1"/>
  <c r="AE330" i="1"/>
  <c r="AE326" i="1"/>
  <c r="AE358" i="1"/>
  <c r="AE304" i="1"/>
  <c r="AE316" i="1"/>
  <c r="AE342" i="1"/>
  <c r="AE365" i="1"/>
  <c r="AE383" i="1"/>
  <c r="AE346" i="1"/>
  <c r="AE335" i="1"/>
  <c r="AE398" i="1"/>
  <c r="AE362" i="1"/>
  <c r="AE353" i="1"/>
  <c r="AE394" i="1"/>
  <c r="AE381" i="1"/>
  <c r="AE351" i="1"/>
  <c r="AE385" i="1"/>
  <c r="AE554" i="1"/>
  <c r="AE336" i="1"/>
  <c r="AE555" i="1"/>
  <c r="AE379" i="1"/>
  <c r="AE378" i="1"/>
  <c r="AE556" i="1"/>
  <c r="AE557" i="1"/>
  <c r="AE352" i="1"/>
  <c r="AE412" i="1"/>
  <c r="AE377" i="1"/>
  <c r="AE409" i="1"/>
  <c r="AE370" i="1"/>
  <c r="AE374" i="1"/>
  <c r="AE343" i="1"/>
  <c r="AE380" i="1"/>
  <c r="AE406" i="1"/>
  <c r="AE393" i="1"/>
  <c r="AE364" i="1"/>
  <c r="AE391" i="1"/>
  <c r="AE403" i="1"/>
  <c r="AE407" i="1"/>
  <c r="AE413" i="1"/>
  <c r="AE410" i="1"/>
  <c r="AE387" i="1"/>
  <c r="AE382" i="1"/>
  <c r="AE399" i="1"/>
  <c r="AE421" i="1"/>
  <c r="AE425" i="1"/>
  <c r="AE411" i="1"/>
  <c r="AE417" i="1"/>
  <c r="AE558" i="1"/>
  <c r="AE424" i="1"/>
  <c r="AE420" i="1"/>
  <c r="AE418" i="1"/>
  <c r="AE427" i="1"/>
  <c r="AE312" i="1"/>
  <c r="AE198" i="1"/>
  <c r="AE264" i="1"/>
  <c r="AE153" i="1"/>
  <c r="AE363" i="1"/>
  <c r="AE46" i="1"/>
  <c r="AE559" i="1"/>
  <c r="AE292" i="1"/>
  <c r="AE359" i="1"/>
  <c r="AE265" i="1"/>
  <c r="AE360" i="1"/>
  <c r="AE560" i="1"/>
  <c r="AE561" i="1"/>
  <c r="AE101" i="1"/>
  <c r="AE15" i="1"/>
  <c r="AE17" i="1"/>
  <c r="AE562" i="1"/>
  <c r="AE105" i="1"/>
  <c r="AE563" i="1"/>
  <c r="AE564" i="1"/>
  <c r="AE137" i="1"/>
  <c r="AE142" i="1"/>
  <c r="AE143" i="1"/>
  <c r="AE151" i="1"/>
  <c r="AE158" i="1"/>
  <c r="AE159" i="1"/>
  <c r="AE160" i="1"/>
  <c r="AE172" i="1"/>
  <c r="AE180" i="1"/>
  <c r="AE178" i="1"/>
  <c r="AE177" i="1"/>
  <c r="AE185" i="1"/>
  <c r="AE186" i="1"/>
  <c r="AE565" i="1"/>
  <c r="AE196" i="1"/>
  <c r="AE188" i="1"/>
  <c r="AE234" i="1"/>
  <c r="AE566" i="1"/>
  <c r="AE567" i="1"/>
  <c r="AE568" i="1"/>
  <c r="AE569" i="1"/>
  <c r="AE261" i="1"/>
  <c r="AE570" i="1"/>
  <c r="AE276" i="1"/>
  <c r="AE344" i="1"/>
  <c r="AE271" i="1"/>
  <c r="AE386" i="1"/>
  <c r="AE414" i="1"/>
  <c r="AE400" i="1"/>
  <c r="AE366" i="1"/>
  <c r="AE313" i="1"/>
  <c r="AE404" i="1"/>
  <c r="AE422" i="1"/>
  <c r="AE571" i="1"/>
  <c r="AE419" i="1"/>
  <c r="AE428" i="1"/>
  <c r="AE314" i="1"/>
  <c r="AE430" i="1"/>
  <c r="AE82" i="1"/>
  <c r="AE103" i="1"/>
  <c r="AE2" i="1"/>
  <c r="AB487" i="1" l="1"/>
  <c r="AB517" i="1"/>
  <c r="AB503" i="1"/>
  <c r="AB472" i="1"/>
  <c r="AB512" i="1"/>
  <c r="AB303" i="1"/>
  <c r="AB7" i="1"/>
  <c r="AB10" i="1"/>
  <c r="AB194" i="1"/>
  <c r="AB195" i="1"/>
  <c r="AB312" i="1"/>
  <c r="AB468" i="1"/>
  <c r="AB184" i="1"/>
  <c r="AB198" i="1"/>
  <c r="AB478" i="1"/>
  <c r="AB515" i="1"/>
  <c r="AB321" i="1"/>
  <c r="AB358" i="1"/>
  <c r="AB550" i="1"/>
  <c r="AB494" i="1"/>
  <c r="AB191" i="1"/>
  <c r="AB511" i="1"/>
  <c r="AB471" i="1"/>
  <c r="AB264" i="1"/>
  <c r="AB497" i="1"/>
  <c r="AB475" i="1"/>
  <c r="AB467" i="1"/>
  <c r="AB314" i="1"/>
  <c r="AB480" i="1"/>
  <c r="AB545" i="1"/>
  <c r="AB327" i="1"/>
  <c r="AB26" i="1"/>
  <c r="AB507" i="1"/>
  <c r="AB489" i="1"/>
  <c r="AB114" i="1"/>
  <c r="AB103" i="1"/>
  <c r="AB301" i="1"/>
  <c r="AB496" i="1"/>
  <c r="AB151" i="1"/>
  <c r="AB210" i="1"/>
  <c r="AB530" i="1"/>
  <c r="AB82" i="1"/>
  <c r="AB450" i="1"/>
  <c r="AB477" i="1"/>
  <c r="AB485" i="1"/>
  <c r="AB451" i="1"/>
  <c r="AB22" i="1"/>
  <c r="AB454" i="1"/>
  <c r="AB474" i="1"/>
  <c r="AB233" i="1"/>
  <c r="AB411" i="1"/>
  <c r="AB481" i="1"/>
  <c r="AB533" i="1"/>
  <c r="AB536" i="1"/>
  <c r="AB60" i="1"/>
  <c r="AB74" i="1"/>
  <c r="AB86" i="1"/>
  <c r="AB33" i="1"/>
  <c r="AB96" i="1"/>
  <c r="AB429" i="1"/>
  <c r="AB493" i="1"/>
  <c r="AB484" i="1"/>
  <c r="AB268" i="1"/>
  <c r="AB473" i="1"/>
  <c r="AB430" i="1"/>
  <c r="AB425" i="1"/>
  <c r="AB387" i="1"/>
  <c r="AB557" i="1"/>
  <c r="AB128" i="1"/>
  <c r="AB230" i="1"/>
  <c r="AB506" i="1"/>
  <c r="AB153" i="1"/>
  <c r="AB500" i="1"/>
  <c r="AB491" i="1"/>
  <c r="AB29" i="1"/>
  <c r="AB509" i="1"/>
  <c r="AB504" i="1"/>
  <c r="AB516" i="1"/>
  <c r="AB486" i="1"/>
  <c r="AB501" i="1"/>
  <c r="AB186" i="1"/>
  <c r="AB17" i="1"/>
  <c r="AB160" i="1"/>
  <c r="AB178" i="1"/>
  <c r="AB212" i="1"/>
  <c r="AB224" i="1"/>
  <c r="AB298" i="1"/>
  <c r="AB232" i="1"/>
  <c r="AB538" i="1"/>
  <c r="AB213" i="1"/>
  <c r="AB540" i="1"/>
  <c r="AB229" i="1"/>
  <c r="AB514" i="1"/>
  <c r="AB519" i="1"/>
  <c r="AB518" i="1"/>
  <c r="AB479" i="1"/>
  <c r="AB490" i="1"/>
  <c r="AB476" i="1"/>
  <c r="AB502" i="1"/>
  <c r="AB482" i="1"/>
  <c r="AB495" i="1"/>
  <c r="AB525" i="1"/>
  <c r="AB262" i="1"/>
  <c r="AB193" i="1"/>
  <c r="AB462" i="1"/>
  <c r="AB466" i="1"/>
  <c r="AB305" i="1"/>
  <c r="AB361" i="1"/>
  <c r="AB272" i="1"/>
  <c r="AB415" i="1"/>
  <c r="AB401" i="1"/>
  <c r="AB388" i="1"/>
  <c r="AB70" i="1"/>
  <c r="AB250" i="1"/>
  <c r="AB130" i="1"/>
  <c r="AB287" i="1"/>
  <c r="AB556" i="1"/>
  <c r="AB173" i="1"/>
  <c r="AB18" i="1"/>
  <c r="AB541" i="1"/>
  <c r="AB227" i="1"/>
  <c r="AB123" i="1"/>
  <c r="AB62" i="1"/>
  <c r="AB251" i="1"/>
  <c r="AB136" i="1"/>
  <c r="AB51" i="1"/>
  <c r="AB236" i="1"/>
  <c r="AB68" i="1"/>
  <c r="AB75" i="1"/>
  <c r="AB88" i="1"/>
  <c r="AB71" i="1"/>
  <c r="AB61" i="1"/>
  <c r="AB57" i="1"/>
  <c r="AB56" i="1"/>
  <c r="AB47" i="1"/>
  <c r="AB127" i="1"/>
  <c r="AB391" i="1"/>
  <c r="AB343" i="1"/>
  <c r="AB340" i="1"/>
  <c r="AB243" i="1"/>
  <c r="AB93" i="1"/>
  <c r="AB139" i="1"/>
  <c r="AB124" i="1"/>
  <c r="AB6" i="1"/>
  <c r="AB380" i="1"/>
  <c r="AB85" i="1"/>
  <c r="AB79" i="1"/>
  <c r="AB286" i="1"/>
  <c r="AB77" i="1"/>
  <c r="AB218" i="1"/>
  <c r="AB134" i="1"/>
  <c r="AB300" i="1"/>
  <c r="AB155" i="1"/>
  <c r="AB176" i="1"/>
  <c r="AB399" i="1"/>
  <c r="AB469" i="1"/>
  <c r="AB277" i="1"/>
  <c r="AB293" i="1"/>
  <c r="AB109" i="1"/>
  <c r="AB69" i="1"/>
  <c r="AB59" i="1"/>
  <c r="AB131" i="1"/>
  <c r="AB392" i="1"/>
  <c r="AB183" i="1"/>
  <c r="AB275" i="1"/>
  <c r="AB21" i="1"/>
  <c r="AB45" i="1"/>
  <c r="AB78" i="1"/>
  <c r="AB357" i="1"/>
  <c r="AB364" i="1"/>
  <c r="AB363" i="1"/>
  <c r="AB370" i="1"/>
  <c r="AB137" i="1"/>
  <c r="AB382" i="1"/>
  <c r="AB163" i="1"/>
  <c r="AB16" i="1"/>
  <c r="AB217" i="1"/>
  <c r="AB164" i="1"/>
  <c r="AB324" i="1"/>
  <c r="AB202" i="1"/>
  <c r="AB65" i="1"/>
  <c r="AB372" i="1"/>
  <c r="AB149" i="1"/>
  <c r="AB129" i="1"/>
  <c r="AB348" i="1"/>
  <c r="AB353" i="1"/>
  <c r="AB211" i="1"/>
  <c r="AB558" i="1"/>
  <c r="AB428" i="1"/>
  <c r="AB197" i="1"/>
  <c r="AB405" i="1"/>
  <c r="AB422" i="1"/>
  <c r="AB326" i="1"/>
  <c r="AB417" i="1"/>
  <c r="AB108" i="1"/>
  <c r="AB263" i="1"/>
  <c r="AB76" i="1"/>
  <c r="AB165" i="1"/>
  <c r="AB100" i="1"/>
  <c r="AB190" i="1"/>
  <c r="AB83" i="1"/>
  <c r="AB179" i="1"/>
  <c r="AB140" i="1"/>
  <c r="AB310" i="1"/>
  <c r="AB214" i="1"/>
  <c r="AB254" i="1"/>
  <c r="AB418" i="1"/>
  <c r="AB55" i="1"/>
  <c r="AB23" i="1"/>
  <c r="AB447" i="1"/>
  <c r="AB449" i="1"/>
  <c r="AB534" i="1"/>
  <c r="AB543" i="1"/>
  <c r="AB413" i="1"/>
  <c r="AB560" i="1"/>
  <c r="AB389" i="1"/>
  <c r="AB141" i="1"/>
  <c r="AB41" i="1"/>
  <c r="AB244" i="1"/>
  <c r="AB354" i="1"/>
  <c r="AB424" i="1"/>
  <c r="AB259" i="1"/>
  <c r="AB248" i="1"/>
  <c r="AB352" i="1"/>
  <c r="AB323" i="1"/>
  <c r="AB38" i="1"/>
  <c r="AB565" i="1"/>
  <c r="AB87" i="1"/>
  <c r="AB445" i="1"/>
  <c r="AB15" i="1"/>
  <c r="AB398" i="1"/>
  <c r="AB278" i="1"/>
  <c r="AB167" i="1"/>
  <c r="AB438" i="1"/>
  <c r="AB291" i="1"/>
  <c r="AB371" i="1"/>
  <c r="AB30" i="1"/>
  <c r="AB25" i="1"/>
  <c r="AB27" i="1"/>
  <c r="AB34" i="1"/>
  <c r="AB346" i="1"/>
  <c r="AB379" i="1"/>
  <c r="AB409" i="1"/>
  <c r="AB252" i="1"/>
  <c r="AB46" i="1"/>
  <c r="AB345" i="1"/>
  <c r="AB228" i="1"/>
  <c r="AB63" i="1"/>
  <c r="AB44" i="1"/>
  <c r="AB258" i="1"/>
  <c r="AB281" i="1"/>
  <c r="AB377" i="1"/>
  <c r="AB267" i="1"/>
  <c r="AB192" i="1"/>
  <c r="AB189" i="1"/>
  <c r="AB52" i="1"/>
  <c r="AB333" i="1"/>
  <c r="AB37" i="1"/>
  <c r="AB42" i="1"/>
  <c r="AB261" i="1"/>
  <c r="AB115" i="1"/>
  <c r="AB36" i="1"/>
  <c r="AB561" i="1"/>
  <c r="AB150" i="1"/>
  <c r="AB28" i="1"/>
  <c r="AB169" i="1"/>
  <c r="AB5" i="1"/>
  <c r="AB4" i="1"/>
  <c r="AB48" i="1"/>
  <c r="AB19" i="1"/>
  <c r="AB423" i="1"/>
  <c r="AB235" i="1"/>
  <c r="AB559" i="1"/>
  <c r="AB166" i="1"/>
  <c r="AB216" i="1"/>
  <c r="AB378" i="1"/>
  <c r="AB308" i="1"/>
  <c r="AB376" i="1"/>
  <c r="AB568" i="1"/>
  <c r="AB162" i="1"/>
  <c r="AB138" i="1"/>
  <c r="AB253" i="1"/>
  <c r="AB226" i="1"/>
  <c r="AB154" i="1"/>
  <c r="AB571" i="1"/>
  <c r="AB91" i="1"/>
  <c r="AB381" i="1"/>
  <c r="AB104" i="1"/>
  <c r="AB344" i="1"/>
  <c r="AB551" i="1"/>
  <c r="AB437" i="1"/>
  <c r="AB436" i="1"/>
  <c r="AB294" i="1"/>
  <c r="AB237" i="1"/>
  <c r="AB390" i="1"/>
  <c r="AB553" i="1"/>
  <c r="AB280" i="1"/>
  <c r="AB562" i="1"/>
  <c r="AB84" i="1"/>
  <c r="AB444" i="1"/>
  <c r="AB81" i="1"/>
  <c r="AB122" i="1"/>
  <c r="AB99" i="1"/>
  <c r="AB107" i="1"/>
  <c r="AB121" i="1"/>
  <c r="AB133" i="1"/>
  <c r="AB106" i="1"/>
  <c r="AB112" i="1"/>
  <c r="AB118" i="1"/>
  <c r="AB117" i="1"/>
  <c r="AB152" i="1"/>
  <c r="AB120" i="1"/>
  <c r="AB102" i="1"/>
  <c r="AB2" i="1"/>
  <c r="AB105" i="1"/>
  <c r="AB66" i="1"/>
  <c r="AB400" i="1"/>
  <c r="AB231" i="1"/>
  <c r="AB439" i="1"/>
  <c r="AB446" i="1"/>
  <c r="AB223" i="1"/>
  <c r="AB412" i="1"/>
  <c r="AB402" i="1"/>
  <c r="AB440" i="1"/>
  <c r="AB199" i="1"/>
  <c r="AB101" i="1"/>
  <c r="AB219" i="1"/>
  <c r="AB307" i="1"/>
  <c r="AB206" i="1"/>
  <c r="AB420" i="1"/>
  <c r="AB196" i="1"/>
  <c r="AB279" i="1"/>
  <c r="AB319" i="1"/>
  <c r="AB207" i="1"/>
  <c r="AB256" i="1"/>
  <c r="AB322" i="1"/>
  <c r="AB566" i="1"/>
  <c r="AB567" i="1"/>
  <c r="AB161" i="1"/>
  <c r="AB325" i="1"/>
  <c r="AB269" i="1"/>
  <c r="AB238" i="1"/>
  <c r="AB393" i="1"/>
  <c r="AB266" i="1"/>
  <c r="AB241" i="1"/>
  <c r="AB242" i="1"/>
  <c r="AB284" i="1"/>
  <c r="AB290" i="1"/>
  <c r="AB335" i="1"/>
  <c r="AB414" i="1"/>
  <c r="AB386" i="1"/>
  <c r="AB188" i="1"/>
  <c r="AB313" i="1"/>
  <c r="AB404" i="1"/>
  <c r="AB158" i="1"/>
  <c r="AB234" i="1"/>
  <c r="AB143" i="1"/>
  <c r="AB142" i="1"/>
  <c r="AB172" i="1"/>
  <c r="AB159" i="1"/>
  <c r="AB180" i="1"/>
  <c r="AB271" i="1"/>
  <c r="AB113" i="1"/>
  <c r="AB366" i="1"/>
  <c r="AB174" i="1"/>
  <c r="AB383" i="1"/>
  <c r="AB168" i="1"/>
  <c r="AB304" i="1"/>
  <c r="AB39" i="1"/>
  <c r="AB49" i="1"/>
  <c r="AB67" i="1"/>
  <c r="AB332" i="1"/>
  <c r="AB201" i="1"/>
  <c r="AB521" i="1"/>
  <c r="AB245" i="1"/>
  <c r="AB526" i="1"/>
  <c r="AB200" i="1"/>
  <c r="AB92" i="1"/>
  <c r="AB64" i="1"/>
  <c r="AB146" i="1"/>
  <c r="AB448" i="1"/>
  <c r="AB297" i="1"/>
  <c r="AB13" i="1"/>
  <c r="AB299" i="1"/>
  <c r="AB337" i="1"/>
  <c r="AB546" i="1"/>
  <c r="AB282" i="1"/>
  <c r="AB89" i="1"/>
  <c r="AB542" i="1"/>
  <c r="AB111" i="1"/>
  <c r="AB368" i="1"/>
  <c r="AB274" i="1"/>
  <c r="AB283" i="1"/>
  <c r="AB220" i="1"/>
  <c r="AB318" i="1"/>
  <c r="AB296" i="1"/>
  <c r="AB306" i="1"/>
  <c r="AB334" i="1"/>
  <c r="AB407" i="1"/>
  <c r="AB221" i="1"/>
  <c r="AB442" i="1"/>
  <c r="AB443" i="1"/>
  <c r="AB416" i="1"/>
  <c r="AB295" i="1"/>
  <c r="AB395" i="1"/>
  <c r="AB375" i="1"/>
  <c r="AB431" i="1"/>
  <c r="AB434" i="1"/>
  <c r="AB181" i="1"/>
  <c r="AB338" i="1"/>
  <c r="AB488" i="1"/>
  <c r="AB441" i="1"/>
  <c r="AB433" i="1"/>
  <c r="AB309" i="1"/>
  <c r="AB452" i="1"/>
  <c r="AB40" i="1"/>
  <c r="AB397" i="1"/>
  <c r="AB32" i="1"/>
  <c r="AB460" i="1"/>
  <c r="AB53" i="1"/>
  <c r="AB336" i="1"/>
  <c r="AB289" i="1"/>
  <c r="AB453" i="1"/>
  <c r="AB257" i="1"/>
  <c r="AB97" i="1"/>
  <c r="AB532" i="1"/>
  <c r="AB537" i="1"/>
  <c r="AB187" i="1"/>
  <c r="AB384" i="1"/>
  <c r="AB461" i="1"/>
  <c r="AB330" i="1"/>
  <c r="AB73" i="1"/>
  <c r="AB563" i="1"/>
  <c r="AB463" i="1"/>
  <c r="AB408" i="1"/>
  <c r="AB170" i="1"/>
  <c r="AB145" i="1"/>
  <c r="AB457" i="1"/>
  <c r="AB315" i="1"/>
  <c r="AB182" i="1"/>
  <c r="AB311" i="1"/>
  <c r="AB203" i="1"/>
  <c r="AB80" i="1"/>
  <c r="AB50" i="1"/>
  <c r="AB24" i="1"/>
  <c r="AB20" i="1"/>
  <c r="AB157" i="1"/>
  <c r="AB373" i="1"/>
  <c r="AB273" i="1"/>
  <c r="AB35" i="1"/>
  <c r="AB175" i="1"/>
  <c r="AB43" i="1"/>
  <c r="AB148" i="1"/>
  <c r="AB435" i="1"/>
  <c r="AB470" i="1"/>
  <c r="AB285" i="1"/>
  <c r="AB292" i="1"/>
  <c r="AB329" i="1"/>
  <c r="AB459" i="1"/>
  <c r="AB215" i="1"/>
  <c r="AB432" i="1"/>
  <c r="AB552" i="1"/>
  <c r="AB349" i="1"/>
  <c r="AB288" i="1"/>
  <c r="AB564" i="1"/>
  <c r="AB374" i="1"/>
  <c r="AB421" i="1"/>
  <c r="AB204" i="1"/>
  <c r="AB362" i="1"/>
  <c r="AB427" i="1"/>
  <c r="AB396" i="1"/>
  <c r="AB239" i="1"/>
  <c r="AB544" i="1"/>
  <c r="AB240" i="1"/>
  <c r="AB95" i="1"/>
  <c r="AB246" i="1"/>
  <c r="AB222" i="1"/>
  <c r="AB347" i="1"/>
  <c r="AB385" i="1"/>
  <c r="AB316" i="1"/>
  <c r="AB225" i="1"/>
  <c r="AB144" i="1"/>
  <c r="AB355" i="1"/>
  <c r="AB523" i="1"/>
  <c r="AB119" i="1"/>
  <c r="AB539" i="1"/>
  <c r="AB419" i="1"/>
  <c r="AB359" i="1"/>
  <c r="AB339" i="1"/>
  <c r="AB367" i="1"/>
  <c r="AB465" i="1"/>
  <c r="AB520" i="1"/>
  <c r="AB276" i="1"/>
  <c r="AB72" i="1"/>
  <c r="AB265" i="1"/>
  <c r="AB549" i="1"/>
  <c r="AB247" i="1"/>
  <c r="AB156" i="1"/>
  <c r="AB455" i="1"/>
  <c r="AB249" i="1"/>
  <c r="AB54" i="1"/>
  <c r="AB171" i="1"/>
  <c r="AB529" i="1"/>
  <c r="AB90" i="1"/>
  <c r="AB570" i="1"/>
  <c r="AB135" i="1"/>
  <c r="AB527" i="1"/>
  <c r="AB522" i="1"/>
  <c r="AB360" i="1"/>
  <c r="AB528" i="1"/>
  <c r="AB110" i="1"/>
  <c r="AB116" i="1"/>
  <c r="AB94" i="1"/>
  <c r="AB548" i="1"/>
  <c r="AB132" i="1"/>
  <c r="AB569" i="1"/>
  <c r="AB208" i="1"/>
  <c r="AB403" i="1"/>
  <c r="AB350" i="1"/>
  <c r="AB369" i="1"/>
  <c r="AB255" i="1"/>
  <c r="AB98" i="1"/>
  <c r="AB342" i="1"/>
  <c r="AB426" i="1"/>
  <c r="AB406" i="1"/>
  <c r="AB356" i="1"/>
  <c r="AB317" i="1"/>
  <c r="AB270" i="1"/>
  <c r="AB535" i="1"/>
  <c r="AB505" i="1"/>
  <c r="AB205" i="1"/>
  <c r="AB554" i="1"/>
  <c r="AB320" i="1"/>
  <c r="AB147" i="1"/>
  <c r="AB125" i="1"/>
  <c r="AB456" i="1"/>
  <c r="AB499" i="1"/>
  <c r="AB498" i="1"/>
  <c r="AB510" i="1"/>
  <c r="AB492" i="1"/>
  <c r="AB508" i="1"/>
  <c r="AB483" i="1"/>
  <c r="AB394" i="1"/>
  <c r="AB177" i="1"/>
  <c r="AB513" i="1"/>
  <c r="AB328" i="1"/>
  <c r="AB185" i="1"/>
  <c r="AB458" i="1"/>
  <c r="AB464" i="1"/>
  <c r="AB260" i="1"/>
  <c r="AB531" i="1"/>
  <c r="AB351" i="1"/>
  <c r="AB547" i="1"/>
  <c r="AB31" i="1"/>
  <c r="AB555" i="1"/>
  <c r="AB365" i="1"/>
  <c r="AB331" i="1"/>
  <c r="AB209" i="1"/>
  <c r="AB302" i="1"/>
  <c r="AB410" i="1"/>
  <c r="AB341" i="1"/>
  <c r="AB524" i="1"/>
  <c r="AB9" i="1"/>
  <c r="AB58" i="1"/>
  <c r="AB3" i="1"/>
  <c r="AB12" i="1"/>
  <c r="AB11" i="1"/>
  <c r="AB8" i="1"/>
  <c r="AB14" i="1"/>
  <c r="AB126" i="1"/>
  <c r="AA126" i="1"/>
  <c r="AA487" i="1"/>
  <c r="AA517" i="1"/>
  <c r="AA503" i="1"/>
  <c r="AA472" i="1"/>
  <c r="AA512" i="1"/>
  <c r="AA303" i="1"/>
  <c r="AA7" i="1"/>
  <c r="AA10" i="1"/>
  <c r="AA194" i="1"/>
  <c r="AA195" i="1"/>
  <c r="AA312" i="1"/>
  <c r="AA468" i="1"/>
  <c r="AA184" i="1"/>
  <c r="AA198" i="1"/>
  <c r="AA478" i="1"/>
  <c r="AA515" i="1"/>
  <c r="AA321" i="1"/>
  <c r="AA358" i="1"/>
  <c r="AA550" i="1"/>
  <c r="AA494" i="1"/>
  <c r="AA191" i="1"/>
  <c r="AA511" i="1"/>
  <c r="AA471" i="1"/>
  <c r="AA264" i="1"/>
  <c r="AA497" i="1"/>
  <c r="AA475" i="1"/>
  <c r="AA467" i="1"/>
  <c r="AA314" i="1"/>
  <c r="AA480" i="1"/>
  <c r="AA327" i="1" l="1"/>
  <c r="AA26" i="1"/>
  <c r="AA507" i="1"/>
  <c r="AA489" i="1"/>
  <c r="AA114" i="1"/>
  <c r="AA103" i="1"/>
  <c r="AA301" i="1"/>
  <c r="AA496" i="1"/>
  <c r="AA151" i="1"/>
  <c r="AA210" i="1"/>
  <c r="AA530" i="1"/>
  <c r="AA82" i="1"/>
  <c r="AA450" i="1"/>
  <c r="AA477" i="1"/>
  <c r="AA485" i="1"/>
  <c r="AA451" i="1"/>
  <c r="AA22" i="1"/>
  <c r="AA454" i="1"/>
  <c r="AA474" i="1"/>
  <c r="AA233" i="1"/>
  <c r="AA411" i="1"/>
  <c r="AA481" i="1"/>
  <c r="AA533" i="1"/>
  <c r="AA536" i="1"/>
  <c r="AA60" i="1"/>
  <c r="AA74" i="1"/>
  <c r="AA86" i="1"/>
  <c r="AA33" i="1"/>
  <c r="AA96" i="1"/>
  <c r="AA429" i="1"/>
  <c r="AA493" i="1"/>
  <c r="AA484" i="1"/>
  <c r="AA268" i="1"/>
  <c r="AA473" i="1"/>
  <c r="AA430" i="1"/>
  <c r="AA425" i="1"/>
  <c r="AA387" i="1"/>
  <c r="AA557" i="1"/>
  <c r="AA128" i="1"/>
  <c r="AA230" i="1"/>
  <c r="AA506" i="1"/>
  <c r="AA153" i="1"/>
  <c r="AA500" i="1"/>
  <c r="AA491" i="1"/>
  <c r="AA29" i="1"/>
  <c r="AA509" i="1"/>
  <c r="AA504" i="1"/>
  <c r="AA516" i="1"/>
  <c r="AA486" i="1"/>
  <c r="AA501" i="1"/>
  <c r="AA186" i="1"/>
  <c r="AA17" i="1"/>
  <c r="AA160" i="1"/>
  <c r="AA178" i="1"/>
  <c r="AA212" i="1"/>
  <c r="AA224" i="1"/>
  <c r="AA298" i="1"/>
  <c r="AA232" i="1"/>
  <c r="AA538" i="1"/>
  <c r="AA213" i="1"/>
  <c r="AA540" i="1"/>
  <c r="AA229" i="1"/>
  <c r="AA514" i="1"/>
  <c r="AA519" i="1"/>
  <c r="AA518" i="1"/>
  <c r="AA479" i="1"/>
  <c r="AA490" i="1"/>
  <c r="AA476" i="1"/>
  <c r="AA502" i="1"/>
  <c r="AA482" i="1"/>
  <c r="AA495" i="1"/>
  <c r="AA525" i="1"/>
  <c r="AA262" i="1"/>
  <c r="AA193" i="1"/>
  <c r="AA462" i="1"/>
  <c r="AA466" i="1"/>
  <c r="AA305" i="1"/>
  <c r="AA361" i="1"/>
  <c r="AA272" i="1"/>
  <c r="AA415" i="1"/>
  <c r="AA401" i="1"/>
  <c r="AA388" i="1"/>
  <c r="AA70" i="1"/>
  <c r="AA250" i="1"/>
  <c r="AA130" i="1"/>
  <c r="AA287" i="1"/>
  <c r="AA556" i="1"/>
  <c r="AA173" i="1"/>
  <c r="AA18" i="1"/>
  <c r="AA541" i="1"/>
  <c r="AA227" i="1"/>
  <c r="AA123" i="1"/>
  <c r="AA62" i="1"/>
  <c r="AA251" i="1"/>
  <c r="AA136" i="1"/>
  <c r="AA51" i="1"/>
  <c r="AA236" i="1"/>
  <c r="AA68" i="1"/>
  <c r="AA75" i="1"/>
  <c r="AA88" i="1"/>
  <c r="AA71" i="1"/>
  <c r="AA61" i="1"/>
  <c r="AA57" i="1"/>
  <c r="AA56" i="1"/>
  <c r="AA47" i="1"/>
  <c r="AA127" i="1"/>
  <c r="AA391" i="1"/>
  <c r="AA343" i="1"/>
  <c r="AA340" i="1"/>
  <c r="AA243" i="1"/>
  <c r="AA93" i="1"/>
  <c r="AA139" i="1"/>
  <c r="AA124" i="1"/>
  <c r="AA6" i="1"/>
  <c r="AA380" i="1"/>
  <c r="AA85" i="1"/>
  <c r="AA79" i="1"/>
  <c r="AA286" i="1"/>
  <c r="AA77" i="1"/>
  <c r="AA218" i="1"/>
  <c r="AA134" i="1"/>
  <c r="AA300" i="1"/>
  <c r="AA155" i="1"/>
  <c r="AA176" i="1"/>
  <c r="AA399" i="1"/>
  <c r="AA469" i="1"/>
  <c r="AA277" i="1"/>
  <c r="AA293" i="1"/>
  <c r="AA109" i="1"/>
  <c r="AA69" i="1"/>
  <c r="AA59" i="1"/>
  <c r="AA131" i="1"/>
  <c r="AA392" i="1"/>
  <c r="AA183" i="1"/>
  <c r="AA275" i="1"/>
  <c r="AA21" i="1"/>
  <c r="AA45" i="1"/>
  <c r="AA78" i="1"/>
  <c r="AA357" i="1"/>
  <c r="AA364" i="1"/>
  <c r="AA363" i="1"/>
  <c r="AA370" i="1"/>
  <c r="AA137" i="1"/>
  <c r="AA382" i="1"/>
  <c r="AA163" i="1"/>
  <c r="AA16" i="1"/>
  <c r="AA217" i="1"/>
  <c r="AA164" i="1"/>
  <c r="AA324" i="1"/>
  <c r="AA202" i="1"/>
  <c r="AA65" i="1"/>
  <c r="AA372" i="1"/>
  <c r="AA149" i="1"/>
  <c r="AA129" i="1"/>
  <c r="AA348" i="1"/>
  <c r="AA353" i="1"/>
  <c r="AA211" i="1"/>
  <c r="AA558" i="1"/>
  <c r="AA428" i="1"/>
  <c r="AA197" i="1"/>
  <c r="AA405" i="1"/>
  <c r="AA422" i="1"/>
  <c r="AA326" i="1"/>
  <c r="AA417" i="1"/>
  <c r="AA108" i="1"/>
  <c r="AA263" i="1"/>
  <c r="AA76" i="1"/>
  <c r="AA165" i="1"/>
  <c r="AA100" i="1"/>
  <c r="AA190" i="1"/>
  <c r="AA83" i="1"/>
  <c r="AA179" i="1"/>
  <c r="AA140" i="1"/>
  <c r="AA310" i="1"/>
  <c r="AA214" i="1"/>
  <c r="AA254" i="1"/>
  <c r="AA418" i="1"/>
  <c r="AA55" i="1"/>
  <c r="AA23" i="1"/>
  <c r="AA447" i="1"/>
  <c r="AA449" i="1"/>
  <c r="AA534" i="1"/>
  <c r="AA543" i="1"/>
  <c r="AA413" i="1"/>
  <c r="AA560" i="1"/>
  <c r="AA389" i="1"/>
  <c r="AA141" i="1"/>
  <c r="AA41" i="1"/>
  <c r="AA244" i="1"/>
  <c r="AA354" i="1"/>
  <c r="AA424" i="1"/>
  <c r="AA259" i="1"/>
  <c r="AA248" i="1"/>
  <c r="AA352" i="1"/>
  <c r="AA323" i="1"/>
  <c r="AA38" i="1"/>
  <c r="AA565" i="1"/>
  <c r="AA87" i="1"/>
  <c r="AA445" i="1"/>
  <c r="AA15" i="1"/>
  <c r="AA398" i="1"/>
  <c r="AA278" i="1"/>
  <c r="AA167" i="1"/>
  <c r="AA438" i="1"/>
  <c r="AA291" i="1"/>
  <c r="AA371" i="1"/>
  <c r="AA30" i="1"/>
  <c r="AA25" i="1"/>
  <c r="AA27" i="1"/>
  <c r="AA34" i="1"/>
  <c r="AA346" i="1"/>
  <c r="AA379" i="1"/>
  <c r="AA409" i="1"/>
  <c r="AA252" i="1"/>
  <c r="AA46" i="1"/>
  <c r="AA345" i="1"/>
  <c r="AA228" i="1"/>
  <c r="AA63" i="1"/>
  <c r="AA44" i="1"/>
  <c r="AA258" i="1"/>
  <c r="AA281" i="1"/>
  <c r="AA377" i="1"/>
  <c r="AA267" i="1"/>
  <c r="AA192" i="1"/>
  <c r="AA189" i="1"/>
  <c r="AA52" i="1"/>
  <c r="AA333" i="1"/>
  <c r="AA37" i="1"/>
  <c r="AA42" i="1"/>
  <c r="AA261" i="1"/>
  <c r="AA115" i="1"/>
  <c r="AA36" i="1"/>
  <c r="AA561" i="1"/>
  <c r="AA150" i="1"/>
  <c r="AA28" i="1"/>
  <c r="AA169" i="1"/>
  <c r="AA5" i="1"/>
  <c r="AA4" i="1"/>
  <c r="AA48" i="1"/>
  <c r="AA19" i="1"/>
  <c r="AA423" i="1"/>
  <c r="AA235" i="1"/>
  <c r="AA559" i="1"/>
  <c r="AA166" i="1"/>
  <c r="AA216" i="1"/>
  <c r="AA378" i="1"/>
  <c r="AA308" i="1"/>
  <c r="AA376" i="1"/>
  <c r="AA568" i="1"/>
  <c r="AA162" i="1"/>
  <c r="AA138" i="1"/>
  <c r="AA253" i="1"/>
  <c r="AA226" i="1"/>
  <c r="AA154" i="1"/>
  <c r="AA571" i="1"/>
  <c r="AA91" i="1"/>
  <c r="AA381" i="1"/>
  <c r="AA104" i="1"/>
  <c r="AA344" i="1"/>
  <c r="AA551" i="1"/>
  <c r="AA437" i="1"/>
  <c r="AA436" i="1"/>
  <c r="AA294" i="1"/>
  <c r="AA237" i="1"/>
  <c r="AA390" i="1"/>
  <c r="AA553" i="1"/>
  <c r="AA280" i="1"/>
  <c r="AA562" i="1"/>
  <c r="AA84" i="1"/>
  <c r="AA444" i="1"/>
  <c r="AA81" i="1"/>
  <c r="AA122" i="1"/>
  <c r="AA99" i="1"/>
  <c r="AA107" i="1"/>
  <c r="AA121" i="1"/>
  <c r="AA133" i="1"/>
  <c r="AA106" i="1"/>
  <c r="AA112" i="1"/>
  <c r="AA118" i="1"/>
  <c r="AA117" i="1"/>
  <c r="AA152" i="1"/>
  <c r="AA120" i="1"/>
  <c r="AA102" i="1"/>
  <c r="AA2" i="1"/>
  <c r="AA105" i="1"/>
  <c r="AA66" i="1"/>
  <c r="AA400" i="1"/>
  <c r="AA231" i="1"/>
  <c r="AA439" i="1"/>
  <c r="AA446" i="1"/>
  <c r="AA223" i="1"/>
  <c r="AA412" i="1"/>
  <c r="AA402" i="1"/>
  <c r="AA440" i="1"/>
  <c r="AA199" i="1"/>
  <c r="AA101" i="1"/>
  <c r="AA219" i="1"/>
  <c r="AA307" i="1"/>
  <c r="AA206" i="1"/>
  <c r="AA420" i="1"/>
  <c r="AA196" i="1"/>
  <c r="AA279" i="1"/>
  <c r="AA319" i="1"/>
  <c r="AA207" i="1"/>
  <c r="AA256" i="1"/>
  <c r="AA322" i="1"/>
  <c r="AA566" i="1"/>
  <c r="AA567" i="1"/>
  <c r="AA161" i="1"/>
  <c r="AA325" i="1"/>
  <c r="AA269" i="1"/>
  <c r="AA238" i="1"/>
  <c r="AA393" i="1"/>
  <c r="AA266" i="1"/>
  <c r="AA241" i="1"/>
  <c r="AA242" i="1"/>
  <c r="AA284" i="1"/>
  <c r="AA290" i="1"/>
  <c r="AA335" i="1"/>
  <c r="AA414" i="1"/>
  <c r="AA386" i="1"/>
  <c r="AA188" i="1"/>
  <c r="AA313" i="1"/>
  <c r="AA404" i="1"/>
  <c r="AA158" i="1"/>
  <c r="AA234" i="1"/>
  <c r="AA143" i="1"/>
  <c r="AA142" i="1"/>
  <c r="AA172" i="1"/>
  <c r="AA159" i="1"/>
  <c r="AA180" i="1"/>
  <c r="AA271" i="1"/>
  <c r="AA113" i="1"/>
  <c r="AA366" i="1"/>
  <c r="AA174" i="1"/>
  <c r="AA383" i="1"/>
  <c r="AA168" i="1"/>
  <c r="AA304" i="1"/>
  <c r="AA39" i="1"/>
  <c r="AA49" i="1"/>
  <c r="AA67" i="1"/>
  <c r="AA332" i="1"/>
  <c r="AA201" i="1"/>
  <c r="AA521" i="1"/>
  <c r="AA245" i="1"/>
  <c r="AA526" i="1"/>
  <c r="AA200" i="1"/>
  <c r="AA92" i="1"/>
  <c r="AA64" i="1"/>
  <c r="AA146" i="1"/>
  <c r="AA448" i="1"/>
  <c r="AA297" i="1"/>
  <c r="AA13" i="1"/>
  <c r="AA299" i="1"/>
  <c r="AA337" i="1"/>
  <c r="AA546" i="1"/>
  <c r="AA282" i="1"/>
  <c r="AA89" i="1"/>
  <c r="AA542" i="1"/>
  <c r="AA111" i="1"/>
  <c r="AA368" i="1"/>
  <c r="AA274" i="1"/>
  <c r="AA283" i="1"/>
  <c r="AA220" i="1"/>
  <c r="AA318" i="1"/>
  <c r="AA296" i="1"/>
  <c r="AA306" i="1"/>
  <c r="AA334" i="1"/>
  <c r="AA407" i="1"/>
  <c r="AA221" i="1"/>
  <c r="AA442" i="1"/>
  <c r="AA443" i="1"/>
  <c r="AA416" i="1"/>
  <c r="AA295" i="1"/>
  <c r="AA395" i="1"/>
  <c r="AA375" i="1"/>
  <c r="AA431" i="1"/>
  <c r="AA434" i="1"/>
  <c r="AA181" i="1"/>
  <c r="AA338" i="1"/>
  <c r="AA488" i="1"/>
  <c r="AA441" i="1"/>
  <c r="AA433" i="1"/>
  <c r="AA309" i="1"/>
  <c r="AA452" i="1"/>
  <c r="AA40" i="1"/>
  <c r="AA397" i="1"/>
  <c r="AA32" i="1"/>
  <c r="AA460" i="1"/>
  <c r="AA53" i="1"/>
  <c r="AA336" i="1"/>
  <c r="AA289" i="1"/>
  <c r="AA453" i="1"/>
  <c r="AA257" i="1"/>
  <c r="AA97" i="1"/>
  <c r="AA532" i="1"/>
  <c r="AA537" i="1"/>
  <c r="AA187" i="1"/>
  <c r="AA384" i="1"/>
  <c r="AA461" i="1"/>
  <c r="AA330" i="1"/>
  <c r="AA73" i="1"/>
  <c r="AA563" i="1"/>
  <c r="AA463" i="1"/>
  <c r="AA408" i="1"/>
  <c r="AA170" i="1"/>
  <c r="AA145" i="1"/>
  <c r="AA457" i="1"/>
  <c r="AA315" i="1"/>
  <c r="AA182" i="1"/>
  <c r="AA311" i="1"/>
  <c r="AA203" i="1"/>
  <c r="AA80" i="1"/>
  <c r="AA50" i="1"/>
  <c r="AA24" i="1"/>
  <c r="AA20" i="1"/>
  <c r="AA157" i="1"/>
  <c r="AA373" i="1"/>
  <c r="AA273" i="1"/>
  <c r="AA35" i="1"/>
  <c r="AA175" i="1"/>
  <c r="AA43" i="1"/>
  <c r="AA148" i="1"/>
  <c r="AA435" i="1"/>
  <c r="AA470" i="1"/>
  <c r="AA285" i="1"/>
  <c r="AA292" i="1"/>
  <c r="AA329" i="1"/>
  <c r="AA459" i="1"/>
  <c r="AA215" i="1"/>
  <c r="AA432" i="1"/>
  <c r="AA552" i="1"/>
  <c r="AA349" i="1"/>
  <c r="AA288" i="1"/>
  <c r="AA564" i="1"/>
  <c r="AA374" i="1"/>
  <c r="AA421" i="1"/>
  <c r="AA204" i="1"/>
  <c r="AA362" i="1"/>
  <c r="AA427" i="1"/>
  <c r="AA396" i="1"/>
  <c r="AA239" i="1"/>
  <c r="AA544" i="1"/>
  <c r="AA240" i="1"/>
  <c r="AA95" i="1"/>
  <c r="AA246" i="1"/>
  <c r="AA222" i="1"/>
  <c r="AA347" i="1"/>
  <c r="AA385" i="1"/>
  <c r="AA316" i="1"/>
  <c r="AA225" i="1"/>
  <c r="AA144" i="1"/>
  <c r="AA355" i="1"/>
  <c r="AA523" i="1"/>
  <c r="AA119" i="1"/>
  <c r="AA539" i="1"/>
  <c r="AA419" i="1"/>
  <c r="AA359" i="1"/>
  <c r="AA339" i="1"/>
  <c r="AA367" i="1"/>
  <c r="AA465" i="1"/>
  <c r="AA520" i="1"/>
  <c r="AA276" i="1"/>
  <c r="AA72" i="1"/>
  <c r="AA265" i="1"/>
  <c r="AA549" i="1"/>
  <c r="AA247" i="1"/>
  <c r="AA156" i="1"/>
  <c r="AA455" i="1"/>
  <c r="AA249" i="1"/>
  <c r="AA54" i="1"/>
  <c r="AA171" i="1"/>
  <c r="AA529" i="1"/>
  <c r="AA90" i="1"/>
  <c r="AA570" i="1"/>
  <c r="AA135" i="1"/>
  <c r="AA527" i="1"/>
  <c r="AA522" i="1"/>
  <c r="AA360" i="1"/>
  <c r="AA528" i="1"/>
  <c r="AA110" i="1"/>
  <c r="AA116" i="1"/>
  <c r="AA94" i="1"/>
  <c r="AA548" i="1"/>
  <c r="AA132" i="1"/>
  <c r="AA569" i="1"/>
  <c r="AA208" i="1"/>
  <c r="AA403" i="1"/>
  <c r="AA350" i="1"/>
  <c r="AA369" i="1"/>
  <c r="AA255" i="1"/>
  <c r="AA98" i="1"/>
  <c r="AA342" i="1"/>
  <c r="AA426" i="1"/>
  <c r="AA406" i="1"/>
  <c r="AA356" i="1"/>
  <c r="AA317" i="1"/>
  <c r="AA270" i="1"/>
  <c r="AA535" i="1"/>
  <c r="AA505" i="1"/>
  <c r="AA205" i="1"/>
  <c r="AA554" i="1"/>
  <c r="AA320" i="1"/>
  <c r="AA147" i="1"/>
  <c r="AA125" i="1"/>
  <c r="AA456" i="1"/>
  <c r="AA499" i="1"/>
  <c r="AA498" i="1"/>
  <c r="AA510" i="1"/>
  <c r="AA492" i="1"/>
  <c r="AA508" i="1"/>
  <c r="AA483" i="1"/>
  <c r="AA394" i="1"/>
  <c r="AA177" i="1"/>
  <c r="AA513" i="1"/>
  <c r="AA328" i="1"/>
  <c r="AA185" i="1"/>
  <c r="AA458" i="1"/>
  <c r="AA464" i="1"/>
  <c r="AA260" i="1"/>
  <c r="AA531" i="1"/>
  <c r="AA351" i="1"/>
  <c r="AA547" i="1"/>
  <c r="AA31" i="1"/>
  <c r="AA555" i="1"/>
  <c r="AA365" i="1"/>
  <c r="AA331" i="1"/>
  <c r="AA209" i="1"/>
  <c r="AA302" i="1"/>
  <c r="AA410" i="1"/>
  <c r="AA341" i="1"/>
  <c r="AA524" i="1"/>
  <c r="AA9" i="1"/>
  <c r="AA58" i="1"/>
  <c r="AA3" i="1"/>
  <c r="AA12" i="1"/>
  <c r="AA11" i="1"/>
  <c r="AA8" i="1"/>
  <c r="AA14" i="1"/>
  <c r="AA545" i="1"/>
  <c r="Y545" i="1"/>
  <c r="Y487" i="1"/>
  <c r="Y517" i="1"/>
  <c r="Y503" i="1"/>
  <c r="Y472" i="1"/>
  <c r="Y512" i="1"/>
  <c r="Y303" i="1"/>
  <c r="Y7" i="1"/>
  <c r="Y10" i="1"/>
  <c r="Y194" i="1"/>
  <c r="Y195" i="1"/>
  <c r="Y312" i="1"/>
  <c r="Y468" i="1"/>
  <c r="Y184" i="1"/>
  <c r="Y198" i="1"/>
  <c r="Y478" i="1"/>
  <c r="Y515" i="1"/>
  <c r="Y321" i="1"/>
  <c r="Y358" i="1"/>
  <c r="Y550" i="1"/>
  <c r="Y494" i="1"/>
  <c r="Y191" i="1"/>
  <c r="Y511" i="1"/>
  <c r="Y471" i="1"/>
  <c r="Y264" i="1"/>
  <c r="Y497" i="1"/>
  <c r="Y475" i="1"/>
  <c r="Y467" i="1"/>
  <c r="Y314" i="1"/>
  <c r="Y480" i="1"/>
  <c r="Y327" i="1"/>
  <c r="Y26" i="1"/>
  <c r="Y507" i="1"/>
  <c r="Y489" i="1"/>
  <c r="Y114" i="1"/>
  <c r="Y103" i="1"/>
  <c r="Y301" i="1"/>
  <c r="Y496" i="1"/>
  <c r="Y151" i="1"/>
  <c r="Y210" i="1"/>
  <c r="Y530" i="1"/>
  <c r="Y82" i="1"/>
  <c r="Y450" i="1"/>
  <c r="Y477" i="1"/>
  <c r="Y485" i="1"/>
  <c r="Y451" i="1"/>
  <c r="Y22" i="1"/>
  <c r="Y454" i="1"/>
  <c r="Y474" i="1"/>
  <c r="Y233" i="1"/>
  <c r="Y411" i="1"/>
  <c r="Y481" i="1"/>
  <c r="Y533" i="1"/>
  <c r="Y536" i="1"/>
  <c r="Y60" i="1"/>
  <c r="Y74" i="1"/>
  <c r="Y86" i="1"/>
  <c r="Y33" i="1"/>
  <c r="Y96" i="1"/>
  <c r="Y429" i="1"/>
  <c r="Y493" i="1"/>
  <c r="Y484" i="1"/>
  <c r="Y268" i="1"/>
  <c r="Y473" i="1"/>
  <c r="Y430" i="1"/>
  <c r="Y425" i="1"/>
  <c r="Y387" i="1"/>
  <c r="Y557" i="1"/>
  <c r="Y128" i="1"/>
  <c r="Y230" i="1"/>
  <c r="Y506" i="1"/>
  <c r="Y153" i="1"/>
  <c r="Y500" i="1"/>
  <c r="Y491" i="1"/>
  <c r="Y29" i="1"/>
  <c r="Y509" i="1"/>
  <c r="Y504" i="1"/>
  <c r="Y516" i="1"/>
  <c r="Y486" i="1"/>
  <c r="Y501" i="1"/>
  <c r="Y186" i="1"/>
  <c r="Y17" i="1"/>
  <c r="Y160" i="1"/>
  <c r="Y178" i="1"/>
  <c r="Y212" i="1"/>
  <c r="Y224" i="1"/>
  <c r="Y298" i="1"/>
  <c r="Y232" i="1"/>
  <c r="Y538" i="1"/>
  <c r="Y213" i="1"/>
  <c r="Y540" i="1"/>
  <c r="Y229" i="1"/>
  <c r="Y514" i="1"/>
  <c r="Y519" i="1"/>
  <c r="Y518" i="1"/>
  <c r="Y479" i="1"/>
  <c r="Y490" i="1"/>
  <c r="Y476" i="1"/>
  <c r="Y502" i="1"/>
  <c r="Y482" i="1"/>
  <c r="Y495" i="1"/>
  <c r="Y525" i="1"/>
  <c r="Y262" i="1"/>
  <c r="Y193" i="1"/>
  <c r="Y462" i="1"/>
  <c r="Y466" i="1"/>
  <c r="Y305" i="1"/>
  <c r="Y361" i="1"/>
  <c r="Y272" i="1"/>
  <c r="Y415" i="1"/>
  <c r="Y401" i="1"/>
  <c r="Y388" i="1"/>
  <c r="Y70" i="1"/>
  <c r="Y250" i="1"/>
  <c r="Y130" i="1"/>
  <c r="Y287" i="1"/>
  <c r="Y556" i="1"/>
  <c r="Y173" i="1"/>
  <c r="Y18" i="1"/>
  <c r="Y541" i="1"/>
  <c r="Y227" i="1"/>
  <c r="Y123" i="1"/>
  <c r="Y62" i="1"/>
  <c r="Y251" i="1"/>
  <c r="Y136" i="1"/>
  <c r="Y51" i="1"/>
  <c r="Y236" i="1"/>
  <c r="Y68" i="1"/>
  <c r="Y75" i="1"/>
  <c r="Y88" i="1"/>
  <c r="Y71" i="1"/>
  <c r="Y61" i="1"/>
  <c r="Y57" i="1"/>
  <c r="Y56" i="1"/>
  <c r="Y47" i="1"/>
  <c r="Y127" i="1"/>
  <c r="Y391" i="1"/>
  <c r="Y343" i="1"/>
  <c r="Y340" i="1"/>
  <c r="Y243" i="1"/>
  <c r="Y93" i="1"/>
  <c r="Y139" i="1"/>
  <c r="Y124" i="1"/>
  <c r="Y6" i="1"/>
  <c r="Y380" i="1"/>
  <c r="Y85" i="1"/>
  <c r="Y79" i="1"/>
  <c r="Y286" i="1"/>
  <c r="Y77" i="1"/>
  <c r="Y218" i="1"/>
  <c r="Y134" i="1"/>
  <c r="Y300" i="1"/>
  <c r="Y155" i="1"/>
  <c r="Y176" i="1"/>
  <c r="Y399" i="1"/>
  <c r="Y469" i="1"/>
  <c r="Y277" i="1"/>
  <c r="Y293" i="1"/>
  <c r="Y109" i="1"/>
  <c r="Y69" i="1"/>
  <c r="Y59" i="1"/>
  <c r="Y131" i="1"/>
  <c r="Y392" i="1"/>
  <c r="Y183" i="1"/>
  <c r="Y275" i="1"/>
  <c r="Y21" i="1"/>
  <c r="Y45" i="1"/>
  <c r="Y78" i="1"/>
  <c r="Y357" i="1"/>
  <c r="Y364" i="1"/>
  <c r="Y363" i="1"/>
  <c r="Y370" i="1"/>
  <c r="Y137" i="1"/>
  <c r="Y382" i="1"/>
  <c r="Y163" i="1"/>
  <c r="Y16" i="1"/>
  <c r="Y217" i="1"/>
  <c r="Y164" i="1"/>
  <c r="Y324" i="1"/>
  <c r="Y202" i="1"/>
  <c r="Y65" i="1"/>
  <c r="Y372" i="1"/>
  <c r="Y149" i="1"/>
  <c r="Y129" i="1"/>
  <c r="Y348" i="1"/>
  <c r="Y353" i="1"/>
  <c r="Y211" i="1"/>
  <c r="Y558" i="1"/>
  <c r="Y428" i="1"/>
  <c r="Y197" i="1"/>
  <c r="Y405" i="1"/>
  <c r="Y422" i="1"/>
  <c r="Y326" i="1"/>
  <c r="Y417" i="1"/>
  <c r="Y108" i="1"/>
  <c r="Y263" i="1"/>
  <c r="Y76" i="1"/>
  <c r="Y165" i="1"/>
  <c r="Y100" i="1"/>
  <c r="Y190" i="1"/>
  <c r="Y83" i="1"/>
  <c r="Y179" i="1"/>
  <c r="Y140" i="1"/>
  <c r="Y310" i="1"/>
  <c r="Y214" i="1"/>
  <c r="Y254" i="1"/>
  <c r="Y418" i="1"/>
  <c r="Y55" i="1"/>
  <c r="Y23" i="1"/>
  <c r="Y447" i="1"/>
  <c r="Y449" i="1"/>
  <c r="Y534" i="1"/>
  <c r="Y543" i="1"/>
  <c r="Y413" i="1"/>
  <c r="Y560" i="1"/>
  <c r="Y389" i="1"/>
  <c r="Y141" i="1"/>
  <c r="Y41" i="1"/>
  <c r="Y244" i="1"/>
  <c r="Y354" i="1"/>
  <c r="Y424" i="1"/>
  <c r="Y259" i="1"/>
  <c r="Y248" i="1"/>
  <c r="Y352" i="1"/>
  <c r="Y323" i="1"/>
  <c r="Y38" i="1"/>
  <c r="Y565" i="1"/>
  <c r="Y87" i="1"/>
  <c r="Y445" i="1"/>
  <c r="Y15" i="1"/>
  <c r="Y398" i="1"/>
  <c r="Y278" i="1"/>
  <c r="Y167" i="1"/>
  <c r="Y438" i="1"/>
  <c r="Y291" i="1"/>
  <c r="Y371" i="1"/>
  <c r="Y30" i="1"/>
  <c r="Y25" i="1"/>
  <c r="Y27" i="1"/>
  <c r="Y34" i="1"/>
  <c r="Y346" i="1"/>
  <c r="Y379" i="1"/>
  <c r="Y409" i="1"/>
  <c r="Y252" i="1"/>
  <c r="Y46" i="1"/>
  <c r="Y345" i="1"/>
  <c r="Y228" i="1"/>
  <c r="Y63" i="1"/>
  <c r="Y44" i="1"/>
  <c r="Y258" i="1"/>
  <c r="Y281" i="1"/>
  <c r="Y377" i="1"/>
  <c r="Y267" i="1"/>
  <c r="Y192" i="1"/>
  <c r="Y189" i="1"/>
  <c r="Y52" i="1"/>
  <c r="Y333" i="1"/>
  <c r="Y37" i="1"/>
  <c r="Y42" i="1"/>
  <c r="Y261" i="1"/>
  <c r="Y115" i="1"/>
  <c r="Y36" i="1"/>
  <c r="Y561" i="1"/>
  <c r="Y150" i="1"/>
  <c r="Y28" i="1"/>
  <c r="Y169" i="1"/>
  <c r="Y5" i="1"/>
  <c r="Y4" i="1"/>
  <c r="Y48" i="1"/>
  <c r="Y19" i="1"/>
  <c r="Y423" i="1"/>
  <c r="Y235" i="1"/>
  <c r="Y559" i="1"/>
  <c r="Y166" i="1"/>
  <c r="Y216" i="1"/>
  <c r="Y378" i="1"/>
  <c r="Y308" i="1"/>
  <c r="Y376" i="1"/>
  <c r="Y568" i="1"/>
  <c r="Y162" i="1"/>
  <c r="Y138" i="1"/>
  <c r="Y253" i="1"/>
  <c r="Y226" i="1"/>
  <c r="Y154" i="1"/>
  <c r="Y571" i="1"/>
  <c r="Y91" i="1"/>
  <c r="Y381" i="1"/>
  <c r="Y104" i="1"/>
  <c r="Y344" i="1"/>
  <c r="Y551" i="1"/>
  <c r="Y437" i="1"/>
  <c r="Y436" i="1"/>
  <c r="Y294" i="1"/>
  <c r="Y237" i="1"/>
  <c r="Y390" i="1"/>
  <c r="Y553" i="1"/>
  <c r="Y280" i="1"/>
  <c r="Y562" i="1"/>
  <c r="Y84" i="1"/>
  <c r="Y444" i="1"/>
  <c r="Y81" i="1"/>
  <c r="Y122" i="1"/>
  <c r="Y99" i="1"/>
  <c r="Y107" i="1"/>
  <c r="Y121" i="1"/>
  <c r="Y133" i="1"/>
  <c r="Y106" i="1"/>
  <c r="Y112" i="1"/>
  <c r="Y118" i="1"/>
  <c r="Y117" i="1"/>
  <c r="Y152" i="1"/>
  <c r="Y120" i="1"/>
  <c r="Y102" i="1"/>
  <c r="Y2" i="1"/>
  <c r="Y105" i="1"/>
  <c r="Y66" i="1"/>
  <c r="Y400" i="1"/>
  <c r="Y231" i="1"/>
  <c r="Y439" i="1"/>
  <c r="Y446" i="1"/>
  <c r="Y223" i="1"/>
  <c r="Y412" i="1"/>
  <c r="Y402" i="1"/>
  <c r="Y440" i="1"/>
  <c r="Y199" i="1"/>
  <c r="Y101" i="1"/>
  <c r="Y219" i="1"/>
  <c r="Y307" i="1"/>
  <c r="Y206" i="1"/>
  <c r="Y420" i="1"/>
  <c r="Y196" i="1"/>
  <c r="Y279" i="1"/>
  <c r="Y319" i="1"/>
  <c r="Y207" i="1"/>
  <c r="Y256" i="1"/>
  <c r="Y322" i="1"/>
  <c r="Y566" i="1"/>
  <c r="Y567" i="1"/>
  <c r="Y161" i="1"/>
  <c r="Y325" i="1"/>
  <c r="Y269" i="1"/>
  <c r="Y238" i="1"/>
  <c r="Y393" i="1"/>
  <c r="Y266" i="1"/>
  <c r="Y241" i="1"/>
  <c r="Y242" i="1"/>
  <c r="Y284" i="1"/>
  <c r="Y290" i="1"/>
  <c r="Y335" i="1"/>
  <c r="Y414" i="1"/>
  <c r="Y386" i="1"/>
  <c r="Y188" i="1"/>
  <c r="Y313" i="1"/>
  <c r="Y404" i="1"/>
  <c r="Y158" i="1"/>
  <c r="Y234" i="1"/>
  <c r="Y143" i="1"/>
  <c r="Y142" i="1"/>
  <c r="Y172" i="1"/>
  <c r="Y159" i="1"/>
  <c r="Y180" i="1"/>
  <c r="Y271" i="1"/>
  <c r="Y113" i="1"/>
  <c r="Y366" i="1"/>
  <c r="Y174" i="1"/>
  <c r="Y383" i="1"/>
  <c r="Y168" i="1"/>
  <c r="Y304" i="1"/>
  <c r="Y39" i="1"/>
  <c r="Y49" i="1"/>
  <c r="Y67" i="1"/>
  <c r="Y332" i="1"/>
  <c r="Y201" i="1"/>
  <c r="Y521" i="1"/>
  <c r="Y245" i="1"/>
  <c r="Y526" i="1"/>
  <c r="Y200" i="1"/>
  <c r="Y92" i="1"/>
  <c r="Y64" i="1"/>
  <c r="Y146" i="1"/>
  <c r="Y448" i="1"/>
  <c r="Y297" i="1"/>
  <c r="Y13" i="1"/>
  <c r="Y299" i="1"/>
  <c r="Y337" i="1"/>
  <c r="Y546" i="1"/>
  <c r="Y282" i="1"/>
  <c r="Y89" i="1"/>
  <c r="Y542" i="1"/>
  <c r="Y111" i="1"/>
  <c r="Y368" i="1"/>
  <c r="Y274" i="1"/>
  <c r="Y283" i="1"/>
  <c r="Y220" i="1"/>
  <c r="Y318" i="1"/>
  <c r="Y296" i="1"/>
  <c r="Y306" i="1"/>
  <c r="Y334" i="1"/>
  <c r="Y407" i="1"/>
  <c r="Y221" i="1"/>
  <c r="Y442" i="1"/>
  <c r="Y443" i="1"/>
  <c r="Y416" i="1"/>
  <c r="Y295" i="1"/>
  <c r="Y395" i="1"/>
  <c r="Y375" i="1"/>
  <c r="Y431" i="1"/>
  <c r="Y434" i="1"/>
  <c r="Y181" i="1"/>
  <c r="Y338" i="1"/>
  <c r="Y488" i="1"/>
  <c r="Y441" i="1"/>
  <c r="Y433" i="1"/>
  <c r="Y309" i="1"/>
  <c r="Y452" i="1"/>
  <c r="Y40" i="1"/>
  <c r="Y397" i="1"/>
  <c r="Y32" i="1"/>
  <c r="Y460" i="1"/>
  <c r="Y53" i="1"/>
  <c r="Y336" i="1"/>
  <c r="Y289" i="1"/>
  <c r="Y453" i="1"/>
  <c r="Y257" i="1"/>
  <c r="Y97" i="1"/>
  <c r="Y532" i="1"/>
  <c r="Y537" i="1"/>
  <c r="Y187" i="1"/>
  <c r="Y384" i="1"/>
  <c r="Y461" i="1"/>
  <c r="Y330" i="1"/>
  <c r="Y73" i="1"/>
  <c r="Y563" i="1"/>
  <c r="Y463" i="1"/>
  <c r="Y408" i="1"/>
  <c r="Y170" i="1"/>
  <c r="Y145" i="1"/>
  <c r="Y457" i="1"/>
  <c r="Y315" i="1"/>
  <c r="Y182" i="1"/>
  <c r="Y311" i="1"/>
  <c r="Y203" i="1"/>
  <c r="Y80" i="1"/>
  <c r="Y50" i="1"/>
  <c r="Y24" i="1"/>
  <c r="Y20" i="1"/>
  <c r="Y157" i="1"/>
  <c r="Y373" i="1"/>
  <c r="Y273" i="1"/>
  <c r="Y35" i="1"/>
  <c r="Y175" i="1"/>
  <c r="Y43" i="1"/>
  <c r="Y148" i="1"/>
  <c r="Y435" i="1"/>
  <c r="Y470" i="1"/>
  <c r="Y285" i="1"/>
  <c r="Y292" i="1"/>
  <c r="Y329" i="1"/>
  <c r="Y459" i="1"/>
  <c r="Y215" i="1"/>
  <c r="Y432" i="1"/>
  <c r="Y552" i="1"/>
  <c r="Y349" i="1"/>
  <c r="Y288" i="1"/>
  <c r="Y564" i="1"/>
  <c r="Y374" i="1"/>
  <c r="Y421" i="1"/>
  <c r="Y204" i="1"/>
  <c r="Y362" i="1"/>
  <c r="Y427" i="1"/>
  <c r="Y396" i="1"/>
  <c r="Y239" i="1"/>
  <c r="Y544" i="1"/>
  <c r="Y240" i="1"/>
  <c r="Y95" i="1"/>
  <c r="Y246" i="1"/>
  <c r="Y222" i="1"/>
  <c r="Y347" i="1"/>
  <c r="Y385" i="1"/>
  <c r="Y316" i="1"/>
  <c r="Y225" i="1"/>
  <c r="Y144" i="1"/>
  <c r="Y355" i="1"/>
  <c r="Y523" i="1"/>
  <c r="Y119" i="1"/>
  <c r="Y539" i="1"/>
  <c r="Y419" i="1"/>
  <c r="Y359" i="1"/>
  <c r="Y339" i="1"/>
  <c r="Y367" i="1"/>
  <c r="Y465" i="1"/>
  <c r="Y520" i="1"/>
  <c r="Y276" i="1"/>
  <c r="Y72" i="1"/>
  <c r="Y265" i="1"/>
  <c r="Y549" i="1"/>
  <c r="Y247" i="1"/>
  <c r="Y156" i="1"/>
  <c r="Y455" i="1"/>
  <c r="Y249" i="1"/>
  <c r="Y54" i="1"/>
  <c r="Y171" i="1"/>
  <c r="Y529" i="1"/>
  <c r="Y90" i="1"/>
  <c r="Y570" i="1"/>
  <c r="Y135" i="1"/>
  <c r="Y527" i="1"/>
  <c r="Y522" i="1"/>
  <c r="Y360" i="1"/>
  <c r="Y528" i="1"/>
  <c r="Y110" i="1"/>
  <c r="Y116" i="1"/>
  <c r="Y94" i="1"/>
  <c r="Y548" i="1"/>
  <c r="Y132" i="1"/>
  <c r="Y569" i="1"/>
  <c r="Y208" i="1"/>
  <c r="Y403" i="1"/>
  <c r="Y350" i="1"/>
  <c r="Y369" i="1"/>
  <c r="Y255" i="1"/>
  <c r="Y98" i="1"/>
  <c r="Y342" i="1"/>
  <c r="Y426" i="1"/>
  <c r="Y406" i="1"/>
  <c r="Y356" i="1"/>
  <c r="Y317" i="1"/>
  <c r="Y270" i="1"/>
  <c r="Y535" i="1"/>
  <c r="Y505" i="1"/>
  <c r="Y205" i="1"/>
  <c r="Y554" i="1"/>
  <c r="Y320" i="1"/>
  <c r="Y147" i="1"/>
  <c r="Y125" i="1"/>
  <c r="Y456" i="1"/>
  <c r="Y499" i="1"/>
  <c r="Y498" i="1"/>
  <c r="Y510" i="1"/>
  <c r="Y492" i="1"/>
  <c r="Y508" i="1"/>
  <c r="Y483" i="1"/>
  <c r="Y394" i="1"/>
  <c r="Y177" i="1"/>
  <c r="Y513" i="1"/>
  <c r="Y328" i="1"/>
  <c r="Y185" i="1"/>
  <c r="Y458" i="1"/>
  <c r="Y464" i="1"/>
  <c r="Y260" i="1"/>
  <c r="Y531" i="1"/>
  <c r="Y351" i="1"/>
  <c r="Y547" i="1"/>
  <c r="Y31" i="1"/>
  <c r="Y555" i="1"/>
  <c r="Y365" i="1"/>
  <c r="Y331" i="1"/>
  <c r="Y209" i="1"/>
  <c r="Y302" i="1"/>
  <c r="Y410" i="1"/>
  <c r="Y341" i="1"/>
  <c r="Y524" i="1"/>
  <c r="Y9" i="1"/>
  <c r="Y58" i="1"/>
  <c r="Y3" i="1"/>
  <c r="Y12" i="1"/>
  <c r="Y11" i="1"/>
  <c r="Y8" i="1"/>
  <c r="Y14" i="1"/>
  <c r="Y126" i="1"/>
  <c r="Z126" i="1"/>
  <c r="Z487" i="1"/>
  <c r="Z517" i="1"/>
  <c r="Z503" i="1"/>
  <c r="Z472" i="1"/>
  <c r="Z512" i="1"/>
  <c r="Z303" i="1"/>
  <c r="Z7" i="1"/>
  <c r="Z10" i="1"/>
  <c r="Z194" i="1"/>
  <c r="Z195" i="1"/>
  <c r="Z312" i="1"/>
  <c r="Z468" i="1"/>
  <c r="Z184" i="1"/>
  <c r="Z198" i="1"/>
  <c r="Z478" i="1"/>
  <c r="Z515" i="1"/>
  <c r="Z321" i="1"/>
  <c r="Z358" i="1"/>
  <c r="Z550" i="1"/>
  <c r="Z494" i="1"/>
  <c r="Z191" i="1"/>
  <c r="Z511" i="1"/>
  <c r="Z471" i="1"/>
  <c r="Z264" i="1"/>
  <c r="Z497" i="1"/>
  <c r="Z475" i="1"/>
  <c r="Z467" i="1"/>
  <c r="Z314" i="1"/>
  <c r="Z480" i="1"/>
  <c r="Z545" i="1"/>
  <c r="Z327" i="1"/>
  <c r="Z26" i="1"/>
  <c r="Z507" i="1"/>
  <c r="Z489" i="1"/>
  <c r="Z114" i="1"/>
  <c r="Z103" i="1"/>
  <c r="Z301" i="1"/>
  <c r="Z496" i="1"/>
  <c r="Z151" i="1"/>
  <c r="Z210" i="1"/>
  <c r="Z530" i="1"/>
  <c r="Z82" i="1"/>
  <c r="Z450" i="1"/>
  <c r="Z477" i="1"/>
  <c r="Z485" i="1"/>
  <c r="Z451" i="1"/>
  <c r="Z22" i="1"/>
  <c r="Z454" i="1"/>
  <c r="Z474" i="1"/>
  <c r="Z233" i="1"/>
  <c r="Z411" i="1"/>
  <c r="Z481" i="1"/>
  <c r="Z533" i="1"/>
  <c r="Z536" i="1"/>
  <c r="Z60" i="1"/>
  <c r="Z74" i="1"/>
  <c r="Z86" i="1"/>
  <c r="Z33" i="1"/>
  <c r="Z96" i="1"/>
  <c r="Z429" i="1"/>
  <c r="Z493" i="1"/>
  <c r="Z484" i="1"/>
  <c r="Z268" i="1"/>
  <c r="Z473" i="1"/>
  <c r="Z430" i="1"/>
  <c r="Z425" i="1"/>
  <c r="Z387" i="1"/>
  <c r="Z557" i="1"/>
  <c r="Z128" i="1"/>
  <c r="Z230" i="1"/>
  <c r="Z506" i="1"/>
  <c r="Z153" i="1"/>
  <c r="Z500" i="1"/>
  <c r="Z491" i="1"/>
  <c r="Z29" i="1"/>
  <c r="Z509" i="1"/>
  <c r="Z504" i="1"/>
  <c r="Z516" i="1"/>
  <c r="Z486" i="1"/>
  <c r="Z501" i="1"/>
  <c r="Z186" i="1"/>
  <c r="Z17" i="1"/>
  <c r="Z160" i="1"/>
  <c r="Z178" i="1"/>
  <c r="Z212" i="1"/>
  <c r="Z224" i="1"/>
  <c r="Z298" i="1"/>
  <c r="Z232" i="1"/>
  <c r="Z538" i="1"/>
  <c r="Z213" i="1"/>
  <c r="Z540" i="1"/>
  <c r="Z229" i="1"/>
  <c r="Z514" i="1"/>
  <c r="Z519" i="1"/>
  <c r="Z518" i="1"/>
  <c r="Z479" i="1"/>
  <c r="Z490" i="1"/>
  <c r="Z476" i="1"/>
  <c r="Z502" i="1"/>
  <c r="Z482" i="1"/>
  <c r="Z495" i="1"/>
  <c r="Z525" i="1"/>
  <c r="Z262" i="1"/>
  <c r="Z193" i="1"/>
  <c r="Z462" i="1"/>
  <c r="Z466" i="1"/>
  <c r="Z305" i="1"/>
  <c r="Z361" i="1"/>
  <c r="Z272" i="1"/>
  <c r="Z415" i="1"/>
  <c r="Z401" i="1"/>
  <c r="Z388" i="1"/>
  <c r="Z70" i="1"/>
  <c r="Z250" i="1"/>
  <c r="Z130" i="1"/>
  <c r="Z287" i="1"/>
  <c r="Z556" i="1"/>
  <c r="Z173" i="1"/>
  <c r="Z18" i="1"/>
  <c r="Z541" i="1"/>
  <c r="Z227" i="1"/>
  <c r="Z123" i="1"/>
  <c r="Z62" i="1"/>
  <c r="Z251" i="1"/>
  <c r="Z136" i="1"/>
  <c r="Z51" i="1"/>
  <c r="Z236" i="1"/>
  <c r="Z68" i="1"/>
  <c r="Z75" i="1"/>
  <c r="Z88" i="1"/>
  <c r="Z71" i="1"/>
  <c r="Z61" i="1"/>
  <c r="Z57" i="1"/>
  <c r="Z56" i="1"/>
  <c r="Z47" i="1"/>
  <c r="Z127" i="1"/>
  <c r="Z391" i="1"/>
  <c r="Z343" i="1"/>
  <c r="Z340" i="1"/>
  <c r="Z243" i="1"/>
  <c r="Z93" i="1"/>
  <c r="Z139" i="1"/>
  <c r="Z124" i="1"/>
  <c r="Z6" i="1"/>
  <c r="Z380" i="1"/>
  <c r="Z85" i="1"/>
  <c r="Z79" i="1"/>
  <c r="Z286" i="1"/>
  <c r="Z77" i="1"/>
  <c r="Z218" i="1"/>
  <c r="Z134" i="1"/>
  <c r="Z300" i="1"/>
  <c r="Z155" i="1"/>
  <c r="Z176" i="1"/>
  <c r="Z399" i="1"/>
  <c r="Z469" i="1"/>
  <c r="Z277" i="1"/>
  <c r="Z293" i="1"/>
  <c r="Z109" i="1"/>
  <c r="Z69" i="1"/>
  <c r="Z59" i="1"/>
  <c r="Z131" i="1"/>
  <c r="Z392" i="1"/>
  <c r="Z183" i="1"/>
  <c r="Z275" i="1"/>
  <c r="Z21" i="1"/>
  <c r="Z45" i="1"/>
  <c r="Z78" i="1"/>
  <c r="Z357" i="1"/>
  <c r="Z364" i="1"/>
  <c r="Z363" i="1"/>
  <c r="Z370" i="1"/>
  <c r="Z137" i="1"/>
  <c r="Z382" i="1"/>
  <c r="Z163" i="1"/>
  <c r="Z16" i="1"/>
  <c r="Z217" i="1"/>
  <c r="Z164" i="1"/>
  <c r="Z324" i="1"/>
  <c r="Z202" i="1"/>
  <c r="Z65" i="1"/>
  <c r="Z372" i="1"/>
  <c r="Z149" i="1"/>
  <c r="Z129" i="1"/>
  <c r="Z348" i="1"/>
  <c r="Z353" i="1"/>
  <c r="Z211" i="1"/>
  <c r="Z558" i="1"/>
  <c r="Z428" i="1"/>
  <c r="Z197" i="1"/>
  <c r="Z405" i="1"/>
  <c r="Z422" i="1"/>
  <c r="Z326" i="1"/>
  <c r="Z417" i="1"/>
  <c r="Z108" i="1"/>
  <c r="Z263" i="1"/>
  <c r="Z76" i="1"/>
  <c r="Z165" i="1"/>
  <c r="Z100" i="1"/>
  <c r="Z190" i="1"/>
  <c r="Z83" i="1"/>
  <c r="Z179" i="1"/>
  <c r="Z140" i="1"/>
  <c r="Z310" i="1"/>
  <c r="Z214" i="1"/>
  <c r="Z254" i="1"/>
  <c r="Z418" i="1"/>
  <c r="Z55" i="1"/>
  <c r="Z23" i="1"/>
  <c r="Z447" i="1"/>
  <c r="Z449" i="1"/>
  <c r="Z534" i="1"/>
  <c r="Z543" i="1"/>
  <c r="Z413" i="1"/>
  <c r="Z560" i="1"/>
  <c r="Z389" i="1"/>
  <c r="Z141" i="1"/>
  <c r="Z41" i="1"/>
  <c r="Z244" i="1"/>
  <c r="Z354" i="1"/>
  <c r="Z424" i="1"/>
  <c r="Z259" i="1"/>
  <c r="Z248" i="1"/>
  <c r="Z352" i="1"/>
  <c r="Z323" i="1"/>
  <c r="Z38" i="1"/>
  <c r="Z565" i="1"/>
  <c r="Z87" i="1"/>
  <c r="Z445" i="1"/>
  <c r="Z15" i="1"/>
  <c r="Z398" i="1"/>
  <c r="Z278" i="1"/>
  <c r="Z167" i="1"/>
  <c r="Z438" i="1"/>
  <c r="Z291" i="1"/>
  <c r="Z371" i="1"/>
  <c r="Z30" i="1"/>
  <c r="Z25" i="1"/>
  <c r="Z27" i="1"/>
  <c r="Z34" i="1"/>
  <c r="Z346" i="1"/>
  <c r="Z379" i="1"/>
  <c r="Z409" i="1"/>
  <c r="Z252" i="1"/>
  <c r="Z46" i="1"/>
  <c r="Z345" i="1"/>
  <c r="Z228" i="1"/>
  <c r="Z63" i="1"/>
  <c r="Z44" i="1"/>
  <c r="Z258" i="1"/>
  <c r="Z281" i="1"/>
  <c r="Z377" i="1"/>
  <c r="Z267" i="1"/>
  <c r="Z192" i="1"/>
  <c r="Z189" i="1"/>
  <c r="Z52" i="1"/>
  <c r="Z333" i="1"/>
  <c r="Z37" i="1"/>
  <c r="Z42" i="1"/>
  <c r="Z261" i="1"/>
  <c r="Z115" i="1"/>
  <c r="Z36" i="1"/>
  <c r="Z561" i="1"/>
  <c r="Z150" i="1"/>
  <c r="Z28" i="1"/>
  <c r="Z169" i="1"/>
  <c r="Z5" i="1"/>
  <c r="Z4" i="1"/>
  <c r="Z48" i="1"/>
  <c r="Z19" i="1"/>
  <c r="Z423" i="1"/>
  <c r="Z235" i="1"/>
  <c r="Z559" i="1"/>
  <c r="Z166" i="1"/>
  <c r="Z216" i="1"/>
  <c r="Z378" i="1"/>
  <c r="Z308" i="1"/>
  <c r="Z376" i="1"/>
  <c r="Z568" i="1"/>
  <c r="Z162" i="1"/>
  <c r="Z138" i="1"/>
  <c r="Z253" i="1"/>
  <c r="Z226" i="1"/>
  <c r="Z154" i="1"/>
  <c r="Z571" i="1"/>
  <c r="Z91" i="1"/>
  <c r="Z381" i="1"/>
  <c r="Z104" i="1"/>
  <c r="Z344" i="1"/>
  <c r="Z551" i="1"/>
  <c r="Z437" i="1"/>
  <c r="Z436" i="1"/>
  <c r="Z294" i="1"/>
  <c r="Z237" i="1"/>
  <c r="Z390" i="1"/>
  <c r="Z553" i="1"/>
  <c r="Z280" i="1"/>
  <c r="Z562" i="1"/>
  <c r="Z84" i="1"/>
  <c r="Z444" i="1"/>
  <c r="Z81" i="1"/>
  <c r="Z122" i="1"/>
  <c r="Z99" i="1"/>
  <c r="Z107" i="1"/>
  <c r="Z121" i="1"/>
  <c r="Z133" i="1"/>
  <c r="Z106" i="1"/>
  <c r="Z112" i="1"/>
  <c r="Z118" i="1"/>
  <c r="Z117" i="1"/>
  <c r="Z152" i="1"/>
  <c r="Z120" i="1"/>
  <c r="Z102" i="1"/>
  <c r="Z2" i="1"/>
  <c r="Z105" i="1"/>
  <c r="Z66" i="1"/>
  <c r="Z400" i="1"/>
  <c r="Z231" i="1"/>
  <c r="Z439" i="1"/>
  <c r="Z446" i="1"/>
  <c r="Z223" i="1"/>
  <c r="Z412" i="1"/>
  <c r="Z402" i="1"/>
  <c r="Z440" i="1"/>
  <c r="Z199" i="1"/>
  <c r="Z101" i="1"/>
  <c r="Z219" i="1"/>
  <c r="Z307" i="1"/>
  <c r="Z206" i="1"/>
  <c r="Z420" i="1"/>
  <c r="Z196" i="1"/>
  <c r="Z279" i="1"/>
  <c r="Z319" i="1"/>
  <c r="Z207" i="1"/>
  <c r="Z256" i="1"/>
  <c r="Z322" i="1"/>
  <c r="Z566" i="1"/>
  <c r="Z567" i="1"/>
  <c r="Z161" i="1"/>
  <c r="Z325" i="1"/>
  <c r="Z269" i="1"/>
  <c r="Z238" i="1"/>
  <c r="Z393" i="1"/>
  <c r="Z266" i="1"/>
  <c r="Z241" i="1"/>
  <c r="Z242" i="1"/>
  <c r="Z284" i="1"/>
  <c r="Z290" i="1"/>
  <c r="Z335" i="1"/>
  <c r="Z414" i="1"/>
  <c r="Z386" i="1"/>
  <c r="Z188" i="1"/>
  <c r="Z313" i="1"/>
  <c r="Z404" i="1"/>
  <c r="Z158" i="1"/>
  <c r="Z234" i="1"/>
  <c r="Z143" i="1"/>
  <c r="Z142" i="1"/>
  <c r="Z172" i="1"/>
  <c r="Z159" i="1"/>
  <c r="Z180" i="1"/>
  <c r="Z271" i="1"/>
  <c r="Z113" i="1"/>
  <c r="Z366" i="1"/>
  <c r="Z174" i="1"/>
  <c r="Z383" i="1"/>
  <c r="Z168" i="1"/>
  <c r="Z304" i="1"/>
  <c r="Z39" i="1"/>
  <c r="Z49" i="1"/>
  <c r="Z67" i="1"/>
  <c r="Z332" i="1"/>
  <c r="Z201" i="1"/>
  <c r="Z521" i="1"/>
  <c r="Z245" i="1"/>
  <c r="Z526" i="1"/>
  <c r="Z200" i="1"/>
  <c r="Z92" i="1"/>
  <c r="Z64" i="1"/>
  <c r="Z146" i="1"/>
  <c r="Z448" i="1"/>
  <c r="Z297" i="1"/>
  <c r="Z13" i="1"/>
  <c r="Z299" i="1"/>
  <c r="Z337" i="1"/>
  <c r="Z546" i="1"/>
  <c r="Z282" i="1"/>
  <c r="Z89" i="1"/>
  <c r="Z542" i="1"/>
  <c r="Z111" i="1"/>
  <c r="Z368" i="1"/>
  <c r="Z274" i="1"/>
  <c r="Z283" i="1"/>
  <c r="Z220" i="1"/>
  <c r="Z318" i="1"/>
  <c r="Z296" i="1"/>
  <c r="Z306" i="1"/>
  <c r="Z334" i="1"/>
  <c r="Z407" i="1"/>
  <c r="Z221" i="1"/>
  <c r="Z442" i="1"/>
  <c r="Z443" i="1"/>
  <c r="Z416" i="1"/>
  <c r="Z295" i="1"/>
  <c r="Z395" i="1"/>
  <c r="Z375" i="1"/>
  <c r="Z431" i="1"/>
  <c r="Z434" i="1"/>
  <c r="Z181" i="1"/>
  <c r="Z338" i="1"/>
  <c r="Z488" i="1"/>
  <c r="Z441" i="1"/>
  <c r="Z433" i="1"/>
  <c r="Z309" i="1"/>
  <c r="Z452" i="1"/>
  <c r="Z40" i="1"/>
  <c r="Z397" i="1"/>
  <c r="Z32" i="1"/>
  <c r="Z460" i="1"/>
  <c r="Z53" i="1"/>
  <c r="Z336" i="1"/>
  <c r="Z289" i="1"/>
  <c r="Z453" i="1"/>
  <c r="Z257" i="1"/>
  <c r="Z97" i="1"/>
  <c r="Z532" i="1"/>
  <c r="Z537" i="1"/>
  <c r="Z187" i="1"/>
  <c r="Z384" i="1"/>
  <c r="Z461" i="1"/>
  <c r="Z330" i="1"/>
  <c r="Z73" i="1"/>
  <c r="Z563" i="1"/>
  <c r="Z463" i="1"/>
  <c r="Z408" i="1"/>
  <c r="Z170" i="1"/>
  <c r="Z145" i="1"/>
  <c r="Z457" i="1"/>
  <c r="Z315" i="1"/>
  <c r="Z182" i="1"/>
  <c r="Z311" i="1"/>
  <c r="Z203" i="1"/>
  <c r="Z80" i="1"/>
  <c r="Z50" i="1"/>
  <c r="Z24" i="1"/>
  <c r="Z20" i="1"/>
  <c r="Z157" i="1"/>
  <c r="Z373" i="1"/>
  <c r="Z273" i="1"/>
  <c r="Z35" i="1"/>
  <c r="Z175" i="1"/>
  <c r="Z43" i="1"/>
  <c r="Z148" i="1"/>
  <c r="Z435" i="1"/>
  <c r="Z470" i="1"/>
  <c r="Z285" i="1"/>
  <c r="Z292" i="1"/>
  <c r="Z329" i="1"/>
  <c r="Z459" i="1"/>
  <c r="Z215" i="1"/>
  <c r="Z432" i="1"/>
  <c r="Z552" i="1"/>
  <c r="Z349" i="1"/>
  <c r="Z288" i="1"/>
  <c r="Z564" i="1"/>
  <c r="Z374" i="1"/>
  <c r="Z421" i="1"/>
  <c r="Z204" i="1"/>
  <c r="Z362" i="1"/>
  <c r="Z427" i="1"/>
  <c r="Z396" i="1"/>
  <c r="Z239" i="1"/>
  <c r="Z544" i="1"/>
  <c r="Z240" i="1"/>
  <c r="Z95" i="1"/>
  <c r="Z246" i="1"/>
  <c r="Z222" i="1"/>
  <c r="Z347" i="1"/>
  <c r="Z385" i="1"/>
  <c r="Z316" i="1"/>
  <c r="Z225" i="1"/>
  <c r="Z144" i="1"/>
  <c r="Z355" i="1"/>
  <c r="Z523" i="1"/>
  <c r="Z119" i="1"/>
  <c r="Z539" i="1"/>
  <c r="Z419" i="1"/>
  <c r="Z359" i="1"/>
  <c r="Z339" i="1"/>
  <c r="Z367" i="1"/>
  <c r="Z465" i="1"/>
  <c r="Z520" i="1"/>
  <c r="Z276" i="1"/>
  <c r="Z72" i="1"/>
  <c r="Z265" i="1"/>
  <c r="Z549" i="1"/>
  <c r="Z247" i="1"/>
  <c r="Z156" i="1"/>
  <c r="Z455" i="1"/>
  <c r="Z249" i="1"/>
  <c r="Z54" i="1"/>
  <c r="Z171" i="1"/>
  <c r="Z529" i="1"/>
  <c r="Z90" i="1"/>
  <c r="Z570" i="1"/>
  <c r="Z135" i="1"/>
  <c r="Z527" i="1"/>
  <c r="Z522" i="1"/>
  <c r="Z360" i="1"/>
  <c r="Z528" i="1"/>
  <c r="Z110" i="1"/>
  <c r="Z116" i="1"/>
  <c r="Z94" i="1"/>
  <c r="Z548" i="1"/>
  <c r="Z132" i="1"/>
  <c r="Z569" i="1"/>
  <c r="Z208" i="1"/>
  <c r="Z403" i="1"/>
  <c r="Z350" i="1"/>
  <c r="Z369" i="1"/>
  <c r="Z255" i="1"/>
  <c r="Z98" i="1"/>
  <c r="Z342" i="1"/>
  <c r="Z426" i="1"/>
  <c r="Z406" i="1"/>
  <c r="Z356" i="1"/>
  <c r="Z317" i="1"/>
  <c r="Z270" i="1"/>
  <c r="Z535" i="1"/>
  <c r="Z505" i="1"/>
  <c r="Z205" i="1"/>
  <c r="Z554" i="1"/>
  <c r="Z320" i="1"/>
  <c r="Z147" i="1"/>
  <c r="Z125" i="1"/>
  <c r="Z456" i="1"/>
  <c r="Z499" i="1"/>
  <c r="Z498" i="1"/>
  <c r="Z510" i="1"/>
  <c r="Z492" i="1"/>
  <c r="Z508" i="1"/>
  <c r="Z483" i="1"/>
  <c r="Z394" i="1"/>
  <c r="Z177" i="1"/>
  <c r="Z513" i="1"/>
  <c r="Z328" i="1"/>
  <c r="Z185" i="1"/>
  <c r="Z458" i="1"/>
  <c r="Z464" i="1"/>
  <c r="Z260" i="1"/>
  <c r="Z531" i="1"/>
  <c r="Z351" i="1"/>
  <c r="Z547" i="1"/>
  <c r="Z31" i="1"/>
  <c r="Z555" i="1"/>
  <c r="Z365" i="1"/>
  <c r="Z331" i="1"/>
  <c r="Z209" i="1"/>
  <c r="Z302" i="1"/>
  <c r="Z410" i="1"/>
  <c r="Z341" i="1"/>
  <c r="Z524" i="1"/>
  <c r="Z9" i="1"/>
  <c r="Z58" i="1"/>
  <c r="Z3" i="1"/>
  <c r="Z12" i="1"/>
  <c r="Z11" i="1"/>
  <c r="Z8" i="1"/>
  <c r="Z14" i="1"/>
  <c r="X487" i="1" l="1"/>
  <c r="X517" i="1"/>
  <c r="X503" i="1"/>
  <c r="X472" i="1"/>
  <c r="X512" i="1"/>
  <c r="X303" i="1"/>
  <c r="X7" i="1"/>
  <c r="X10" i="1"/>
  <c r="X194" i="1"/>
  <c r="X195" i="1"/>
  <c r="X312" i="1"/>
  <c r="X468" i="1"/>
  <c r="X184" i="1"/>
  <c r="X198" i="1"/>
  <c r="X478" i="1"/>
  <c r="X515" i="1"/>
  <c r="X321" i="1"/>
  <c r="X358" i="1"/>
  <c r="X550" i="1"/>
  <c r="X494" i="1"/>
  <c r="X191" i="1"/>
  <c r="X511" i="1"/>
  <c r="X471" i="1"/>
  <c r="X264" i="1"/>
  <c r="X497" i="1"/>
  <c r="X475" i="1"/>
  <c r="X467" i="1"/>
  <c r="X314" i="1"/>
  <c r="X480" i="1"/>
  <c r="X545" i="1"/>
  <c r="X327" i="1"/>
  <c r="X26" i="1"/>
  <c r="X507" i="1"/>
  <c r="X489" i="1"/>
  <c r="X114" i="1"/>
  <c r="X103" i="1"/>
  <c r="X301" i="1"/>
  <c r="X496" i="1"/>
  <c r="X151" i="1"/>
  <c r="X210" i="1"/>
  <c r="X530" i="1"/>
  <c r="X82" i="1"/>
  <c r="X450" i="1"/>
  <c r="X477" i="1"/>
  <c r="X485" i="1"/>
  <c r="X451" i="1"/>
  <c r="X22" i="1"/>
  <c r="X454" i="1"/>
  <c r="X474" i="1"/>
  <c r="X233" i="1"/>
  <c r="X411" i="1"/>
  <c r="X481" i="1"/>
  <c r="X533" i="1"/>
  <c r="X536" i="1"/>
  <c r="X60" i="1"/>
  <c r="X74" i="1"/>
  <c r="X86" i="1"/>
  <c r="X33" i="1"/>
  <c r="X96" i="1"/>
  <c r="X429" i="1"/>
  <c r="X493" i="1"/>
  <c r="X484" i="1"/>
  <c r="X268" i="1"/>
  <c r="X473" i="1"/>
  <c r="X430" i="1"/>
  <c r="X425" i="1"/>
  <c r="X387" i="1"/>
  <c r="X557" i="1"/>
  <c r="X128" i="1"/>
  <c r="X230" i="1"/>
  <c r="X506" i="1"/>
  <c r="X153" i="1"/>
  <c r="X500" i="1"/>
  <c r="X491" i="1"/>
  <c r="X29" i="1"/>
  <c r="X509" i="1"/>
  <c r="X504" i="1"/>
  <c r="X516" i="1"/>
  <c r="X486" i="1"/>
  <c r="X501" i="1"/>
  <c r="X186" i="1"/>
  <c r="X17" i="1"/>
  <c r="X160" i="1"/>
  <c r="X178" i="1"/>
  <c r="X212" i="1"/>
  <c r="X224" i="1"/>
  <c r="X298" i="1"/>
  <c r="X232" i="1"/>
  <c r="X538" i="1"/>
  <c r="X213" i="1"/>
  <c r="X540" i="1"/>
  <c r="X229" i="1"/>
  <c r="X514" i="1"/>
  <c r="X519" i="1"/>
  <c r="X518" i="1"/>
  <c r="X479" i="1"/>
  <c r="X490" i="1"/>
  <c r="X476" i="1"/>
  <c r="X502" i="1"/>
  <c r="X482" i="1"/>
  <c r="X495" i="1"/>
  <c r="X525" i="1"/>
  <c r="X262" i="1"/>
  <c r="X193" i="1"/>
  <c r="X462" i="1"/>
  <c r="X466" i="1"/>
  <c r="X305" i="1"/>
  <c r="X361" i="1"/>
  <c r="X272" i="1"/>
  <c r="X415" i="1"/>
  <c r="X401" i="1"/>
  <c r="X388" i="1"/>
  <c r="X70" i="1"/>
  <c r="X250" i="1"/>
  <c r="X130" i="1"/>
  <c r="X287" i="1"/>
  <c r="X556" i="1"/>
  <c r="X173" i="1"/>
  <c r="X18" i="1"/>
  <c r="X541" i="1"/>
  <c r="X227" i="1"/>
  <c r="X123" i="1"/>
  <c r="X62" i="1"/>
  <c r="X251" i="1"/>
  <c r="X136" i="1"/>
  <c r="X51" i="1"/>
  <c r="X236" i="1"/>
  <c r="X68" i="1"/>
  <c r="X75" i="1"/>
  <c r="X88" i="1"/>
  <c r="X71" i="1"/>
  <c r="X61" i="1"/>
  <c r="X57" i="1"/>
  <c r="X56" i="1"/>
  <c r="X47" i="1"/>
  <c r="X127" i="1"/>
  <c r="X391" i="1"/>
  <c r="X343" i="1"/>
  <c r="X340" i="1"/>
  <c r="X243" i="1"/>
  <c r="X93" i="1"/>
  <c r="X139" i="1"/>
  <c r="X124" i="1"/>
  <c r="X6" i="1"/>
  <c r="X380" i="1"/>
  <c r="X85" i="1"/>
  <c r="X79" i="1"/>
  <c r="X286" i="1"/>
  <c r="X77" i="1"/>
  <c r="X218" i="1"/>
  <c r="X134" i="1"/>
  <c r="X300" i="1"/>
  <c r="X155" i="1"/>
  <c r="X176" i="1"/>
  <c r="X399" i="1"/>
  <c r="X469" i="1"/>
  <c r="X277" i="1"/>
  <c r="X293" i="1"/>
  <c r="X109" i="1"/>
  <c r="X69" i="1"/>
  <c r="X59" i="1"/>
  <c r="X131" i="1"/>
  <c r="X392" i="1"/>
  <c r="X183" i="1"/>
  <c r="X275" i="1"/>
  <c r="X21" i="1"/>
  <c r="X45" i="1"/>
  <c r="X78" i="1"/>
  <c r="X357" i="1"/>
  <c r="X364" i="1"/>
  <c r="X363" i="1"/>
  <c r="X370" i="1"/>
  <c r="X137" i="1"/>
  <c r="X382" i="1"/>
  <c r="X163" i="1"/>
  <c r="X16" i="1"/>
  <c r="X217" i="1"/>
  <c r="X164" i="1"/>
  <c r="X324" i="1"/>
  <c r="X202" i="1"/>
  <c r="X65" i="1"/>
  <c r="X372" i="1"/>
  <c r="X149" i="1"/>
  <c r="X129" i="1"/>
  <c r="X348" i="1"/>
  <c r="X353" i="1"/>
  <c r="X211" i="1"/>
  <c r="X558" i="1"/>
  <c r="X428" i="1"/>
  <c r="X197" i="1"/>
  <c r="X405" i="1"/>
  <c r="X422" i="1"/>
  <c r="X326" i="1"/>
  <c r="X417" i="1"/>
  <c r="X108" i="1"/>
  <c r="X263" i="1"/>
  <c r="X76" i="1"/>
  <c r="X165" i="1"/>
  <c r="X100" i="1"/>
  <c r="X190" i="1"/>
  <c r="X83" i="1"/>
  <c r="X179" i="1"/>
  <c r="X140" i="1"/>
  <c r="X310" i="1"/>
  <c r="X214" i="1"/>
  <c r="X254" i="1"/>
  <c r="X418" i="1"/>
  <c r="X55" i="1"/>
  <c r="X23" i="1"/>
  <c r="X447" i="1"/>
  <c r="X449" i="1"/>
  <c r="X534" i="1"/>
  <c r="X543" i="1"/>
  <c r="X413" i="1"/>
  <c r="X560" i="1"/>
  <c r="X389" i="1"/>
  <c r="X141" i="1"/>
  <c r="X41" i="1"/>
  <c r="X244" i="1"/>
  <c r="X354" i="1"/>
  <c r="X424" i="1"/>
  <c r="X259" i="1"/>
  <c r="X248" i="1"/>
  <c r="X352" i="1"/>
  <c r="X323" i="1"/>
  <c r="X38" i="1"/>
  <c r="X565" i="1"/>
  <c r="X87" i="1"/>
  <c r="X445" i="1"/>
  <c r="X15" i="1"/>
  <c r="X398" i="1"/>
  <c r="X278" i="1"/>
  <c r="X167" i="1"/>
  <c r="X438" i="1"/>
  <c r="X291" i="1"/>
  <c r="X371" i="1"/>
  <c r="X30" i="1"/>
  <c r="X25" i="1"/>
  <c r="X27" i="1"/>
  <c r="X34" i="1"/>
  <c r="X346" i="1"/>
  <c r="X379" i="1"/>
  <c r="X409" i="1"/>
  <c r="X252" i="1"/>
  <c r="X46" i="1"/>
  <c r="X345" i="1"/>
  <c r="X228" i="1"/>
  <c r="X63" i="1"/>
  <c r="X44" i="1"/>
  <c r="X258" i="1"/>
  <c r="X281" i="1"/>
  <c r="X377" i="1"/>
  <c r="X267" i="1"/>
  <c r="X192" i="1"/>
  <c r="X189" i="1"/>
  <c r="X52" i="1"/>
  <c r="X333" i="1"/>
  <c r="X37" i="1"/>
  <c r="X42" i="1"/>
  <c r="X261" i="1"/>
  <c r="X115" i="1"/>
  <c r="X36" i="1"/>
  <c r="X561" i="1"/>
  <c r="X150" i="1"/>
  <c r="X28" i="1"/>
  <c r="X169" i="1"/>
  <c r="X5" i="1"/>
  <c r="X4" i="1"/>
  <c r="X48" i="1"/>
  <c r="X19" i="1"/>
  <c r="X423" i="1"/>
  <c r="X235" i="1"/>
  <c r="X559" i="1"/>
  <c r="X166" i="1"/>
  <c r="X216" i="1"/>
  <c r="X378" i="1"/>
  <c r="X308" i="1"/>
  <c r="X376" i="1"/>
  <c r="X568" i="1"/>
  <c r="X162" i="1"/>
  <c r="X138" i="1"/>
  <c r="X253" i="1"/>
  <c r="X226" i="1"/>
  <c r="X154" i="1"/>
  <c r="X571" i="1"/>
  <c r="X91" i="1"/>
  <c r="X381" i="1"/>
  <c r="X104" i="1"/>
  <c r="X344" i="1"/>
  <c r="X551" i="1"/>
  <c r="X437" i="1"/>
  <c r="X436" i="1"/>
  <c r="X294" i="1"/>
  <c r="X237" i="1"/>
  <c r="X390" i="1"/>
  <c r="X553" i="1"/>
  <c r="X280" i="1"/>
  <c r="X562" i="1"/>
  <c r="X84" i="1"/>
  <c r="X444" i="1"/>
  <c r="X81" i="1"/>
  <c r="X122" i="1"/>
  <c r="X99" i="1"/>
  <c r="X107" i="1"/>
  <c r="X121" i="1"/>
  <c r="X133" i="1"/>
  <c r="X106" i="1"/>
  <c r="X112" i="1"/>
  <c r="X118" i="1"/>
  <c r="X117" i="1"/>
  <c r="X152" i="1"/>
  <c r="X120" i="1"/>
  <c r="X102" i="1"/>
  <c r="X2" i="1"/>
  <c r="X105" i="1"/>
  <c r="X66" i="1"/>
  <c r="X400" i="1"/>
  <c r="X231" i="1"/>
  <c r="X439" i="1"/>
  <c r="X446" i="1"/>
  <c r="X223" i="1"/>
  <c r="X412" i="1"/>
  <c r="X402" i="1"/>
  <c r="X440" i="1"/>
  <c r="X199" i="1"/>
  <c r="X101" i="1"/>
  <c r="X219" i="1"/>
  <c r="X307" i="1"/>
  <c r="X206" i="1"/>
  <c r="X420" i="1"/>
  <c r="X196" i="1"/>
  <c r="X279" i="1"/>
  <c r="X319" i="1"/>
  <c r="X207" i="1"/>
  <c r="X256" i="1"/>
  <c r="X322" i="1"/>
  <c r="X566" i="1"/>
  <c r="X567" i="1"/>
  <c r="X161" i="1"/>
  <c r="X325" i="1"/>
  <c r="X269" i="1"/>
  <c r="X238" i="1"/>
  <c r="X393" i="1"/>
  <c r="X266" i="1"/>
  <c r="X241" i="1"/>
  <c r="X242" i="1"/>
  <c r="X284" i="1"/>
  <c r="X290" i="1"/>
  <c r="X335" i="1"/>
  <c r="X414" i="1"/>
  <c r="X386" i="1"/>
  <c r="X188" i="1"/>
  <c r="X313" i="1"/>
  <c r="X404" i="1"/>
  <c r="X158" i="1"/>
  <c r="X234" i="1"/>
  <c r="X143" i="1"/>
  <c r="X142" i="1"/>
  <c r="X172" i="1"/>
  <c r="X159" i="1"/>
  <c r="X180" i="1"/>
  <c r="X271" i="1"/>
  <c r="X113" i="1"/>
  <c r="X366" i="1"/>
  <c r="X174" i="1"/>
  <c r="X383" i="1"/>
  <c r="X168" i="1"/>
  <c r="X304" i="1"/>
  <c r="X39" i="1"/>
  <c r="X49" i="1"/>
  <c r="X67" i="1"/>
  <c r="X332" i="1"/>
  <c r="X201" i="1"/>
  <c r="X521" i="1"/>
  <c r="X245" i="1"/>
  <c r="X526" i="1"/>
  <c r="X200" i="1"/>
  <c r="X92" i="1"/>
  <c r="X64" i="1"/>
  <c r="X146" i="1"/>
  <c r="X448" i="1"/>
  <c r="X297" i="1"/>
  <c r="X13" i="1"/>
  <c r="X299" i="1"/>
  <c r="X337" i="1"/>
  <c r="X546" i="1"/>
  <c r="X282" i="1"/>
  <c r="X89" i="1"/>
  <c r="X542" i="1"/>
  <c r="X111" i="1"/>
  <c r="X368" i="1"/>
  <c r="X274" i="1"/>
  <c r="X283" i="1"/>
  <c r="X220" i="1"/>
  <c r="X318" i="1"/>
  <c r="X296" i="1"/>
  <c r="X306" i="1"/>
  <c r="X334" i="1"/>
  <c r="X407" i="1"/>
  <c r="X221" i="1"/>
  <c r="X442" i="1"/>
  <c r="X443" i="1"/>
  <c r="X416" i="1"/>
  <c r="X295" i="1"/>
  <c r="X395" i="1"/>
  <c r="X375" i="1"/>
  <c r="X431" i="1"/>
  <c r="X434" i="1"/>
  <c r="X181" i="1"/>
  <c r="X338" i="1"/>
  <c r="X488" i="1"/>
  <c r="X441" i="1"/>
  <c r="X433" i="1"/>
  <c r="X309" i="1"/>
  <c r="X452" i="1"/>
  <c r="X40" i="1"/>
  <c r="X397" i="1"/>
  <c r="X32" i="1"/>
  <c r="X460" i="1"/>
  <c r="X53" i="1"/>
  <c r="X336" i="1"/>
  <c r="X289" i="1"/>
  <c r="X453" i="1"/>
  <c r="X257" i="1"/>
  <c r="X97" i="1"/>
  <c r="X532" i="1"/>
  <c r="X537" i="1"/>
  <c r="X187" i="1"/>
  <c r="X384" i="1"/>
  <c r="X461" i="1"/>
  <c r="X330" i="1"/>
  <c r="X73" i="1"/>
  <c r="X563" i="1"/>
  <c r="X463" i="1"/>
  <c r="X408" i="1"/>
  <c r="X170" i="1"/>
  <c r="X145" i="1"/>
  <c r="X457" i="1"/>
  <c r="X315" i="1"/>
  <c r="X182" i="1"/>
  <c r="X311" i="1"/>
  <c r="X203" i="1"/>
  <c r="X80" i="1"/>
  <c r="X50" i="1"/>
  <c r="X24" i="1"/>
  <c r="X20" i="1"/>
  <c r="X157" i="1"/>
  <c r="X373" i="1"/>
  <c r="X273" i="1"/>
  <c r="X35" i="1"/>
  <c r="X175" i="1"/>
  <c r="X43" i="1"/>
  <c r="X148" i="1"/>
  <c r="X435" i="1"/>
  <c r="X470" i="1"/>
  <c r="X285" i="1"/>
  <c r="X292" i="1"/>
  <c r="X329" i="1"/>
  <c r="X459" i="1"/>
  <c r="X215" i="1"/>
  <c r="X432" i="1"/>
  <c r="X552" i="1"/>
  <c r="X349" i="1"/>
  <c r="X288" i="1"/>
  <c r="X564" i="1"/>
  <c r="X374" i="1"/>
  <c r="X421" i="1"/>
  <c r="X204" i="1"/>
  <c r="X362" i="1"/>
  <c r="X427" i="1"/>
  <c r="X396" i="1"/>
  <c r="X239" i="1"/>
  <c r="X544" i="1"/>
  <c r="X240" i="1"/>
  <c r="X95" i="1"/>
  <c r="X246" i="1"/>
  <c r="X222" i="1"/>
  <c r="X347" i="1"/>
  <c r="X385" i="1"/>
  <c r="X316" i="1"/>
  <c r="X225" i="1"/>
  <c r="X144" i="1"/>
  <c r="X355" i="1"/>
  <c r="X523" i="1"/>
  <c r="X119" i="1"/>
  <c r="X539" i="1"/>
  <c r="X419" i="1"/>
  <c r="X359" i="1"/>
  <c r="X339" i="1"/>
  <c r="X367" i="1"/>
  <c r="X465" i="1"/>
  <c r="X520" i="1"/>
  <c r="X276" i="1"/>
  <c r="X72" i="1"/>
  <c r="X265" i="1"/>
  <c r="X549" i="1"/>
  <c r="X247" i="1"/>
  <c r="X156" i="1"/>
  <c r="X455" i="1"/>
  <c r="X249" i="1"/>
  <c r="X54" i="1"/>
  <c r="X171" i="1"/>
  <c r="X529" i="1"/>
  <c r="X90" i="1"/>
  <c r="X570" i="1"/>
  <c r="X135" i="1"/>
  <c r="X527" i="1"/>
  <c r="X522" i="1"/>
  <c r="X360" i="1"/>
  <c r="X528" i="1"/>
  <c r="X110" i="1"/>
  <c r="X116" i="1"/>
  <c r="X94" i="1"/>
  <c r="X548" i="1"/>
  <c r="X132" i="1"/>
  <c r="X569" i="1"/>
  <c r="X208" i="1"/>
  <c r="X403" i="1"/>
  <c r="X350" i="1"/>
  <c r="X369" i="1"/>
  <c r="X255" i="1"/>
  <c r="X98" i="1"/>
  <c r="X342" i="1"/>
  <c r="X426" i="1"/>
  <c r="X406" i="1"/>
  <c r="X356" i="1"/>
  <c r="X317" i="1"/>
  <c r="X270" i="1"/>
  <c r="X535" i="1"/>
  <c r="X505" i="1"/>
  <c r="X205" i="1"/>
  <c r="X554" i="1"/>
  <c r="X320" i="1"/>
  <c r="X147" i="1"/>
  <c r="X125" i="1"/>
  <c r="X456" i="1"/>
  <c r="X499" i="1"/>
  <c r="X498" i="1"/>
  <c r="X510" i="1"/>
  <c r="X492" i="1"/>
  <c r="X508" i="1"/>
  <c r="X483" i="1"/>
  <c r="X394" i="1"/>
  <c r="X177" i="1"/>
  <c r="X513" i="1"/>
  <c r="X328" i="1"/>
  <c r="X185" i="1"/>
  <c r="X458" i="1"/>
  <c r="X464" i="1"/>
  <c r="X260" i="1"/>
  <c r="X531" i="1"/>
  <c r="X351" i="1"/>
  <c r="X547" i="1"/>
  <c r="X31" i="1"/>
  <c r="X555" i="1"/>
  <c r="X365" i="1"/>
  <c r="X331" i="1"/>
  <c r="X209" i="1"/>
  <c r="X302" i="1"/>
  <c r="X410" i="1"/>
  <c r="X341" i="1"/>
  <c r="X524" i="1"/>
  <c r="X9" i="1"/>
  <c r="X58" i="1"/>
  <c r="X3" i="1"/>
  <c r="X12" i="1"/>
  <c r="X11" i="1"/>
  <c r="X8" i="1"/>
  <c r="X14" i="1"/>
  <c r="X126" i="1"/>
  <c r="U126" i="1"/>
  <c r="U487" i="1" l="1"/>
  <c r="V487" i="1"/>
  <c r="U517" i="1"/>
  <c r="V517" i="1"/>
  <c r="U503" i="1"/>
  <c r="V503" i="1"/>
  <c r="U472" i="1"/>
  <c r="V472" i="1"/>
  <c r="U512" i="1"/>
  <c r="V512" i="1"/>
  <c r="U303" i="1"/>
  <c r="V303" i="1"/>
  <c r="U7" i="1"/>
  <c r="W7" i="1" s="1"/>
  <c r="V7" i="1"/>
  <c r="U10" i="1"/>
  <c r="W10" i="1" s="1"/>
  <c r="V10" i="1"/>
  <c r="U194" i="1"/>
  <c r="W194" i="1" s="1"/>
  <c r="V194" i="1"/>
  <c r="U195" i="1"/>
  <c r="W195" i="1" s="1"/>
  <c r="V195" i="1"/>
  <c r="U312" i="1"/>
  <c r="W312" i="1" s="1"/>
  <c r="V312" i="1"/>
  <c r="U468" i="1"/>
  <c r="W468" i="1" s="1"/>
  <c r="V468" i="1"/>
  <c r="U184" i="1"/>
  <c r="V184" i="1"/>
  <c r="U198" i="1"/>
  <c r="W198" i="1" s="1"/>
  <c r="V198" i="1"/>
  <c r="U478" i="1"/>
  <c r="V478" i="1"/>
  <c r="U515" i="1"/>
  <c r="V515" i="1"/>
  <c r="U321" i="1"/>
  <c r="V321" i="1"/>
  <c r="U358" i="1"/>
  <c r="V358" i="1"/>
  <c r="U550" i="1"/>
  <c r="V550" i="1"/>
  <c r="U494" i="1"/>
  <c r="V494" i="1"/>
  <c r="U191" i="1"/>
  <c r="W191" i="1" s="1"/>
  <c r="V191" i="1"/>
  <c r="U511" i="1"/>
  <c r="V511" i="1"/>
  <c r="U471" i="1"/>
  <c r="V471" i="1"/>
  <c r="U264" i="1"/>
  <c r="W264" i="1" s="1"/>
  <c r="V264" i="1"/>
  <c r="U497" i="1"/>
  <c r="V497" i="1"/>
  <c r="U475" i="1"/>
  <c r="V475" i="1"/>
  <c r="U467" i="1"/>
  <c r="V467" i="1"/>
  <c r="U314" i="1"/>
  <c r="W314" i="1" s="1"/>
  <c r="V314" i="1"/>
  <c r="U480" i="1"/>
  <c r="V480" i="1"/>
  <c r="U545" i="1"/>
  <c r="W545" i="1" s="1"/>
  <c r="V545" i="1"/>
  <c r="U327" i="1"/>
  <c r="W327" i="1" s="1"/>
  <c r="V327" i="1"/>
  <c r="U26" i="1"/>
  <c r="W26" i="1" s="1"/>
  <c r="V26" i="1"/>
  <c r="U507" i="1"/>
  <c r="V507" i="1"/>
  <c r="U489" i="1"/>
  <c r="V489" i="1"/>
  <c r="U114" i="1"/>
  <c r="W114" i="1" s="1"/>
  <c r="V114" i="1"/>
  <c r="U103" i="1"/>
  <c r="W103" i="1" s="1"/>
  <c r="V103" i="1"/>
  <c r="U301" i="1"/>
  <c r="V301" i="1"/>
  <c r="U496" i="1"/>
  <c r="V496" i="1"/>
  <c r="U151" i="1"/>
  <c r="W151" i="1" s="1"/>
  <c r="V151" i="1"/>
  <c r="U210" i="1"/>
  <c r="V210" i="1"/>
  <c r="U530" i="1"/>
  <c r="V530" i="1"/>
  <c r="U82" i="1"/>
  <c r="W82" i="1" s="1"/>
  <c r="V82" i="1"/>
  <c r="U450" i="1"/>
  <c r="V450" i="1"/>
  <c r="U477" i="1"/>
  <c r="V477" i="1"/>
  <c r="U485" i="1"/>
  <c r="V485" i="1"/>
  <c r="U451" i="1"/>
  <c r="V451" i="1"/>
  <c r="U22" i="1"/>
  <c r="W22" i="1" s="1"/>
  <c r="V22" i="1"/>
  <c r="U454" i="1"/>
  <c r="V454" i="1"/>
  <c r="U474" i="1"/>
  <c r="V474" i="1"/>
  <c r="U233" i="1"/>
  <c r="W233" i="1" s="1"/>
  <c r="V233" i="1"/>
  <c r="U411" i="1"/>
  <c r="V411" i="1"/>
  <c r="U481" i="1"/>
  <c r="V481" i="1"/>
  <c r="U533" i="1"/>
  <c r="V533" i="1"/>
  <c r="U536" i="1"/>
  <c r="V536" i="1"/>
  <c r="U60" i="1"/>
  <c r="W60" i="1" s="1"/>
  <c r="V60" i="1"/>
  <c r="U74" i="1"/>
  <c r="V74" i="1"/>
  <c r="U86" i="1"/>
  <c r="V86" i="1"/>
  <c r="U33" i="1"/>
  <c r="W33" i="1" s="1"/>
  <c r="V33" i="1"/>
  <c r="U96" i="1"/>
  <c r="V96" i="1"/>
  <c r="U429" i="1"/>
  <c r="V429" i="1"/>
  <c r="U493" i="1"/>
  <c r="V493" i="1"/>
  <c r="U484" i="1"/>
  <c r="V484" i="1"/>
  <c r="U268" i="1"/>
  <c r="V268" i="1"/>
  <c r="U473" i="1"/>
  <c r="V473" i="1"/>
  <c r="U430" i="1"/>
  <c r="W430" i="1" s="1"/>
  <c r="V430" i="1"/>
  <c r="U425" i="1"/>
  <c r="W425" i="1" s="1"/>
  <c r="V425" i="1"/>
  <c r="U387" i="1"/>
  <c r="V387" i="1"/>
  <c r="U557" i="1"/>
  <c r="V557" i="1"/>
  <c r="U128" i="1"/>
  <c r="V128" i="1"/>
  <c r="U230" i="1"/>
  <c r="V230" i="1"/>
  <c r="U506" i="1"/>
  <c r="V506" i="1"/>
  <c r="U153" i="1"/>
  <c r="W153" i="1" s="1"/>
  <c r="V153" i="1"/>
  <c r="U500" i="1"/>
  <c r="V500" i="1"/>
  <c r="U491" i="1"/>
  <c r="V491" i="1"/>
  <c r="U29" i="1"/>
  <c r="W29" i="1" s="1"/>
  <c r="V29" i="1"/>
  <c r="U509" i="1"/>
  <c r="V509" i="1"/>
  <c r="U504" i="1"/>
  <c r="V504" i="1"/>
  <c r="U516" i="1"/>
  <c r="W516" i="1" s="1"/>
  <c r="V516" i="1"/>
  <c r="U486" i="1"/>
  <c r="W486" i="1" s="1"/>
  <c r="V486" i="1"/>
  <c r="U501" i="1"/>
  <c r="W501" i="1" s="1"/>
  <c r="V501" i="1"/>
  <c r="U186" i="1"/>
  <c r="W186" i="1" s="1"/>
  <c r="V186" i="1"/>
  <c r="U17" i="1"/>
  <c r="W17" i="1" s="1"/>
  <c r="V17" i="1"/>
  <c r="U160" i="1"/>
  <c r="W160" i="1" s="1"/>
  <c r="V160" i="1"/>
  <c r="U178" i="1"/>
  <c r="W178" i="1" s="1"/>
  <c r="V178" i="1"/>
  <c r="U212" i="1"/>
  <c r="V212" i="1"/>
  <c r="U224" i="1"/>
  <c r="V224" i="1"/>
  <c r="U298" i="1"/>
  <c r="V298" i="1"/>
  <c r="U232" i="1"/>
  <c r="W232" i="1" s="1"/>
  <c r="V232" i="1"/>
  <c r="U538" i="1"/>
  <c r="V538" i="1"/>
  <c r="U213" i="1"/>
  <c r="W213" i="1" s="1"/>
  <c r="V213" i="1"/>
  <c r="U540" i="1"/>
  <c r="V540" i="1"/>
  <c r="U229" i="1"/>
  <c r="W229" i="1" s="1"/>
  <c r="V229" i="1"/>
  <c r="U514" i="1"/>
  <c r="V514" i="1"/>
  <c r="U519" i="1"/>
  <c r="V519" i="1"/>
  <c r="U518" i="1"/>
  <c r="V518" i="1"/>
  <c r="U479" i="1"/>
  <c r="V479" i="1"/>
  <c r="U490" i="1"/>
  <c r="V490" i="1"/>
  <c r="U476" i="1"/>
  <c r="V476" i="1"/>
  <c r="U502" i="1"/>
  <c r="V502" i="1"/>
  <c r="U482" i="1"/>
  <c r="V482" i="1"/>
  <c r="U495" i="1"/>
  <c r="V495" i="1"/>
  <c r="U525" i="1"/>
  <c r="V525" i="1"/>
  <c r="U262" i="1"/>
  <c r="V262" i="1"/>
  <c r="U193" i="1"/>
  <c r="W193" i="1" s="1"/>
  <c r="V193" i="1"/>
  <c r="U462" i="1"/>
  <c r="V462" i="1"/>
  <c r="U466" i="1"/>
  <c r="W466" i="1" s="1"/>
  <c r="V466" i="1"/>
  <c r="U305" i="1"/>
  <c r="V305" i="1"/>
  <c r="U361" i="1"/>
  <c r="V361" i="1"/>
  <c r="U272" i="1"/>
  <c r="V272" i="1"/>
  <c r="U415" i="1"/>
  <c r="V415" i="1"/>
  <c r="U401" i="1"/>
  <c r="V401" i="1"/>
  <c r="U388" i="1"/>
  <c r="V388" i="1"/>
  <c r="U70" i="1"/>
  <c r="V70" i="1"/>
  <c r="U250" i="1"/>
  <c r="W250" i="1" s="1"/>
  <c r="V250" i="1"/>
  <c r="U130" i="1"/>
  <c r="V130" i="1"/>
  <c r="U287" i="1"/>
  <c r="V287" i="1"/>
  <c r="U556" i="1"/>
  <c r="W556" i="1" s="1"/>
  <c r="V556" i="1"/>
  <c r="U173" i="1"/>
  <c r="V173" i="1"/>
  <c r="U18" i="1"/>
  <c r="V18" i="1"/>
  <c r="U541" i="1"/>
  <c r="V541" i="1"/>
  <c r="U227" i="1"/>
  <c r="W227" i="1" s="1"/>
  <c r="V227" i="1"/>
  <c r="U123" i="1"/>
  <c r="V123" i="1"/>
  <c r="U62" i="1"/>
  <c r="V62" i="1"/>
  <c r="U251" i="1"/>
  <c r="V251" i="1"/>
  <c r="U136" i="1"/>
  <c r="V136" i="1"/>
  <c r="U51" i="1"/>
  <c r="V51" i="1"/>
  <c r="U236" i="1"/>
  <c r="V236" i="1"/>
  <c r="U68" i="1"/>
  <c r="V68" i="1"/>
  <c r="U75" i="1"/>
  <c r="V75" i="1"/>
  <c r="U88" i="1"/>
  <c r="V88" i="1"/>
  <c r="U71" i="1"/>
  <c r="V71" i="1"/>
  <c r="U61" i="1"/>
  <c r="V61" i="1"/>
  <c r="U57" i="1"/>
  <c r="V57" i="1"/>
  <c r="U56" i="1"/>
  <c r="V56" i="1"/>
  <c r="U47" i="1"/>
  <c r="V47" i="1"/>
  <c r="U127" i="1"/>
  <c r="V127" i="1"/>
  <c r="U391" i="1"/>
  <c r="V391" i="1"/>
  <c r="U343" i="1"/>
  <c r="V343" i="1"/>
  <c r="U340" i="1"/>
  <c r="V340" i="1"/>
  <c r="U243" i="1"/>
  <c r="W243" i="1" s="1"/>
  <c r="V243" i="1"/>
  <c r="U93" i="1"/>
  <c r="V93" i="1"/>
  <c r="U139" i="1"/>
  <c r="V139" i="1"/>
  <c r="U124" i="1"/>
  <c r="V124" i="1"/>
  <c r="U6" i="1"/>
  <c r="W6" i="1" s="1"/>
  <c r="V6" i="1"/>
  <c r="U380" i="1"/>
  <c r="W380" i="1" s="1"/>
  <c r="V380" i="1"/>
  <c r="U85" i="1"/>
  <c r="V85" i="1"/>
  <c r="U79" i="1"/>
  <c r="V79" i="1"/>
  <c r="U286" i="1"/>
  <c r="W286" i="1" s="1"/>
  <c r="V286" i="1"/>
  <c r="U77" i="1"/>
  <c r="V77" i="1"/>
  <c r="U218" i="1"/>
  <c r="W218" i="1" s="1"/>
  <c r="V218" i="1"/>
  <c r="U134" i="1"/>
  <c r="V134" i="1"/>
  <c r="U300" i="1"/>
  <c r="V300" i="1"/>
  <c r="U155" i="1"/>
  <c r="V155" i="1"/>
  <c r="U176" i="1"/>
  <c r="V176" i="1"/>
  <c r="U399" i="1"/>
  <c r="W399" i="1" s="1"/>
  <c r="V399" i="1"/>
  <c r="U469" i="1"/>
  <c r="V469" i="1"/>
  <c r="U277" i="1"/>
  <c r="V277" i="1"/>
  <c r="U293" i="1"/>
  <c r="V293" i="1"/>
  <c r="U109" i="1"/>
  <c r="V109" i="1"/>
  <c r="U69" i="1"/>
  <c r="V69" i="1"/>
  <c r="U59" i="1"/>
  <c r="V59" i="1"/>
  <c r="U131" i="1"/>
  <c r="V131" i="1"/>
  <c r="U392" i="1"/>
  <c r="V392" i="1"/>
  <c r="U183" i="1"/>
  <c r="W183" i="1" s="1"/>
  <c r="V183" i="1"/>
  <c r="U275" i="1"/>
  <c r="W275" i="1" s="1"/>
  <c r="V275" i="1"/>
  <c r="U21" i="1"/>
  <c r="W21" i="1" s="1"/>
  <c r="V21" i="1"/>
  <c r="U45" i="1"/>
  <c r="W45" i="1" s="1"/>
  <c r="V45" i="1"/>
  <c r="U78" i="1"/>
  <c r="V78" i="1"/>
  <c r="U357" i="1"/>
  <c r="W357" i="1" s="1"/>
  <c r="V357" i="1"/>
  <c r="U364" i="1"/>
  <c r="W364" i="1" s="1"/>
  <c r="V364" i="1"/>
  <c r="U363" i="1"/>
  <c r="V363" i="1"/>
  <c r="W363" i="1"/>
  <c r="U370" i="1"/>
  <c r="W370" i="1" s="1"/>
  <c r="V370" i="1"/>
  <c r="U137" i="1"/>
  <c r="W137" i="1" s="1"/>
  <c r="V137" i="1"/>
  <c r="U382" i="1"/>
  <c r="W382" i="1" s="1"/>
  <c r="V382" i="1"/>
  <c r="U163" i="1"/>
  <c r="V163" i="1"/>
  <c r="U16" i="1"/>
  <c r="V16" i="1"/>
  <c r="U217" i="1"/>
  <c r="W217" i="1" s="1"/>
  <c r="V217" i="1"/>
  <c r="U164" i="1"/>
  <c r="V164" i="1"/>
  <c r="U324" i="1"/>
  <c r="W324" i="1" s="1"/>
  <c r="V324" i="1"/>
  <c r="U202" i="1"/>
  <c r="W202" i="1" s="1"/>
  <c r="V202" i="1"/>
  <c r="U65" i="1"/>
  <c r="V65" i="1"/>
  <c r="U372" i="1"/>
  <c r="V372" i="1"/>
  <c r="U149" i="1"/>
  <c r="V149" i="1"/>
  <c r="U129" i="1"/>
  <c r="V129" i="1"/>
  <c r="U348" i="1"/>
  <c r="V348" i="1"/>
  <c r="U353" i="1"/>
  <c r="W353" i="1" s="1"/>
  <c r="V353" i="1"/>
  <c r="U211" i="1"/>
  <c r="V211" i="1"/>
  <c r="U558" i="1"/>
  <c r="W558" i="1" s="1"/>
  <c r="V558" i="1"/>
  <c r="U428" i="1"/>
  <c r="W428" i="1" s="1"/>
  <c r="V428" i="1"/>
  <c r="U197" i="1"/>
  <c r="V197" i="1"/>
  <c r="U405" i="1"/>
  <c r="W405" i="1" s="1"/>
  <c r="V405" i="1"/>
  <c r="U422" i="1"/>
  <c r="W422" i="1" s="1"/>
  <c r="V422" i="1"/>
  <c r="U326" i="1"/>
  <c r="W326" i="1" s="1"/>
  <c r="V326" i="1"/>
  <c r="U417" i="1"/>
  <c r="W417" i="1" s="1"/>
  <c r="V417" i="1"/>
  <c r="U108" i="1"/>
  <c r="W108" i="1" s="1"/>
  <c r="V108" i="1"/>
  <c r="U263" i="1"/>
  <c r="V263" i="1"/>
  <c r="U76" i="1"/>
  <c r="W76" i="1" s="1"/>
  <c r="V76" i="1"/>
  <c r="U165" i="1"/>
  <c r="W165" i="1" s="1"/>
  <c r="V165" i="1"/>
  <c r="U100" i="1"/>
  <c r="V100" i="1"/>
  <c r="U190" i="1"/>
  <c r="V190" i="1"/>
  <c r="U83" i="1"/>
  <c r="V83" i="1"/>
  <c r="U179" i="1"/>
  <c r="V179" i="1"/>
  <c r="U140" i="1"/>
  <c r="V140" i="1"/>
  <c r="U310" i="1"/>
  <c r="W310" i="1" s="1"/>
  <c r="V310" i="1"/>
  <c r="U214" i="1"/>
  <c r="W214" i="1" s="1"/>
  <c r="V214" i="1"/>
  <c r="U254" i="1"/>
  <c r="W254" i="1" s="1"/>
  <c r="V254" i="1"/>
  <c r="U418" i="1"/>
  <c r="W418" i="1" s="1"/>
  <c r="V418" i="1"/>
  <c r="U55" i="1"/>
  <c r="V55" i="1"/>
  <c r="U23" i="1"/>
  <c r="V23" i="1"/>
  <c r="U447" i="1"/>
  <c r="V447" i="1"/>
  <c r="U449" i="1"/>
  <c r="V449" i="1"/>
  <c r="U534" i="1"/>
  <c r="V534" i="1"/>
  <c r="U543" i="1"/>
  <c r="V543" i="1"/>
  <c r="U413" i="1"/>
  <c r="V413" i="1"/>
  <c r="U560" i="1"/>
  <c r="W560" i="1" s="1"/>
  <c r="V560" i="1"/>
  <c r="U389" i="1"/>
  <c r="V389" i="1"/>
  <c r="U141" i="1"/>
  <c r="V141" i="1"/>
  <c r="U41" i="1"/>
  <c r="V41" i="1"/>
  <c r="U244" i="1"/>
  <c r="V244" i="1"/>
  <c r="U354" i="1"/>
  <c r="V354" i="1"/>
  <c r="U424" i="1"/>
  <c r="W424" i="1" s="1"/>
  <c r="V424" i="1"/>
  <c r="U259" i="1"/>
  <c r="W259" i="1" s="1"/>
  <c r="V259" i="1"/>
  <c r="U248" i="1"/>
  <c r="W248" i="1" s="1"/>
  <c r="V248" i="1"/>
  <c r="U352" i="1"/>
  <c r="V352" i="1"/>
  <c r="U323" i="1"/>
  <c r="V323" i="1"/>
  <c r="U38" i="1"/>
  <c r="V38" i="1"/>
  <c r="U565" i="1"/>
  <c r="W565" i="1" s="1"/>
  <c r="V565" i="1"/>
  <c r="U87" i="1"/>
  <c r="V87" i="1"/>
  <c r="U445" i="1"/>
  <c r="W445" i="1" s="1"/>
  <c r="V445" i="1"/>
  <c r="U15" i="1"/>
  <c r="W15" i="1" s="1"/>
  <c r="V15" i="1"/>
  <c r="U398" i="1"/>
  <c r="W398" i="1" s="1"/>
  <c r="V398" i="1"/>
  <c r="U278" i="1"/>
  <c r="V278" i="1"/>
  <c r="U167" i="1"/>
  <c r="V167" i="1"/>
  <c r="U438" i="1"/>
  <c r="V438" i="1"/>
  <c r="U291" i="1"/>
  <c r="V291" i="1"/>
  <c r="U371" i="1"/>
  <c r="V371" i="1"/>
  <c r="U30" i="1"/>
  <c r="V30" i="1"/>
  <c r="U25" i="1"/>
  <c r="V25" i="1"/>
  <c r="U27" i="1"/>
  <c r="V27" i="1"/>
  <c r="U34" i="1"/>
  <c r="V34" i="1"/>
  <c r="U346" i="1"/>
  <c r="V346" i="1"/>
  <c r="U379" i="1"/>
  <c r="V379" i="1"/>
  <c r="U409" i="1"/>
  <c r="V409" i="1"/>
  <c r="U252" i="1"/>
  <c r="V252" i="1"/>
  <c r="U46" i="1"/>
  <c r="W46" i="1" s="1"/>
  <c r="V46" i="1"/>
  <c r="U345" i="1"/>
  <c r="V345" i="1"/>
  <c r="U228" i="1"/>
  <c r="V228" i="1"/>
  <c r="U63" i="1"/>
  <c r="V63" i="1"/>
  <c r="U44" i="1"/>
  <c r="V44" i="1"/>
  <c r="U258" i="1"/>
  <c r="V258" i="1"/>
  <c r="U281" i="1"/>
  <c r="V281" i="1"/>
  <c r="U377" i="1"/>
  <c r="V377" i="1"/>
  <c r="U267" i="1"/>
  <c r="V267" i="1"/>
  <c r="U192" i="1"/>
  <c r="V192" i="1"/>
  <c r="U189" i="1"/>
  <c r="V189" i="1"/>
  <c r="U52" i="1"/>
  <c r="V52" i="1"/>
  <c r="U333" i="1"/>
  <c r="W333" i="1" s="1"/>
  <c r="V333" i="1"/>
  <c r="U37" i="1"/>
  <c r="V37" i="1"/>
  <c r="U42" i="1"/>
  <c r="V42" i="1"/>
  <c r="U261" i="1"/>
  <c r="W261" i="1" s="1"/>
  <c r="V261" i="1"/>
  <c r="U115" i="1"/>
  <c r="W115" i="1" s="1"/>
  <c r="V115" i="1"/>
  <c r="U36" i="1"/>
  <c r="V36" i="1"/>
  <c r="U561" i="1"/>
  <c r="V561" i="1"/>
  <c r="U150" i="1"/>
  <c r="V150" i="1"/>
  <c r="U28" i="1"/>
  <c r="V28" i="1"/>
  <c r="U169" i="1"/>
  <c r="V169" i="1"/>
  <c r="U5" i="1"/>
  <c r="W5" i="1" s="1"/>
  <c r="V5" i="1"/>
  <c r="U4" i="1"/>
  <c r="W4" i="1" s="1"/>
  <c r="V4" i="1"/>
  <c r="U48" i="1"/>
  <c r="W48" i="1" s="1"/>
  <c r="V48" i="1"/>
  <c r="U19" i="1"/>
  <c r="V19" i="1"/>
  <c r="U423" i="1"/>
  <c r="W423" i="1" s="1"/>
  <c r="V423" i="1"/>
  <c r="U235" i="1"/>
  <c r="V235" i="1"/>
  <c r="U559" i="1"/>
  <c r="W559" i="1" s="1"/>
  <c r="V559" i="1"/>
  <c r="U166" i="1"/>
  <c r="V166" i="1"/>
  <c r="U216" i="1"/>
  <c r="V216" i="1"/>
  <c r="U378" i="1"/>
  <c r="W378" i="1" s="1"/>
  <c r="V378" i="1"/>
  <c r="U308" i="1"/>
  <c r="W308" i="1" s="1"/>
  <c r="V308" i="1"/>
  <c r="U376" i="1"/>
  <c r="V376" i="1"/>
  <c r="U568" i="1"/>
  <c r="V568" i="1"/>
  <c r="U162" i="1"/>
  <c r="V162" i="1"/>
  <c r="U138" i="1"/>
  <c r="V138" i="1"/>
  <c r="U253" i="1"/>
  <c r="W253" i="1" s="1"/>
  <c r="V253" i="1"/>
  <c r="U226" i="1"/>
  <c r="W226" i="1" s="1"/>
  <c r="V226" i="1"/>
  <c r="U154" i="1"/>
  <c r="V154" i="1"/>
  <c r="U571" i="1"/>
  <c r="W571" i="1" s="1"/>
  <c r="V571" i="1"/>
  <c r="U91" i="1"/>
  <c r="W91" i="1" s="1"/>
  <c r="V91" i="1"/>
  <c r="U381" i="1"/>
  <c r="V381" i="1"/>
  <c r="U104" i="1"/>
  <c r="W104" i="1" s="1"/>
  <c r="V104" i="1"/>
  <c r="U344" i="1"/>
  <c r="V344" i="1"/>
  <c r="U551" i="1"/>
  <c r="V551" i="1"/>
  <c r="U437" i="1"/>
  <c r="V437" i="1"/>
  <c r="U436" i="1"/>
  <c r="V436" i="1"/>
  <c r="U294" i="1"/>
  <c r="W294" i="1" s="1"/>
  <c r="V294" i="1"/>
  <c r="U237" i="1"/>
  <c r="V237" i="1"/>
  <c r="U390" i="1"/>
  <c r="V390" i="1"/>
  <c r="U553" i="1"/>
  <c r="V553" i="1"/>
  <c r="U280" i="1"/>
  <c r="V280" i="1"/>
  <c r="U562" i="1"/>
  <c r="V562" i="1"/>
  <c r="U84" i="1"/>
  <c r="W84" i="1" s="1"/>
  <c r="V84" i="1"/>
  <c r="U444" i="1"/>
  <c r="V444" i="1"/>
  <c r="U81" i="1"/>
  <c r="W81" i="1" s="1"/>
  <c r="V81" i="1"/>
  <c r="U122" i="1"/>
  <c r="W122" i="1" s="1"/>
  <c r="V122" i="1"/>
  <c r="U99" i="1"/>
  <c r="W99" i="1" s="1"/>
  <c r="V99" i="1"/>
  <c r="U107" i="1"/>
  <c r="W107" i="1" s="1"/>
  <c r="V107" i="1"/>
  <c r="U121" i="1"/>
  <c r="W121" i="1" s="1"/>
  <c r="V121" i="1"/>
  <c r="U133" i="1"/>
  <c r="W133" i="1" s="1"/>
  <c r="V133" i="1"/>
  <c r="U106" i="1"/>
  <c r="W106" i="1" s="1"/>
  <c r="V106" i="1"/>
  <c r="U112" i="1"/>
  <c r="W112" i="1" s="1"/>
  <c r="V112" i="1"/>
  <c r="U118" i="1"/>
  <c r="W118" i="1" s="1"/>
  <c r="V118" i="1"/>
  <c r="U117" i="1"/>
  <c r="W117" i="1" s="1"/>
  <c r="V117" i="1"/>
  <c r="U152" i="1"/>
  <c r="W152" i="1" s="1"/>
  <c r="V152" i="1"/>
  <c r="U120" i="1"/>
  <c r="W120" i="1" s="1"/>
  <c r="V120" i="1"/>
  <c r="U102" i="1"/>
  <c r="W102" i="1" s="1"/>
  <c r="V102" i="1"/>
  <c r="U2" i="1"/>
  <c r="W2" i="1" s="1"/>
  <c r="V2" i="1"/>
  <c r="U105" i="1"/>
  <c r="W105" i="1" s="1"/>
  <c r="V105" i="1"/>
  <c r="U66" i="1"/>
  <c r="W66" i="1" s="1"/>
  <c r="V66" i="1"/>
  <c r="U400" i="1"/>
  <c r="W400" i="1" s="1"/>
  <c r="V400" i="1"/>
  <c r="U231" i="1"/>
  <c r="V231" i="1"/>
  <c r="U439" i="1"/>
  <c r="W439" i="1" s="1"/>
  <c r="V439" i="1"/>
  <c r="U446" i="1"/>
  <c r="W446" i="1" s="1"/>
  <c r="V446" i="1"/>
  <c r="U223" i="1"/>
  <c r="V223" i="1"/>
  <c r="U412" i="1"/>
  <c r="V412" i="1"/>
  <c r="U402" i="1"/>
  <c r="V402" i="1"/>
  <c r="U440" i="1"/>
  <c r="W440" i="1" s="1"/>
  <c r="V440" i="1"/>
  <c r="U199" i="1"/>
  <c r="V199" i="1"/>
  <c r="U101" i="1"/>
  <c r="W101" i="1" s="1"/>
  <c r="V101" i="1"/>
  <c r="U219" i="1"/>
  <c r="V219" i="1"/>
  <c r="U307" i="1"/>
  <c r="W307" i="1" s="1"/>
  <c r="V307" i="1"/>
  <c r="U206" i="1"/>
  <c r="W206" i="1" s="1"/>
  <c r="V206" i="1"/>
  <c r="U420" i="1"/>
  <c r="V420" i="1"/>
  <c r="U196" i="1"/>
  <c r="W196" i="1" s="1"/>
  <c r="V196" i="1"/>
  <c r="U279" i="1"/>
  <c r="V279" i="1"/>
  <c r="U319" i="1"/>
  <c r="V319" i="1"/>
  <c r="U207" i="1"/>
  <c r="W207" i="1" s="1"/>
  <c r="V207" i="1"/>
  <c r="U256" i="1"/>
  <c r="V256" i="1"/>
  <c r="U322" i="1"/>
  <c r="W322" i="1" s="1"/>
  <c r="V322" i="1"/>
  <c r="U566" i="1"/>
  <c r="V566" i="1"/>
  <c r="U567" i="1"/>
  <c r="V567" i="1"/>
  <c r="U161" i="1"/>
  <c r="V161" i="1"/>
  <c r="U325" i="1"/>
  <c r="V325" i="1"/>
  <c r="U269" i="1"/>
  <c r="V269" i="1"/>
  <c r="U238" i="1"/>
  <c r="W238" i="1" s="1"/>
  <c r="V238" i="1"/>
  <c r="U393" i="1"/>
  <c r="W393" i="1" s="1"/>
  <c r="V393" i="1"/>
  <c r="U266" i="1"/>
  <c r="W266" i="1" s="1"/>
  <c r="V266" i="1"/>
  <c r="U241" i="1"/>
  <c r="V241" i="1"/>
  <c r="U242" i="1"/>
  <c r="W242" i="1" s="1"/>
  <c r="V242" i="1"/>
  <c r="U284" i="1"/>
  <c r="W284" i="1" s="1"/>
  <c r="V284" i="1"/>
  <c r="U290" i="1"/>
  <c r="V290" i="1"/>
  <c r="U335" i="1"/>
  <c r="V335" i="1"/>
  <c r="U414" i="1"/>
  <c r="W414" i="1" s="1"/>
  <c r="V414" i="1"/>
  <c r="U386" i="1"/>
  <c r="W386" i="1" s="1"/>
  <c r="V386" i="1"/>
  <c r="U188" i="1"/>
  <c r="W188" i="1" s="1"/>
  <c r="V188" i="1"/>
  <c r="U313" i="1"/>
  <c r="W313" i="1" s="1"/>
  <c r="V313" i="1"/>
  <c r="U404" i="1"/>
  <c r="W404" i="1" s="1"/>
  <c r="V404" i="1"/>
  <c r="U158" i="1"/>
  <c r="W158" i="1" s="1"/>
  <c r="V158" i="1"/>
  <c r="U234" i="1"/>
  <c r="W234" i="1" s="1"/>
  <c r="V234" i="1"/>
  <c r="U143" i="1"/>
  <c r="W143" i="1" s="1"/>
  <c r="V143" i="1"/>
  <c r="U142" i="1"/>
  <c r="W142" i="1" s="1"/>
  <c r="V142" i="1"/>
  <c r="U172" i="1"/>
  <c r="W172" i="1" s="1"/>
  <c r="V172" i="1"/>
  <c r="U159" i="1"/>
  <c r="W159" i="1" s="1"/>
  <c r="V159" i="1"/>
  <c r="U180" i="1"/>
  <c r="W180" i="1" s="1"/>
  <c r="V180" i="1"/>
  <c r="U271" i="1"/>
  <c r="W271" i="1" s="1"/>
  <c r="V271" i="1"/>
  <c r="U113" i="1"/>
  <c r="W113" i="1" s="1"/>
  <c r="V113" i="1"/>
  <c r="U366" i="1"/>
  <c r="W366" i="1" s="1"/>
  <c r="V366" i="1"/>
  <c r="U174" i="1"/>
  <c r="V174" i="1"/>
  <c r="U383" i="1"/>
  <c r="V383" i="1"/>
  <c r="U168" i="1"/>
  <c r="W168" i="1" s="1"/>
  <c r="V168" i="1"/>
  <c r="U304" i="1"/>
  <c r="V304" i="1"/>
  <c r="U39" i="1"/>
  <c r="V39" i="1"/>
  <c r="U49" i="1"/>
  <c r="V49" i="1"/>
  <c r="U67" i="1"/>
  <c r="V67" i="1"/>
  <c r="U332" i="1"/>
  <c r="V332" i="1"/>
  <c r="U201" i="1"/>
  <c r="V201" i="1"/>
  <c r="U521" i="1"/>
  <c r="V521" i="1"/>
  <c r="U245" i="1"/>
  <c r="W245" i="1" s="1"/>
  <c r="V245" i="1"/>
  <c r="U526" i="1"/>
  <c r="V526" i="1"/>
  <c r="U200" i="1"/>
  <c r="V200" i="1"/>
  <c r="U92" i="1"/>
  <c r="V92" i="1"/>
  <c r="U64" i="1"/>
  <c r="V64" i="1"/>
  <c r="U146" i="1"/>
  <c r="V146" i="1"/>
  <c r="U448" i="1"/>
  <c r="W448" i="1" s="1"/>
  <c r="V448" i="1"/>
  <c r="U297" i="1"/>
  <c r="V297" i="1"/>
  <c r="U13" i="1"/>
  <c r="W13" i="1" s="1"/>
  <c r="V13" i="1"/>
  <c r="U299" i="1"/>
  <c r="W299" i="1" s="1"/>
  <c r="V299" i="1"/>
  <c r="U337" i="1"/>
  <c r="W337" i="1" s="1"/>
  <c r="V337" i="1"/>
  <c r="U546" i="1"/>
  <c r="V546" i="1"/>
  <c r="U282" i="1"/>
  <c r="W282" i="1" s="1"/>
  <c r="V282" i="1"/>
  <c r="U89" i="1"/>
  <c r="V89" i="1"/>
  <c r="U542" i="1"/>
  <c r="V542" i="1"/>
  <c r="U111" i="1"/>
  <c r="V111" i="1"/>
  <c r="U368" i="1"/>
  <c r="V368" i="1"/>
  <c r="U274" i="1"/>
  <c r="W274" i="1" s="1"/>
  <c r="V274" i="1"/>
  <c r="U283" i="1"/>
  <c r="V283" i="1"/>
  <c r="U220" i="1"/>
  <c r="V220" i="1"/>
  <c r="U318" i="1"/>
  <c r="V318" i="1"/>
  <c r="U296" i="1"/>
  <c r="V296" i="1"/>
  <c r="U306" i="1"/>
  <c r="V306" i="1"/>
  <c r="U334" i="1"/>
  <c r="V334" i="1"/>
  <c r="U407" i="1"/>
  <c r="V407" i="1"/>
  <c r="U221" i="1"/>
  <c r="V221" i="1"/>
  <c r="U442" i="1"/>
  <c r="W442" i="1" s="1"/>
  <c r="V442" i="1"/>
  <c r="U443" i="1"/>
  <c r="W443" i="1" s="1"/>
  <c r="V443" i="1"/>
  <c r="U416" i="1"/>
  <c r="W416" i="1" s="1"/>
  <c r="V416" i="1"/>
  <c r="U295" i="1"/>
  <c r="W295" i="1" s="1"/>
  <c r="V295" i="1"/>
  <c r="U395" i="1"/>
  <c r="V395" i="1"/>
  <c r="U375" i="1"/>
  <c r="V375" i="1"/>
  <c r="U431" i="1"/>
  <c r="V431" i="1"/>
  <c r="U434" i="1"/>
  <c r="V434" i="1"/>
  <c r="U181" i="1"/>
  <c r="V181" i="1"/>
  <c r="U338" i="1"/>
  <c r="W338" i="1" s="1"/>
  <c r="V338" i="1"/>
  <c r="U488" i="1"/>
  <c r="V488" i="1"/>
  <c r="U441" i="1"/>
  <c r="V441" i="1"/>
  <c r="U433" i="1"/>
  <c r="V433" i="1"/>
  <c r="U309" i="1"/>
  <c r="W309" i="1" s="1"/>
  <c r="V309" i="1"/>
  <c r="U452" i="1"/>
  <c r="V452" i="1"/>
  <c r="U40" i="1"/>
  <c r="V40" i="1"/>
  <c r="U397" i="1"/>
  <c r="V397" i="1"/>
  <c r="U32" i="1"/>
  <c r="V32" i="1"/>
  <c r="U460" i="1"/>
  <c r="W460" i="1" s="1"/>
  <c r="V460" i="1"/>
  <c r="U53" i="1"/>
  <c r="W53" i="1" s="1"/>
  <c r="V53" i="1"/>
  <c r="U336" i="1"/>
  <c r="W336" i="1" s="1"/>
  <c r="V336" i="1"/>
  <c r="U289" i="1"/>
  <c r="W289" i="1" s="1"/>
  <c r="V289" i="1"/>
  <c r="U453" i="1"/>
  <c r="V453" i="1"/>
  <c r="U257" i="1"/>
  <c r="V257" i="1"/>
  <c r="U97" i="1"/>
  <c r="V97" i="1"/>
  <c r="U532" i="1"/>
  <c r="V532" i="1"/>
  <c r="U537" i="1"/>
  <c r="V537" i="1"/>
  <c r="U187" i="1"/>
  <c r="V187" i="1"/>
  <c r="U384" i="1"/>
  <c r="V384" i="1"/>
  <c r="U461" i="1"/>
  <c r="V461" i="1"/>
  <c r="U330" i="1"/>
  <c r="W330" i="1" s="1"/>
  <c r="V330" i="1"/>
  <c r="U73" i="1"/>
  <c r="V73" i="1"/>
  <c r="U563" i="1"/>
  <c r="V563" i="1"/>
  <c r="U463" i="1"/>
  <c r="V463" i="1"/>
  <c r="U408" i="1"/>
  <c r="W408" i="1" s="1"/>
  <c r="V408" i="1"/>
  <c r="U170" i="1"/>
  <c r="V170" i="1"/>
  <c r="U145" i="1"/>
  <c r="V145" i="1"/>
  <c r="U457" i="1"/>
  <c r="V457" i="1"/>
  <c r="U315" i="1"/>
  <c r="V315" i="1"/>
  <c r="U182" i="1"/>
  <c r="V182" i="1"/>
  <c r="U311" i="1"/>
  <c r="V311" i="1"/>
  <c r="U203" i="1"/>
  <c r="V203" i="1"/>
  <c r="U80" i="1"/>
  <c r="V80" i="1"/>
  <c r="U50" i="1"/>
  <c r="V50" i="1"/>
  <c r="U24" i="1"/>
  <c r="V24" i="1"/>
  <c r="U20" i="1"/>
  <c r="V20" i="1"/>
  <c r="U157" i="1"/>
  <c r="V157" i="1"/>
  <c r="U373" i="1"/>
  <c r="W373" i="1" s="1"/>
  <c r="V373" i="1"/>
  <c r="U273" i="1"/>
  <c r="V273" i="1"/>
  <c r="U35" i="1"/>
  <c r="V35" i="1"/>
  <c r="U175" i="1"/>
  <c r="V175" i="1"/>
  <c r="U43" i="1"/>
  <c r="V43" i="1"/>
  <c r="U148" i="1"/>
  <c r="V148" i="1"/>
  <c r="U435" i="1"/>
  <c r="W435" i="1" s="1"/>
  <c r="V435" i="1"/>
  <c r="U470" i="1"/>
  <c r="V470" i="1"/>
  <c r="W470" i="1"/>
  <c r="U285" i="1"/>
  <c r="V285" i="1"/>
  <c r="U292" i="1"/>
  <c r="W292" i="1" s="1"/>
  <c r="V292" i="1"/>
  <c r="U329" i="1"/>
  <c r="V329" i="1"/>
  <c r="U459" i="1"/>
  <c r="V459" i="1"/>
  <c r="U215" i="1"/>
  <c r="W215" i="1" s="1"/>
  <c r="V215" i="1"/>
  <c r="U432" i="1"/>
  <c r="W432" i="1" s="1"/>
  <c r="V432" i="1"/>
  <c r="U552" i="1"/>
  <c r="W552" i="1" s="1"/>
  <c r="V552" i="1"/>
  <c r="U349" i="1"/>
  <c r="V349" i="1"/>
  <c r="U288" i="1"/>
  <c r="V288" i="1"/>
  <c r="U564" i="1"/>
  <c r="W564" i="1" s="1"/>
  <c r="V564" i="1"/>
  <c r="U374" i="1"/>
  <c r="V374" i="1"/>
  <c r="U421" i="1"/>
  <c r="V421" i="1"/>
  <c r="U204" i="1"/>
  <c r="V204" i="1"/>
  <c r="U362" i="1"/>
  <c r="V362" i="1"/>
  <c r="U427" i="1"/>
  <c r="W427" i="1" s="1"/>
  <c r="V427" i="1"/>
  <c r="U396" i="1"/>
  <c r="W396" i="1" s="1"/>
  <c r="V396" i="1"/>
  <c r="U239" i="1"/>
  <c r="W239" i="1" s="1"/>
  <c r="V239" i="1"/>
  <c r="U544" i="1"/>
  <c r="W544" i="1" s="1"/>
  <c r="V544" i="1"/>
  <c r="U240" i="1"/>
  <c r="W240" i="1" s="1"/>
  <c r="V240" i="1"/>
  <c r="U95" i="1"/>
  <c r="V95" i="1"/>
  <c r="U246" i="1"/>
  <c r="W246" i="1" s="1"/>
  <c r="V246" i="1"/>
  <c r="U222" i="1"/>
  <c r="V222" i="1"/>
  <c r="U347" i="1"/>
  <c r="V347" i="1"/>
  <c r="U385" i="1"/>
  <c r="V385" i="1"/>
  <c r="U316" i="1"/>
  <c r="W316" i="1" s="1"/>
  <c r="V316" i="1"/>
  <c r="U225" i="1"/>
  <c r="V225" i="1"/>
  <c r="U144" i="1"/>
  <c r="V144" i="1"/>
  <c r="U355" i="1"/>
  <c r="W355" i="1" s="1"/>
  <c r="V355" i="1"/>
  <c r="U523" i="1"/>
  <c r="V523" i="1"/>
  <c r="U119" i="1"/>
  <c r="V119" i="1"/>
  <c r="U539" i="1"/>
  <c r="V539" i="1"/>
  <c r="U419" i="1"/>
  <c r="W419" i="1" s="1"/>
  <c r="V419" i="1"/>
  <c r="U359" i="1"/>
  <c r="W359" i="1" s="1"/>
  <c r="V359" i="1"/>
  <c r="U339" i="1"/>
  <c r="V339" i="1"/>
  <c r="U367" i="1"/>
  <c r="V367" i="1"/>
  <c r="U465" i="1"/>
  <c r="V465" i="1"/>
  <c r="U520" i="1"/>
  <c r="V520" i="1"/>
  <c r="U276" i="1"/>
  <c r="W276" i="1" s="1"/>
  <c r="V276" i="1"/>
  <c r="U72" i="1"/>
  <c r="V72" i="1"/>
  <c r="U265" i="1"/>
  <c r="W265" i="1" s="1"/>
  <c r="V265" i="1"/>
  <c r="U549" i="1"/>
  <c r="W549" i="1" s="1"/>
  <c r="V549" i="1"/>
  <c r="U247" i="1"/>
  <c r="W247" i="1" s="1"/>
  <c r="V247" i="1"/>
  <c r="U156" i="1"/>
  <c r="V156" i="1"/>
  <c r="U455" i="1"/>
  <c r="V455" i="1"/>
  <c r="U249" i="1"/>
  <c r="V249" i="1"/>
  <c r="U54" i="1"/>
  <c r="V54" i="1"/>
  <c r="U171" i="1"/>
  <c r="V171" i="1"/>
  <c r="U529" i="1"/>
  <c r="V529" i="1"/>
  <c r="U90" i="1"/>
  <c r="V90" i="1"/>
  <c r="U570" i="1"/>
  <c r="W570" i="1" s="1"/>
  <c r="V570" i="1"/>
  <c r="U135" i="1"/>
  <c r="V135" i="1"/>
  <c r="U527" i="1"/>
  <c r="V527" i="1"/>
  <c r="U522" i="1"/>
  <c r="V522" i="1"/>
  <c r="U360" i="1"/>
  <c r="W360" i="1" s="1"/>
  <c r="V360" i="1"/>
  <c r="U528" i="1"/>
  <c r="V528" i="1"/>
  <c r="U110" i="1"/>
  <c r="V110" i="1"/>
  <c r="U116" i="1"/>
  <c r="V116" i="1"/>
  <c r="U94" i="1"/>
  <c r="V94" i="1"/>
  <c r="U548" i="1"/>
  <c r="V548" i="1"/>
  <c r="U132" i="1"/>
  <c r="V132" i="1"/>
  <c r="U569" i="1"/>
  <c r="V569" i="1"/>
  <c r="U208" i="1"/>
  <c r="V208" i="1"/>
  <c r="U403" i="1"/>
  <c r="V403" i="1"/>
  <c r="U350" i="1"/>
  <c r="V350" i="1"/>
  <c r="U369" i="1"/>
  <c r="V369" i="1"/>
  <c r="U255" i="1"/>
  <c r="V255" i="1"/>
  <c r="U98" i="1"/>
  <c r="V98" i="1"/>
  <c r="U342" i="1"/>
  <c r="V342" i="1"/>
  <c r="U426" i="1"/>
  <c r="W426" i="1" s="1"/>
  <c r="V426" i="1"/>
  <c r="U406" i="1"/>
  <c r="V406" i="1"/>
  <c r="U356" i="1"/>
  <c r="V356" i="1"/>
  <c r="U317" i="1"/>
  <c r="V317" i="1"/>
  <c r="U270" i="1"/>
  <c r="V270" i="1"/>
  <c r="U535" i="1"/>
  <c r="V535" i="1"/>
  <c r="U505" i="1"/>
  <c r="V505" i="1"/>
  <c r="U205" i="1"/>
  <c r="V205" i="1"/>
  <c r="U554" i="1"/>
  <c r="V554" i="1"/>
  <c r="U320" i="1"/>
  <c r="W320" i="1" s="1"/>
  <c r="V320" i="1"/>
  <c r="U147" i="1"/>
  <c r="V147" i="1"/>
  <c r="U125" i="1"/>
  <c r="V125" i="1"/>
  <c r="U456" i="1"/>
  <c r="V456" i="1"/>
  <c r="U499" i="1"/>
  <c r="V499" i="1"/>
  <c r="U498" i="1"/>
  <c r="V498" i="1"/>
  <c r="U510" i="1"/>
  <c r="V510" i="1"/>
  <c r="U492" i="1"/>
  <c r="V492" i="1"/>
  <c r="U508" i="1"/>
  <c r="V508" i="1"/>
  <c r="U483" i="1"/>
  <c r="V483" i="1"/>
  <c r="U394" i="1"/>
  <c r="V394" i="1"/>
  <c r="U177" i="1"/>
  <c r="W177" i="1" s="1"/>
  <c r="V177" i="1"/>
  <c r="U513" i="1"/>
  <c r="V513" i="1"/>
  <c r="U328" i="1"/>
  <c r="V328" i="1"/>
  <c r="U185" i="1"/>
  <c r="W185" i="1" s="1"/>
  <c r="V185" i="1"/>
  <c r="U458" i="1"/>
  <c r="V458" i="1"/>
  <c r="U464" i="1"/>
  <c r="V464" i="1"/>
  <c r="U260" i="1"/>
  <c r="V260" i="1"/>
  <c r="U531" i="1"/>
  <c r="V531" i="1"/>
  <c r="U351" i="1"/>
  <c r="V351" i="1"/>
  <c r="U547" i="1"/>
  <c r="V547" i="1"/>
  <c r="U31" i="1"/>
  <c r="V31" i="1"/>
  <c r="U555" i="1"/>
  <c r="V555" i="1"/>
  <c r="U365" i="1"/>
  <c r="W365" i="1" s="1"/>
  <c r="V365" i="1"/>
  <c r="U331" i="1"/>
  <c r="V331" i="1"/>
  <c r="U209" i="1"/>
  <c r="V209" i="1"/>
  <c r="U302" i="1"/>
  <c r="V302" i="1"/>
  <c r="U410" i="1"/>
  <c r="W410" i="1" s="1"/>
  <c r="V410" i="1"/>
  <c r="U341" i="1"/>
  <c r="W341" i="1" s="1"/>
  <c r="V341" i="1"/>
  <c r="U524" i="1"/>
  <c r="V524" i="1"/>
  <c r="U9" i="1"/>
  <c r="W9" i="1" s="1"/>
  <c r="V9" i="1"/>
  <c r="U58" i="1"/>
  <c r="V58" i="1"/>
  <c r="U3" i="1"/>
  <c r="W3" i="1" s="1"/>
  <c r="V3" i="1"/>
  <c r="U12" i="1"/>
  <c r="W12" i="1" s="1"/>
  <c r="V12" i="1"/>
  <c r="U11" i="1"/>
  <c r="W11" i="1" s="1"/>
  <c r="V11" i="1"/>
  <c r="U8" i="1"/>
  <c r="W8" i="1" s="1"/>
  <c r="V8" i="1"/>
  <c r="U14" i="1"/>
  <c r="W14" i="1" s="1"/>
  <c r="V14" i="1"/>
  <c r="V126" i="1"/>
  <c r="W126" i="1" s="1"/>
  <c r="W139" i="1" l="1"/>
  <c r="W127" i="1"/>
  <c r="W56" i="1"/>
  <c r="W61" i="1"/>
  <c r="W68" i="1"/>
  <c r="W51" i="1"/>
  <c r="W541" i="1"/>
  <c r="W173" i="1"/>
  <c r="W287" i="1"/>
  <c r="W479" i="1"/>
  <c r="W519" i="1"/>
  <c r="W557" i="1"/>
  <c r="W454" i="1"/>
  <c r="W477" i="1"/>
  <c r="W498" i="1"/>
  <c r="W505" i="1"/>
  <c r="W548" i="1"/>
  <c r="W528" i="1"/>
  <c r="W16" i="1"/>
  <c r="W169" i="1"/>
  <c r="W150" i="1"/>
  <c r="W36" i="1"/>
  <c r="W38" i="1"/>
  <c r="W352" i="1"/>
  <c r="W534" i="1"/>
  <c r="W55" i="1"/>
  <c r="W190" i="1"/>
  <c r="W263" i="1"/>
  <c r="W515" i="1"/>
  <c r="W510" i="1"/>
  <c r="W110" i="1"/>
  <c r="W24" i="1"/>
  <c r="W92" i="1"/>
  <c r="W383" i="1"/>
  <c r="W200" i="1"/>
  <c r="W335" i="1"/>
  <c r="W184" i="1"/>
  <c r="W93" i="1"/>
  <c r="W136" i="1"/>
  <c r="W272" i="1"/>
  <c r="W514" i="1"/>
  <c r="W550" i="1"/>
  <c r="W267" i="1"/>
  <c r="W483" i="1"/>
  <c r="W285" i="1"/>
  <c r="W50" i="1"/>
  <c r="W334" i="1"/>
  <c r="W562" i="1"/>
  <c r="W436" i="1"/>
  <c r="W154" i="1"/>
  <c r="W34" i="1"/>
  <c r="W469" i="1"/>
  <c r="W489" i="1"/>
  <c r="W472" i="1"/>
  <c r="W147" i="1"/>
  <c r="W171" i="1"/>
  <c r="W537" i="1"/>
  <c r="W453" i="1"/>
  <c r="W283" i="1"/>
  <c r="W174" i="1"/>
  <c r="W344" i="1"/>
  <c r="W138" i="1"/>
  <c r="W473" i="1"/>
  <c r="W429" i="1"/>
  <c r="W480" i="1"/>
  <c r="W356" i="1"/>
  <c r="W495" i="1"/>
  <c r="W540" i="1"/>
  <c r="W74" i="1"/>
  <c r="W529" i="1"/>
  <c r="W455" i="1"/>
  <c r="W465" i="1"/>
  <c r="W362" i="1"/>
  <c r="W43" i="1"/>
  <c r="W35" i="1"/>
  <c r="W311" i="1"/>
  <c r="W563" i="1"/>
  <c r="W384" i="1"/>
  <c r="W433" i="1"/>
  <c r="W542" i="1"/>
  <c r="W39" i="1"/>
  <c r="W241" i="1"/>
  <c r="W52" i="1"/>
  <c r="W252" i="1"/>
  <c r="W30" i="1"/>
  <c r="W78" i="1"/>
  <c r="W131" i="1"/>
  <c r="W69" i="1"/>
  <c r="W388" i="1"/>
  <c r="W361" i="1"/>
  <c r="W411" i="1"/>
  <c r="W210" i="1"/>
  <c r="W209" i="1"/>
  <c r="W31" i="1"/>
  <c r="W260" i="1"/>
  <c r="W458" i="1"/>
  <c r="W328" i="1"/>
  <c r="W317" i="1"/>
  <c r="W522" i="1"/>
  <c r="W135" i="1"/>
  <c r="W367" i="1"/>
  <c r="W539" i="1"/>
  <c r="W523" i="1"/>
  <c r="W385" i="1"/>
  <c r="W95" i="1"/>
  <c r="W182" i="1"/>
  <c r="W457" i="1"/>
  <c r="W170" i="1"/>
  <c r="W187" i="1"/>
  <c r="W257" i="1"/>
  <c r="W40" i="1"/>
  <c r="W441" i="1"/>
  <c r="W181" i="1"/>
  <c r="W431" i="1"/>
  <c r="W395" i="1"/>
  <c r="W111" i="1"/>
  <c r="W279" i="1"/>
  <c r="W444" i="1"/>
  <c r="W162" i="1"/>
  <c r="W561" i="1"/>
  <c r="W371" i="1"/>
  <c r="W438" i="1"/>
  <c r="W278" i="1"/>
  <c r="W87" i="1"/>
  <c r="W354" i="1"/>
  <c r="W59" i="1"/>
  <c r="W77" i="1"/>
  <c r="W340" i="1"/>
  <c r="W71" i="1"/>
  <c r="W530" i="1"/>
  <c r="W301" i="1"/>
  <c r="W512" i="1"/>
  <c r="W487" i="1"/>
  <c r="W524" i="1"/>
  <c r="W555" i="1"/>
  <c r="W547" i="1"/>
  <c r="W464" i="1"/>
  <c r="W513" i="1"/>
  <c r="W98" i="1"/>
  <c r="W369" i="1"/>
  <c r="W403" i="1"/>
  <c r="W156" i="1"/>
  <c r="W72" i="1"/>
  <c r="W204" i="1"/>
  <c r="W374" i="1"/>
  <c r="W288" i="1"/>
  <c r="W175" i="1"/>
  <c r="W397" i="1"/>
  <c r="W488" i="1"/>
  <c r="W434" i="1"/>
  <c r="W407" i="1"/>
  <c r="W297" i="1"/>
  <c r="W526" i="1"/>
  <c r="W332" i="1"/>
  <c r="W567" i="1"/>
  <c r="W412" i="1"/>
  <c r="W381" i="1"/>
  <c r="W166" i="1"/>
  <c r="W235" i="1"/>
  <c r="W377" i="1"/>
  <c r="W258" i="1"/>
  <c r="W63" i="1"/>
  <c r="W345" i="1"/>
  <c r="W389" i="1"/>
  <c r="W23" i="1"/>
  <c r="W129" i="1"/>
  <c r="W372" i="1"/>
  <c r="W109" i="1"/>
  <c r="W300" i="1"/>
  <c r="W57" i="1"/>
  <c r="W62" i="1"/>
  <c r="W130" i="1"/>
  <c r="W415" i="1"/>
  <c r="W525" i="1"/>
  <c r="W482" i="1"/>
  <c r="W212" i="1"/>
  <c r="W509" i="1"/>
  <c r="W86" i="1"/>
  <c r="W536" i="1"/>
  <c r="W481" i="1"/>
  <c r="W511" i="1"/>
  <c r="W494" i="1"/>
  <c r="W406" i="1"/>
  <c r="W255" i="1"/>
  <c r="W208" i="1"/>
  <c r="W421" i="1"/>
  <c r="W349" i="1"/>
  <c r="W296" i="1"/>
  <c r="W269" i="1"/>
  <c r="W256" i="1"/>
  <c r="W219" i="1"/>
  <c r="W402" i="1"/>
  <c r="W553" i="1"/>
  <c r="W216" i="1"/>
  <c r="W281" i="1"/>
  <c r="W228" i="1"/>
  <c r="W244" i="1"/>
  <c r="W140" i="1"/>
  <c r="W211" i="1"/>
  <c r="W149" i="1"/>
  <c r="W79" i="1"/>
  <c r="W305" i="1"/>
  <c r="W502" i="1"/>
  <c r="W467" i="1"/>
  <c r="W471" i="1"/>
  <c r="W499" i="1"/>
  <c r="W339" i="1"/>
  <c r="W119" i="1"/>
  <c r="W315" i="1"/>
  <c r="W89" i="1"/>
  <c r="W346" i="1"/>
  <c r="W291" i="1"/>
  <c r="W163" i="1"/>
  <c r="W251" i="1"/>
  <c r="W224" i="1"/>
  <c r="W504" i="1"/>
  <c r="W500" i="1"/>
  <c r="W506" i="1"/>
  <c r="W268" i="1"/>
  <c r="W125" i="1"/>
  <c r="W492" i="1"/>
  <c r="W270" i="1"/>
  <c r="W350" i="1"/>
  <c r="W116" i="1"/>
  <c r="W527" i="1"/>
  <c r="W90" i="1"/>
  <c r="W225" i="1"/>
  <c r="W329" i="1"/>
  <c r="W148" i="1"/>
  <c r="W20" i="1"/>
  <c r="W145" i="1"/>
  <c r="W463" i="1"/>
  <c r="W73" i="1"/>
  <c r="W97" i="1"/>
  <c r="W32" i="1"/>
  <c r="W306" i="1"/>
  <c r="W318" i="1"/>
  <c r="W546" i="1"/>
  <c r="W201" i="1"/>
  <c r="W67" i="1"/>
  <c r="W554" i="1"/>
  <c r="W569" i="1"/>
  <c r="W58" i="1"/>
  <c r="W302" i="1"/>
  <c r="W331" i="1"/>
  <c r="W351" i="1"/>
  <c r="W394" i="1"/>
  <c r="W508" i="1"/>
  <c r="W456" i="1"/>
  <c r="W205" i="1"/>
  <c r="W535" i="1"/>
  <c r="W132" i="1"/>
  <c r="W94" i="1"/>
  <c r="W249" i="1"/>
  <c r="W520" i="1"/>
  <c r="W144" i="1"/>
  <c r="W222" i="1"/>
  <c r="W459" i="1"/>
  <c r="W273" i="1"/>
  <c r="W157" i="1"/>
  <c r="W203" i="1"/>
  <c r="W461" i="1"/>
  <c r="W221" i="1"/>
  <c r="W146" i="1"/>
  <c r="W54" i="1"/>
  <c r="W347" i="1"/>
  <c r="W80" i="1"/>
  <c r="W452" i="1"/>
  <c r="W531" i="1"/>
  <c r="W342" i="1"/>
  <c r="W521" i="1"/>
  <c r="W161" i="1"/>
  <c r="W566" i="1"/>
  <c r="W199" i="1"/>
  <c r="W237" i="1"/>
  <c r="W19" i="1"/>
  <c r="W28" i="1"/>
  <c r="W37" i="1"/>
  <c r="W44" i="1"/>
  <c r="W379" i="1"/>
  <c r="W167" i="1"/>
  <c r="W323" i="1"/>
  <c r="W447" i="1"/>
  <c r="W197" i="1"/>
  <c r="W65" i="1"/>
  <c r="W164" i="1"/>
  <c r="W491" i="1"/>
  <c r="W533" i="1"/>
  <c r="W496" i="1"/>
  <c r="W507" i="1"/>
  <c r="W303" i="1"/>
  <c r="W532" i="1"/>
  <c r="W375" i="1"/>
  <c r="W220" i="1"/>
  <c r="W368" i="1"/>
  <c r="W64" i="1"/>
  <c r="W49" i="1"/>
  <c r="W304" i="1"/>
  <c r="W325" i="1"/>
  <c r="W319" i="1"/>
  <c r="W420" i="1"/>
  <c r="W223" i="1"/>
  <c r="W280" i="1"/>
  <c r="W390" i="1"/>
  <c r="W551" i="1"/>
  <c r="W376" i="1"/>
  <c r="W42" i="1"/>
  <c r="W192" i="1"/>
  <c r="W409" i="1"/>
  <c r="W25" i="1"/>
  <c r="W41" i="1"/>
  <c r="W543" i="1"/>
  <c r="W449" i="1"/>
  <c r="W83" i="1"/>
  <c r="W100" i="1"/>
  <c r="W277" i="1"/>
  <c r="W176" i="1"/>
  <c r="W124" i="1"/>
  <c r="W343" i="1"/>
  <c r="W75" i="1"/>
  <c r="W236" i="1"/>
  <c r="W123" i="1"/>
  <c r="W70" i="1"/>
  <c r="W401" i="1"/>
  <c r="W490" i="1"/>
  <c r="W518" i="1"/>
  <c r="W230" i="1"/>
  <c r="W493" i="1"/>
  <c r="W96" i="1"/>
  <c r="W474" i="1"/>
  <c r="W451" i="1"/>
  <c r="W475" i="1"/>
  <c r="W321" i="1"/>
  <c r="W478" i="1"/>
  <c r="W517" i="1"/>
  <c r="W290" i="1"/>
  <c r="W437" i="1"/>
  <c r="W568" i="1"/>
  <c r="W189" i="1"/>
  <c r="W27" i="1"/>
  <c r="W503" i="1"/>
  <c r="W141" i="1"/>
  <c r="W413" i="1"/>
  <c r="W179" i="1"/>
  <c r="W348" i="1"/>
  <c r="W392" i="1"/>
  <c r="W293" i="1"/>
  <c r="W155" i="1"/>
  <c r="W134" i="1"/>
  <c r="W85" i="1"/>
  <c r="W391" i="1"/>
  <c r="W47" i="1"/>
  <c r="W88" i="1"/>
  <c r="W18" i="1"/>
  <c r="W462" i="1"/>
  <c r="W262" i="1"/>
  <c r="W476" i="1"/>
  <c r="W538" i="1"/>
  <c r="W298" i="1"/>
  <c r="W128" i="1"/>
  <c r="W387" i="1"/>
  <c r="W484" i="1"/>
  <c r="W485" i="1"/>
  <c r="W450" i="1"/>
  <c r="W497" i="1"/>
  <c r="W358" i="1"/>
  <c r="W231" i="1"/>
</calcChain>
</file>

<file path=xl/sharedStrings.xml><?xml version="1.0" encoding="utf-8"?>
<sst xmlns="http://schemas.openxmlformats.org/spreadsheetml/2006/main" count="1981" uniqueCount="619">
  <si>
    <t>Turtle</t>
  </si>
  <si>
    <t>Name</t>
  </si>
  <si>
    <t>Specie</t>
  </si>
  <si>
    <t>Gender</t>
  </si>
  <si>
    <t>first_event_date</t>
  </si>
  <si>
    <t>first_weight</t>
  </si>
  <si>
    <t>first_CCL_a</t>
  </si>
  <si>
    <t>first_CCW</t>
  </si>
  <si>
    <t>first_SCL_a</t>
  </si>
  <si>
    <t>first_SCW</t>
  </si>
  <si>
    <t>last_EventID</t>
  </si>
  <si>
    <t>last_event_date</t>
  </si>
  <si>
    <t>last_weight</t>
  </si>
  <si>
    <t>last_CCL_a</t>
  </si>
  <si>
    <t>last_CCW</t>
  </si>
  <si>
    <t>last_SCL_a</t>
  </si>
  <si>
    <t>last_SCW</t>
  </si>
  <si>
    <t>Expr1001</t>
  </si>
  <si>
    <t>Lior</t>
  </si>
  <si>
    <t>Loggerhead</t>
  </si>
  <si>
    <t/>
  </si>
  <si>
    <t>Irit II</t>
  </si>
  <si>
    <t>Jabar</t>
  </si>
  <si>
    <t>Yirmiyahu</t>
  </si>
  <si>
    <t>Hurican</t>
  </si>
  <si>
    <t>Bilha</t>
  </si>
  <si>
    <t>Padung-boney</t>
  </si>
  <si>
    <t>Green Turtle</t>
  </si>
  <si>
    <t>Shraga</t>
  </si>
  <si>
    <t>Yehuda</t>
  </si>
  <si>
    <t>Shimshon</t>
  </si>
  <si>
    <t>Dror</t>
  </si>
  <si>
    <t>Marina</t>
  </si>
  <si>
    <t>Micha</t>
  </si>
  <si>
    <t>Razon yonsy</t>
  </si>
  <si>
    <t>Ga'aton</t>
  </si>
  <si>
    <t>Dromy</t>
  </si>
  <si>
    <t>Danny</t>
  </si>
  <si>
    <t>Rahav</t>
  </si>
  <si>
    <t>Quasimodo</t>
  </si>
  <si>
    <t>Noam</t>
  </si>
  <si>
    <t>Male</t>
  </si>
  <si>
    <t>Nir</t>
  </si>
  <si>
    <t>Raziel</t>
  </si>
  <si>
    <t>Irit</t>
  </si>
  <si>
    <t>Junior</t>
  </si>
  <si>
    <t>Naama</t>
  </si>
  <si>
    <t>Female</t>
  </si>
  <si>
    <t>Orion</t>
  </si>
  <si>
    <t>Froodo</t>
  </si>
  <si>
    <t>Pamela</t>
  </si>
  <si>
    <t>Adel</t>
  </si>
  <si>
    <t>Nile Softshell</t>
  </si>
  <si>
    <t>Gordon</t>
  </si>
  <si>
    <t>Blue bay</t>
  </si>
  <si>
    <t>Kesari</t>
  </si>
  <si>
    <t>Silver</t>
  </si>
  <si>
    <t>Chofesh (freedom)</t>
  </si>
  <si>
    <t>Chubby</t>
  </si>
  <si>
    <t>1/2 headless terapin</t>
  </si>
  <si>
    <t>Caspian Turtle</t>
  </si>
  <si>
    <t>No-nail</t>
  </si>
  <si>
    <t>Red Ear Slider</t>
  </si>
  <si>
    <t>3 Red Yaakov</t>
  </si>
  <si>
    <t>George</t>
  </si>
  <si>
    <t>Svetlana</t>
  </si>
  <si>
    <t>Molly</t>
  </si>
  <si>
    <t>Speedo</t>
  </si>
  <si>
    <t>Almog Tiger</t>
  </si>
  <si>
    <t>Sulam</t>
  </si>
  <si>
    <t>Marko</t>
  </si>
  <si>
    <t>Choomi</t>
  </si>
  <si>
    <t>Gil</t>
  </si>
  <si>
    <t>Malachy</t>
  </si>
  <si>
    <t>Zefet</t>
  </si>
  <si>
    <t>Tzphony</t>
  </si>
  <si>
    <t>Guy Tzoref</t>
  </si>
  <si>
    <t>Long John Silver</t>
  </si>
  <si>
    <t>Idan</t>
  </si>
  <si>
    <t>Assi</t>
  </si>
  <si>
    <t>Leon</t>
  </si>
  <si>
    <t>Dlila</t>
  </si>
  <si>
    <t>Max</t>
  </si>
  <si>
    <t>Mimi</t>
  </si>
  <si>
    <t>David</t>
  </si>
  <si>
    <t>Liat</t>
  </si>
  <si>
    <t>Eli Markos</t>
  </si>
  <si>
    <t>Karen</t>
  </si>
  <si>
    <t>Carmel</t>
  </si>
  <si>
    <t>Putzker</t>
  </si>
  <si>
    <t>Aryeh</t>
  </si>
  <si>
    <t>Annakin</t>
  </si>
  <si>
    <t>Gal Handless</t>
  </si>
  <si>
    <t>Fender</t>
  </si>
  <si>
    <t>Haya</t>
  </si>
  <si>
    <t>Alberto</t>
  </si>
  <si>
    <t>Hymika</t>
  </si>
  <si>
    <t>Roey</t>
  </si>
  <si>
    <t>Itamar</t>
  </si>
  <si>
    <t>Uri</t>
  </si>
  <si>
    <t>Yoav</t>
  </si>
  <si>
    <t>Lior the 2nd</t>
  </si>
  <si>
    <t>Hannah</t>
  </si>
  <si>
    <t>Tzphanya</t>
  </si>
  <si>
    <t>Lahav</t>
  </si>
  <si>
    <t>Moby</t>
  </si>
  <si>
    <t>Yiftach</t>
  </si>
  <si>
    <t>Zion</t>
  </si>
  <si>
    <t>Bill</t>
  </si>
  <si>
    <t>Or</t>
  </si>
  <si>
    <t>Shvili</t>
  </si>
  <si>
    <t>Nizan</t>
  </si>
  <si>
    <t>Mazal</t>
  </si>
  <si>
    <t>Jackson the champ</t>
  </si>
  <si>
    <t>Natan</t>
  </si>
  <si>
    <t>Mr. T</t>
  </si>
  <si>
    <t>Filthy Harry</t>
  </si>
  <si>
    <t>Anat</t>
  </si>
  <si>
    <t>Doogit</t>
  </si>
  <si>
    <t>Long John</t>
  </si>
  <si>
    <t>Yam (sea)</t>
  </si>
  <si>
    <t>Dooma</t>
  </si>
  <si>
    <t>Barnacle</t>
  </si>
  <si>
    <t>Loo</t>
  </si>
  <si>
    <t>Ziv Neurim</t>
  </si>
  <si>
    <t>Rephael</t>
  </si>
  <si>
    <t>Chaim</t>
  </si>
  <si>
    <t>Jacko</t>
  </si>
  <si>
    <t>Yanay 2</t>
  </si>
  <si>
    <t>Liran</t>
  </si>
  <si>
    <t>Ben</t>
  </si>
  <si>
    <t>Zahi</t>
  </si>
  <si>
    <t>Michael</t>
  </si>
  <si>
    <t>597 Shabi</t>
  </si>
  <si>
    <t>87 Isashar</t>
  </si>
  <si>
    <t>599 Benjamin</t>
  </si>
  <si>
    <t>596 Rachel</t>
  </si>
  <si>
    <t>158 Asher</t>
  </si>
  <si>
    <t>402 Gad</t>
  </si>
  <si>
    <t>Pitusea</t>
  </si>
  <si>
    <t>Sarosi</t>
  </si>
  <si>
    <t>Refael</t>
  </si>
  <si>
    <t>Yonah</t>
  </si>
  <si>
    <t>TanTan</t>
  </si>
  <si>
    <t>Chen</t>
  </si>
  <si>
    <t>Dolev</t>
  </si>
  <si>
    <t>Hariba</t>
  </si>
  <si>
    <t>Tova</t>
  </si>
  <si>
    <t>Fares</t>
  </si>
  <si>
    <t>Itzik</t>
  </si>
  <si>
    <t>Krembo</t>
  </si>
  <si>
    <t>Chalooshes</t>
  </si>
  <si>
    <t>Moshe</t>
  </si>
  <si>
    <t>Tchompee</t>
  </si>
  <si>
    <t>Raz</t>
  </si>
  <si>
    <t>yossef</t>
  </si>
  <si>
    <t>Foohad</t>
  </si>
  <si>
    <t>Tony (Fat Tony)</t>
  </si>
  <si>
    <t>Effi</t>
  </si>
  <si>
    <t>Tsvika</t>
  </si>
  <si>
    <t>Amirko</t>
  </si>
  <si>
    <t>Roni</t>
  </si>
  <si>
    <t>Alik</t>
  </si>
  <si>
    <t>Shir</t>
  </si>
  <si>
    <t>Iris</t>
  </si>
  <si>
    <t>Boya</t>
  </si>
  <si>
    <t>hahim sarosi</t>
  </si>
  <si>
    <t>Shy</t>
  </si>
  <si>
    <t>Alfred</t>
  </si>
  <si>
    <t>Tchiko</t>
  </si>
  <si>
    <t>Ohad</t>
  </si>
  <si>
    <t>Haifa (the kicking nun)</t>
  </si>
  <si>
    <t>Fadida</t>
  </si>
  <si>
    <t>Yair</t>
  </si>
  <si>
    <t>Frishman</t>
  </si>
  <si>
    <t>Jinji</t>
  </si>
  <si>
    <t>Kzaa</t>
  </si>
  <si>
    <t>Corfu</t>
  </si>
  <si>
    <t>Moosa</t>
  </si>
  <si>
    <t>Zarka</t>
  </si>
  <si>
    <t>Jambo</t>
  </si>
  <si>
    <t>Baraka</t>
  </si>
  <si>
    <t>Asaf</t>
  </si>
  <si>
    <t>Rotem</t>
  </si>
  <si>
    <t>Machloof</t>
  </si>
  <si>
    <t>kummi2</t>
  </si>
  <si>
    <t>Yoad</t>
  </si>
  <si>
    <t>Aidel</t>
  </si>
  <si>
    <t>Jolean</t>
  </si>
  <si>
    <t>Frankenstain</t>
  </si>
  <si>
    <t>Sarusi</t>
  </si>
  <si>
    <t>Gifa</t>
  </si>
  <si>
    <t>Tzabi</t>
  </si>
  <si>
    <t>Yoss</t>
  </si>
  <si>
    <t>Mary</t>
  </si>
  <si>
    <t>Aharon</t>
  </si>
  <si>
    <t>Blue</t>
  </si>
  <si>
    <t>Shever</t>
  </si>
  <si>
    <t>Etya</t>
  </si>
  <si>
    <t>Nimrod</t>
  </si>
  <si>
    <t>Optimist</t>
  </si>
  <si>
    <t>August</t>
  </si>
  <si>
    <t>Moshe Hakatan</t>
  </si>
  <si>
    <t>Mazooli angelina</t>
  </si>
  <si>
    <t>Yonah yoni</t>
  </si>
  <si>
    <t>Hertzog</t>
  </si>
  <si>
    <t>Adi</t>
  </si>
  <si>
    <t>Sofer</t>
  </si>
  <si>
    <t>Udi</t>
  </si>
  <si>
    <t>Merkava</t>
  </si>
  <si>
    <t>Shayko</t>
  </si>
  <si>
    <t>Forrest</t>
  </si>
  <si>
    <t>Shlomi</t>
  </si>
  <si>
    <t>Dima</t>
  </si>
  <si>
    <t>Omer</t>
  </si>
  <si>
    <t>Aswad (Wasim)</t>
  </si>
  <si>
    <t>YannaitRegel?</t>
  </si>
  <si>
    <t>Bucket Oshri</t>
  </si>
  <si>
    <t>Moris</t>
  </si>
  <si>
    <t>Adva</t>
  </si>
  <si>
    <t>Nidal</t>
  </si>
  <si>
    <t>moshiko</t>
  </si>
  <si>
    <t>shoko</t>
  </si>
  <si>
    <t>shimshon</t>
  </si>
  <si>
    <t>Barvaz</t>
  </si>
  <si>
    <t>lior</t>
  </si>
  <si>
    <t>Mantin</t>
  </si>
  <si>
    <t>Dirty harry</t>
  </si>
  <si>
    <t>Shay</t>
  </si>
  <si>
    <t>Naim</t>
  </si>
  <si>
    <t>Erez (nachsholim)</t>
  </si>
  <si>
    <t>Sharon</t>
  </si>
  <si>
    <t>Modo</t>
  </si>
  <si>
    <t>Quazi</t>
  </si>
  <si>
    <t>Guy</t>
  </si>
  <si>
    <t>Adi (kodo)</t>
  </si>
  <si>
    <t>Zveya</t>
  </si>
  <si>
    <t>Med. Spur-Thighed Tortoise</t>
  </si>
  <si>
    <t>Saleit</t>
  </si>
  <si>
    <t>Minime</t>
  </si>
  <si>
    <t>Nadav</t>
  </si>
  <si>
    <t>Mika</t>
  </si>
  <si>
    <t>Ali</t>
  </si>
  <si>
    <t>Omis</t>
  </si>
  <si>
    <t>Eran</t>
  </si>
  <si>
    <t>Meira</t>
  </si>
  <si>
    <t>Haim</t>
  </si>
  <si>
    <t>Ofek</t>
  </si>
  <si>
    <t>Michelle</t>
  </si>
  <si>
    <t>Sea soft shell</t>
  </si>
  <si>
    <t>Jecki</t>
  </si>
  <si>
    <t>x</t>
  </si>
  <si>
    <t>Zohar</t>
  </si>
  <si>
    <t>Tzvika</t>
  </si>
  <si>
    <t>Chatcho</t>
  </si>
  <si>
    <t>Dickoos</t>
  </si>
  <si>
    <t>Itay</t>
  </si>
  <si>
    <t>Nissan</t>
  </si>
  <si>
    <t>Terano</t>
  </si>
  <si>
    <t>Peretz</t>
  </si>
  <si>
    <t>Luigi</t>
  </si>
  <si>
    <t>Odelia</t>
  </si>
  <si>
    <t>Hadas</t>
  </si>
  <si>
    <t>Yeudit</t>
  </si>
  <si>
    <t>Shachaf</t>
  </si>
  <si>
    <t>Gihad</t>
  </si>
  <si>
    <t>Meirav</t>
  </si>
  <si>
    <t>Tzahi</t>
  </si>
  <si>
    <t>Shiva</t>
  </si>
  <si>
    <t>Nitzan</t>
  </si>
  <si>
    <t>Navara</t>
  </si>
  <si>
    <t>Edwin</t>
  </si>
  <si>
    <t>Shtaym</t>
  </si>
  <si>
    <t>yossi fisherman</t>
  </si>
  <si>
    <t>Daniel</t>
  </si>
  <si>
    <t>Gili</t>
  </si>
  <si>
    <t>Louie</t>
  </si>
  <si>
    <t>Snake</t>
  </si>
  <si>
    <t>Nissan Junior</t>
  </si>
  <si>
    <t>KishonPowerStationHaifa</t>
  </si>
  <si>
    <t>ScarFace</t>
  </si>
  <si>
    <t>Adam</t>
  </si>
  <si>
    <t>Fredy</t>
  </si>
  <si>
    <t>Ori</t>
  </si>
  <si>
    <t>Hoomoos</t>
  </si>
  <si>
    <t>Bugus the small</t>
  </si>
  <si>
    <t>Elisai</t>
  </si>
  <si>
    <t>Bat Sheva</t>
  </si>
  <si>
    <t>Willi</t>
  </si>
  <si>
    <t>Shalom Stalone=Omis2</t>
  </si>
  <si>
    <t>Moshe Haim</t>
  </si>
  <si>
    <t>Sunshine</t>
  </si>
  <si>
    <t>Eli (Dave)</t>
  </si>
  <si>
    <t>Awad</t>
  </si>
  <si>
    <t>Mantin2</t>
  </si>
  <si>
    <t>Arik</t>
  </si>
  <si>
    <t>softy</t>
  </si>
  <si>
    <t>Gabriel</t>
  </si>
  <si>
    <t>Symba</t>
  </si>
  <si>
    <t>Charlie</t>
  </si>
  <si>
    <t>Red</t>
  </si>
  <si>
    <t>Hawksbill Turtle</t>
  </si>
  <si>
    <t>Trecky</t>
  </si>
  <si>
    <t>Yshay</t>
  </si>
  <si>
    <t>Hay</t>
  </si>
  <si>
    <t>Sivan</t>
  </si>
  <si>
    <t>Alex</t>
  </si>
  <si>
    <t>Bijo</t>
  </si>
  <si>
    <t>Esther</t>
  </si>
  <si>
    <t>Datz</t>
  </si>
  <si>
    <t>Datza</t>
  </si>
  <si>
    <t>Ronit</t>
  </si>
  <si>
    <t>Strider</t>
  </si>
  <si>
    <t>Easy</t>
  </si>
  <si>
    <t>Naomi</t>
  </si>
  <si>
    <t>metziztan</t>
  </si>
  <si>
    <t>sufa3</t>
  </si>
  <si>
    <t>sufa13</t>
  </si>
  <si>
    <t>sufa14</t>
  </si>
  <si>
    <t>sufa15</t>
  </si>
  <si>
    <t>sufa1</t>
  </si>
  <si>
    <t>sufa2</t>
  </si>
  <si>
    <t>sufa4</t>
  </si>
  <si>
    <t>sufa12</t>
  </si>
  <si>
    <t>sufa10</t>
  </si>
  <si>
    <t>sufa9</t>
  </si>
  <si>
    <t>sufa6</t>
  </si>
  <si>
    <t>sufa5</t>
  </si>
  <si>
    <t>sufa8</t>
  </si>
  <si>
    <t>sufa7</t>
  </si>
  <si>
    <t>sufa16</t>
  </si>
  <si>
    <t>sufa17</t>
  </si>
  <si>
    <t>makpitzan</t>
  </si>
  <si>
    <t>sufa18</t>
  </si>
  <si>
    <t>Einat</t>
  </si>
  <si>
    <t>Yona</t>
  </si>
  <si>
    <t>Sahar</t>
  </si>
  <si>
    <t>Jo-avi</t>
  </si>
  <si>
    <t>Rikki</t>
  </si>
  <si>
    <t>Sagi</t>
  </si>
  <si>
    <t>Yahalom</t>
  </si>
  <si>
    <t>Datzon</t>
  </si>
  <si>
    <t>Goodi</t>
  </si>
  <si>
    <t>Mazal-Frida</t>
  </si>
  <si>
    <t>Negev-Gate</t>
  </si>
  <si>
    <t>Genius</t>
  </si>
  <si>
    <t>Vova</t>
  </si>
  <si>
    <t>Ofir</t>
  </si>
  <si>
    <t>SoftPower</t>
  </si>
  <si>
    <t>Daga-Yam</t>
  </si>
  <si>
    <t>Jango</t>
  </si>
  <si>
    <t>Joni</t>
  </si>
  <si>
    <t>Stifler</t>
  </si>
  <si>
    <t>Rach2</t>
  </si>
  <si>
    <t>Rach3</t>
  </si>
  <si>
    <t>Shrir</t>
  </si>
  <si>
    <t>Kapara - mantin</t>
  </si>
  <si>
    <t>Efrat</t>
  </si>
  <si>
    <t>Tzedek-Ofir</t>
  </si>
  <si>
    <t>Tomy</t>
  </si>
  <si>
    <t>Layla</t>
  </si>
  <si>
    <t>Salach</t>
  </si>
  <si>
    <t>Tzvika3</t>
  </si>
  <si>
    <t>Hashoter</t>
  </si>
  <si>
    <t>Tzvika 4</t>
  </si>
  <si>
    <t>Kobi</t>
  </si>
  <si>
    <t>Goliyat</t>
  </si>
  <si>
    <t>Rafaelo</t>
  </si>
  <si>
    <t>Nelson</t>
  </si>
  <si>
    <t>Murbel</t>
  </si>
  <si>
    <t>Dunatelo</t>
  </si>
  <si>
    <t>Michael Angelo</t>
  </si>
  <si>
    <t>Leonardo</t>
  </si>
  <si>
    <t>Nilus</t>
  </si>
  <si>
    <t>Ruthi</t>
  </si>
  <si>
    <t>Nisan</t>
  </si>
  <si>
    <t>Shlomo</t>
  </si>
  <si>
    <t>Lakshmi</t>
  </si>
  <si>
    <t>Risha</t>
  </si>
  <si>
    <t>Marshmallow</t>
  </si>
  <si>
    <t>Tzedef</t>
  </si>
  <si>
    <t>Alma</t>
  </si>
  <si>
    <t>Ela</t>
  </si>
  <si>
    <t>Rona</t>
  </si>
  <si>
    <t>Shilgia</t>
  </si>
  <si>
    <t>Li yam</t>
  </si>
  <si>
    <t>Billy</t>
  </si>
  <si>
    <t>Eden</t>
  </si>
  <si>
    <t>Jacqueline</t>
  </si>
  <si>
    <t>Yahel</t>
  </si>
  <si>
    <t>Benny</t>
  </si>
  <si>
    <t>hatchling</t>
  </si>
  <si>
    <t>meira</t>
  </si>
  <si>
    <t>Shaked</t>
  </si>
  <si>
    <t>Dvash</t>
  </si>
  <si>
    <t>Tzadik</t>
  </si>
  <si>
    <t>Mula</t>
  </si>
  <si>
    <t>Captain Hook</t>
  </si>
  <si>
    <t>Ladino</t>
  </si>
  <si>
    <t>Heiman</t>
  </si>
  <si>
    <t>Raphael</t>
  </si>
  <si>
    <t>Simcha</t>
  </si>
  <si>
    <t>Gabi</t>
  </si>
  <si>
    <t>Carlo</t>
  </si>
  <si>
    <t>Sambalulu</t>
  </si>
  <si>
    <t>Amit (Kim)</t>
  </si>
  <si>
    <t>Aviv</t>
  </si>
  <si>
    <t>Oded</t>
  </si>
  <si>
    <t>Freddy</t>
  </si>
  <si>
    <t>Eddy</t>
  </si>
  <si>
    <t>Sha'aban</t>
  </si>
  <si>
    <t>Adva Hedva</t>
  </si>
  <si>
    <t>Yam</t>
  </si>
  <si>
    <t>Ben Zion</t>
  </si>
  <si>
    <t>Mark</t>
  </si>
  <si>
    <t>Bitz</t>
  </si>
  <si>
    <t>Jamil</t>
  </si>
  <si>
    <t>Olga</t>
  </si>
  <si>
    <t>Snapir</t>
  </si>
  <si>
    <t>Nili</t>
  </si>
  <si>
    <t>Tzuki</t>
  </si>
  <si>
    <t>Snapir 2</t>
  </si>
  <si>
    <t>Naima</t>
  </si>
  <si>
    <t>Zehava</t>
  </si>
  <si>
    <t>Hodaya</t>
  </si>
  <si>
    <t>Bar Refaeli</t>
  </si>
  <si>
    <t>Lev</t>
  </si>
  <si>
    <t>Tuko</t>
  </si>
  <si>
    <t>Kwan</t>
  </si>
  <si>
    <t>Hemi</t>
  </si>
  <si>
    <t>Shimon Christoforous</t>
  </si>
  <si>
    <t>Bulbasaur</t>
  </si>
  <si>
    <t>Shemesh</t>
  </si>
  <si>
    <t>Ometz</t>
  </si>
  <si>
    <t>Hasun</t>
  </si>
  <si>
    <t>Nachmani</t>
  </si>
  <si>
    <t>Rodrigo</t>
  </si>
  <si>
    <t>Moti</t>
  </si>
  <si>
    <t>Michelangelo</t>
  </si>
  <si>
    <t>Oria</t>
  </si>
  <si>
    <t>Shavey Zion</t>
  </si>
  <si>
    <t>Malek</t>
  </si>
  <si>
    <t>Denisim</t>
  </si>
  <si>
    <t>Opal</t>
  </si>
  <si>
    <t>Claus</t>
  </si>
  <si>
    <t>Ariel</t>
  </si>
  <si>
    <t>Esteban</t>
  </si>
  <si>
    <t>Mati</t>
  </si>
  <si>
    <t>Hamudi</t>
  </si>
  <si>
    <t>Sari</t>
  </si>
  <si>
    <t>4Balance</t>
  </si>
  <si>
    <t>Dan</t>
  </si>
  <si>
    <t>Ola</t>
  </si>
  <si>
    <t>Potzker</t>
  </si>
  <si>
    <t>Senada</t>
  </si>
  <si>
    <t>Leatherback</t>
  </si>
  <si>
    <t>Feb2016</t>
  </si>
  <si>
    <t>Hatchi</t>
  </si>
  <si>
    <t>Hidy</t>
  </si>
  <si>
    <t>Pessach</t>
  </si>
  <si>
    <t>Mimuna</t>
  </si>
  <si>
    <t>Gufi</t>
  </si>
  <si>
    <t>Levana</t>
  </si>
  <si>
    <t>Tzila</t>
  </si>
  <si>
    <t>bijo</t>
  </si>
  <si>
    <t>Messi</t>
  </si>
  <si>
    <t>sha'adi</t>
  </si>
  <si>
    <t>Pinto</t>
  </si>
  <si>
    <t>Laana</t>
  </si>
  <si>
    <t>Sofia
סופיה
Sofia</t>
  </si>
  <si>
    <t>Sheffa</t>
  </si>
  <si>
    <t>Ninja</t>
  </si>
  <si>
    <t>Ayala</t>
  </si>
  <si>
    <t>Moti 2</t>
  </si>
  <si>
    <t>Levi</t>
  </si>
  <si>
    <t>Yossef</t>
  </si>
  <si>
    <t>Tzvia</t>
  </si>
  <si>
    <t>Nesherke</t>
  </si>
  <si>
    <t>Elia</t>
  </si>
  <si>
    <t>Rotenberg</t>
  </si>
  <si>
    <t>Livna</t>
  </si>
  <si>
    <t>Ronen</t>
  </si>
  <si>
    <t>Mini</t>
  </si>
  <si>
    <t>Ozi</t>
  </si>
  <si>
    <t>Yael</t>
  </si>
  <si>
    <t>Surfski</t>
  </si>
  <si>
    <t>azrad</t>
  </si>
  <si>
    <t>Miriam</t>
  </si>
  <si>
    <t>Mimuna II</t>
  </si>
  <si>
    <t>Milka</t>
  </si>
  <si>
    <t>Tzavi</t>
  </si>
  <si>
    <t>Miri</t>
  </si>
  <si>
    <t>Dude</t>
  </si>
  <si>
    <t>Eshkolit</t>
  </si>
  <si>
    <t>Jerusalem</t>
  </si>
  <si>
    <t>Eer HaKodesh</t>
  </si>
  <si>
    <t>Dolly</t>
  </si>
  <si>
    <t>amit</t>
  </si>
  <si>
    <t>Yahly</t>
  </si>
  <si>
    <t>Aki</t>
  </si>
  <si>
    <t>Benji</t>
  </si>
  <si>
    <t>Blumental</t>
  </si>
  <si>
    <t>Abarbanel</t>
  </si>
  <si>
    <t>Nikko</t>
  </si>
  <si>
    <t>kaya</t>
  </si>
  <si>
    <t>Sha'am</t>
  </si>
  <si>
    <t>Amir</t>
  </si>
  <si>
    <t>Sami</t>
  </si>
  <si>
    <t>Joshua</t>
  </si>
  <si>
    <t>yehoshua</t>
  </si>
  <si>
    <t>adam</t>
  </si>
  <si>
    <t>Misao</t>
  </si>
  <si>
    <t>Halochem Hakatan</t>
  </si>
  <si>
    <t>Nikita</t>
  </si>
  <si>
    <t>Tayam</t>
  </si>
  <si>
    <t>Ocean</t>
  </si>
  <si>
    <t>yaakov</t>
  </si>
  <si>
    <t>Zoya</t>
  </si>
  <si>
    <t>Ofer</t>
  </si>
  <si>
    <t>Alisa</t>
  </si>
  <si>
    <t>Kim (Amit)</t>
  </si>
  <si>
    <t>Oz</t>
  </si>
  <si>
    <t>Zilbi</t>
  </si>
  <si>
    <t>Abu Shadi</t>
  </si>
  <si>
    <t>Maayan</t>
  </si>
  <si>
    <t>Shahar</t>
  </si>
  <si>
    <t>Daniela</t>
  </si>
  <si>
    <t>Baby</t>
  </si>
  <si>
    <t>anat</t>
  </si>
  <si>
    <t>Gal</t>
  </si>
  <si>
    <t>Michi</t>
  </si>
  <si>
    <t>Chitos</t>
  </si>
  <si>
    <t>Kabianka</t>
  </si>
  <si>
    <t>Shula</t>
  </si>
  <si>
    <t>Dori</t>
  </si>
  <si>
    <t>Steve</t>
  </si>
  <si>
    <t>Chananel</t>
  </si>
  <si>
    <t>Alon</t>
  </si>
  <si>
    <t>Lilu</t>
  </si>
  <si>
    <t>Joe</t>
  </si>
  <si>
    <t>Bat Gurion</t>
  </si>
  <si>
    <t>Shachar</t>
  </si>
  <si>
    <t>Wachad</t>
  </si>
  <si>
    <t>Tnin</t>
  </si>
  <si>
    <t>Almog</t>
  </si>
  <si>
    <t>Pikaso</t>
  </si>
  <si>
    <t>Sea-Mantov</t>
  </si>
  <si>
    <t>Shmuel</t>
  </si>
  <si>
    <t>Nisim</t>
  </si>
  <si>
    <t>Yami</t>
  </si>
  <si>
    <t>Diper</t>
  </si>
  <si>
    <t>Gei</t>
  </si>
  <si>
    <t>Jamili</t>
  </si>
  <si>
    <t>Nemo</t>
  </si>
  <si>
    <t>weight_diff</t>
  </si>
  <si>
    <t>days in center</t>
  </si>
  <si>
    <t>recovery_rate</t>
  </si>
  <si>
    <t>ספירה של Name</t>
  </si>
  <si>
    <t>תוויות שורה</t>
  </si>
  <si>
    <t>סכום כולל</t>
  </si>
  <si>
    <t>-26820--25820</t>
  </si>
  <si>
    <t>-6820--5820</t>
  </si>
  <si>
    <t>-5820--4820</t>
  </si>
  <si>
    <t>-4820--3820</t>
  </si>
  <si>
    <t>-3820--2820</t>
  </si>
  <si>
    <t>-2820--1820</t>
  </si>
  <si>
    <t>-1820--820</t>
  </si>
  <si>
    <t>-820-180</t>
  </si>
  <si>
    <t>180-1180</t>
  </si>
  <si>
    <t>1180-2180</t>
  </si>
  <si>
    <t>2180-3180</t>
  </si>
  <si>
    <t>3180-4180</t>
  </si>
  <si>
    <t>4180-5180</t>
  </si>
  <si>
    <t>5180-6180</t>
  </si>
  <si>
    <t>6180-7180</t>
  </si>
  <si>
    <t>7180-8180</t>
  </si>
  <si>
    <t>8180-9180</t>
  </si>
  <si>
    <t>9180-10180</t>
  </si>
  <si>
    <t>10180-11180</t>
  </si>
  <si>
    <t>11180-12180</t>
  </si>
  <si>
    <t>13180-14180</t>
  </si>
  <si>
    <t>15180-16180</t>
  </si>
  <si>
    <t>16180-17180</t>
  </si>
  <si>
    <t>17180-18180</t>
  </si>
  <si>
    <t>19180-20180</t>
  </si>
  <si>
    <t>24180-25180</t>
  </si>
  <si>
    <t>33180-34180</t>
  </si>
  <si>
    <t>37180-38180</t>
  </si>
  <si>
    <t>38180-39180</t>
  </si>
  <si>
    <t>39180-40180</t>
  </si>
  <si>
    <t>48180-49180</t>
  </si>
  <si>
    <t>51180-52180</t>
  </si>
  <si>
    <t>54180-55180</t>
  </si>
  <si>
    <t>63180-64180</t>
  </si>
  <si>
    <t>CCL_a diff</t>
  </si>
  <si>
    <t>-48.1--38.1</t>
  </si>
  <si>
    <t>-38.1--28.1</t>
  </si>
  <si>
    <t>-18.1--8.09999999999999</t>
  </si>
  <si>
    <t>-8.09999999999999-1.90000000000001</t>
  </si>
  <si>
    <t>1.90000000000001-11.9</t>
  </si>
  <si>
    <t>11.9-21.9</t>
  </si>
  <si>
    <t>start_hi</t>
  </si>
  <si>
    <t>end_hi</t>
  </si>
  <si>
    <t>start_hi_p2</t>
  </si>
  <si>
    <t>end_hi_p2</t>
  </si>
  <si>
    <t>Specie2</t>
  </si>
  <si>
    <t>ערכים</t>
  </si>
  <si>
    <t>5-10005</t>
  </si>
  <si>
    <t>10005-20005</t>
  </si>
  <si>
    <t>20005-30005</t>
  </si>
  <si>
    <t>30005-40005</t>
  </si>
  <si>
    <t>40005-50005</t>
  </si>
  <si>
    <t>50005-60005</t>
  </si>
  <si>
    <t>60005-70005</t>
  </si>
  <si>
    <t>70005-80005</t>
  </si>
  <si>
    <t>כמות צבים</t>
  </si>
  <si>
    <t>ממוצע</t>
  </si>
  <si>
    <t>תוויות עמודה</t>
  </si>
  <si>
    <t>end_hi_p2_rnd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</si>
</sst>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  <charset val="177"/>
    </font>
    <font>
      <sz val="11"/>
      <color rgb="FF000000"/>
      <name val="Calibri"/>
      <charset val="177"/>
    </font>
    <font>
      <sz val="11"/>
      <color rgb="FF000000"/>
      <name val="Calibri"/>
      <charset val="177"/>
    </font>
    <font>
      <sz val="11"/>
      <color rgb="FF000000"/>
      <name val="Calibri"/>
      <charset val="177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164" fontId="4" fillId="5" borderId="4" xfId="0" applyNumberFormat="1" applyFont="1" applyFill="1" applyBorder="1" applyAlignment="1" applyProtection="1">
      <alignment horizontal="right" vertical="center" wrapText="1"/>
    </xf>
    <xf numFmtId="0" fontId="5" fillId="6" borderId="5" xfId="0" applyFont="1" applyFill="1" applyBorder="1" applyAlignment="1" applyProtection="1">
      <alignment horizontal="right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3" fontId="1" fillId="2" borderId="1" xfId="0" applyNumberFormat="1" applyFont="1" applyFill="1" applyBorder="1" applyAlignment="1" applyProtection="1">
      <alignment horizontal="center" vertical="center"/>
    </xf>
    <xf numFmtId="3" fontId="5" fillId="6" borderId="5" xfId="0" applyNumberFormat="1" applyFont="1" applyFill="1" applyBorder="1" applyAlignment="1" applyProtection="1">
      <alignment horizontal="right" vertical="center" wrapText="1"/>
    </xf>
    <xf numFmtId="3" fontId="0" fillId="0" borderId="0" xfId="0" applyNumberFormat="1"/>
    <xf numFmtId="3" fontId="2" fillId="3" borderId="2" xfId="0" applyNumberFormat="1" applyFont="1" applyFill="1" applyBorder="1" applyAlignment="1" applyProtection="1">
      <alignment horizontal="right" vertical="center" wrapText="1"/>
    </xf>
    <xf numFmtId="3" fontId="4" fillId="5" borderId="4" xfId="0" applyNumberFormat="1" applyFont="1" applyFill="1" applyBorder="1" applyAlignment="1" applyProtection="1">
      <alignment horizontal="right" vertical="center" wrapText="1"/>
    </xf>
    <xf numFmtId="3" fontId="0" fillId="0" borderId="5" xfId="0" applyNumberFormat="1" applyBorder="1"/>
    <xf numFmtId="3" fontId="5" fillId="6" borderId="0" xfId="0" applyNumberFormat="1" applyFont="1" applyFill="1" applyBorder="1" applyAlignment="1" applyProtection="1">
      <alignment horizontal="right" vertical="center" wrapText="1"/>
    </xf>
    <xf numFmtId="0" fontId="0" fillId="0" borderId="5" xfId="0" applyBorder="1"/>
    <xf numFmtId="0" fontId="5" fillId="6" borderId="0" xfId="0" applyFont="1" applyFill="1" applyBorder="1" applyAlignment="1" applyProtection="1">
      <alignment horizontal="right" vertical="center" wrapText="1"/>
    </xf>
    <xf numFmtId="3" fontId="0" fillId="0" borderId="0" xfId="0" applyNumberFormat="1" applyBorder="1"/>
    <xf numFmtId="0" fontId="0" fillId="0" borderId="0" xfId="0" applyBorder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pivotButton="1" applyBorder="1"/>
    <xf numFmtId="1" fontId="0" fillId="0" borderId="1" xfId="0" pivotButton="1" applyNumberFormat="1" applyBorder="1"/>
    <xf numFmtId="165" fontId="0" fillId="0" borderId="1" xfId="0" applyNumberFormat="1" applyBorder="1"/>
    <xf numFmtId="0" fontId="0" fillId="7" borderId="1" xfId="0" applyFill="1" applyBorder="1"/>
    <xf numFmtId="0" fontId="0" fillId="8" borderId="1" xfId="0" applyFill="1" applyBorder="1"/>
    <xf numFmtId="1" fontId="0" fillId="7" borderId="1" xfId="0" applyNumberFormat="1" applyFill="1" applyBorder="1"/>
    <xf numFmtId="165" fontId="0" fillId="7" borderId="1" xfId="0" applyNumberFormat="1" applyFill="1" applyBorder="1"/>
    <xf numFmtId="1" fontId="0" fillId="8" borderId="1" xfId="0" applyNumberFormat="1" applyFill="1" applyBorder="1"/>
    <xf numFmtId="165" fontId="0" fillId="8" borderId="1" xfId="0" applyNumberFormat="1" applyFill="1" applyBorder="1"/>
  </cellXfs>
  <cellStyles count="1">
    <cellStyle name="Normal" xfId="0" builtinId="0"/>
  </cellStyles>
  <dxfs count="4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65" formatCode="#,##0.0"/>
    </dxf>
    <dxf>
      <numFmt numFmtId="165" formatCode="#,##0.0"/>
    </dxf>
    <dxf>
      <numFmt numFmtId="165" formatCode="#,##0.0"/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[first_last_activity_type_released_test_ccla_thi.xlsx]weight!PivotTable1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weight!$B$3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weight!$A$4:$A$38</c:f>
              <c:strCache>
                <c:ptCount val="34"/>
                <c:pt idx="0">
                  <c:v>-26820--25820</c:v>
                </c:pt>
                <c:pt idx="1">
                  <c:v>-6820--5820</c:v>
                </c:pt>
                <c:pt idx="2">
                  <c:v>-5820--4820</c:v>
                </c:pt>
                <c:pt idx="3">
                  <c:v>-4820--3820</c:v>
                </c:pt>
                <c:pt idx="4">
                  <c:v>-3820--2820</c:v>
                </c:pt>
                <c:pt idx="5">
                  <c:v>-2820--1820</c:v>
                </c:pt>
                <c:pt idx="6">
                  <c:v>-1820--820</c:v>
                </c:pt>
                <c:pt idx="7">
                  <c:v>-820-180</c:v>
                </c:pt>
                <c:pt idx="8">
                  <c:v>180-1180</c:v>
                </c:pt>
                <c:pt idx="9">
                  <c:v>1180-2180</c:v>
                </c:pt>
                <c:pt idx="10">
                  <c:v>2180-3180</c:v>
                </c:pt>
                <c:pt idx="11">
                  <c:v>3180-4180</c:v>
                </c:pt>
                <c:pt idx="12">
                  <c:v>4180-5180</c:v>
                </c:pt>
                <c:pt idx="13">
                  <c:v>5180-6180</c:v>
                </c:pt>
                <c:pt idx="14">
                  <c:v>6180-7180</c:v>
                </c:pt>
                <c:pt idx="15">
                  <c:v>7180-8180</c:v>
                </c:pt>
                <c:pt idx="16">
                  <c:v>8180-9180</c:v>
                </c:pt>
                <c:pt idx="17">
                  <c:v>9180-10180</c:v>
                </c:pt>
                <c:pt idx="18">
                  <c:v>10180-11180</c:v>
                </c:pt>
                <c:pt idx="19">
                  <c:v>11180-12180</c:v>
                </c:pt>
                <c:pt idx="20">
                  <c:v>13180-14180</c:v>
                </c:pt>
                <c:pt idx="21">
                  <c:v>15180-16180</c:v>
                </c:pt>
                <c:pt idx="22">
                  <c:v>16180-17180</c:v>
                </c:pt>
                <c:pt idx="23">
                  <c:v>17180-18180</c:v>
                </c:pt>
                <c:pt idx="24">
                  <c:v>19180-20180</c:v>
                </c:pt>
                <c:pt idx="25">
                  <c:v>24180-25180</c:v>
                </c:pt>
                <c:pt idx="26">
                  <c:v>33180-34180</c:v>
                </c:pt>
                <c:pt idx="27">
                  <c:v>37180-38180</c:v>
                </c:pt>
                <c:pt idx="28">
                  <c:v>38180-39180</c:v>
                </c:pt>
                <c:pt idx="29">
                  <c:v>39180-40180</c:v>
                </c:pt>
                <c:pt idx="30">
                  <c:v>48180-49180</c:v>
                </c:pt>
                <c:pt idx="31">
                  <c:v>51180-52180</c:v>
                </c:pt>
                <c:pt idx="32">
                  <c:v>54180-55180</c:v>
                </c:pt>
                <c:pt idx="33">
                  <c:v>63180-64180</c:v>
                </c:pt>
              </c:strCache>
            </c:strRef>
          </c:cat>
          <c:val>
            <c:numRef>
              <c:f>weight!$B$4:$B$38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15</c:v>
                </c:pt>
                <c:pt idx="7">
                  <c:v>271</c:v>
                </c:pt>
                <c:pt idx="8">
                  <c:v>116</c:v>
                </c:pt>
                <c:pt idx="9">
                  <c:v>35</c:v>
                </c:pt>
                <c:pt idx="10">
                  <c:v>24</c:v>
                </c:pt>
                <c:pt idx="11">
                  <c:v>16</c:v>
                </c:pt>
                <c:pt idx="12">
                  <c:v>20</c:v>
                </c:pt>
                <c:pt idx="13">
                  <c:v>11</c:v>
                </c:pt>
                <c:pt idx="14">
                  <c:v>7</c:v>
                </c:pt>
                <c:pt idx="15">
                  <c:v>4</c:v>
                </c:pt>
                <c:pt idx="16">
                  <c:v>6</c:v>
                </c:pt>
                <c:pt idx="17">
                  <c:v>9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F-4CFF-A78C-24BC9363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268800"/>
        <c:axId val="576268472"/>
      </c:barChart>
      <c:catAx>
        <c:axId val="57626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68472"/>
        <c:crosses val="autoZero"/>
        <c:auto val="1"/>
        <c:lblAlgn val="ctr"/>
        <c:lblOffset val="100"/>
        <c:noMultiLvlLbl val="0"/>
      </c:catAx>
      <c:valAx>
        <c:axId val="57626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[first_last_activity_type_released_test_ccla_thi.xlsx]CCL_a!PivotTable1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CCL_a!$B$3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CCL_a!$A$4:$A$10</c:f>
              <c:strCache>
                <c:ptCount val="6"/>
                <c:pt idx="0">
                  <c:v>-48.1--38.1</c:v>
                </c:pt>
                <c:pt idx="1">
                  <c:v>-38.1--28.1</c:v>
                </c:pt>
                <c:pt idx="2">
                  <c:v>-18.1--8.09999999999999</c:v>
                </c:pt>
                <c:pt idx="3">
                  <c:v>-8.09999999999999-1.90000000000001</c:v>
                </c:pt>
                <c:pt idx="4">
                  <c:v>1.90000000000001-11.9</c:v>
                </c:pt>
                <c:pt idx="5">
                  <c:v>11.9-21.9</c:v>
                </c:pt>
              </c:strCache>
            </c:strRef>
          </c:cat>
          <c:val>
            <c:numRef>
              <c:f>CCL_a!$B$4:$B$10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487</c:v>
                </c:pt>
                <c:pt idx="4">
                  <c:v>80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5-40A8-9529-F14E144C4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268800"/>
        <c:axId val="576268472"/>
      </c:barChart>
      <c:catAx>
        <c:axId val="57626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68472"/>
        <c:crosses val="autoZero"/>
        <c:auto val="1"/>
        <c:lblAlgn val="ctr"/>
        <c:lblOffset val="100"/>
        <c:noMultiLvlLbl val="0"/>
      </c:catAx>
      <c:valAx>
        <c:axId val="57626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first_last_activity_type!$AE$1:$AE$569</c:f>
              <c:strCache>
                <c:ptCount val="569"/>
                <c:pt idx="0">
                  <c:v>end_hi_p2_rnd</c:v>
                </c:pt>
                <c:pt idx="1">
                  <c:v>0.5</c:v>
                </c:pt>
                <c:pt idx="2">
                  <c:v>0.8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0.8</c:v>
                </c:pt>
                <c:pt idx="7">
                  <c:v>0.5</c:v>
                </c:pt>
                <c:pt idx="8">
                  <c:v>0.8</c:v>
                </c:pt>
                <c:pt idx="9">
                  <c:v>0.8</c:v>
                </c:pt>
                <c:pt idx="10">
                  <c:v>1.0</c:v>
                </c:pt>
                <c:pt idx="11">
                  <c:v>1.1</c:v>
                </c:pt>
                <c:pt idx="12">
                  <c:v>0.9</c:v>
                </c:pt>
                <c:pt idx="13">
                  <c:v>0.7</c:v>
                </c:pt>
                <c:pt idx="14">
                  <c:v>0.4</c:v>
                </c:pt>
                <c:pt idx="15">
                  <c:v>0.6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1.3</c:v>
                </c:pt>
                <c:pt idx="20">
                  <c:v>1.1</c:v>
                </c:pt>
                <c:pt idx="21">
                  <c:v>1.1</c:v>
                </c:pt>
                <c:pt idx="22">
                  <c:v>0.5</c:v>
                </c:pt>
                <c:pt idx="23">
                  <c:v>0.9</c:v>
                </c:pt>
                <c:pt idx="24">
                  <c:v>0.9</c:v>
                </c:pt>
                <c:pt idx="25">
                  <c:v>0.6</c:v>
                </c:pt>
                <c:pt idx="26">
                  <c:v>0.7</c:v>
                </c:pt>
                <c:pt idx="27">
                  <c:v>1.3</c:v>
                </c:pt>
                <c:pt idx="28">
                  <c:v>1.2</c:v>
                </c:pt>
                <c:pt idx="29">
                  <c:v>0.8</c:v>
                </c:pt>
                <c:pt idx="30">
                  <c:v>0.7</c:v>
                </c:pt>
                <c:pt idx="31">
                  <c:v>0.9</c:v>
                </c:pt>
                <c:pt idx="32">
                  <c:v>1.3</c:v>
                </c:pt>
                <c:pt idx="33">
                  <c:v>1.0</c:v>
                </c:pt>
                <c:pt idx="34">
                  <c:v>1.2</c:v>
                </c:pt>
                <c:pt idx="35">
                  <c:v>1.0</c:v>
                </c:pt>
                <c:pt idx="36">
                  <c:v>1.2</c:v>
                </c:pt>
                <c:pt idx="37">
                  <c:v>0.9</c:v>
                </c:pt>
                <c:pt idx="38">
                  <c:v>1.1</c:v>
                </c:pt>
                <c:pt idx="39">
                  <c:v>1.3</c:v>
                </c:pt>
                <c:pt idx="40">
                  <c:v>1.0</c:v>
                </c:pt>
                <c:pt idx="41">
                  <c:v>1.4</c:v>
                </c:pt>
                <c:pt idx="42">
                  <c:v>0.8</c:v>
                </c:pt>
                <c:pt idx="43">
                  <c:v>1.1</c:v>
                </c:pt>
                <c:pt idx="44">
                  <c:v>1.2</c:v>
                </c:pt>
                <c:pt idx="45">
                  <c:v>0.0</c:v>
                </c:pt>
                <c:pt idx="46">
                  <c:v>0.8</c:v>
                </c:pt>
                <c:pt idx="47">
                  <c:v>1.1</c:v>
                </c:pt>
                <c:pt idx="48">
                  <c:v>1.3</c:v>
                </c:pt>
                <c:pt idx="49">
                  <c:v>0.6</c:v>
                </c:pt>
                <c:pt idx="50">
                  <c:v>0.6</c:v>
                </c:pt>
                <c:pt idx="51">
                  <c:v>1.4</c:v>
                </c:pt>
                <c:pt idx="52">
                  <c:v>1.1</c:v>
                </c:pt>
                <c:pt idx="53">
                  <c:v>1.7</c:v>
                </c:pt>
                <c:pt idx="54">
                  <c:v>0.4</c:v>
                </c:pt>
                <c:pt idx="55">
                  <c:v>0.6</c:v>
                </c:pt>
                <c:pt idx="56">
                  <c:v>0.4</c:v>
                </c:pt>
                <c:pt idx="57">
                  <c:v>1.7</c:v>
                </c:pt>
                <c:pt idx="58">
                  <c:v>0.5</c:v>
                </c:pt>
                <c:pt idx="59">
                  <c:v>1.6</c:v>
                </c:pt>
                <c:pt idx="60">
                  <c:v>0.5</c:v>
                </c:pt>
                <c:pt idx="61">
                  <c:v>0.3</c:v>
                </c:pt>
                <c:pt idx="62">
                  <c:v>1.4</c:v>
                </c:pt>
                <c:pt idx="63">
                  <c:v>1.2</c:v>
                </c:pt>
                <c:pt idx="64">
                  <c:v>0.4</c:v>
                </c:pt>
                <c:pt idx="65">
                  <c:v>1.4</c:v>
                </c:pt>
                <c:pt idx="66">
                  <c:v>1.7</c:v>
                </c:pt>
                <c:pt idx="67">
                  <c:v>0.5</c:v>
                </c:pt>
                <c:pt idx="68">
                  <c:v>0.2</c:v>
                </c:pt>
                <c:pt idx="69">
                  <c:v>0.4</c:v>
                </c:pt>
                <c:pt idx="70">
                  <c:v>0.7</c:v>
                </c:pt>
                <c:pt idx="71">
                  <c:v>1.3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6">
                  <c:v>2.0</c:v>
                </c:pt>
                <c:pt idx="77">
                  <c:v>1.0</c:v>
                </c:pt>
                <c:pt idx="78">
                  <c:v>1.3</c:v>
                </c:pt>
                <c:pt idx="79">
                  <c:v>1.8</c:v>
                </c:pt>
                <c:pt idx="80">
                  <c:v>1.7</c:v>
                </c:pt>
                <c:pt idx="81">
                  <c:v>2.2</c:v>
                </c:pt>
                <c:pt idx="82">
                  <c:v>1.1</c:v>
                </c:pt>
                <c:pt idx="83">
                  <c:v>1.3</c:v>
                </c:pt>
                <c:pt idx="84">
                  <c:v>1.2</c:v>
                </c:pt>
                <c:pt idx="85">
                  <c:v>0.1</c:v>
                </c:pt>
                <c:pt idx="86">
                  <c:v>0.8</c:v>
                </c:pt>
                <c:pt idx="87">
                  <c:v>0.7</c:v>
                </c:pt>
                <c:pt idx="88">
                  <c:v>1.3</c:v>
                </c:pt>
                <c:pt idx="89">
                  <c:v>1.7</c:v>
                </c:pt>
                <c:pt idx="90">
                  <c:v>1.6</c:v>
                </c:pt>
                <c:pt idx="91">
                  <c:v>1.3</c:v>
                </c:pt>
                <c:pt idx="92">
                  <c:v>2.0</c:v>
                </c:pt>
                <c:pt idx="93">
                  <c:v>1.6</c:v>
                </c:pt>
                <c:pt idx="94">
                  <c:v>1.8</c:v>
                </c:pt>
                <c:pt idx="95">
                  <c:v>0.3</c:v>
                </c:pt>
                <c:pt idx="96">
                  <c:v>1.0</c:v>
                </c:pt>
                <c:pt idx="97">
                  <c:v>1.2</c:v>
                </c:pt>
                <c:pt idx="98">
                  <c:v>2.4</c:v>
                </c:pt>
                <c:pt idx="99">
                  <c:v>1.0</c:v>
                </c:pt>
                <c:pt idx="100">
                  <c:v>2.1</c:v>
                </c:pt>
                <c:pt idx="101">
                  <c:v>2.0</c:v>
                </c:pt>
                <c:pt idx="102">
                  <c:v>1.8</c:v>
                </c:pt>
                <c:pt idx="103">
                  <c:v>1.6</c:v>
                </c:pt>
                <c:pt idx="104">
                  <c:v>1.4</c:v>
                </c:pt>
                <c:pt idx="105">
                  <c:v>2.0</c:v>
                </c:pt>
                <c:pt idx="106">
                  <c:v>2.2</c:v>
                </c:pt>
                <c:pt idx="107">
                  <c:v>2.6</c:v>
                </c:pt>
                <c:pt idx="108">
                  <c:v>0.1</c:v>
                </c:pt>
                <c:pt idx="109">
                  <c:v>1.4</c:v>
                </c:pt>
                <c:pt idx="110">
                  <c:v>1.9</c:v>
                </c:pt>
                <c:pt idx="111">
                  <c:v>2.0</c:v>
                </c:pt>
                <c:pt idx="112">
                  <c:v>1.7</c:v>
                </c:pt>
                <c:pt idx="113">
                  <c:v>2.1</c:v>
                </c:pt>
                <c:pt idx="114">
                  <c:v>2.3</c:v>
                </c:pt>
                <c:pt idx="115">
                  <c:v>1.3</c:v>
                </c:pt>
                <c:pt idx="116">
                  <c:v>2.2</c:v>
                </c:pt>
                <c:pt idx="117">
                  <c:v>2.6</c:v>
                </c:pt>
                <c:pt idx="118">
                  <c:v>1.8</c:v>
                </c:pt>
                <c:pt idx="119">
                  <c:v>1.6</c:v>
                </c:pt>
                <c:pt idx="120">
                  <c:v>2.3</c:v>
                </c:pt>
                <c:pt idx="121">
                  <c:v>2.4</c:v>
                </c:pt>
                <c:pt idx="122">
                  <c:v>1.9</c:v>
                </c:pt>
                <c:pt idx="123">
                  <c:v>2.1</c:v>
                </c:pt>
                <c:pt idx="124">
                  <c:v>2.4</c:v>
                </c:pt>
                <c:pt idx="125">
                  <c:v>0.2</c:v>
                </c:pt>
                <c:pt idx="126">
                  <c:v>2.2</c:v>
                </c:pt>
                <c:pt idx="127">
                  <c:v>0.6</c:v>
                </c:pt>
                <c:pt idx="128">
                  <c:v>1.5</c:v>
                </c:pt>
                <c:pt idx="129">
                  <c:v>0.5</c:v>
                </c:pt>
                <c:pt idx="130">
                  <c:v>1.7</c:v>
                </c:pt>
                <c:pt idx="131">
                  <c:v>2.0</c:v>
                </c:pt>
                <c:pt idx="132">
                  <c:v>1.7</c:v>
                </c:pt>
                <c:pt idx="133">
                  <c:v>0.7</c:v>
                </c:pt>
                <c:pt idx="134">
                  <c:v>2.6</c:v>
                </c:pt>
                <c:pt idx="135">
                  <c:v>1.2</c:v>
                </c:pt>
                <c:pt idx="136">
                  <c:v>1.8</c:v>
                </c:pt>
                <c:pt idx="137">
                  <c:v>1.9</c:v>
                </c:pt>
                <c:pt idx="138">
                  <c:v>1.3</c:v>
                </c:pt>
                <c:pt idx="139">
                  <c:v>3.2</c:v>
                </c:pt>
                <c:pt idx="140">
                  <c:v>2.1</c:v>
                </c:pt>
                <c:pt idx="141">
                  <c:v>1.7</c:v>
                </c:pt>
                <c:pt idx="142">
                  <c:v>1.9</c:v>
                </c:pt>
                <c:pt idx="143">
                  <c:v>3.0</c:v>
                </c:pt>
                <c:pt idx="144">
                  <c:v>3.5</c:v>
                </c:pt>
                <c:pt idx="145">
                  <c:v>1.7</c:v>
                </c:pt>
                <c:pt idx="146">
                  <c:v>3.2</c:v>
                </c:pt>
                <c:pt idx="147">
                  <c:v>2.8</c:v>
                </c:pt>
                <c:pt idx="148">
                  <c:v>2.7</c:v>
                </c:pt>
                <c:pt idx="149">
                  <c:v>3.5</c:v>
                </c:pt>
                <c:pt idx="150">
                  <c:v>1.9</c:v>
                </c:pt>
                <c:pt idx="151">
                  <c:v>2.6</c:v>
                </c:pt>
                <c:pt idx="152">
                  <c:v>0.0</c:v>
                </c:pt>
                <c:pt idx="153">
                  <c:v>3.6</c:v>
                </c:pt>
                <c:pt idx="154">
                  <c:v>2.4</c:v>
                </c:pt>
                <c:pt idx="155">
                  <c:v>2.0</c:v>
                </c:pt>
                <c:pt idx="156">
                  <c:v>2.5</c:v>
                </c:pt>
                <c:pt idx="157">
                  <c:v>1.9</c:v>
                </c:pt>
                <c:pt idx="158">
                  <c:v>2.0</c:v>
                </c:pt>
                <c:pt idx="159">
                  <c:v>2.0</c:v>
                </c:pt>
                <c:pt idx="160">
                  <c:v>3.0</c:v>
                </c:pt>
                <c:pt idx="161">
                  <c:v>2.5</c:v>
                </c:pt>
                <c:pt idx="162">
                  <c:v>3.6</c:v>
                </c:pt>
                <c:pt idx="163">
                  <c:v>3.7</c:v>
                </c:pt>
                <c:pt idx="164">
                  <c:v>3.7</c:v>
                </c:pt>
                <c:pt idx="165">
                  <c:v>3.6</c:v>
                </c:pt>
                <c:pt idx="166">
                  <c:v>3.9</c:v>
                </c:pt>
                <c:pt idx="167">
                  <c:v>3.8</c:v>
                </c:pt>
                <c:pt idx="168">
                  <c:v>3.7</c:v>
                </c:pt>
                <c:pt idx="169">
                  <c:v>2.6</c:v>
                </c:pt>
                <c:pt idx="170">
                  <c:v>3.3</c:v>
                </c:pt>
                <c:pt idx="171">
                  <c:v>2.4</c:v>
                </c:pt>
                <c:pt idx="172">
                  <c:v>2.7</c:v>
                </c:pt>
                <c:pt idx="173">
                  <c:v>3.4</c:v>
                </c:pt>
                <c:pt idx="174">
                  <c:v>2.0</c:v>
                </c:pt>
                <c:pt idx="175">
                  <c:v>3.5</c:v>
                </c:pt>
                <c:pt idx="176">
                  <c:v>2.5</c:v>
                </c:pt>
                <c:pt idx="177">
                  <c:v>2.3</c:v>
                </c:pt>
                <c:pt idx="178">
                  <c:v>2.3</c:v>
                </c:pt>
                <c:pt idx="179">
                  <c:v>2.1</c:v>
                </c:pt>
                <c:pt idx="180">
                  <c:v>2.6</c:v>
                </c:pt>
                <c:pt idx="181">
                  <c:v>4.1</c:v>
                </c:pt>
                <c:pt idx="182">
                  <c:v>4.2</c:v>
                </c:pt>
                <c:pt idx="183">
                  <c:v>2.9</c:v>
                </c:pt>
                <c:pt idx="184">
                  <c:v>2.3</c:v>
                </c:pt>
                <c:pt idx="185">
                  <c:v>2.7</c:v>
                </c:pt>
                <c:pt idx="186">
                  <c:v>1.5</c:v>
                </c:pt>
                <c:pt idx="187">
                  <c:v>3.8</c:v>
                </c:pt>
                <c:pt idx="188">
                  <c:v>4.5</c:v>
                </c:pt>
                <c:pt idx="189">
                  <c:v>3.2</c:v>
                </c:pt>
                <c:pt idx="190">
                  <c:v>4.9</c:v>
                </c:pt>
                <c:pt idx="191">
                  <c:v>4.1</c:v>
                </c:pt>
                <c:pt idx="192">
                  <c:v>3.4</c:v>
                </c:pt>
                <c:pt idx="194">
                  <c:v>4.2</c:v>
                </c:pt>
                <c:pt idx="195">
                  <c:v>3.3</c:v>
                </c:pt>
                <c:pt idx="196">
                  <c:v>3.4</c:v>
                </c:pt>
                <c:pt idx="198">
                  <c:v>3.5</c:v>
                </c:pt>
                <c:pt idx="199">
                  <c:v>4.0</c:v>
                </c:pt>
                <c:pt idx="200">
                  <c:v>5.8</c:v>
                </c:pt>
                <c:pt idx="201">
                  <c:v>5.7</c:v>
                </c:pt>
                <c:pt idx="202">
                  <c:v>4.0</c:v>
                </c:pt>
                <c:pt idx="203">
                  <c:v>5.4</c:v>
                </c:pt>
                <c:pt idx="204">
                  <c:v>4.8</c:v>
                </c:pt>
                <c:pt idx="206">
                  <c:v>5.8</c:v>
                </c:pt>
                <c:pt idx="207">
                  <c:v>6.3</c:v>
                </c:pt>
                <c:pt idx="208">
                  <c:v>5.2</c:v>
                </c:pt>
                <c:pt idx="209">
                  <c:v>5.4</c:v>
                </c:pt>
                <c:pt idx="210">
                  <c:v>4.8</c:v>
                </c:pt>
                <c:pt idx="211">
                  <c:v>3.9</c:v>
                </c:pt>
                <c:pt idx="212">
                  <c:v>10.3</c:v>
                </c:pt>
                <c:pt idx="213">
                  <c:v>10.3</c:v>
                </c:pt>
                <c:pt idx="215">
                  <c:v>5.9</c:v>
                </c:pt>
                <c:pt idx="216">
                  <c:v>6.2</c:v>
                </c:pt>
                <c:pt idx="218">
                  <c:v>6.6</c:v>
                </c:pt>
                <c:pt idx="219">
                  <c:v>5.9</c:v>
                </c:pt>
                <c:pt idx="220">
                  <c:v>5.1</c:v>
                </c:pt>
                <c:pt idx="221">
                  <c:v>7.0</c:v>
                </c:pt>
                <c:pt idx="222">
                  <c:v>6.6</c:v>
                </c:pt>
                <c:pt idx="223">
                  <c:v>5.6</c:v>
                </c:pt>
                <c:pt idx="224">
                  <c:v>6.2</c:v>
                </c:pt>
                <c:pt idx="225">
                  <c:v>6.3</c:v>
                </c:pt>
                <c:pt idx="226">
                  <c:v>7.4</c:v>
                </c:pt>
                <c:pt idx="227">
                  <c:v>6.2</c:v>
                </c:pt>
                <c:pt idx="228">
                  <c:v>6.9</c:v>
                </c:pt>
                <c:pt idx="229">
                  <c:v>7.1</c:v>
                </c:pt>
                <c:pt idx="230">
                  <c:v>7.2</c:v>
                </c:pt>
                <c:pt idx="231">
                  <c:v>6.8</c:v>
                </c:pt>
                <c:pt idx="232">
                  <c:v>7.3</c:v>
                </c:pt>
                <c:pt idx="233">
                  <c:v>3.6</c:v>
                </c:pt>
                <c:pt idx="234">
                  <c:v>7.1</c:v>
                </c:pt>
                <c:pt idx="235">
                  <c:v>4.1</c:v>
                </c:pt>
                <c:pt idx="236">
                  <c:v>5.9</c:v>
                </c:pt>
                <c:pt idx="237">
                  <c:v>6.8</c:v>
                </c:pt>
                <c:pt idx="239">
                  <c:v>6.9</c:v>
                </c:pt>
                <c:pt idx="240">
                  <c:v>5.8</c:v>
                </c:pt>
                <c:pt idx="241">
                  <c:v>9.0</c:v>
                </c:pt>
                <c:pt idx="242">
                  <c:v>7.3</c:v>
                </c:pt>
                <c:pt idx="243">
                  <c:v>4.3</c:v>
                </c:pt>
                <c:pt idx="244">
                  <c:v>8.4</c:v>
                </c:pt>
                <c:pt idx="246">
                  <c:v>7.8</c:v>
                </c:pt>
                <c:pt idx="247">
                  <c:v>7.4</c:v>
                </c:pt>
                <c:pt idx="248">
                  <c:v>6.8</c:v>
                </c:pt>
                <c:pt idx="249">
                  <c:v>7.6</c:v>
                </c:pt>
                <c:pt idx="250">
                  <c:v>6.9</c:v>
                </c:pt>
                <c:pt idx="251">
                  <c:v>5.9</c:v>
                </c:pt>
                <c:pt idx="254">
                  <c:v>7.2</c:v>
                </c:pt>
                <c:pt idx="255">
                  <c:v>7.5</c:v>
                </c:pt>
                <c:pt idx="256">
                  <c:v>7.0</c:v>
                </c:pt>
                <c:pt idx="257">
                  <c:v>6.4</c:v>
                </c:pt>
                <c:pt idx="258">
                  <c:v>6.4</c:v>
                </c:pt>
                <c:pt idx="259">
                  <c:v>7.0</c:v>
                </c:pt>
                <c:pt idx="260">
                  <c:v>4.3</c:v>
                </c:pt>
                <c:pt idx="261">
                  <c:v>7.9</c:v>
                </c:pt>
                <c:pt idx="262">
                  <c:v>5.5</c:v>
                </c:pt>
                <c:pt idx="264">
                  <c:v>0.0</c:v>
                </c:pt>
                <c:pt idx="265">
                  <c:v>6.5</c:v>
                </c:pt>
                <c:pt idx="266">
                  <c:v>7.3</c:v>
                </c:pt>
                <c:pt idx="267">
                  <c:v>7.7</c:v>
                </c:pt>
                <c:pt idx="268">
                  <c:v>6.3</c:v>
                </c:pt>
                <c:pt idx="269">
                  <c:v>6.6</c:v>
                </c:pt>
                <c:pt idx="270">
                  <c:v>6.5</c:v>
                </c:pt>
                <c:pt idx="271">
                  <c:v>0.0</c:v>
                </c:pt>
                <c:pt idx="272">
                  <c:v>7.1</c:v>
                </c:pt>
                <c:pt idx="273">
                  <c:v>7.3</c:v>
                </c:pt>
                <c:pt idx="274">
                  <c:v>9.6</c:v>
                </c:pt>
                <c:pt idx="275">
                  <c:v>5.3</c:v>
                </c:pt>
                <c:pt idx="276">
                  <c:v>7.2</c:v>
                </c:pt>
                <c:pt idx="277">
                  <c:v>7.0</c:v>
                </c:pt>
                <c:pt idx="278">
                  <c:v>7.1</c:v>
                </c:pt>
                <c:pt idx="279">
                  <c:v>7.5</c:v>
                </c:pt>
                <c:pt idx="280">
                  <c:v>6.4</c:v>
                </c:pt>
                <c:pt idx="281">
                  <c:v>7.3</c:v>
                </c:pt>
                <c:pt idx="282">
                  <c:v>6.1</c:v>
                </c:pt>
                <c:pt idx="283">
                  <c:v>7.8</c:v>
                </c:pt>
                <c:pt idx="284">
                  <c:v>8.0</c:v>
                </c:pt>
                <c:pt idx="285">
                  <c:v>6.6</c:v>
                </c:pt>
                <c:pt idx="286">
                  <c:v>7.8</c:v>
                </c:pt>
                <c:pt idx="287">
                  <c:v>7.3</c:v>
                </c:pt>
                <c:pt idx="288">
                  <c:v>7.3</c:v>
                </c:pt>
                <c:pt idx="289">
                  <c:v>7.4</c:v>
                </c:pt>
                <c:pt idx="290">
                  <c:v>7.3</c:v>
                </c:pt>
                <c:pt idx="291">
                  <c:v>0.0</c:v>
                </c:pt>
                <c:pt idx="292">
                  <c:v>8.5</c:v>
                </c:pt>
                <c:pt idx="293">
                  <c:v>8.1</c:v>
                </c:pt>
                <c:pt idx="294">
                  <c:v>6.7</c:v>
                </c:pt>
                <c:pt idx="295">
                  <c:v>6.7</c:v>
                </c:pt>
                <c:pt idx="296">
                  <c:v>7.1</c:v>
                </c:pt>
                <c:pt idx="297">
                  <c:v>7.3</c:v>
                </c:pt>
                <c:pt idx="298">
                  <c:v>7.8</c:v>
                </c:pt>
                <c:pt idx="299">
                  <c:v>7.7</c:v>
                </c:pt>
                <c:pt idx="300">
                  <c:v>0.0</c:v>
                </c:pt>
                <c:pt idx="301">
                  <c:v>7.1</c:v>
                </c:pt>
                <c:pt idx="302">
                  <c:v>6.0</c:v>
                </c:pt>
                <c:pt idx="303">
                  <c:v>9.1</c:v>
                </c:pt>
                <c:pt idx="304">
                  <c:v>0.0</c:v>
                </c:pt>
                <c:pt idx="305">
                  <c:v>6.1</c:v>
                </c:pt>
                <c:pt idx="306">
                  <c:v>8.1</c:v>
                </c:pt>
                <c:pt idx="308">
                  <c:v>7.2</c:v>
                </c:pt>
                <c:pt idx="309">
                  <c:v>7.6</c:v>
                </c:pt>
                <c:pt idx="310">
                  <c:v>7.7</c:v>
                </c:pt>
                <c:pt idx="312">
                  <c:v>6.8</c:v>
                </c:pt>
                <c:pt idx="314">
                  <c:v>7.3</c:v>
                </c:pt>
                <c:pt idx="315">
                  <c:v>9.0</c:v>
                </c:pt>
                <c:pt idx="316">
                  <c:v>6.9</c:v>
                </c:pt>
                <c:pt idx="317">
                  <c:v>6.9</c:v>
                </c:pt>
                <c:pt idx="318">
                  <c:v>7.0</c:v>
                </c:pt>
                <c:pt idx="319">
                  <c:v>7.2</c:v>
                </c:pt>
                <c:pt idx="320">
                  <c:v>6.8</c:v>
                </c:pt>
                <c:pt idx="321">
                  <c:v>7.8</c:v>
                </c:pt>
                <c:pt idx="322">
                  <c:v>7.9</c:v>
                </c:pt>
                <c:pt idx="323">
                  <c:v>8.1</c:v>
                </c:pt>
                <c:pt idx="324">
                  <c:v>8.1</c:v>
                </c:pt>
                <c:pt idx="325">
                  <c:v>8.7</c:v>
                </c:pt>
                <c:pt idx="326">
                  <c:v>0.8</c:v>
                </c:pt>
                <c:pt idx="327">
                  <c:v>7.0</c:v>
                </c:pt>
                <c:pt idx="328">
                  <c:v>7.4</c:v>
                </c:pt>
                <c:pt idx="329">
                  <c:v>8.6</c:v>
                </c:pt>
                <c:pt idx="330">
                  <c:v>5.9</c:v>
                </c:pt>
                <c:pt idx="331">
                  <c:v>7.7</c:v>
                </c:pt>
                <c:pt idx="332">
                  <c:v>8.1</c:v>
                </c:pt>
                <c:pt idx="333">
                  <c:v>7.5</c:v>
                </c:pt>
                <c:pt idx="334">
                  <c:v>8.8</c:v>
                </c:pt>
                <c:pt idx="335">
                  <c:v>9.3</c:v>
                </c:pt>
                <c:pt idx="336">
                  <c:v>7.5</c:v>
                </c:pt>
                <c:pt idx="338">
                  <c:v>7.1</c:v>
                </c:pt>
                <c:pt idx="339">
                  <c:v>7.9</c:v>
                </c:pt>
                <c:pt idx="340">
                  <c:v>8.0</c:v>
                </c:pt>
                <c:pt idx="341">
                  <c:v>8.5</c:v>
                </c:pt>
                <c:pt idx="342">
                  <c:v>9.5</c:v>
                </c:pt>
                <c:pt idx="343">
                  <c:v>5.0</c:v>
                </c:pt>
                <c:pt idx="344">
                  <c:v>6.9</c:v>
                </c:pt>
                <c:pt idx="345">
                  <c:v>8.6</c:v>
                </c:pt>
                <c:pt idx="346">
                  <c:v>6.8</c:v>
                </c:pt>
                <c:pt idx="347">
                  <c:v>7.1</c:v>
                </c:pt>
                <c:pt idx="348">
                  <c:v>7.5</c:v>
                </c:pt>
                <c:pt idx="349">
                  <c:v>8.2</c:v>
                </c:pt>
                <c:pt idx="350">
                  <c:v>8.9</c:v>
                </c:pt>
                <c:pt idx="351">
                  <c:v>9.1</c:v>
                </c:pt>
                <c:pt idx="352">
                  <c:v>8.7</c:v>
                </c:pt>
                <c:pt idx="353">
                  <c:v>7.4</c:v>
                </c:pt>
                <c:pt idx="354">
                  <c:v>8.0</c:v>
                </c:pt>
                <c:pt idx="355">
                  <c:v>6.7</c:v>
                </c:pt>
                <c:pt idx="356">
                  <c:v>7.8</c:v>
                </c:pt>
                <c:pt idx="357">
                  <c:v>8.2</c:v>
                </c:pt>
                <c:pt idx="358">
                  <c:v>0.0</c:v>
                </c:pt>
                <c:pt idx="360">
                  <c:v>0.0</c:v>
                </c:pt>
                <c:pt idx="361">
                  <c:v>8.5</c:v>
                </c:pt>
                <c:pt idx="363">
                  <c:v>9.3</c:v>
                </c:pt>
                <c:pt idx="364">
                  <c:v>8.1</c:v>
                </c:pt>
                <c:pt idx="365">
                  <c:v>6.0</c:v>
                </c:pt>
                <c:pt idx="366">
                  <c:v>7.1</c:v>
                </c:pt>
                <c:pt idx="367">
                  <c:v>7.7</c:v>
                </c:pt>
                <c:pt idx="368">
                  <c:v>7.7</c:v>
                </c:pt>
                <c:pt idx="369">
                  <c:v>8.9</c:v>
                </c:pt>
                <c:pt idx="370">
                  <c:v>7.3</c:v>
                </c:pt>
                <c:pt idx="371">
                  <c:v>7.2</c:v>
                </c:pt>
                <c:pt idx="372">
                  <c:v>7.5</c:v>
                </c:pt>
                <c:pt idx="373">
                  <c:v>8.8</c:v>
                </c:pt>
                <c:pt idx="374">
                  <c:v>7.0</c:v>
                </c:pt>
                <c:pt idx="375">
                  <c:v>6.6</c:v>
                </c:pt>
                <c:pt idx="376">
                  <c:v>8.7</c:v>
                </c:pt>
                <c:pt idx="377">
                  <c:v>8.4</c:v>
                </c:pt>
                <c:pt idx="378">
                  <c:v>8.4</c:v>
                </c:pt>
                <c:pt idx="379">
                  <c:v>8.8</c:v>
                </c:pt>
                <c:pt idx="380">
                  <c:v>8.2</c:v>
                </c:pt>
                <c:pt idx="382">
                  <c:v>7.7</c:v>
                </c:pt>
                <c:pt idx="383">
                  <c:v>6.5</c:v>
                </c:pt>
                <c:pt idx="384">
                  <c:v>8.1</c:v>
                </c:pt>
                <c:pt idx="385">
                  <c:v>5.2</c:v>
                </c:pt>
                <c:pt idx="386">
                  <c:v>9.2</c:v>
                </c:pt>
                <c:pt idx="387">
                  <c:v>0.0</c:v>
                </c:pt>
                <c:pt idx="388">
                  <c:v>6.9</c:v>
                </c:pt>
                <c:pt idx="389">
                  <c:v>6.9</c:v>
                </c:pt>
                <c:pt idx="390">
                  <c:v>8.6</c:v>
                </c:pt>
                <c:pt idx="391">
                  <c:v>4.3</c:v>
                </c:pt>
                <c:pt idx="392">
                  <c:v>8.5</c:v>
                </c:pt>
                <c:pt idx="393">
                  <c:v>7.8</c:v>
                </c:pt>
                <c:pt idx="394">
                  <c:v>7.6</c:v>
                </c:pt>
                <c:pt idx="396">
                  <c:v>7.2</c:v>
                </c:pt>
                <c:pt idx="398">
                  <c:v>9.1</c:v>
                </c:pt>
                <c:pt idx="399">
                  <c:v>5.4</c:v>
                </c:pt>
                <c:pt idx="400">
                  <c:v>0.0</c:v>
                </c:pt>
                <c:pt idx="401">
                  <c:v>6.6</c:v>
                </c:pt>
                <c:pt idx="402">
                  <c:v>8.4</c:v>
                </c:pt>
                <c:pt idx="403">
                  <c:v>5.5</c:v>
                </c:pt>
                <c:pt idx="404">
                  <c:v>8.9</c:v>
                </c:pt>
                <c:pt idx="405">
                  <c:v>7.9</c:v>
                </c:pt>
                <c:pt idx="406">
                  <c:v>8.3</c:v>
                </c:pt>
                <c:pt idx="407">
                  <c:v>8.4</c:v>
                </c:pt>
                <c:pt idx="408">
                  <c:v>7.7</c:v>
                </c:pt>
                <c:pt idx="409">
                  <c:v>8.4</c:v>
                </c:pt>
                <c:pt idx="410">
                  <c:v>8.6</c:v>
                </c:pt>
                <c:pt idx="411">
                  <c:v>7.5</c:v>
                </c:pt>
                <c:pt idx="412">
                  <c:v>8.2</c:v>
                </c:pt>
                <c:pt idx="413">
                  <c:v>4.9</c:v>
                </c:pt>
                <c:pt idx="414">
                  <c:v>0.0</c:v>
                </c:pt>
                <c:pt idx="415">
                  <c:v>10.5</c:v>
                </c:pt>
                <c:pt idx="416">
                  <c:v>8.5</c:v>
                </c:pt>
                <c:pt idx="417">
                  <c:v>10.3</c:v>
                </c:pt>
                <c:pt idx="418">
                  <c:v>6.6</c:v>
                </c:pt>
                <c:pt idx="419">
                  <c:v>9.2</c:v>
                </c:pt>
                <c:pt idx="420">
                  <c:v>7.8</c:v>
                </c:pt>
                <c:pt idx="421">
                  <c:v>5.1</c:v>
                </c:pt>
                <c:pt idx="422">
                  <c:v>10.0</c:v>
                </c:pt>
                <c:pt idx="423">
                  <c:v>8.1</c:v>
                </c:pt>
                <c:pt idx="426">
                  <c:v>9.8</c:v>
                </c:pt>
                <c:pt idx="427">
                  <c:v>6.4</c:v>
                </c:pt>
                <c:pt idx="428">
                  <c:v>8.2</c:v>
                </c:pt>
                <c:pt idx="430">
                  <c:v>9.9</c:v>
                </c:pt>
                <c:pt idx="431">
                  <c:v>10.2</c:v>
                </c:pt>
                <c:pt idx="432">
                  <c:v>9.4</c:v>
                </c:pt>
                <c:pt idx="433">
                  <c:v>9.6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first_last_activity_type!$AE$570:$AE$571</c:f>
              <c:numCache>
                <c:formatCode>#,##0.0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8-4BED-91E7-7F492E547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616872"/>
        <c:axId val="765610312"/>
      </c:barChart>
      <c:catAx>
        <c:axId val="765616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10312"/>
        <c:crosses val="autoZero"/>
        <c:auto val="1"/>
        <c:lblAlgn val="ctr"/>
        <c:lblOffset val="100"/>
        <c:noMultiLvlLbl val="0"/>
      </c:catAx>
      <c:valAx>
        <c:axId val="76561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1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694808270917361E-2"/>
          <c:y val="9.952429115951969E-2"/>
          <c:w val="0.94796954673595091"/>
          <c:h val="0.6918484593313237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first_last_activity_type!$AE$1</c:f>
              <c:strCache>
                <c:ptCount val="1"/>
                <c:pt idx="0">
                  <c:v>end_hi_p2_rnd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first_last_activity_type!$AD:$AD</c:f>
              <c:strCache>
                <c:ptCount val="435"/>
                <c:pt idx="0">
                  <c:v>last_CCL_a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30</c:v>
                </c:pt>
                <c:pt idx="167">
                  <c:v>30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34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36</c:v>
                </c:pt>
                <c:pt idx="187">
                  <c:v>36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38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40</c:v>
                </c:pt>
                <c:pt idx="197">
                  <c:v>40</c:v>
                </c:pt>
                <c:pt idx="198">
                  <c:v>41</c:v>
                </c:pt>
                <c:pt idx="199">
                  <c:v>42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45</c:v>
                </c:pt>
                <c:pt idx="204">
                  <c:v>46</c:v>
                </c:pt>
                <c:pt idx="205">
                  <c:v>46</c:v>
                </c:pt>
                <c:pt idx="206">
                  <c:v>47</c:v>
                </c:pt>
                <c:pt idx="207">
                  <c:v>48</c:v>
                </c:pt>
                <c:pt idx="208">
                  <c:v>49</c:v>
                </c:pt>
                <c:pt idx="209">
                  <c:v>49</c:v>
                </c:pt>
                <c:pt idx="210">
                  <c:v>51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52</c:v>
                </c:pt>
                <c:pt idx="216">
                  <c:v>52</c:v>
                </c:pt>
                <c:pt idx="217">
                  <c:v>53</c:v>
                </c:pt>
                <c:pt idx="218">
                  <c:v>53</c:v>
                </c:pt>
                <c:pt idx="219">
                  <c:v>54</c:v>
                </c:pt>
                <c:pt idx="220">
                  <c:v>54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57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57</c:v>
                </c:pt>
                <c:pt idx="233">
                  <c:v>57</c:v>
                </c:pt>
                <c:pt idx="234">
                  <c:v>57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59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61</c:v>
                </c:pt>
                <c:pt idx="260">
                  <c:v>61</c:v>
                </c:pt>
                <c:pt idx="261">
                  <c:v>61</c:v>
                </c:pt>
                <c:pt idx="262">
                  <c:v>61</c:v>
                </c:pt>
                <c:pt idx="263">
                  <c:v>61</c:v>
                </c:pt>
                <c:pt idx="264">
                  <c:v>61</c:v>
                </c:pt>
                <c:pt idx="265">
                  <c:v>61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62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62</c:v>
                </c:pt>
                <c:pt idx="278">
                  <c:v>62</c:v>
                </c:pt>
                <c:pt idx="279">
                  <c:v>63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65</c:v>
                </c:pt>
                <c:pt idx="303">
                  <c:v>65</c:v>
                </c:pt>
                <c:pt idx="304">
                  <c:v>65</c:v>
                </c:pt>
                <c:pt idx="305">
                  <c:v>65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65</c:v>
                </c:pt>
                <c:pt idx="311">
                  <c:v>65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66</c:v>
                </c:pt>
                <c:pt idx="324">
                  <c:v>66</c:v>
                </c:pt>
                <c:pt idx="325">
                  <c:v>66</c:v>
                </c:pt>
                <c:pt idx="326">
                  <c:v>66</c:v>
                </c:pt>
                <c:pt idx="327">
                  <c:v>66</c:v>
                </c:pt>
                <c:pt idx="328">
                  <c:v>66</c:v>
                </c:pt>
                <c:pt idx="329">
                  <c:v>66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67</c:v>
                </c:pt>
                <c:pt idx="334">
                  <c:v>67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67</c:v>
                </c:pt>
                <c:pt idx="341">
                  <c:v>67</c:v>
                </c:pt>
                <c:pt idx="342">
                  <c:v>67</c:v>
                </c:pt>
                <c:pt idx="343">
                  <c:v>67</c:v>
                </c:pt>
                <c:pt idx="344">
                  <c:v>67</c:v>
                </c:pt>
                <c:pt idx="345">
                  <c:v>67</c:v>
                </c:pt>
                <c:pt idx="346">
                  <c:v>67</c:v>
                </c:pt>
                <c:pt idx="347">
                  <c:v>68</c:v>
                </c:pt>
                <c:pt idx="348">
                  <c:v>68</c:v>
                </c:pt>
                <c:pt idx="349">
                  <c:v>68</c:v>
                </c:pt>
                <c:pt idx="350">
                  <c:v>68</c:v>
                </c:pt>
                <c:pt idx="351">
                  <c:v>68</c:v>
                </c:pt>
                <c:pt idx="352">
                  <c:v>68</c:v>
                </c:pt>
                <c:pt idx="353">
                  <c:v>68</c:v>
                </c:pt>
                <c:pt idx="354">
                  <c:v>68</c:v>
                </c:pt>
                <c:pt idx="355">
                  <c:v>68</c:v>
                </c:pt>
                <c:pt idx="356">
                  <c:v>68</c:v>
                </c:pt>
                <c:pt idx="357">
                  <c:v>68</c:v>
                </c:pt>
                <c:pt idx="358">
                  <c:v>68</c:v>
                </c:pt>
                <c:pt idx="359">
                  <c:v>68</c:v>
                </c:pt>
                <c:pt idx="360">
                  <c:v>68</c:v>
                </c:pt>
                <c:pt idx="361">
                  <c:v>69</c:v>
                </c:pt>
                <c:pt idx="362">
                  <c:v>69</c:v>
                </c:pt>
                <c:pt idx="363">
                  <c:v>69</c:v>
                </c:pt>
                <c:pt idx="364">
                  <c:v>69</c:v>
                </c:pt>
                <c:pt idx="365">
                  <c:v>69</c:v>
                </c:pt>
                <c:pt idx="366">
                  <c:v>69</c:v>
                </c:pt>
                <c:pt idx="367">
                  <c:v>69</c:v>
                </c:pt>
                <c:pt idx="368">
                  <c:v>69</c:v>
                </c:pt>
                <c:pt idx="369">
                  <c:v>69</c:v>
                </c:pt>
                <c:pt idx="370">
                  <c:v>69</c:v>
                </c:pt>
                <c:pt idx="371">
                  <c:v>69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71</c:v>
                </c:pt>
                <c:pt idx="383">
                  <c:v>71</c:v>
                </c:pt>
                <c:pt idx="384">
                  <c:v>71</c:v>
                </c:pt>
                <c:pt idx="385">
                  <c:v>71</c:v>
                </c:pt>
                <c:pt idx="386">
                  <c:v>71</c:v>
                </c:pt>
                <c:pt idx="387">
                  <c:v>71</c:v>
                </c:pt>
                <c:pt idx="388">
                  <c:v>71</c:v>
                </c:pt>
                <c:pt idx="389">
                  <c:v>71</c:v>
                </c:pt>
                <c:pt idx="390">
                  <c:v>72</c:v>
                </c:pt>
                <c:pt idx="391">
                  <c:v>72</c:v>
                </c:pt>
                <c:pt idx="392">
                  <c:v>72</c:v>
                </c:pt>
                <c:pt idx="393">
                  <c:v>72</c:v>
                </c:pt>
                <c:pt idx="394">
                  <c:v>72</c:v>
                </c:pt>
                <c:pt idx="395">
                  <c:v>72</c:v>
                </c:pt>
                <c:pt idx="396">
                  <c:v>72</c:v>
                </c:pt>
                <c:pt idx="397">
                  <c:v>72</c:v>
                </c:pt>
                <c:pt idx="398">
                  <c:v>72</c:v>
                </c:pt>
                <c:pt idx="399">
                  <c:v>72</c:v>
                </c:pt>
                <c:pt idx="400">
                  <c:v>72</c:v>
                </c:pt>
                <c:pt idx="401">
                  <c:v>72</c:v>
                </c:pt>
                <c:pt idx="402">
                  <c:v>73</c:v>
                </c:pt>
                <c:pt idx="403">
                  <c:v>73</c:v>
                </c:pt>
                <c:pt idx="404">
                  <c:v>74</c:v>
                </c:pt>
                <c:pt idx="405">
                  <c:v>74</c:v>
                </c:pt>
                <c:pt idx="406">
                  <c:v>74</c:v>
                </c:pt>
                <c:pt idx="407">
                  <c:v>74</c:v>
                </c:pt>
                <c:pt idx="408">
                  <c:v>74</c:v>
                </c:pt>
                <c:pt idx="409">
                  <c:v>74</c:v>
                </c:pt>
                <c:pt idx="410">
                  <c:v>75</c:v>
                </c:pt>
                <c:pt idx="411">
                  <c:v>75</c:v>
                </c:pt>
                <c:pt idx="412">
                  <c:v>75</c:v>
                </c:pt>
                <c:pt idx="413">
                  <c:v>75</c:v>
                </c:pt>
                <c:pt idx="414">
                  <c:v>76</c:v>
                </c:pt>
                <c:pt idx="415">
                  <c:v>76</c:v>
                </c:pt>
                <c:pt idx="416">
                  <c:v>77</c:v>
                </c:pt>
                <c:pt idx="417">
                  <c:v>77</c:v>
                </c:pt>
                <c:pt idx="418">
                  <c:v>77</c:v>
                </c:pt>
                <c:pt idx="419">
                  <c:v>77</c:v>
                </c:pt>
                <c:pt idx="420">
                  <c:v>78</c:v>
                </c:pt>
                <c:pt idx="421">
                  <c:v>79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81</c:v>
                </c:pt>
                <c:pt idx="426">
                  <c:v>82</c:v>
                </c:pt>
                <c:pt idx="427">
                  <c:v>83</c:v>
                </c:pt>
                <c:pt idx="428">
                  <c:v>84</c:v>
                </c:pt>
                <c:pt idx="429">
                  <c:v>84</c:v>
                </c:pt>
                <c:pt idx="430">
                  <c:v>85</c:v>
                </c:pt>
                <c:pt idx="431">
                  <c:v>86</c:v>
                </c:pt>
                <c:pt idx="432">
                  <c:v>87</c:v>
                </c:pt>
                <c:pt idx="433">
                  <c:v>89</c:v>
                </c:pt>
                <c:pt idx="434">
                  <c:v>139</c:v>
                </c:pt>
              </c:strCache>
            </c:strRef>
          </c:cat>
          <c:val>
            <c:numRef>
              <c:f>first_last_activity_type!$AE$2:$AE$571</c:f>
              <c:numCache>
                <c:formatCode>#,##0.0</c:formatCode>
                <c:ptCount val="570"/>
                <c:pt idx="0">
                  <c:v>0.5</c:v>
                </c:pt>
                <c:pt idx="1">
                  <c:v>0.8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0.5</c:v>
                </c:pt>
                <c:pt idx="7">
                  <c:v>0.8</c:v>
                </c:pt>
                <c:pt idx="8">
                  <c:v>0.8</c:v>
                </c:pt>
                <c:pt idx="9">
                  <c:v>1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0.7</c:v>
                </c:pt>
                <c:pt idx="13">
                  <c:v>0.4</c:v>
                </c:pt>
                <c:pt idx="14">
                  <c:v>0.6</c:v>
                </c:pt>
                <c:pt idx="15">
                  <c:v>0.8</c:v>
                </c:pt>
                <c:pt idx="16">
                  <c:v>0.9</c:v>
                </c:pt>
                <c:pt idx="17">
                  <c:v>0.9</c:v>
                </c:pt>
                <c:pt idx="18">
                  <c:v>1.3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0.5</c:v>
                </c:pt>
                <c:pt idx="22">
                  <c:v>0.9</c:v>
                </c:pt>
                <c:pt idx="23">
                  <c:v>0.9</c:v>
                </c:pt>
                <c:pt idx="24">
                  <c:v>0.6</c:v>
                </c:pt>
                <c:pt idx="25">
                  <c:v>0.7</c:v>
                </c:pt>
                <c:pt idx="26">
                  <c:v>1.3</c:v>
                </c:pt>
                <c:pt idx="27">
                  <c:v>1.2</c:v>
                </c:pt>
                <c:pt idx="28">
                  <c:v>0.8</c:v>
                </c:pt>
                <c:pt idx="29">
                  <c:v>0.7</c:v>
                </c:pt>
                <c:pt idx="30">
                  <c:v>0.9</c:v>
                </c:pt>
                <c:pt idx="31">
                  <c:v>1.3</c:v>
                </c:pt>
                <c:pt idx="32">
                  <c:v>1</c:v>
                </c:pt>
                <c:pt idx="33">
                  <c:v>1.2</c:v>
                </c:pt>
                <c:pt idx="34">
                  <c:v>1</c:v>
                </c:pt>
                <c:pt idx="35">
                  <c:v>1.2</c:v>
                </c:pt>
                <c:pt idx="36">
                  <c:v>0.9</c:v>
                </c:pt>
                <c:pt idx="37">
                  <c:v>1.1000000000000001</c:v>
                </c:pt>
                <c:pt idx="38">
                  <c:v>1.3</c:v>
                </c:pt>
                <c:pt idx="39">
                  <c:v>1</c:v>
                </c:pt>
                <c:pt idx="40">
                  <c:v>1.4</c:v>
                </c:pt>
                <c:pt idx="41">
                  <c:v>0.8</c:v>
                </c:pt>
                <c:pt idx="42">
                  <c:v>1.1000000000000001</c:v>
                </c:pt>
                <c:pt idx="43">
                  <c:v>1.2</c:v>
                </c:pt>
                <c:pt idx="44">
                  <c:v>0</c:v>
                </c:pt>
                <c:pt idx="45">
                  <c:v>0.8</c:v>
                </c:pt>
                <c:pt idx="46">
                  <c:v>1.1000000000000001</c:v>
                </c:pt>
                <c:pt idx="47">
                  <c:v>1.3</c:v>
                </c:pt>
                <c:pt idx="48">
                  <c:v>0.6</c:v>
                </c:pt>
                <c:pt idx="49">
                  <c:v>0.6</c:v>
                </c:pt>
                <c:pt idx="50">
                  <c:v>1.4</c:v>
                </c:pt>
                <c:pt idx="51">
                  <c:v>1.1000000000000001</c:v>
                </c:pt>
                <c:pt idx="52">
                  <c:v>1.7</c:v>
                </c:pt>
                <c:pt idx="53">
                  <c:v>0.4</c:v>
                </c:pt>
                <c:pt idx="54">
                  <c:v>0.6</c:v>
                </c:pt>
                <c:pt idx="55">
                  <c:v>0.4</c:v>
                </c:pt>
                <c:pt idx="56">
                  <c:v>1.7</c:v>
                </c:pt>
                <c:pt idx="57">
                  <c:v>0.5</c:v>
                </c:pt>
                <c:pt idx="58">
                  <c:v>1.6</c:v>
                </c:pt>
                <c:pt idx="59">
                  <c:v>0.5</c:v>
                </c:pt>
                <c:pt idx="60">
                  <c:v>0.3</c:v>
                </c:pt>
                <c:pt idx="61">
                  <c:v>1.4</c:v>
                </c:pt>
                <c:pt idx="62">
                  <c:v>1.2</c:v>
                </c:pt>
                <c:pt idx="63">
                  <c:v>0.4</c:v>
                </c:pt>
                <c:pt idx="64">
                  <c:v>1.4</c:v>
                </c:pt>
                <c:pt idx="65">
                  <c:v>1.7</c:v>
                </c:pt>
                <c:pt idx="66">
                  <c:v>0.5</c:v>
                </c:pt>
                <c:pt idx="67">
                  <c:v>0.2</c:v>
                </c:pt>
                <c:pt idx="68">
                  <c:v>0.4</c:v>
                </c:pt>
                <c:pt idx="69">
                  <c:v>0.7</c:v>
                </c:pt>
                <c:pt idx="70">
                  <c:v>1.3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1.3</c:v>
                </c:pt>
                <c:pt idx="78">
                  <c:v>1.8</c:v>
                </c:pt>
                <c:pt idx="79">
                  <c:v>1.7</c:v>
                </c:pt>
                <c:pt idx="80">
                  <c:v>2.2000000000000002</c:v>
                </c:pt>
                <c:pt idx="81">
                  <c:v>1.1000000000000001</c:v>
                </c:pt>
                <c:pt idx="82">
                  <c:v>1.3</c:v>
                </c:pt>
                <c:pt idx="83">
                  <c:v>1.2</c:v>
                </c:pt>
                <c:pt idx="84">
                  <c:v>0.1</c:v>
                </c:pt>
                <c:pt idx="85">
                  <c:v>0.8</c:v>
                </c:pt>
                <c:pt idx="86">
                  <c:v>0.7</c:v>
                </c:pt>
                <c:pt idx="87">
                  <c:v>1.3</c:v>
                </c:pt>
                <c:pt idx="88">
                  <c:v>1.7</c:v>
                </c:pt>
                <c:pt idx="89">
                  <c:v>1.6</c:v>
                </c:pt>
                <c:pt idx="90">
                  <c:v>1.3</c:v>
                </c:pt>
                <c:pt idx="91">
                  <c:v>2</c:v>
                </c:pt>
                <c:pt idx="92">
                  <c:v>1.6</c:v>
                </c:pt>
                <c:pt idx="93">
                  <c:v>1.8</c:v>
                </c:pt>
                <c:pt idx="94">
                  <c:v>0.3</c:v>
                </c:pt>
                <c:pt idx="95">
                  <c:v>1</c:v>
                </c:pt>
                <c:pt idx="96">
                  <c:v>1.2</c:v>
                </c:pt>
                <c:pt idx="97">
                  <c:v>2.4</c:v>
                </c:pt>
                <c:pt idx="98">
                  <c:v>1</c:v>
                </c:pt>
                <c:pt idx="99">
                  <c:v>2.1</c:v>
                </c:pt>
                <c:pt idx="100">
                  <c:v>2</c:v>
                </c:pt>
                <c:pt idx="101">
                  <c:v>1.8</c:v>
                </c:pt>
                <c:pt idx="102">
                  <c:v>1.6</c:v>
                </c:pt>
                <c:pt idx="103">
                  <c:v>1.4</c:v>
                </c:pt>
                <c:pt idx="104">
                  <c:v>2</c:v>
                </c:pt>
                <c:pt idx="105">
                  <c:v>2.2000000000000002</c:v>
                </c:pt>
                <c:pt idx="106">
                  <c:v>2.6</c:v>
                </c:pt>
                <c:pt idx="107">
                  <c:v>0.1</c:v>
                </c:pt>
                <c:pt idx="108">
                  <c:v>1.4</c:v>
                </c:pt>
                <c:pt idx="109">
                  <c:v>1.9</c:v>
                </c:pt>
                <c:pt idx="110">
                  <c:v>2</c:v>
                </c:pt>
                <c:pt idx="111">
                  <c:v>1.7</c:v>
                </c:pt>
                <c:pt idx="112">
                  <c:v>2.1</c:v>
                </c:pt>
                <c:pt idx="113">
                  <c:v>2.2999999999999998</c:v>
                </c:pt>
                <c:pt idx="114">
                  <c:v>1.3</c:v>
                </c:pt>
                <c:pt idx="115">
                  <c:v>2.2000000000000002</c:v>
                </c:pt>
                <c:pt idx="116">
                  <c:v>2.6</c:v>
                </c:pt>
                <c:pt idx="117">
                  <c:v>1.8</c:v>
                </c:pt>
                <c:pt idx="118">
                  <c:v>1.6</c:v>
                </c:pt>
                <c:pt idx="119">
                  <c:v>2.2999999999999998</c:v>
                </c:pt>
                <c:pt idx="120">
                  <c:v>2.4</c:v>
                </c:pt>
                <c:pt idx="121">
                  <c:v>1.9</c:v>
                </c:pt>
                <c:pt idx="122">
                  <c:v>2.1</c:v>
                </c:pt>
                <c:pt idx="123">
                  <c:v>2.4</c:v>
                </c:pt>
                <c:pt idx="124">
                  <c:v>0.2</c:v>
                </c:pt>
                <c:pt idx="125">
                  <c:v>2.2000000000000002</c:v>
                </c:pt>
                <c:pt idx="126">
                  <c:v>0.6</c:v>
                </c:pt>
                <c:pt idx="127">
                  <c:v>1.5</c:v>
                </c:pt>
                <c:pt idx="128">
                  <c:v>0.5</c:v>
                </c:pt>
                <c:pt idx="129">
                  <c:v>1.7</c:v>
                </c:pt>
                <c:pt idx="130">
                  <c:v>2</c:v>
                </c:pt>
                <c:pt idx="131">
                  <c:v>1.7</c:v>
                </c:pt>
                <c:pt idx="132">
                  <c:v>0.7</c:v>
                </c:pt>
                <c:pt idx="133">
                  <c:v>2.6</c:v>
                </c:pt>
                <c:pt idx="134">
                  <c:v>1.2</c:v>
                </c:pt>
                <c:pt idx="135">
                  <c:v>1.8</c:v>
                </c:pt>
                <c:pt idx="136">
                  <c:v>1.9</c:v>
                </c:pt>
                <c:pt idx="137">
                  <c:v>1.3</c:v>
                </c:pt>
                <c:pt idx="138">
                  <c:v>3.2</c:v>
                </c:pt>
                <c:pt idx="139">
                  <c:v>2.1</c:v>
                </c:pt>
                <c:pt idx="140">
                  <c:v>1.7</c:v>
                </c:pt>
                <c:pt idx="141">
                  <c:v>1.9</c:v>
                </c:pt>
                <c:pt idx="142">
                  <c:v>3</c:v>
                </c:pt>
                <c:pt idx="143">
                  <c:v>3.5</c:v>
                </c:pt>
                <c:pt idx="144">
                  <c:v>1.7</c:v>
                </c:pt>
                <c:pt idx="145">
                  <c:v>3.2</c:v>
                </c:pt>
                <c:pt idx="146">
                  <c:v>2.8</c:v>
                </c:pt>
                <c:pt idx="147">
                  <c:v>2.7</c:v>
                </c:pt>
                <c:pt idx="148">
                  <c:v>3.5</c:v>
                </c:pt>
                <c:pt idx="149">
                  <c:v>1.9</c:v>
                </c:pt>
                <c:pt idx="150">
                  <c:v>2.6</c:v>
                </c:pt>
                <c:pt idx="151">
                  <c:v>0</c:v>
                </c:pt>
                <c:pt idx="152">
                  <c:v>3.6</c:v>
                </c:pt>
                <c:pt idx="153">
                  <c:v>2.4</c:v>
                </c:pt>
                <c:pt idx="154">
                  <c:v>2</c:v>
                </c:pt>
                <c:pt idx="155">
                  <c:v>2.5</c:v>
                </c:pt>
                <c:pt idx="156">
                  <c:v>1.9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2.5</c:v>
                </c:pt>
                <c:pt idx="161">
                  <c:v>3.6</c:v>
                </c:pt>
                <c:pt idx="162">
                  <c:v>3.7</c:v>
                </c:pt>
                <c:pt idx="163">
                  <c:v>3.7</c:v>
                </c:pt>
                <c:pt idx="164">
                  <c:v>3.6</c:v>
                </c:pt>
                <c:pt idx="165">
                  <c:v>3.9</c:v>
                </c:pt>
                <c:pt idx="166">
                  <c:v>3.8</c:v>
                </c:pt>
                <c:pt idx="167">
                  <c:v>3.7</c:v>
                </c:pt>
                <c:pt idx="168">
                  <c:v>2.6</c:v>
                </c:pt>
                <c:pt idx="169">
                  <c:v>3.3</c:v>
                </c:pt>
                <c:pt idx="170">
                  <c:v>2.4</c:v>
                </c:pt>
                <c:pt idx="171">
                  <c:v>2.7</c:v>
                </c:pt>
                <c:pt idx="172">
                  <c:v>3.4</c:v>
                </c:pt>
                <c:pt idx="173">
                  <c:v>2</c:v>
                </c:pt>
                <c:pt idx="174">
                  <c:v>3.5</c:v>
                </c:pt>
                <c:pt idx="175">
                  <c:v>2.5</c:v>
                </c:pt>
                <c:pt idx="176">
                  <c:v>2.2999999999999998</c:v>
                </c:pt>
                <c:pt idx="177">
                  <c:v>2.2999999999999998</c:v>
                </c:pt>
                <c:pt idx="178">
                  <c:v>2.1</c:v>
                </c:pt>
                <c:pt idx="179">
                  <c:v>2.6</c:v>
                </c:pt>
                <c:pt idx="180">
                  <c:v>4.0999999999999996</c:v>
                </c:pt>
                <c:pt idx="181">
                  <c:v>4.2</c:v>
                </c:pt>
                <c:pt idx="182">
                  <c:v>2.9</c:v>
                </c:pt>
                <c:pt idx="183">
                  <c:v>2.2999999999999998</c:v>
                </c:pt>
                <c:pt idx="184">
                  <c:v>2.7</c:v>
                </c:pt>
                <c:pt idx="185">
                  <c:v>1.5</c:v>
                </c:pt>
                <c:pt idx="186">
                  <c:v>3.8</c:v>
                </c:pt>
                <c:pt idx="187">
                  <c:v>4.5</c:v>
                </c:pt>
                <c:pt idx="188">
                  <c:v>3.2</c:v>
                </c:pt>
                <c:pt idx="189">
                  <c:v>4.9000000000000004</c:v>
                </c:pt>
                <c:pt idx="190">
                  <c:v>4.0999999999999996</c:v>
                </c:pt>
                <c:pt idx="191">
                  <c:v>3.4</c:v>
                </c:pt>
                <c:pt idx="192">
                  <c:v>0</c:v>
                </c:pt>
                <c:pt idx="193">
                  <c:v>4.2</c:v>
                </c:pt>
                <c:pt idx="194">
                  <c:v>3.3</c:v>
                </c:pt>
                <c:pt idx="195">
                  <c:v>3.4</c:v>
                </c:pt>
                <c:pt idx="196">
                  <c:v>0</c:v>
                </c:pt>
                <c:pt idx="197">
                  <c:v>3.5</c:v>
                </c:pt>
                <c:pt idx="198">
                  <c:v>4</c:v>
                </c:pt>
                <c:pt idx="199">
                  <c:v>5.8</c:v>
                </c:pt>
                <c:pt idx="200">
                  <c:v>5.7</c:v>
                </c:pt>
                <c:pt idx="201">
                  <c:v>4</c:v>
                </c:pt>
                <c:pt idx="202">
                  <c:v>5.4</c:v>
                </c:pt>
                <c:pt idx="203">
                  <c:v>4.8</c:v>
                </c:pt>
                <c:pt idx="204">
                  <c:v>0</c:v>
                </c:pt>
                <c:pt idx="205">
                  <c:v>5.8</c:v>
                </c:pt>
                <c:pt idx="206">
                  <c:v>6.3</c:v>
                </c:pt>
                <c:pt idx="207">
                  <c:v>5.2</c:v>
                </c:pt>
                <c:pt idx="208">
                  <c:v>5.4</c:v>
                </c:pt>
                <c:pt idx="209">
                  <c:v>4.8</c:v>
                </c:pt>
                <c:pt idx="210">
                  <c:v>3.9</c:v>
                </c:pt>
                <c:pt idx="211">
                  <c:v>10.3</c:v>
                </c:pt>
                <c:pt idx="212">
                  <c:v>10.3</c:v>
                </c:pt>
                <c:pt idx="213">
                  <c:v>0</c:v>
                </c:pt>
                <c:pt idx="214">
                  <c:v>5.9</c:v>
                </c:pt>
                <c:pt idx="215">
                  <c:v>6.2</c:v>
                </c:pt>
                <c:pt idx="216">
                  <c:v>0</c:v>
                </c:pt>
                <c:pt idx="217">
                  <c:v>6.6</c:v>
                </c:pt>
                <c:pt idx="218">
                  <c:v>5.9</c:v>
                </c:pt>
                <c:pt idx="219">
                  <c:v>5.0999999999999996</c:v>
                </c:pt>
                <c:pt idx="220">
                  <c:v>7</c:v>
                </c:pt>
                <c:pt idx="221">
                  <c:v>6.6</c:v>
                </c:pt>
                <c:pt idx="222">
                  <c:v>5.6</c:v>
                </c:pt>
                <c:pt idx="223">
                  <c:v>6.2</c:v>
                </c:pt>
                <c:pt idx="224">
                  <c:v>6.3</c:v>
                </c:pt>
                <c:pt idx="225">
                  <c:v>7.4</c:v>
                </c:pt>
                <c:pt idx="226">
                  <c:v>6.2</c:v>
                </c:pt>
                <c:pt idx="227">
                  <c:v>6.9</c:v>
                </c:pt>
                <c:pt idx="228">
                  <c:v>7.1</c:v>
                </c:pt>
                <c:pt idx="229">
                  <c:v>7.2</c:v>
                </c:pt>
                <c:pt idx="230">
                  <c:v>6.8</c:v>
                </c:pt>
                <c:pt idx="231">
                  <c:v>7.3</c:v>
                </c:pt>
                <c:pt idx="232">
                  <c:v>3.6</c:v>
                </c:pt>
                <c:pt idx="233">
                  <c:v>7.1</c:v>
                </c:pt>
                <c:pt idx="234">
                  <c:v>4.0999999999999996</c:v>
                </c:pt>
                <c:pt idx="235">
                  <c:v>5.9</c:v>
                </c:pt>
                <c:pt idx="236">
                  <c:v>6.8</c:v>
                </c:pt>
                <c:pt idx="237">
                  <c:v>0</c:v>
                </c:pt>
                <c:pt idx="238">
                  <c:v>6.9</c:v>
                </c:pt>
                <c:pt idx="239">
                  <c:v>5.8</c:v>
                </c:pt>
                <c:pt idx="240">
                  <c:v>9</c:v>
                </c:pt>
                <c:pt idx="241">
                  <c:v>7.3</c:v>
                </c:pt>
                <c:pt idx="242">
                  <c:v>4.3</c:v>
                </c:pt>
                <c:pt idx="243">
                  <c:v>8.4</c:v>
                </c:pt>
                <c:pt idx="244">
                  <c:v>0</c:v>
                </c:pt>
                <c:pt idx="245">
                  <c:v>7.8</c:v>
                </c:pt>
                <c:pt idx="246">
                  <c:v>7.4</c:v>
                </c:pt>
                <c:pt idx="247">
                  <c:v>6.8</c:v>
                </c:pt>
                <c:pt idx="248">
                  <c:v>7.6</c:v>
                </c:pt>
                <c:pt idx="249">
                  <c:v>6.9</c:v>
                </c:pt>
                <c:pt idx="250">
                  <c:v>5.9</c:v>
                </c:pt>
                <c:pt idx="251">
                  <c:v>0</c:v>
                </c:pt>
                <c:pt idx="252">
                  <c:v>0</c:v>
                </c:pt>
                <c:pt idx="253">
                  <c:v>7.2</c:v>
                </c:pt>
                <c:pt idx="254">
                  <c:v>7.5</c:v>
                </c:pt>
                <c:pt idx="255">
                  <c:v>7</c:v>
                </c:pt>
                <c:pt idx="256">
                  <c:v>6.4</c:v>
                </c:pt>
                <c:pt idx="257">
                  <c:v>6.4</c:v>
                </c:pt>
                <c:pt idx="258">
                  <c:v>7</c:v>
                </c:pt>
                <c:pt idx="259">
                  <c:v>4.3</c:v>
                </c:pt>
                <c:pt idx="260">
                  <c:v>7.9</c:v>
                </c:pt>
                <c:pt idx="261">
                  <c:v>5.5</c:v>
                </c:pt>
                <c:pt idx="262">
                  <c:v>0</c:v>
                </c:pt>
                <c:pt idx="263">
                  <c:v>0</c:v>
                </c:pt>
                <c:pt idx="264">
                  <c:v>6.5</c:v>
                </c:pt>
                <c:pt idx="265">
                  <c:v>7.3</c:v>
                </c:pt>
                <c:pt idx="266">
                  <c:v>7.7</c:v>
                </c:pt>
                <c:pt idx="267">
                  <c:v>6.3</c:v>
                </c:pt>
                <c:pt idx="268">
                  <c:v>6.6</c:v>
                </c:pt>
                <c:pt idx="269">
                  <c:v>6.5</c:v>
                </c:pt>
                <c:pt idx="270">
                  <c:v>0</c:v>
                </c:pt>
                <c:pt idx="271">
                  <c:v>7.1</c:v>
                </c:pt>
                <c:pt idx="272">
                  <c:v>7.3</c:v>
                </c:pt>
                <c:pt idx="273">
                  <c:v>9.6</c:v>
                </c:pt>
                <c:pt idx="274">
                  <c:v>5.3</c:v>
                </c:pt>
                <c:pt idx="275">
                  <c:v>7.2</c:v>
                </c:pt>
                <c:pt idx="276">
                  <c:v>7</c:v>
                </c:pt>
                <c:pt idx="277">
                  <c:v>7.1</c:v>
                </c:pt>
                <c:pt idx="278">
                  <c:v>7.5</c:v>
                </c:pt>
                <c:pt idx="279">
                  <c:v>6.4</c:v>
                </c:pt>
                <c:pt idx="280">
                  <c:v>7.3</c:v>
                </c:pt>
                <c:pt idx="281">
                  <c:v>6.1</c:v>
                </c:pt>
                <c:pt idx="282">
                  <c:v>7.8</c:v>
                </c:pt>
                <c:pt idx="283">
                  <c:v>8</c:v>
                </c:pt>
                <c:pt idx="284">
                  <c:v>6.6</c:v>
                </c:pt>
                <c:pt idx="285">
                  <c:v>7.8</c:v>
                </c:pt>
                <c:pt idx="286">
                  <c:v>7.3</c:v>
                </c:pt>
                <c:pt idx="287">
                  <c:v>7.3</c:v>
                </c:pt>
                <c:pt idx="288">
                  <c:v>7.4</c:v>
                </c:pt>
                <c:pt idx="289">
                  <c:v>7.3</c:v>
                </c:pt>
                <c:pt idx="290">
                  <c:v>0</c:v>
                </c:pt>
                <c:pt idx="291">
                  <c:v>8.5</c:v>
                </c:pt>
                <c:pt idx="292">
                  <c:v>8.1</c:v>
                </c:pt>
                <c:pt idx="293">
                  <c:v>6.7</c:v>
                </c:pt>
                <c:pt idx="294">
                  <c:v>6.7</c:v>
                </c:pt>
                <c:pt idx="295">
                  <c:v>7.1</c:v>
                </c:pt>
                <c:pt idx="296">
                  <c:v>7.3</c:v>
                </c:pt>
                <c:pt idx="297">
                  <c:v>7.8</c:v>
                </c:pt>
                <c:pt idx="298">
                  <c:v>7.7</c:v>
                </c:pt>
                <c:pt idx="299">
                  <c:v>0</c:v>
                </c:pt>
                <c:pt idx="300">
                  <c:v>7.1</c:v>
                </c:pt>
                <c:pt idx="301">
                  <c:v>6</c:v>
                </c:pt>
                <c:pt idx="302">
                  <c:v>9.1</c:v>
                </c:pt>
                <c:pt idx="303">
                  <c:v>0</c:v>
                </c:pt>
                <c:pt idx="304">
                  <c:v>6.1</c:v>
                </c:pt>
                <c:pt idx="305">
                  <c:v>8.1</c:v>
                </c:pt>
                <c:pt idx="306">
                  <c:v>0</c:v>
                </c:pt>
                <c:pt idx="307">
                  <c:v>7.2</c:v>
                </c:pt>
                <c:pt idx="308">
                  <c:v>7.6</c:v>
                </c:pt>
                <c:pt idx="309">
                  <c:v>7.7</c:v>
                </c:pt>
                <c:pt idx="310">
                  <c:v>0</c:v>
                </c:pt>
                <c:pt idx="311">
                  <c:v>6.8</c:v>
                </c:pt>
                <c:pt idx="312">
                  <c:v>0</c:v>
                </c:pt>
                <c:pt idx="313">
                  <c:v>7.3</c:v>
                </c:pt>
                <c:pt idx="314">
                  <c:v>9</c:v>
                </c:pt>
                <c:pt idx="315">
                  <c:v>6.9</c:v>
                </c:pt>
                <c:pt idx="316">
                  <c:v>6.9</c:v>
                </c:pt>
                <c:pt idx="317">
                  <c:v>7</c:v>
                </c:pt>
                <c:pt idx="318">
                  <c:v>7.2</c:v>
                </c:pt>
                <c:pt idx="319">
                  <c:v>6.8</c:v>
                </c:pt>
                <c:pt idx="320">
                  <c:v>7.8</c:v>
                </c:pt>
                <c:pt idx="321">
                  <c:v>7.9</c:v>
                </c:pt>
                <c:pt idx="322">
                  <c:v>8.1</c:v>
                </c:pt>
                <c:pt idx="323">
                  <c:v>8.1</c:v>
                </c:pt>
                <c:pt idx="324">
                  <c:v>8.6999999999999993</c:v>
                </c:pt>
                <c:pt idx="325">
                  <c:v>0.8</c:v>
                </c:pt>
                <c:pt idx="326">
                  <c:v>7</c:v>
                </c:pt>
                <c:pt idx="327">
                  <c:v>7.4</c:v>
                </c:pt>
                <c:pt idx="328">
                  <c:v>8.6</c:v>
                </c:pt>
                <c:pt idx="329">
                  <c:v>5.9</c:v>
                </c:pt>
                <c:pt idx="330">
                  <c:v>7.7</c:v>
                </c:pt>
                <c:pt idx="331">
                  <c:v>8.1</c:v>
                </c:pt>
                <c:pt idx="332">
                  <c:v>7.5</c:v>
                </c:pt>
                <c:pt idx="333">
                  <c:v>8.8000000000000007</c:v>
                </c:pt>
                <c:pt idx="334">
                  <c:v>9.3000000000000007</c:v>
                </c:pt>
                <c:pt idx="335">
                  <c:v>7.5</c:v>
                </c:pt>
                <c:pt idx="336">
                  <c:v>0</c:v>
                </c:pt>
                <c:pt idx="337">
                  <c:v>7.1</c:v>
                </c:pt>
                <c:pt idx="338">
                  <c:v>7.9</c:v>
                </c:pt>
                <c:pt idx="339">
                  <c:v>8</c:v>
                </c:pt>
                <c:pt idx="340">
                  <c:v>8.5</c:v>
                </c:pt>
                <c:pt idx="341">
                  <c:v>9.5</c:v>
                </c:pt>
                <c:pt idx="342">
                  <c:v>5</c:v>
                </c:pt>
                <c:pt idx="343">
                  <c:v>6.9</c:v>
                </c:pt>
                <c:pt idx="344">
                  <c:v>8.6</c:v>
                </c:pt>
                <c:pt idx="345">
                  <c:v>6.8</c:v>
                </c:pt>
                <c:pt idx="346">
                  <c:v>7.1</c:v>
                </c:pt>
                <c:pt idx="347">
                  <c:v>7.5</c:v>
                </c:pt>
                <c:pt idx="348">
                  <c:v>8.1999999999999993</c:v>
                </c:pt>
                <c:pt idx="349">
                  <c:v>8.9</c:v>
                </c:pt>
                <c:pt idx="350">
                  <c:v>9.1</c:v>
                </c:pt>
                <c:pt idx="351">
                  <c:v>8.6999999999999993</c:v>
                </c:pt>
                <c:pt idx="352">
                  <c:v>7.4</c:v>
                </c:pt>
                <c:pt idx="353">
                  <c:v>8</c:v>
                </c:pt>
                <c:pt idx="354">
                  <c:v>6.7</c:v>
                </c:pt>
                <c:pt idx="355">
                  <c:v>7.8</c:v>
                </c:pt>
                <c:pt idx="356">
                  <c:v>8.1999999999999993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8.5</c:v>
                </c:pt>
                <c:pt idx="361">
                  <c:v>0</c:v>
                </c:pt>
                <c:pt idx="362">
                  <c:v>9.3000000000000007</c:v>
                </c:pt>
                <c:pt idx="363">
                  <c:v>8.1</c:v>
                </c:pt>
                <c:pt idx="364">
                  <c:v>6</c:v>
                </c:pt>
                <c:pt idx="365">
                  <c:v>7.1</c:v>
                </c:pt>
                <c:pt idx="366">
                  <c:v>7.7</c:v>
                </c:pt>
                <c:pt idx="367">
                  <c:v>7.7</c:v>
                </c:pt>
                <c:pt idx="368">
                  <c:v>8.9</c:v>
                </c:pt>
                <c:pt idx="369">
                  <c:v>7.3</c:v>
                </c:pt>
                <c:pt idx="370">
                  <c:v>7.2</c:v>
                </c:pt>
                <c:pt idx="371">
                  <c:v>7.5</c:v>
                </c:pt>
                <c:pt idx="372">
                  <c:v>8.8000000000000007</c:v>
                </c:pt>
                <c:pt idx="373">
                  <c:v>7</c:v>
                </c:pt>
                <c:pt idx="374">
                  <c:v>6.6</c:v>
                </c:pt>
                <c:pt idx="375">
                  <c:v>8.6999999999999993</c:v>
                </c:pt>
                <c:pt idx="376">
                  <c:v>8.4</c:v>
                </c:pt>
                <c:pt idx="377">
                  <c:v>8.4</c:v>
                </c:pt>
                <c:pt idx="378">
                  <c:v>8.8000000000000007</c:v>
                </c:pt>
                <c:pt idx="379">
                  <c:v>8.1999999999999993</c:v>
                </c:pt>
                <c:pt idx="380">
                  <c:v>0</c:v>
                </c:pt>
                <c:pt idx="381">
                  <c:v>7.7</c:v>
                </c:pt>
                <c:pt idx="382">
                  <c:v>6.5</c:v>
                </c:pt>
                <c:pt idx="383">
                  <c:v>8.1</c:v>
                </c:pt>
                <c:pt idx="384">
                  <c:v>5.2</c:v>
                </c:pt>
                <c:pt idx="385">
                  <c:v>9.1999999999999993</c:v>
                </c:pt>
                <c:pt idx="386">
                  <c:v>0</c:v>
                </c:pt>
                <c:pt idx="387">
                  <c:v>6.9</c:v>
                </c:pt>
                <c:pt idx="388">
                  <c:v>6.9</c:v>
                </c:pt>
                <c:pt idx="389">
                  <c:v>8.6</c:v>
                </c:pt>
                <c:pt idx="390">
                  <c:v>4.3</c:v>
                </c:pt>
                <c:pt idx="391">
                  <c:v>8.5</c:v>
                </c:pt>
                <c:pt idx="392">
                  <c:v>7.8</c:v>
                </c:pt>
                <c:pt idx="393">
                  <c:v>7.6</c:v>
                </c:pt>
                <c:pt idx="394">
                  <c:v>0</c:v>
                </c:pt>
                <c:pt idx="395">
                  <c:v>7.2</c:v>
                </c:pt>
                <c:pt idx="396">
                  <c:v>0</c:v>
                </c:pt>
                <c:pt idx="397">
                  <c:v>9.1</c:v>
                </c:pt>
                <c:pt idx="398">
                  <c:v>5.4</c:v>
                </c:pt>
                <c:pt idx="399">
                  <c:v>0</c:v>
                </c:pt>
                <c:pt idx="400">
                  <c:v>6.6</c:v>
                </c:pt>
                <c:pt idx="401">
                  <c:v>8.4</c:v>
                </c:pt>
                <c:pt idx="402">
                  <c:v>5.5</c:v>
                </c:pt>
                <c:pt idx="403">
                  <c:v>8.9</c:v>
                </c:pt>
                <c:pt idx="404">
                  <c:v>7.9</c:v>
                </c:pt>
                <c:pt idx="405">
                  <c:v>8.3000000000000007</c:v>
                </c:pt>
                <c:pt idx="406">
                  <c:v>8.4</c:v>
                </c:pt>
                <c:pt idx="407">
                  <c:v>7.7</c:v>
                </c:pt>
                <c:pt idx="408">
                  <c:v>8.4</c:v>
                </c:pt>
                <c:pt idx="409">
                  <c:v>8.6</c:v>
                </c:pt>
                <c:pt idx="410">
                  <c:v>7.5</c:v>
                </c:pt>
                <c:pt idx="411">
                  <c:v>8.1999999999999993</c:v>
                </c:pt>
                <c:pt idx="412">
                  <c:v>4.9000000000000004</c:v>
                </c:pt>
                <c:pt idx="413">
                  <c:v>0</c:v>
                </c:pt>
                <c:pt idx="414">
                  <c:v>10.5</c:v>
                </c:pt>
                <c:pt idx="415">
                  <c:v>8.5</c:v>
                </c:pt>
                <c:pt idx="416">
                  <c:v>10.3</c:v>
                </c:pt>
                <c:pt idx="417">
                  <c:v>6.6</c:v>
                </c:pt>
                <c:pt idx="418">
                  <c:v>9.1999999999999993</c:v>
                </c:pt>
                <c:pt idx="419">
                  <c:v>7.8</c:v>
                </c:pt>
                <c:pt idx="420">
                  <c:v>5.0999999999999996</c:v>
                </c:pt>
                <c:pt idx="421">
                  <c:v>10</c:v>
                </c:pt>
                <c:pt idx="422">
                  <c:v>8.1</c:v>
                </c:pt>
                <c:pt idx="423">
                  <c:v>0</c:v>
                </c:pt>
                <c:pt idx="424">
                  <c:v>0</c:v>
                </c:pt>
                <c:pt idx="425">
                  <c:v>9.8000000000000007</c:v>
                </c:pt>
                <c:pt idx="426">
                  <c:v>6.4</c:v>
                </c:pt>
                <c:pt idx="427">
                  <c:v>8.1999999999999993</c:v>
                </c:pt>
                <c:pt idx="428">
                  <c:v>0</c:v>
                </c:pt>
                <c:pt idx="429">
                  <c:v>9.9</c:v>
                </c:pt>
                <c:pt idx="430">
                  <c:v>10.199999999999999</c:v>
                </c:pt>
                <c:pt idx="431">
                  <c:v>9.4</c:v>
                </c:pt>
                <c:pt idx="432">
                  <c:v>9.6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2-4D4B-BAD1-DEE8A1271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5666400"/>
        <c:axId val="765663448"/>
      </c:barChart>
      <c:catAx>
        <c:axId val="76566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63448"/>
        <c:crosses val="autoZero"/>
        <c:auto val="1"/>
        <c:lblAlgn val="ctr"/>
        <c:lblOffset val="100"/>
        <c:noMultiLvlLbl val="0"/>
      </c:catAx>
      <c:valAx>
        <c:axId val="76566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6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147637</xdr:rowOff>
    </xdr:from>
    <xdr:to>
      <xdr:col>17</xdr:col>
      <xdr:colOff>219075</xdr:colOff>
      <xdr:row>16</xdr:row>
      <xdr:rowOff>33337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4F62EC01-869B-4821-BF18-5F8DCE725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147637</xdr:rowOff>
    </xdr:from>
    <xdr:to>
      <xdr:col>18</xdr:col>
      <xdr:colOff>600075</xdr:colOff>
      <xdr:row>17</xdr:row>
      <xdr:rowOff>123825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DD7DA793-C779-44BD-A1A6-FA7C21987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657224</xdr:colOff>
      <xdr:row>8</xdr:row>
      <xdr:rowOff>85724</xdr:rowOff>
    </xdr:from>
    <xdr:to>
      <xdr:col>28</xdr:col>
      <xdr:colOff>590549</xdr:colOff>
      <xdr:row>30</xdr:row>
      <xdr:rowOff>57149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FF240E35-EC97-4CAA-B314-7890FF684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390525</xdr:colOff>
      <xdr:row>538</xdr:row>
      <xdr:rowOff>119062</xdr:rowOff>
    </xdr:from>
    <xdr:to>
      <xdr:col>44</xdr:col>
      <xdr:colOff>533400</xdr:colOff>
      <xdr:row>563</xdr:row>
      <xdr:rowOff>114300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13E6E266-9F37-4027-9129-B28840427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gal" refreshedDate="43388.735734722221" createdVersion="6" refreshedVersion="6" minRefreshableVersion="3" recordCount="573" xr:uid="{F4351F36-BE1E-4A79-B65A-3A86E3F19E5C}">
  <cacheSource type="worksheet">
    <worksheetSource ref="A1:W571" sheet="first_last_activity_type"/>
  </cacheSource>
  <cacheFields count="23">
    <cacheField name="Turtle" numFmtId="0">
      <sharedItems containsSemiMixedTypes="0" containsString="0" containsNumber="1" containsInteger="1" minValue="12" maxValue="7109"/>
    </cacheField>
    <cacheField name="Name" numFmtId="0">
      <sharedItems/>
    </cacheField>
    <cacheField name="Specie" numFmtId="0">
      <sharedItems containsSemiMixedTypes="0" containsString="0" containsNumber="1" containsInteger="1" minValue="1" maxValue="10"/>
    </cacheField>
    <cacheField name="Specie2" numFmtId="0">
      <sharedItems/>
    </cacheField>
    <cacheField name="Gender" numFmtId="0">
      <sharedItems/>
    </cacheField>
    <cacheField name="first_event_date" numFmtId="164">
      <sharedItems containsSemiMixedTypes="0" containsNonDate="0" containsDate="1" containsString="0" minDate="1999-03-03T00:00:00" maxDate="2018-09-24T00:00:00"/>
    </cacheField>
    <cacheField name="first_weight" numFmtId="0">
      <sharedItems containsString="0" containsBlank="1" containsNumber="1" minValue="5" maxValue="75800"/>
    </cacheField>
    <cacheField name="first_CCL_a" numFmtId="0">
      <sharedItems containsString="0" containsBlank="1" containsNumber="1" minValue="3.2" maxValue="139"/>
    </cacheField>
    <cacheField name="first_CCW" numFmtId="0">
      <sharedItems containsString="0" containsBlank="1" containsNumber="1" minValue="0" maxValue="98"/>
    </cacheField>
    <cacheField name="first_SCL_a" numFmtId="0">
      <sharedItems containsString="0" containsBlank="1" containsNumber="1" minValue="3.8" maxValue="125.9"/>
    </cacheField>
    <cacheField name="first_SCW" numFmtId="0">
      <sharedItems containsString="0" containsBlank="1" containsNumber="1" minValue="0" maxValue="70.5"/>
    </cacheField>
    <cacheField name="last_EventID" numFmtId="0">
      <sharedItems containsSemiMixedTypes="0" containsString="0" containsNumber="1" containsInteger="1" minValue="665" maxValue="43362"/>
    </cacheField>
    <cacheField name="last_event_date" numFmtId="164">
      <sharedItems containsSemiMixedTypes="0" containsNonDate="0" containsDate="1" containsString="0" minDate="1999-06-26T00:00:00" maxDate="2018-09-28T00:00:00"/>
    </cacheField>
    <cacheField name="last_weight" numFmtId="0">
      <sharedItems containsString="0" containsBlank="1" containsNumber="1" minValue="5" maxValue="89500"/>
    </cacheField>
    <cacheField name="last_CCL_a" numFmtId="0">
      <sharedItems containsString="0" containsBlank="1" containsNumber="1" minValue="3.2" maxValue="139"/>
    </cacheField>
    <cacheField name="last_CCW" numFmtId="0">
      <sharedItems containsString="0" containsBlank="1" containsNumber="1" minValue="3.1" maxValue="98"/>
    </cacheField>
    <cacheField name="last_SCL_a" numFmtId="0">
      <sharedItems containsString="0" containsBlank="1" containsNumber="1" minValue="0" maxValue="125.9"/>
    </cacheField>
    <cacheField name="last_SCW" numFmtId="0">
      <sharedItems containsString="0" containsBlank="1" containsNumber="1" minValue="3" maxValue="70.5"/>
    </cacheField>
    <cacheField name="Turtle2" numFmtId="0">
      <sharedItems containsSemiMixedTypes="0" containsString="0" containsNumber="1" containsInteger="1" minValue="12" maxValue="7109"/>
    </cacheField>
    <cacheField name="Expr1001" numFmtId="0">
      <sharedItems containsSemiMixedTypes="0" containsString="0" containsNumber="1" containsInteger="1" minValue="1" maxValue="3"/>
    </cacheField>
    <cacheField name="weight_diff" numFmtId="0">
      <sharedItems containsSemiMixedTypes="0" containsString="0" containsNumber="1" minValue="-26820" maxValue="63300" count="385">
        <n v="1796.2"/>
        <n v="98.5"/>
        <n v="53"/>
        <n v="132.5"/>
        <n v="800.1"/>
        <n v="154"/>
        <n v="8000"/>
        <n v="0"/>
        <n v="3400"/>
        <n v="28"/>
        <n v="885.27"/>
        <n v="2800"/>
        <n v="1700"/>
        <n v="5800"/>
        <n v="52.400000000000006"/>
        <n v="56.3"/>
        <n v="377.2"/>
        <n v="68.400000000000006"/>
        <n v="88"/>
        <n v="28.700000000000003"/>
        <n v="274"/>
        <n v="263"/>
        <n v="38560.199999999997"/>
        <n v="101.5"/>
        <n v="7200"/>
        <n v="269"/>
        <n v="255"/>
        <n v="101"/>
        <n v="114.3"/>
        <n v="326.5"/>
        <n v="140.5"/>
        <n v="41"/>
        <n v="11250"/>
        <n v="20.5"/>
        <n v="766"/>
        <n v="340"/>
        <n v="244.5"/>
        <n v="687"/>
        <n v="758.5"/>
        <n v="15280"/>
        <n v="87.5"/>
        <n v="117.5"/>
        <n v="3100"/>
        <n v="31"/>
        <n v="100"/>
        <n v="16200"/>
        <n v="1100"/>
        <n v="3020"/>
        <n v="43.599999999999994"/>
        <n v="182"/>
        <n v="105.5"/>
        <n v="143"/>
        <n v="173"/>
        <n v="5900"/>
        <n v="1800"/>
        <n v="1500"/>
        <n v="1900"/>
        <n v="25.379999999999995"/>
        <n v="418.5"/>
        <n v="76.599999999999994"/>
        <n v="35.000000000000007"/>
        <n v="112.8"/>
        <n v="120.5"/>
        <n v="125.5"/>
        <n v="106.3"/>
        <n v="98.1"/>
        <n v="727.5"/>
        <n v="500"/>
        <n v="1115"/>
        <n v="-590"/>
        <n v="39940.699999999997"/>
        <n v="48980.1"/>
        <n v="37479.800000000003"/>
        <n v="63300"/>
        <n v="54840.2"/>
        <n v="51520.7"/>
        <n v="283"/>
        <n v="-920"/>
        <n v="1394"/>
        <n v="2060"/>
        <n v="6.5"/>
        <n v="4880"/>
        <n v="507"/>
        <n v="959.5"/>
        <n v="157.5"/>
        <n v="12040"/>
        <n v="276"/>
        <n v="282"/>
        <n v="468"/>
        <n v="191"/>
        <n v="218.5"/>
        <n v="198.5"/>
        <n v="199.5"/>
        <n v="90"/>
        <n v="525"/>
        <n v="3560"/>
        <n v="840"/>
        <n v="8500"/>
        <n v="216"/>
        <n v="789"/>
        <n v="605"/>
        <n v="382.5"/>
        <n v="259.5"/>
        <n v="-60"/>
        <n v="94"/>
        <n v="1487"/>
        <n v="5206"/>
        <n v="1338"/>
        <n v="720"/>
        <n v="4260"/>
        <n v="2560"/>
        <n v="921.5"/>
        <n v="309.5"/>
        <n v="194"/>
        <n v="503"/>
        <n v="33280"/>
        <n v="257.5"/>
        <n v="-740"/>
        <n v="-1520"/>
        <n v="270"/>
        <n v="19"/>
        <n v="-780"/>
        <n v="740"/>
        <n v="-320"/>
        <n v="257"/>
        <n v="10180"/>
        <n v="331.5"/>
        <n v="682.5"/>
        <n v="10800"/>
        <n v="-1680"/>
        <n v="2720"/>
        <n v="-1460"/>
        <n v="2420"/>
        <n v="-1200"/>
        <n v="9220"/>
        <n v="-195"/>
        <n v="445"/>
        <n v="2440"/>
        <n v="405.5"/>
        <n v="2460"/>
        <n v="222"/>
        <n v="188"/>
        <n v="46"/>
        <n v="4"/>
        <n v="5.5"/>
        <n v="1620"/>
        <n v="7660"/>
        <n v="-2"/>
        <n v="9890"/>
        <n v="557"/>
        <n v="64.5"/>
        <n v="9480"/>
        <n v="940"/>
        <n v="-1420"/>
        <n v="1520"/>
        <n v="1400"/>
        <n v="108"/>
        <n v="519"/>
        <n v="-6"/>
        <n v="2040"/>
        <n v="860"/>
        <n v="6850"/>
        <n v="6640"/>
        <n v="38"/>
        <n v="50"/>
        <n v="48"/>
        <n v="62"/>
        <n v="5580"/>
        <n v="3420"/>
        <n v="9200"/>
        <n v="8700"/>
        <n v="7900"/>
        <n v="1680"/>
        <n v="102"/>
        <n v="70"/>
        <n v="1460"/>
        <n v="4700"/>
        <n v="5260"/>
        <n v="1960"/>
        <n v="360"/>
        <n v="74"/>
        <n v="-1720"/>
        <n v="37"/>
        <n v="-115"/>
        <n v="26"/>
        <n v="45"/>
        <n v="260"/>
        <n v="15"/>
        <n v="870"/>
        <n v="23"/>
        <n v="-1980"/>
        <n v="1420"/>
        <n v="700"/>
        <n v="2000"/>
        <n v="-620"/>
        <n v="24320"/>
        <n v="1060"/>
        <n v="1020"/>
        <n v="820"/>
        <n v="-280"/>
        <n v="120"/>
        <n v="-2000"/>
        <n v="8680"/>
        <n v="280"/>
        <n v="8340"/>
        <n v="3"/>
        <n v="6200"/>
        <n v="11080"/>
        <n v="13240"/>
        <n v="10360"/>
        <n v="12"/>
        <n v="-79"/>
        <n v="-12"/>
        <n v="1760"/>
        <n v="440"/>
        <n v="11200"/>
        <n v="15650"/>
        <n v="1820"/>
        <n v="1880"/>
        <n v="-580"/>
        <n v="400"/>
        <n v="-500"/>
        <n v="1390"/>
        <n v="290"/>
        <n v="2200"/>
        <n v="566"/>
        <n v="480"/>
        <n v="4360"/>
        <n v="-80"/>
        <n v="-1000"/>
        <n v="-3400"/>
        <n v="-940"/>
        <n v="2240"/>
        <n v="1950"/>
        <n v="-4350"/>
        <n v="1427"/>
        <n v="9260"/>
        <n v="-150"/>
        <n v="3040"/>
        <n v="72"/>
        <n v="40"/>
        <n v="44"/>
        <n v="10120"/>
        <n v="109"/>
        <n v="-4640"/>
        <n v="311"/>
        <n v="2400"/>
        <n v="300"/>
        <n v="115"/>
        <n v="1086"/>
        <n v="660"/>
        <n v="-1580"/>
        <n v="3980"/>
        <n v="-1640"/>
        <n v="2280"/>
        <n v="262"/>
        <n v="4520"/>
        <n v="-600"/>
        <n v="5680"/>
        <n v="3960"/>
        <n v="4800"/>
        <n v="5540"/>
        <n v="3630"/>
        <n v="4600"/>
        <n v="6420"/>
        <n v="-5020"/>
        <n v="-380"/>
        <n v="2680"/>
        <n v="5620"/>
        <n v="2600"/>
        <n v="5960"/>
        <n v="1567"/>
        <n v="-26820"/>
        <n v="6"/>
        <n v="18140"/>
        <n v="49"/>
        <n v="27"/>
        <n v="57"/>
        <n v="-143"/>
        <n v="-680"/>
        <n v="-2460"/>
        <n v="1080"/>
        <n v="635"/>
        <n v="540"/>
        <n v="371"/>
        <n v="4680"/>
        <n v="16940"/>
        <n v="444"/>
        <n v="-1710"/>
        <n v="214"/>
        <n v="20"/>
        <n v="277"/>
        <n v="-6260"/>
        <n v="1771"/>
        <n v="4312"/>
        <n v="3682"/>
        <n v="4780"/>
        <n v="380"/>
        <n v="1160"/>
        <n v="130"/>
        <n v="139"/>
        <n v="24"/>
        <n v="-140"/>
        <n v="1"/>
        <n v="2158"/>
        <n v="113"/>
        <n v="902"/>
        <n v="4480"/>
        <n v="3860"/>
        <n v="2217"/>
        <n v="-550"/>
        <n v="-1490"/>
        <n v="8780"/>
        <n v="3440"/>
        <n v="19420"/>
        <n v="3120"/>
        <n v="3470"/>
        <n v="-770"/>
        <n v="4580"/>
        <n v="-6480"/>
        <n v="-2180"/>
        <n v="243"/>
        <n v="1360"/>
        <n v="3800"/>
        <n v="-300"/>
        <n v="3840"/>
        <n v="520"/>
        <n v="-1840"/>
        <n v="71"/>
        <n v="538"/>
        <n v="160"/>
        <n v="5060"/>
        <n v="11860"/>
        <n v="180"/>
        <n v="158"/>
        <n v="-1500"/>
        <n v="168"/>
        <n v="-1960"/>
        <n v="1364"/>
        <n v="494"/>
        <n v="2500"/>
        <n v="96"/>
        <n v="1252"/>
        <n v="434"/>
        <n v="229"/>
        <n v="-1180"/>
        <n v="491"/>
        <n v="409"/>
        <n v="201"/>
        <n v="207"/>
        <n v="522"/>
        <n v="432"/>
        <n v="390"/>
        <n v="3760"/>
        <n v="3230"/>
        <n v="4540"/>
        <n v="6960"/>
        <n v="485"/>
        <n v="2160"/>
        <n v="9560"/>
        <n v="5300"/>
        <n v="3620"/>
        <n v="136"/>
        <n v="14040"/>
        <n v="-2220"/>
        <n v="536"/>
        <n v="733"/>
        <n v="33"/>
        <n v="22"/>
        <n v="68"/>
        <n v="79"/>
        <n v="64"/>
        <n v="8800"/>
        <n v="54"/>
        <n v="7080"/>
        <n v="425"/>
        <n v="5000"/>
        <n v="956"/>
        <n v="1600"/>
        <n v="83"/>
        <n v="9600"/>
        <n v="6780"/>
        <n v="1200"/>
        <n v="292"/>
        <n v="99"/>
      </sharedItems>
      <fieldGroup base="20">
        <rangePr startNum="-26820" endNum="63300" groupInterval="1000"/>
        <groupItems count="93">
          <s v="&lt;-26820"/>
          <s v="-26820--25820"/>
          <s v="-25820--24820"/>
          <s v="-24820--23820"/>
          <s v="-23820--22820"/>
          <s v="-22820--21820"/>
          <s v="-21820--20820"/>
          <s v="-20820--19820"/>
          <s v="-19820--18820"/>
          <s v="-18820--17820"/>
          <s v="-17820--16820"/>
          <s v="-16820--15820"/>
          <s v="-15820--14820"/>
          <s v="-14820--13820"/>
          <s v="-13820--12820"/>
          <s v="-12820--11820"/>
          <s v="-11820--10820"/>
          <s v="-10820--9820"/>
          <s v="-9820--8820"/>
          <s v="-8820--7820"/>
          <s v="-7820--6820"/>
          <s v="-6820--5820"/>
          <s v="-5820--4820"/>
          <s v="-4820--3820"/>
          <s v="-3820--2820"/>
          <s v="-2820--1820"/>
          <s v="-1820--820"/>
          <s v="-820-180"/>
          <s v="180-1180"/>
          <s v="1180-2180"/>
          <s v="2180-3180"/>
          <s v="3180-4180"/>
          <s v="4180-5180"/>
          <s v="5180-6180"/>
          <s v="6180-7180"/>
          <s v="7180-8180"/>
          <s v="8180-9180"/>
          <s v="9180-10180"/>
          <s v="10180-11180"/>
          <s v="11180-12180"/>
          <s v="12180-13180"/>
          <s v="13180-14180"/>
          <s v="14180-15180"/>
          <s v="15180-16180"/>
          <s v="16180-17180"/>
          <s v="17180-18180"/>
          <s v="18180-19180"/>
          <s v="19180-20180"/>
          <s v="20180-21180"/>
          <s v="21180-22180"/>
          <s v="22180-23180"/>
          <s v="23180-24180"/>
          <s v="24180-25180"/>
          <s v="25180-26180"/>
          <s v="26180-27180"/>
          <s v="27180-28180"/>
          <s v="28180-29180"/>
          <s v="29180-30180"/>
          <s v="30180-31180"/>
          <s v="31180-32180"/>
          <s v="32180-33180"/>
          <s v="33180-34180"/>
          <s v="34180-35180"/>
          <s v="35180-36180"/>
          <s v="36180-37180"/>
          <s v="37180-38180"/>
          <s v="38180-39180"/>
          <s v="39180-40180"/>
          <s v="40180-41180"/>
          <s v="41180-42180"/>
          <s v="42180-43180"/>
          <s v="43180-44180"/>
          <s v="44180-45180"/>
          <s v="45180-46180"/>
          <s v="46180-47180"/>
          <s v="47180-48180"/>
          <s v="48180-49180"/>
          <s v="49180-50180"/>
          <s v="50180-51180"/>
          <s v="51180-52180"/>
          <s v="52180-53180"/>
          <s v="53180-54180"/>
          <s v="54180-55180"/>
          <s v="55180-56180"/>
          <s v="56180-57180"/>
          <s v="57180-58180"/>
          <s v="58180-59180"/>
          <s v="59180-60180"/>
          <s v="60180-61180"/>
          <s v="61180-62180"/>
          <s v="62180-63180"/>
          <s v="63180-64180"/>
          <s v="&gt;64180"/>
        </groupItems>
      </fieldGroup>
    </cacheField>
    <cacheField name="days in center" numFmtId="0">
      <sharedItems containsSemiMixedTypes="0" containsString="0" containsNumber="1" containsInteger="1" minValue="-8" maxValue="5855"/>
    </cacheField>
    <cacheField name="recovery_rate" numFmtId="0">
      <sharedItems containsSemiMixedTypes="0" containsString="0" containsNumber="1" minValue="0" maxValue="117.3333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gal" refreshedDate="43388.746190162034" createdVersion="6" refreshedVersion="6" minRefreshableVersion="3" recordCount="573" xr:uid="{E636F02D-819D-438D-9491-D37625FECB9F}">
  <cacheSource type="worksheet">
    <worksheetSource ref="A1:X571" sheet="first_last_activity_type"/>
  </cacheSource>
  <cacheFields count="24">
    <cacheField name="Turtle" numFmtId="0">
      <sharedItems containsSemiMixedTypes="0" containsString="0" containsNumber="1" containsInteger="1" minValue="12" maxValue="7109"/>
    </cacheField>
    <cacheField name="Name" numFmtId="0">
      <sharedItems/>
    </cacheField>
    <cacheField name="Specie" numFmtId="0">
      <sharedItems containsSemiMixedTypes="0" containsString="0" containsNumber="1" containsInteger="1" minValue="1" maxValue="10"/>
    </cacheField>
    <cacheField name="Specie2" numFmtId="0">
      <sharedItems/>
    </cacheField>
    <cacheField name="Gender" numFmtId="0">
      <sharedItems/>
    </cacheField>
    <cacheField name="first_event_date" numFmtId="164">
      <sharedItems containsSemiMixedTypes="0" containsNonDate="0" containsDate="1" containsString="0" minDate="1999-03-03T00:00:00" maxDate="2018-09-24T00:00:00"/>
    </cacheField>
    <cacheField name="first_weight" numFmtId="0">
      <sharedItems containsString="0" containsBlank="1" containsNumber="1" minValue="5" maxValue="75800"/>
    </cacheField>
    <cacheField name="first_CCL_a" numFmtId="0">
      <sharedItems containsString="0" containsBlank="1" containsNumber="1" minValue="3.2" maxValue="139"/>
    </cacheField>
    <cacheField name="first_CCW" numFmtId="0">
      <sharedItems containsString="0" containsBlank="1" containsNumber="1" minValue="0" maxValue="98"/>
    </cacheField>
    <cacheField name="first_SCL_a" numFmtId="0">
      <sharedItems containsString="0" containsBlank="1" containsNumber="1" minValue="3.8" maxValue="125.9"/>
    </cacheField>
    <cacheField name="first_SCW" numFmtId="0">
      <sharedItems containsString="0" containsBlank="1" containsNumber="1" minValue="0" maxValue="70.5"/>
    </cacheField>
    <cacheField name="last_EventID" numFmtId="0">
      <sharedItems containsSemiMixedTypes="0" containsString="0" containsNumber="1" containsInteger="1" minValue="665" maxValue="43362"/>
    </cacheField>
    <cacheField name="last_event_date" numFmtId="164">
      <sharedItems containsSemiMixedTypes="0" containsNonDate="0" containsDate="1" containsString="0" minDate="1999-06-26T00:00:00" maxDate="2018-09-28T00:00:00"/>
    </cacheField>
    <cacheField name="last_weight" numFmtId="0">
      <sharedItems containsString="0" containsBlank="1" containsNumber="1" minValue="5" maxValue="89500"/>
    </cacheField>
    <cacheField name="last_CCL_a" numFmtId="0">
      <sharedItems containsString="0" containsBlank="1" containsNumber="1" minValue="3.2" maxValue="139"/>
    </cacheField>
    <cacheField name="last_CCW" numFmtId="0">
      <sharedItems containsString="0" containsBlank="1" containsNumber="1" minValue="3.1" maxValue="98"/>
    </cacheField>
    <cacheField name="last_SCL_a" numFmtId="0">
      <sharedItems containsString="0" containsBlank="1" containsNumber="1" minValue="0" maxValue="125.9"/>
    </cacheField>
    <cacheField name="last_SCW" numFmtId="0">
      <sharedItems containsString="0" containsBlank="1" containsNumber="1" minValue="3" maxValue="70.5"/>
    </cacheField>
    <cacheField name="Turtle2" numFmtId="0">
      <sharedItems containsSemiMixedTypes="0" containsString="0" containsNumber="1" containsInteger="1" minValue="12" maxValue="7109"/>
    </cacheField>
    <cacheField name="Expr1001" numFmtId="0">
      <sharedItems containsSemiMixedTypes="0" containsString="0" containsNumber="1" containsInteger="1" minValue="1" maxValue="3"/>
    </cacheField>
    <cacheField name="weight_diff" numFmtId="0">
      <sharedItems containsSemiMixedTypes="0" containsString="0" containsNumber="1" minValue="-26820" maxValue="63300" count="385">
        <n v="1796.2"/>
        <n v="98.5"/>
        <n v="53"/>
        <n v="132.5"/>
        <n v="800.1"/>
        <n v="154"/>
        <n v="8000"/>
        <n v="0"/>
        <n v="3400"/>
        <n v="28"/>
        <n v="885.27"/>
        <n v="2800"/>
        <n v="1700"/>
        <n v="5800"/>
        <n v="52.400000000000006"/>
        <n v="56.3"/>
        <n v="377.2"/>
        <n v="68.400000000000006"/>
        <n v="88"/>
        <n v="28.700000000000003"/>
        <n v="274"/>
        <n v="263"/>
        <n v="38560.199999999997"/>
        <n v="101.5"/>
        <n v="7200"/>
        <n v="269"/>
        <n v="255"/>
        <n v="101"/>
        <n v="114.3"/>
        <n v="326.5"/>
        <n v="140.5"/>
        <n v="41"/>
        <n v="11250"/>
        <n v="20.5"/>
        <n v="766"/>
        <n v="340"/>
        <n v="244.5"/>
        <n v="687"/>
        <n v="758.5"/>
        <n v="15280"/>
        <n v="87.5"/>
        <n v="117.5"/>
        <n v="3100"/>
        <n v="31"/>
        <n v="100"/>
        <n v="16200"/>
        <n v="1100"/>
        <n v="3020"/>
        <n v="43.599999999999994"/>
        <n v="182"/>
        <n v="105.5"/>
        <n v="143"/>
        <n v="173"/>
        <n v="5900"/>
        <n v="1800"/>
        <n v="1500"/>
        <n v="1900"/>
        <n v="25.379999999999995"/>
        <n v="418.5"/>
        <n v="76.599999999999994"/>
        <n v="35.000000000000007"/>
        <n v="112.8"/>
        <n v="120.5"/>
        <n v="125.5"/>
        <n v="106.3"/>
        <n v="98.1"/>
        <n v="727.5"/>
        <n v="500"/>
        <n v="1115"/>
        <n v="-590"/>
        <n v="39940.699999999997"/>
        <n v="48980.1"/>
        <n v="37479.800000000003"/>
        <n v="63300"/>
        <n v="54840.2"/>
        <n v="51520.7"/>
        <n v="283"/>
        <n v="-920"/>
        <n v="1394"/>
        <n v="2060"/>
        <n v="6.5"/>
        <n v="4880"/>
        <n v="507"/>
        <n v="959.5"/>
        <n v="157.5"/>
        <n v="12040"/>
        <n v="276"/>
        <n v="282"/>
        <n v="468"/>
        <n v="191"/>
        <n v="218.5"/>
        <n v="198.5"/>
        <n v="199.5"/>
        <n v="90"/>
        <n v="525"/>
        <n v="3560"/>
        <n v="840"/>
        <n v="8500"/>
        <n v="216"/>
        <n v="789"/>
        <n v="605"/>
        <n v="382.5"/>
        <n v="259.5"/>
        <n v="-60"/>
        <n v="94"/>
        <n v="1487"/>
        <n v="5206"/>
        <n v="1338"/>
        <n v="720"/>
        <n v="4260"/>
        <n v="2560"/>
        <n v="921.5"/>
        <n v="309.5"/>
        <n v="194"/>
        <n v="503"/>
        <n v="33280"/>
        <n v="257.5"/>
        <n v="-740"/>
        <n v="-1520"/>
        <n v="270"/>
        <n v="19"/>
        <n v="-780"/>
        <n v="740"/>
        <n v="-320"/>
        <n v="257"/>
        <n v="10180"/>
        <n v="331.5"/>
        <n v="682.5"/>
        <n v="10800"/>
        <n v="-1680"/>
        <n v="2720"/>
        <n v="-1460"/>
        <n v="2420"/>
        <n v="-1200"/>
        <n v="9220"/>
        <n v="-195"/>
        <n v="445"/>
        <n v="2440"/>
        <n v="405.5"/>
        <n v="2460"/>
        <n v="222"/>
        <n v="188"/>
        <n v="46"/>
        <n v="4"/>
        <n v="5.5"/>
        <n v="1620"/>
        <n v="7660"/>
        <n v="-2"/>
        <n v="9890"/>
        <n v="557"/>
        <n v="64.5"/>
        <n v="9480"/>
        <n v="940"/>
        <n v="-1420"/>
        <n v="1520"/>
        <n v="1400"/>
        <n v="108"/>
        <n v="519"/>
        <n v="-6"/>
        <n v="2040"/>
        <n v="860"/>
        <n v="6850"/>
        <n v="6640"/>
        <n v="38"/>
        <n v="50"/>
        <n v="48"/>
        <n v="62"/>
        <n v="5580"/>
        <n v="3420"/>
        <n v="9200"/>
        <n v="8700"/>
        <n v="7900"/>
        <n v="1680"/>
        <n v="102"/>
        <n v="70"/>
        <n v="1460"/>
        <n v="4700"/>
        <n v="5260"/>
        <n v="1960"/>
        <n v="360"/>
        <n v="74"/>
        <n v="-1720"/>
        <n v="37"/>
        <n v="-115"/>
        <n v="26"/>
        <n v="45"/>
        <n v="260"/>
        <n v="15"/>
        <n v="870"/>
        <n v="23"/>
        <n v="-1980"/>
        <n v="1420"/>
        <n v="700"/>
        <n v="2000"/>
        <n v="-620"/>
        <n v="24320"/>
        <n v="1060"/>
        <n v="1020"/>
        <n v="820"/>
        <n v="-280"/>
        <n v="120"/>
        <n v="-2000"/>
        <n v="8680"/>
        <n v="280"/>
        <n v="8340"/>
        <n v="3"/>
        <n v="6200"/>
        <n v="11080"/>
        <n v="13240"/>
        <n v="10360"/>
        <n v="12"/>
        <n v="-79"/>
        <n v="-12"/>
        <n v="1760"/>
        <n v="440"/>
        <n v="11200"/>
        <n v="15650"/>
        <n v="1820"/>
        <n v="1880"/>
        <n v="-580"/>
        <n v="400"/>
        <n v="-500"/>
        <n v="1390"/>
        <n v="290"/>
        <n v="2200"/>
        <n v="566"/>
        <n v="480"/>
        <n v="4360"/>
        <n v="-80"/>
        <n v="-1000"/>
        <n v="-3400"/>
        <n v="-940"/>
        <n v="2240"/>
        <n v="1950"/>
        <n v="-4350"/>
        <n v="1427"/>
        <n v="9260"/>
        <n v="-150"/>
        <n v="3040"/>
        <n v="72"/>
        <n v="40"/>
        <n v="44"/>
        <n v="10120"/>
        <n v="109"/>
        <n v="-4640"/>
        <n v="311"/>
        <n v="2400"/>
        <n v="300"/>
        <n v="115"/>
        <n v="1086"/>
        <n v="660"/>
        <n v="-1580"/>
        <n v="3980"/>
        <n v="-1640"/>
        <n v="2280"/>
        <n v="262"/>
        <n v="4520"/>
        <n v="-600"/>
        <n v="5680"/>
        <n v="3960"/>
        <n v="4800"/>
        <n v="5540"/>
        <n v="3630"/>
        <n v="4600"/>
        <n v="6420"/>
        <n v="-5020"/>
        <n v="-380"/>
        <n v="2680"/>
        <n v="5620"/>
        <n v="2600"/>
        <n v="5960"/>
        <n v="1567"/>
        <n v="-26820"/>
        <n v="6"/>
        <n v="18140"/>
        <n v="49"/>
        <n v="27"/>
        <n v="57"/>
        <n v="-143"/>
        <n v="-680"/>
        <n v="-2460"/>
        <n v="1080"/>
        <n v="635"/>
        <n v="540"/>
        <n v="371"/>
        <n v="4680"/>
        <n v="16940"/>
        <n v="444"/>
        <n v="-1710"/>
        <n v="214"/>
        <n v="20"/>
        <n v="277"/>
        <n v="-6260"/>
        <n v="1771"/>
        <n v="4312"/>
        <n v="3682"/>
        <n v="4780"/>
        <n v="380"/>
        <n v="1160"/>
        <n v="130"/>
        <n v="139"/>
        <n v="24"/>
        <n v="-140"/>
        <n v="1"/>
        <n v="2158"/>
        <n v="113"/>
        <n v="902"/>
        <n v="4480"/>
        <n v="3860"/>
        <n v="2217"/>
        <n v="-550"/>
        <n v="-1490"/>
        <n v="8780"/>
        <n v="3440"/>
        <n v="19420"/>
        <n v="3120"/>
        <n v="3470"/>
        <n v="-770"/>
        <n v="4580"/>
        <n v="-6480"/>
        <n v="-2180"/>
        <n v="243"/>
        <n v="1360"/>
        <n v="3800"/>
        <n v="-300"/>
        <n v="3840"/>
        <n v="520"/>
        <n v="-1840"/>
        <n v="71"/>
        <n v="538"/>
        <n v="160"/>
        <n v="5060"/>
        <n v="11860"/>
        <n v="180"/>
        <n v="158"/>
        <n v="-1500"/>
        <n v="168"/>
        <n v="-1960"/>
        <n v="1364"/>
        <n v="494"/>
        <n v="2500"/>
        <n v="96"/>
        <n v="1252"/>
        <n v="434"/>
        <n v="229"/>
        <n v="-1180"/>
        <n v="491"/>
        <n v="409"/>
        <n v="201"/>
        <n v="207"/>
        <n v="522"/>
        <n v="432"/>
        <n v="390"/>
        <n v="3760"/>
        <n v="3230"/>
        <n v="4540"/>
        <n v="6960"/>
        <n v="485"/>
        <n v="2160"/>
        <n v="9560"/>
        <n v="5300"/>
        <n v="3620"/>
        <n v="136"/>
        <n v="14040"/>
        <n v="-2220"/>
        <n v="536"/>
        <n v="733"/>
        <n v="33"/>
        <n v="22"/>
        <n v="68"/>
        <n v="79"/>
        <n v="64"/>
        <n v="8800"/>
        <n v="54"/>
        <n v="7080"/>
        <n v="425"/>
        <n v="5000"/>
        <n v="956"/>
        <n v="1600"/>
        <n v="83"/>
        <n v="9600"/>
        <n v="6780"/>
        <n v="1200"/>
        <n v="292"/>
        <n v="99"/>
      </sharedItems>
      <fieldGroup base="20">
        <rangePr startNum="-26820" endNum="63300" groupInterval="1000"/>
        <groupItems count="93">
          <s v="&lt;-26820"/>
          <s v="-26820--25820"/>
          <s v="-25820--24820"/>
          <s v="-24820--23820"/>
          <s v="-23820--22820"/>
          <s v="-22820--21820"/>
          <s v="-21820--20820"/>
          <s v="-20820--19820"/>
          <s v="-19820--18820"/>
          <s v="-18820--17820"/>
          <s v="-17820--16820"/>
          <s v="-16820--15820"/>
          <s v="-15820--14820"/>
          <s v="-14820--13820"/>
          <s v="-13820--12820"/>
          <s v="-12820--11820"/>
          <s v="-11820--10820"/>
          <s v="-10820--9820"/>
          <s v="-9820--8820"/>
          <s v="-8820--7820"/>
          <s v="-7820--6820"/>
          <s v="-6820--5820"/>
          <s v="-5820--4820"/>
          <s v="-4820--3820"/>
          <s v="-3820--2820"/>
          <s v="-2820--1820"/>
          <s v="-1820--820"/>
          <s v="-820-180"/>
          <s v="180-1180"/>
          <s v="1180-2180"/>
          <s v="2180-3180"/>
          <s v="3180-4180"/>
          <s v="4180-5180"/>
          <s v="5180-6180"/>
          <s v="6180-7180"/>
          <s v="7180-8180"/>
          <s v="8180-9180"/>
          <s v="9180-10180"/>
          <s v="10180-11180"/>
          <s v="11180-12180"/>
          <s v="12180-13180"/>
          <s v="13180-14180"/>
          <s v="14180-15180"/>
          <s v="15180-16180"/>
          <s v="16180-17180"/>
          <s v="17180-18180"/>
          <s v="18180-19180"/>
          <s v="19180-20180"/>
          <s v="20180-21180"/>
          <s v="21180-22180"/>
          <s v="22180-23180"/>
          <s v="23180-24180"/>
          <s v="24180-25180"/>
          <s v="25180-26180"/>
          <s v="26180-27180"/>
          <s v="27180-28180"/>
          <s v="28180-29180"/>
          <s v="29180-30180"/>
          <s v="30180-31180"/>
          <s v="31180-32180"/>
          <s v="32180-33180"/>
          <s v="33180-34180"/>
          <s v="34180-35180"/>
          <s v="35180-36180"/>
          <s v="36180-37180"/>
          <s v="37180-38180"/>
          <s v="38180-39180"/>
          <s v="39180-40180"/>
          <s v="40180-41180"/>
          <s v="41180-42180"/>
          <s v="42180-43180"/>
          <s v="43180-44180"/>
          <s v="44180-45180"/>
          <s v="45180-46180"/>
          <s v="46180-47180"/>
          <s v="47180-48180"/>
          <s v="48180-49180"/>
          <s v="49180-50180"/>
          <s v="50180-51180"/>
          <s v="51180-52180"/>
          <s v="52180-53180"/>
          <s v="53180-54180"/>
          <s v="54180-55180"/>
          <s v="55180-56180"/>
          <s v="56180-57180"/>
          <s v="57180-58180"/>
          <s v="58180-59180"/>
          <s v="59180-60180"/>
          <s v="60180-61180"/>
          <s v="61180-62180"/>
          <s v="62180-63180"/>
          <s v="63180-64180"/>
          <s v="&gt;64180"/>
        </groupItems>
      </fieldGroup>
    </cacheField>
    <cacheField name="days in center" numFmtId="0">
      <sharedItems containsSemiMixedTypes="0" containsString="0" containsNumber="1" containsInteger="1" minValue="-8" maxValue="5855"/>
    </cacheField>
    <cacheField name="recovery_rate" numFmtId="0">
      <sharedItems containsSemiMixedTypes="0" containsString="0" containsNumber="1" minValue="0" maxValue="117.33333333333333"/>
    </cacheField>
    <cacheField name="CCL_a diff" numFmtId="0">
      <sharedItems containsSemiMixedTypes="0" containsString="0" containsNumber="1" minValue="-48.099999999999994" maxValue="13.399999999999991" count="133">
        <n v="13.2"/>
        <n v="0"/>
        <n v="-1"/>
        <n v="3.5"/>
        <n v="5"/>
        <n v="1"/>
        <n v="0.5"/>
        <n v="1.7999999999999972"/>
        <n v="11.2"/>
        <n v="10.1"/>
        <n v="-0.60000000000000853"/>
        <n v="-0.79999999999999716"/>
        <n v="4.2999999999999972"/>
        <n v="8.6999999999999993"/>
        <n v="-0.60000000000000142"/>
        <n v="6"/>
        <n v="1.2000000000000028"/>
        <n v="-2.6000000000000014"/>
        <n v="4.5"/>
        <n v="1.7000000000000028"/>
        <n v="9.3000000000000007"/>
        <n v="0.10000000000000053"/>
        <n v="1.1999999999999993"/>
        <n v="5.3000000000000007"/>
        <n v="3.1000000000000014"/>
        <n v="6.1000000000000014"/>
        <n v="5.1999999999999993"/>
        <n v="4.2999999999999989"/>
        <n v="5.8000000000000007"/>
        <n v="4.2000000000000011"/>
        <n v="4"/>
        <n v="4.3000000000000007"/>
        <n v="3"/>
        <n v="1.9000000000000004"/>
        <n v="0.20000000000000284"/>
        <n v="0.10000000000000142"/>
        <n v="2.4000000000000021"/>
        <n v="3.2000000000000011"/>
        <n v="3.2999999999999989"/>
        <n v="-0.19999999999999929"/>
        <n v="9.5"/>
        <n v="1.6999999999999993"/>
        <n v="-0.40000000000000568"/>
        <n v="13.1"/>
        <n v="6.8000000000000007"/>
        <n v="3.9000000000000004"/>
        <n v="13.399999999999991"/>
        <n v="2"/>
        <n v="1.0999999999999996"/>
        <n v="-0.5"/>
        <n v="0.60000000000000142"/>
        <n v="-0.90000000000000568"/>
        <n v="4.0999999999999979"/>
        <n v="0.70000000000000284"/>
        <n v="0.80000000000000426"/>
        <n v="2.5"/>
        <n v="4.8999999999999986"/>
        <n v="0.90000000000000036"/>
        <n v="0.19999999999999929"/>
        <n v="4.3999999999999986"/>
        <n v="3.7000000000000028"/>
        <n v="3.6000000000000014"/>
        <n v="2.1000000000000014"/>
        <n v="5.0000000000000009"/>
        <n v="2.0999999999999996"/>
        <n v="0.39999999999999147"/>
        <n v="-0.10000000000000142"/>
        <n v="-1.9000000000000057"/>
        <n v="1.3000000000000007"/>
        <n v="-0.29999999999999716"/>
        <n v="1.3999999999999995"/>
        <n v="1.0000000000000009"/>
        <n v="1.6000000000000005"/>
        <n v="-9.9999999999994316E-2"/>
        <n v="0.59999999999999432"/>
        <n v="0.69999999999999929"/>
        <n v="1.6000000000000085"/>
        <n v="1.1000000000000014"/>
        <n v="1.5999999999999996"/>
        <n v="-0.70000000000000284"/>
        <n v="0.30000000000000426"/>
        <n v="0.29999999999999716"/>
        <n v="0.29999999999999893"/>
        <n v="0.20000000000000107"/>
        <n v="0.70000000000000018"/>
        <n v="-0.10000000000000853"/>
        <n v="-0.19999999999998863"/>
        <n v="2.8999999999999986"/>
        <n v="3.3000000000000007"/>
        <n v="2.6000000000000014"/>
        <n v="1.5"/>
        <n v="0.30000000000000071"/>
        <n v="-0.59999999999999432"/>
        <n v="1.1000000000000085"/>
        <n v="1.2999999999999972"/>
        <n v="-1.1000000000000085"/>
        <n v="9.9999999999994316E-2"/>
        <n v="0.80000000000001137"/>
        <n v="0.89999999999999858"/>
        <n v="-6"/>
        <n v="-1.5"/>
        <n v="-10.200000000000003"/>
        <n v="-0.30000000000000071"/>
        <n v="3.4000000000000057"/>
        <n v="2.3999999999999986"/>
        <n v="3.6999999999999993"/>
        <n v="-0.89999999999999858"/>
        <n v="-2.5"/>
        <n v="1.6000000000000014"/>
        <n v="0.39999999999999858"/>
        <n v="0.40000000000000568"/>
        <n v="2.0999999999999943"/>
        <n v="-34.4"/>
        <n v="2.7999999999999972"/>
        <n v="1.7000000000000002"/>
        <n v="5.3999999999999986"/>
        <n v="11.200000000000003"/>
        <n v="3.8000000000000007"/>
        <n v="1.0999999999999943"/>
        <n v="-9.9999999999999645E-2"/>
        <n v="5.5"/>
        <n v="1.4000000000000004"/>
        <n v="-0.20000000000000284"/>
        <n v="-48.099999999999994"/>
        <n v="3.2999999999999972"/>
        <n v="-2.7999999999999972"/>
        <n v="0.89999999999999147"/>
        <n v="1.3999999999999986"/>
        <n v="2.3000000000000007"/>
        <n v="2.2000000000000028"/>
        <n v="0.80000000000000071"/>
        <n v="4.7000000000000028"/>
        <n v="0.40000000000000036"/>
      </sharedItems>
      <fieldGroup base="23">
        <rangePr startNum="-48.099999999999994" endNum="13.399999999999991" groupInterval="10"/>
        <groupItems count="9">
          <s v="&lt;-48.1"/>
          <s v="-48.1--38.1"/>
          <s v="-38.1--28.1"/>
          <s v="-28.1--18.1"/>
          <s v="-18.1--8.09999999999999"/>
          <s v="-8.09999999999999-1.90000000000001"/>
          <s v="1.90000000000001-11.9"/>
          <s v="11.9-21.9"/>
          <s v="&gt;21.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gal" refreshedDate="43393.40021550926" createdVersion="6" refreshedVersion="6" minRefreshableVersion="3" recordCount="573" xr:uid="{52F1FC51-CA71-4424-8273-2685BEE959B6}">
  <cacheSource type="worksheet">
    <worksheetSource ref="A1:AB571" sheet="first_last_activity_type"/>
  </cacheSource>
  <cacheFields count="28">
    <cacheField name="Turtle" numFmtId="0">
      <sharedItems containsSemiMixedTypes="0" containsString="0" containsNumber="1" containsInteger="1" minValue="12" maxValue="7109"/>
    </cacheField>
    <cacheField name="Name" numFmtId="0">
      <sharedItems/>
    </cacheField>
    <cacheField name="Specie" numFmtId="0">
      <sharedItems containsSemiMixedTypes="0" containsString="0" containsNumber="1" containsInteger="1" minValue="1" maxValue="10"/>
    </cacheField>
    <cacheField name="Specie2" numFmtId="0">
      <sharedItems count="8">
        <s v="Caspian Turtle"/>
        <s v="Green Turtle"/>
        <s v="Hawksbill Turtle"/>
        <s v="Leatherback"/>
        <s v="Loggerhead"/>
        <s v="Med. Spur-Thighed Tortoise"/>
        <s v="Nile Softshell"/>
        <s v="Red Ear Slider"/>
      </sharedItems>
    </cacheField>
    <cacheField name="Gender" numFmtId="0">
      <sharedItems/>
    </cacheField>
    <cacheField name="first_event_date" numFmtId="164">
      <sharedItems containsSemiMixedTypes="0" containsNonDate="0" containsDate="1" containsString="0" minDate="1999-03-03T00:00:00" maxDate="2018-09-24T00:00:00"/>
    </cacheField>
    <cacheField name="first_weight" numFmtId="3">
      <sharedItems containsString="0" containsBlank="1" containsNumber="1" minValue="5" maxValue="75800" count="503">
        <n v="5"/>
        <n v="7"/>
        <n v="11"/>
        <n v="12"/>
        <n v="18"/>
        <n v="24"/>
        <n v="50"/>
        <n v="64"/>
        <n v="119"/>
        <n v="135"/>
        <n v="205"/>
        <n v="243"/>
        <n v="247"/>
        <n v="388"/>
        <n v="440"/>
        <n v="540"/>
        <n v="603"/>
        <n v="727"/>
        <n v="740"/>
        <n v="753"/>
        <n v="788"/>
        <n v="842"/>
        <n v="859"/>
        <n v="866"/>
        <n v="872"/>
        <n v="875"/>
        <n v="924"/>
        <n v="932"/>
        <n v="964"/>
        <n v="995"/>
        <n v="1066"/>
        <n v="1107"/>
        <n v="1152"/>
        <n v="1956"/>
        <n v="15"/>
        <n v="17"/>
        <n v="17.5"/>
        <n v="19"/>
        <n v="19.3"/>
        <n v="19.8"/>
        <n v="19.899999999999999"/>
        <n v="20"/>
        <n v="20.2"/>
        <n v="21"/>
        <n v="39.5"/>
        <n v="42.5"/>
        <n v="54"/>
        <n v="65"/>
        <n v="114"/>
        <n v="162"/>
        <n v="191"/>
        <n v="226"/>
        <n v="233.5"/>
        <n v="258"/>
        <n v="269.5"/>
        <n v="306"/>
        <n v="416"/>
        <n v="452"/>
        <n v="695"/>
        <n v="696.5"/>
        <n v="846"/>
        <n v="896"/>
        <n v="958"/>
        <n v="1011"/>
        <n v="1050"/>
        <n v="1064"/>
        <n v="1098"/>
        <n v="1100"/>
        <n v="1123"/>
        <n v="1140"/>
        <n v="1164"/>
        <n v="1245"/>
        <n v="1284"/>
        <n v="1440"/>
        <n v="1471"/>
        <n v="1556"/>
        <n v="1900"/>
        <n v="1902"/>
        <n v="1938"/>
        <n v="1968.5"/>
        <n v="1978"/>
        <n v="1980"/>
        <n v="2060"/>
        <n v="2082"/>
        <n v="2200"/>
        <n v="2348"/>
        <n v="2400"/>
        <n v="2529"/>
        <n v="2540"/>
        <n v="2700"/>
        <n v="2752"/>
        <n v="2760"/>
        <n v="2800"/>
        <n v="2890"/>
        <n v="3050"/>
        <n v="3100"/>
        <n v="3140"/>
        <n v="3168"/>
        <n v="3330"/>
        <n v="3400"/>
        <n v="3450"/>
        <n v="3580"/>
        <n v="4920"/>
        <n v="5100"/>
        <n v="5200"/>
        <n v="5700"/>
        <n v="5800"/>
        <n v="11020"/>
        <n v="11800"/>
        <n v="15000"/>
        <n v="15500"/>
        <n v="16800"/>
        <n v="21320"/>
        <n v="23220"/>
        <n v="23280"/>
        <n v="24900"/>
        <n v="25000"/>
        <n v="25520"/>
        <n v="26160"/>
        <n v="26360"/>
        <n v="27500"/>
        <n v="27740"/>
        <n v="29200"/>
        <n v="29300"/>
        <n v="29500"/>
        <n v="31120"/>
        <n v="31160"/>
        <n v="33940"/>
        <n v="39620"/>
        <n v="48080"/>
        <n v="57000"/>
        <n v="60620"/>
        <n v="62600"/>
        <n v="63500"/>
        <n v="70900"/>
        <n v="71360"/>
        <n v="75440"/>
        <n v="75800"/>
        <m/>
        <n v="11440"/>
        <n v="19600"/>
        <n v="29080"/>
        <n v="46200"/>
        <n v="15.5"/>
        <n v="16"/>
        <n v="16.899999999999999"/>
        <n v="22"/>
        <n v="29.9"/>
        <n v="33"/>
        <n v="36"/>
        <n v="37.5"/>
        <n v="43.5"/>
        <n v="47"/>
        <n v="47.5"/>
        <n v="49"/>
        <n v="49.4"/>
        <n v="51.4"/>
        <n v="52.8"/>
        <n v="53"/>
        <n v="54.7"/>
        <n v="55"/>
        <n v="55.5"/>
        <n v="56"/>
        <n v="57.7"/>
        <n v="58"/>
        <n v="59.5"/>
        <n v="60"/>
        <n v="63"/>
        <n v="65.2"/>
        <n v="66"/>
        <n v="66.5"/>
        <n v="68"/>
        <n v="68.5"/>
        <n v="69"/>
        <n v="69.5"/>
        <n v="69.599999999999994"/>
        <n v="69.900000000000006"/>
        <n v="71"/>
        <n v="72"/>
        <n v="72.5"/>
        <n v="72.599999999999994"/>
        <n v="73"/>
        <n v="74"/>
        <n v="75"/>
        <n v="78"/>
        <n v="79"/>
        <n v="82"/>
        <n v="83.5"/>
        <n v="84.3"/>
        <n v="84.5"/>
        <n v="85"/>
        <n v="87"/>
        <n v="88.5"/>
        <n v="89"/>
        <n v="90"/>
        <n v="91.4"/>
        <n v="91.5"/>
        <n v="93"/>
        <n v="93.5"/>
        <n v="94"/>
        <n v="95"/>
        <n v="96"/>
        <n v="97"/>
        <n v="100"/>
        <n v="102.7"/>
        <n v="103"/>
        <n v="104.5"/>
        <n v="108"/>
        <n v="110"/>
        <n v="111"/>
        <n v="113"/>
        <n v="115"/>
        <n v="124.43"/>
        <n v="124.5"/>
        <n v="125"/>
        <n v="127.5"/>
        <n v="133"/>
        <n v="140.5"/>
        <n v="144"/>
        <n v="146"/>
        <n v="146.5"/>
        <n v="153"/>
        <n v="155"/>
        <n v="156.9"/>
        <n v="160.5"/>
        <n v="164"/>
        <n v="165"/>
        <n v="178"/>
        <n v="203"/>
        <n v="204"/>
        <n v="207"/>
        <n v="222"/>
        <n v="238"/>
        <n v="250"/>
        <n v="251"/>
        <n v="256"/>
        <n v="267"/>
        <n v="299"/>
        <n v="300"/>
        <n v="307.5"/>
        <n v="314.5"/>
        <n v="324.5"/>
        <n v="335"/>
        <n v="343"/>
        <n v="346"/>
        <n v="358"/>
        <n v="361.5"/>
        <n v="393"/>
        <n v="395"/>
        <n v="403"/>
        <n v="418"/>
        <n v="430"/>
        <n v="445"/>
        <n v="460"/>
        <n v="504"/>
        <n v="546"/>
        <n v="558"/>
        <n v="560"/>
        <n v="562"/>
        <n v="568"/>
        <n v="594"/>
        <n v="631"/>
        <n v="704"/>
        <n v="749.5"/>
        <n v="816"/>
        <n v="822"/>
        <n v="837"/>
        <n v="1150"/>
        <n v="1194"/>
        <n v="2115"/>
        <n v="2222"/>
        <n v="2440"/>
        <n v="2900"/>
        <n v="3073"/>
        <n v="3428"/>
        <n v="3600"/>
        <n v="3700"/>
        <n v="4440"/>
        <n v="4720"/>
        <n v="5340"/>
        <n v="5400"/>
        <n v="6160"/>
        <n v="6200"/>
        <n v="6800"/>
        <n v="6980"/>
        <n v="7120"/>
        <n v="7760"/>
        <n v="10200"/>
        <n v="10240"/>
        <n v="10820"/>
        <n v="10900"/>
        <n v="12320"/>
        <n v="12740"/>
        <n v="12800"/>
        <n v="13540"/>
        <n v="14620"/>
        <n v="14800"/>
        <n v="14900"/>
        <n v="15240"/>
        <n v="15640"/>
        <n v="16020"/>
        <n v="16360"/>
        <n v="16860"/>
        <n v="17200"/>
        <n v="18700"/>
        <n v="19000"/>
        <n v="19360"/>
        <n v="19440"/>
        <n v="19660"/>
        <n v="19720"/>
        <n v="20260"/>
        <n v="20460"/>
        <n v="20880"/>
        <n v="21380"/>
        <n v="22000"/>
        <n v="22300"/>
        <n v="22420"/>
        <n v="22500"/>
        <n v="22580"/>
        <n v="22800"/>
        <n v="23080"/>
        <n v="23100"/>
        <n v="23260"/>
        <n v="23300"/>
        <n v="23740"/>
        <n v="24000"/>
        <n v="24160"/>
        <n v="24360"/>
        <n v="24440"/>
        <n v="24760"/>
        <n v="24880"/>
        <n v="25020"/>
        <n v="25120"/>
        <n v="25300"/>
        <n v="25460"/>
        <n v="25980"/>
        <n v="26060"/>
        <n v="26220"/>
        <n v="26800"/>
        <n v="27020"/>
        <n v="27060"/>
        <n v="27080"/>
        <n v="27280"/>
        <n v="27360"/>
        <n v="27450"/>
        <n v="27460"/>
        <n v="27940"/>
        <n v="28160"/>
        <n v="28520"/>
        <n v="29220"/>
        <n v="29240"/>
        <n v="29280"/>
        <n v="29360"/>
        <n v="29420"/>
        <n v="29460"/>
        <n v="29480"/>
        <n v="29600"/>
        <n v="29950"/>
        <n v="29980"/>
        <n v="30000"/>
        <n v="30280"/>
        <n v="30320"/>
        <n v="30680"/>
        <n v="30780"/>
        <n v="30900"/>
        <n v="31040"/>
        <n v="31060"/>
        <n v="31100"/>
        <n v="31380"/>
        <n v="31740"/>
        <n v="31860"/>
        <n v="31960"/>
        <n v="31980"/>
        <n v="32140"/>
        <n v="32180"/>
        <n v="32200"/>
        <n v="32260"/>
        <n v="32500"/>
        <n v="32520"/>
        <n v="32560"/>
        <n v="33100"/>
        <n v="33140"/>
        <n v="33500"/>
        <n v="33780"/>
        <n v="33820"/>
        <n v="33840"/>
        <n v="33900"/>
        <n v="34100"/>
        <n v="34140"/>
        <n v="34340"/>
        <n v="34400"/>
        <n v="34520"/>
        <n v="34680"/>
        <n v="34980"/>
        <n v="35020"/>
        <n v="35060"/>
        <n v="35200"/>
        <n v="35560"/>
        <n v="35860"/>
        <n v="36000"/>
        <n v="36240"/>
        <n v="36280"/>
        <n v="36440"/>
        <n v="36450"/>
        <n v="36500"/>
        <n v="36660"/>
        <n v="36680"/>
        <n v="37000"/>
        <n v="37160"/>
        <n v="37280"/>
        <n v="37400"/>
        <n v="37450"/>
        <n v="37540"/>
        <n v="37800"/>
        <n v="37880"/>
        <n v="38020"/>
        <n v="38200"/>
        <n v="38380"/>
        <n v="38420"/>
        <n v="38820"/>
        <n v="38940"/>
        <n v="39050"/>
        <n v="39740"/>
        <n v="39950"/>
        <n v="40000"/>
        <n v="40200"/>
        <n v="40480"/>
        <n v="40540"/>
        <n v="40640"/>
        <n v="40780"/>
        <n v="41000"/>
        <n v="41080"/>
        <n v="41100"/>
        <n v="41200"/>
        <n v="41600"/>
        <n v="41700"/>
        <n v="41740"/>
        <n v="42340"/>
        <n v="42380"/>
        <n v="42500"/>
        <n v="42680"/>
        <n v="42950"/>
        <n v="43340"/>
        <n v="43780"/>
        <n v="43820"/>
        <n v="44040"/>
        <n v="44160"/>
        <n v="45300"/>
        <n v="46120"/>
        <n v="46500"/>
        <n v="46600"/>
        <n v="47040"/>
        <n v="47300"/>
        <n v="47420"/>
        <n v="47500"/>
        <n v="47650"/>
        <n v="50360"/>
        <n v="50460"/>
        <n v="51400"/>
        <n v="54840"/>
        <n v="61080"/>
        <n v="65450"/>
        <n v="520"/>
        <n v="784"/>
        <n v="14.5"/>
        <n v="37"/>
        <n v="210"/>
        <n v="450"/>
        <n v="556"/>
        <n v="998"/>
        <n v="1000"/>
        <n v="1040"/>
        <n v="1045"/>
        <n v="1220"/>
        <n v="1370"/>
        <n v="1507"/>
        <n v="1560"/>
        <n v="1640"/>
        <n v="2284"/>
        <n v="2330"/>
        <n v="2397"/>
        <n v="3250"/>
        <n v="4950"/>
        <n v="4980"/>
        <n v="11840"/>
        <n v="11980"/>
        <n v="13560"/>
        <n v="14220"/>
        <n v="16080"/>
        <n v="18320"/>
        <n v="20200"/>
        <n v="22400"/>
        <n v="24800"/>
        <n v="26100"/>
        <n v="28200"/>
        <n v="28400"/>
        <n v="28550"/>
        <n v="29450"/>
        <n v="36800"/>
        <n v="39000"/>
        <n v="44200"/>
        <n v="600"/>
        <n v="664"/>
      </sharedItems>
      <fieldGroup base="6">
        <rangePr startNum="5" endNum="75800" groupInterval="10000"/>
        <groupItems count="10">
          <s v="(ריק)"/>
          <s v="5-10005"/>
          <s v="10005-20005"/>
          <s v="20005-30005"/>
          <s v="30005-40005"/>
          <s v="40005-50005"/>
          <s v="50005-60005"/>
          <s v="60005-70005"/>
          <s v="70005-80005"/>
          <s v="&gt;80005"/>
        </groupItems>
      </fieldGroup>
    </cacheField>
    <cacheField name="first_CCL_a" numFmtId="3">
      <sharedItems containsString="0" containsBlank="1" containsNumber="1" minValue="3.2" maxValue="139"/>
    </cacheField>
    <cacheField name="first_CCW" numFmtId="3">
      <sharedItems containsString="0" containsBlank="1" containsNumber="1" minValue="0" maxValue="98"/>
    </cacheField>
    <cacheField name="first_SCL_a" numFmtId="3">
      <sharedItems containsString="0" containsBlank="1" containsNumber="1" minValue="3.8" maxValue="125.9"/>
    </cacheField>
    <cacheField name="first_SCW" numFmtId="3">
      <sharedItems containsString="0" containsBlank="1" containsNumber="1" minValue="0" maxValue="70.5"/>
    </cacheField>
    <cacheField name="last_EventID" numFmtId="3">
      <sharedItems containsSemiMixedTypes="0" containsString="0" containsNumber="1" containsInteger="1" minValue="665" maxValue="43362"/>
    </cacheField>
    <cacheField name="last_event_date" numFmtId="3">
      <sharedItems containsSemiMixedTypes="0" containsString="0" containsNumber="1" containsInteger="1" minValue="36337" maxValue="43370"/>
    </cacheField>
    <cacheField name="last_weight" numFmtId="3">
      <sharedItems containsString="0" containsBlank="1" containsNumber="1" minValue="5" maxValue="89500"/>
    </cacheField>
    <cacheField name="last_CCL_a" numFmtId="3">
      <sharedItems containsString="0" containsBlank="1" containsNumber="1" minValue="3.2" maxValue="139"/>
    </cacheField>
    <cacheField name="last_CCW" numFmtId="0">
      <sharedItems containsString="0" containsBlank="1" containsNumber="1" minValue="3.1" maxValue="98"/>
    </cacheField>
    <cacheField name="last_SCL_a" numFmtId="0">
      <sharedItems containsString="0" containsBlank="1" containsNumber="1" minValue="0" maxValue="125.9" count="225">
        <m/>
        <n v="15.7"/>
        <n v="16.7"/>
        <n v="0"/>
        <n v="18.8"/>
        <n v="4.3"/>
        <n v="60.3"/>
        <n v="61.8"/>
        <n v="60"/>
        <n v="67.2"/>
        <n v="64.400000000000006"/>
        <n v="70.599999999999994"/>
        <n v="58.1"/>
        <n v="8.6999999999999993"/>
        <n v="9.4"/>
        <n v="11.3"/>
        <n v="13.8"/>
        <n v="16.399999999999999"/>
        <n v="19.8"/>
        <n v="23.7"/>
        <n v="22"/>
        <n v="21.6"/>
        <n v="25.4"/>
        <n v="32.799999999999997"/>
        <n v="24.6"/>
        <n v="27.3"/>
        <n v="22.9"/>
        <n v="29.2"/>
        <n v="33"/>
        <n v="31"/>
        <n v="28.3"/>
        <n v="25.7"/>
        <n v="26.2"/>
        <n v="27.6"/>
        <n v="29.5"/>
        <n v="28.4"/>
        <n v="27.8"/>
        <n v="27"/>
        <n v="28.8"/>
        <n v="31.4"/>
        <n v="37.299999999999997"/>
        <n v="36.1"/>
        <n v="39.9"/>
        <n v="43.2"/>
        <n v="49.5"/>
        <n v="56.6"/>
        <n v="55.4"/>
        <n v="55.2"/>
        <n v="60.1"/>
        <n v="55.7"/>
        <n v="58.3"/>
        <n v="57.4"/>
        <n v="59.3"/>
        <n v="61.1"/>
        <n v="59.2"/>
        <n v="67"/>
        <n v="69.5"/>
        <n v="70.099999999999994"/>
        <n v="75"/>
        <n v="76.3"/>
        <n v="78.599999999999994"/>
        <n v="82.7"/>
        <n v="89.9"/>
        <n v="81.599999999999994"/>
        <n v="51.1"/>
        <n v="56"/>
        <n v="69.400000000000006"/>
        <n v="125.9"/>
        <n v="4.5"/>
        <n v="4"/>
        <n v="4.2"/>
        <n v="12.6"/>
        <n v="14.3"/>
        <n v="8.6"/>
        <n v="9.1999999999999993"/>
        <n v="6.7"/>
        <n v="8.5"/>
        <n v="6.4"/>
        <n v="8.1999999999999993"/>
        <n v="8.9"/>
        <n v="7.6"/>
        <n v="7"/>
        <n v="9.5"/>
        <n v="8.3000000000000007"/>
        <n v="7.2"/>
        <n v="10.4"/>
        <n v="10"/>
        <n v="9.8000000000000007"/>
        <n v="9.6"/>
        <n v="9.1"/>
        <n v="7.8"/>
        <n v="8.8000000000000007"/>
        <n v="11"/>
        <n v="9.6999999999999993"/>
        <n v="12"/>
        <n v="11.6"/>
        <n v="10.5"/>
        <n v="10.1"/>
        <n v="15.4"/>
        <n v="11.2"/>
        <n v="10.199999999999999"/>
        <n v="14.5"/>
        <n v="14.8"/>
        <n v="13.3"/>
        <n v="16.3"/>
        <n v="15.8"/>
        <n v="16"/>
        <n v="16.600000000000001"/>
        <n v="18"/>
        <n v="22.2"/>
        <n v="24.9"/>
        <n v="28.7"/>
        <n v="38.1"/>
        <n v="35.299999999999997"/>
        <n v="37.5"/>
        <n v="35.799999999999997"/>
        <n v="36.9"/>
        <n v="39.299999999999997"/>
        <n v="41"/>
        <n v="40.4"/>
        <n v="47.6"/>
        <n v="43.5"/>
        <n v="42.3"/>
        <n v="44"/>
        <n v="48.3"/>
        <n v="55.3"/>
        <n v="45.8"/>
        <n v="47.9"/>
        <n v="49.9"/>
        <n v="52"/>
        <n v="53.4"/>
        <n v="53.2"/>
        <n v="49"/>
        <n v="50.3"/>
        <n v="53.6"/>
        <n v="58"/>
        <n v="59.5"/>
        <n v="63"/>
        <n v="54.6"/>
        <n v="52.6"/>
        <n v="50.9"/>
        <n v="52.4"/>
        <n v="53.5"/>
        <n v="54.2"/>
        <n v="57.1"/>
        <n v="58.2"/>
        <n v="55.6"/>
        <n v="59.1"/>
        <n v="55.5"/>
        <n v="66.900000000000006"/>
        <n v="54.4"/>
        <n v="50"/>
        <n v="57.6"/>
        <n v="60.7"/>
        <n v="56.7"/>
        <n v="57.3"/>
        <n v="56.9"/>
        <n v="24.4"/>
        <n v="56.4"/>
        <n v="60.2"/>
        <n v="57"/>
        <n v="59.9"/>
        <n v="59.4"/>
        <n v="61.5"/>
        <n v="48.5"/>
        <n v="59.8"/>
        <n v="60.4"/>
        <n v="61.4"/>
        <n v="57.7"/>
        <n v="63.4"/>
        <n v="58.5"/>
        <n v="63.3"/>
        <n v="91.3"/>
        <n v="65.2"/>
        <n v="64.099999999999994"/>
        <n v="66.400000000000006"/>
        <n v="61.3"/>
        <n v="60.8"/>
        <n v="61.7"/>
        <n v="62.4"/>
        <n v="61.2"/>
        <n v="62.6"/>
        <n v="64.8"/>
        <n v="68.2"/>
        <n v="61"/>
        <n v="62.8"/>
        <n v="64.7"/>
        <n v="66.3"/>
        <n v="67.5"/>
        <n v="63.5"/>
        <n v="61.9"/>
        <n v="62"/>
        <n v="69.3"/>
        <n v="64"/>
        <n v="65"/>
        <n v="66.2"/>
        <n v="63.7"/>
        <n v="68.400000000000006"/>
        <n v="62.5"/>
        <n v="64.2"/>
        <n v="67.400000000000006"/>
        <n v="65.400000000000006"/>
        <n v="66"/>
        <n v="65.8"/>
        <n v="71.3"/>
        <n v="67.3"/>
        <n v="63.8"/>
        <n v="68"/>
        <n v="66.599999999999994"/>
        <n v="67.7"/>
        <n v="67.599999999999994"/>
        <n v="70.900000000000006"/>
        <n v="69.2"/>
        <n v="73.7"/>
        <n v="74.400000000000006"/>
        <n v="73"/>
        <n v="75.3"/>
        <n v="72.3"/>
        <n v="72"/>
        <n v="73.099999999999994"/>
        <n v="59.6"/>
        <n v="62.9"/>
        <n v="15.5"/>
        <n v="18.5"/>
        <n v="65.599999999999994"/>
      </sharedItems>
      <fieldGroup base="16">
        <rangePr startNum="0" endNum="125.9" groupInterval="2"/>
        <groupItems count="65">
          <s v="(ריק)"/>
          <s v="0-2"/>
          <s v="2-4"/>
          <s v="4-6"/>
          <s v="6-8"/>
          <s v="8-10"/>
          <s v="10-12"/>
          <s v="12-14"/>
          <s v="14-16"/>
          <s v="16-18"/>
          <s v="18-20"/>
          <s v="20-22"/>
          <s v="22-24"/>
          <s v="24-26"/>
          <s v="26-28"/>
          <s v="28-30"/>
          <s v="30-32"/>
          <s v="32-34"/>
          <s v="34-36"/>
          <s v="36-38"/>
          <s v="38-40"/>
          <s v="40-42"/>
          <s v="42-44"/>
          <s v="44-46"/>
          <s v="46-48"/>
          <s v="48-50"/>
          <s v="50-52"/>
          <s v="52-54"/>
          <s v="54-56"/>
          <s v="56-58"/>
          <s v="58-60"/>
          <s v="60-62"/>
          <s v="62-64"/>
          <s v="64-66"/>
          <s v="66-68"/>
          <s v="68-70"/>
          <s v="70-72"/>
          <s v="72-74"/>
          <s v="74-76"/>
          <s v="76-78"/>
          <s v="78-80"/>
          <s v="80-82"/>
          <s v="82-84"/>
          <s v="84-86"/>
          <s v="86-88"/>
          <s v="88-90"/>
          <s v="90-92"/>
          <s v="92-94"/>
          <s v="94-96"/>
          <s v="96-98"/>
          <s v="98-100"/>
          <s v="100-102"/>
          <s v="102-104"/>
          <s v="104-106"/>
          <s v="106-108"/>
          <s v="108-110"/>
          <s v="110-112"/>
          <s v="112-114"/>
          <s v="114-116"/>
          <s v="116-118"/>
          <s v="118-120"/>
          <s v="120-122"/>
          <s v="122-124"/>
          <s v="124-126"/>
          <s v="&gt;126"/>
        </groupItems>
      </fieldGroup>
    </cacheField>
    <cacheField name="last_SCW" numFmtId="0">
      <sharedItems containsString="0" containsBlank="1" containsNumber="1" minValue="3" maxValue="70.5"/>
    </cacheField>
    <cacheField name="Turtle2" numFmtId="0">
      <sharedItems containsSemiMixedTypes="0" containsString="0" containsNumber="1" containsInteger="1" minValue="12" maxValue="7109"/>
    </cacheField>
    <cacheField name="Expr1001" numFmtId="0">
      <sharedItems containsSemiMixedTypes="0" containsString="0" containsNumber="1" containsInteger="1" minValue="1" maxValue="3"/>
    </cacheField>
    <cacheField name="weight_diff" numFmtId="0">
      <sharedItems containsSemiMixedTypes="0" containsString="0" containsNumber="1" minValue="-26820" maxValue="63300"/>
    </cacheField>
    <cacheField name="days in center" numFmtId="0">
      <sharedItems containsSemiMixedTypes="0" containsString="0" containsNumber="1" containsInteger="1" minValue="-8" maxValue="5855"/>
    </cacheField>
    <cacheField name="recovery_rate" numFmtId="0">
      <sharedItems containsSemiMixedTypes="0" containsString="0" containsNumber="1" minValue="0" maxValue="117.33333333333333"/>
    </cacheField>
    <cacheField name="CCL_a diff" numFmtId="0">
      <sharedItems containsSemiMixedTypes="0" containsString="0" containsNumber="1" minValue="-48.099999999999994" maxValue="13.399999999999991"/>
    </cacheField>
    <cacheField name="start_hi" numFmtId="165">
      <sharedItems containsMixedTypes="1" containsNumber="1" minValue="1.5625" maxValue="886.54970760233914"/>
    </cacheField>
    <cacheField name="end_hi" numFmtId="165">
      <sharedItems containsMixedTypes="1" containsNumber="1" minValue="1.5625" maxValue="2095.6097560975609"/>
    </cacheField>
    <cacheField name="start_hi_p2" numFmtId="165">
      <sharedItems containsMixedTypes="1" containsNumber="1" minValue="0.36157024793388426" maxValue="10.634621288539977"/>
    </cacheField>
    <cacheField name="end_hi_p2" numFmtId="165">
      <sharedItems containsMixedTypes="1" containsNumber="1" minValue="0" maxValue="91.32659131469363" count="409">
        <n v="0.48828124999999989"/>
        <n v="0.36157024793388426"/>
        <s v=""/>
        <n v="0.61983471074380159"/>
        <n v="1.115702479338843"/>
        <n v="1.3552812071330589"/>
        <n v="1.3115197404002163"/>
        <n v="1.6974653755642142"/>
        <n v="1.6124697661918836"/>
        <n v="1.5696584756351517"/>
        <n v="1.5582133058984908"/>
        <n v="1.6941004097891534"/>
        <n v="2.021530779349781"/>
        <n v="1.9898487411934045"/>
        <n v="1.9650400242712784"/>
        <n v="2.3546503659439155"/>
        <n v="2.1875"/>
        <n v="1.7167063020214031"/>
        <n v="2.1133786848072562"/>
        <n v="2.1652703218705778"/>
        <n v="2.256235827664399"/>
        <n v="2.2637983393149144"/>
        <n v="2.350867506211642"/>
        <n v="2.5631897472410112"/>
        <n v="2.6244817453608658"/>
        <n v="0.86011770031688528"/>
        <n v="4.6105076575037804E-3"/>
        <n v="3.79645493726014E-3"/>
        <n v="4.7889824379790495E-3"/>
        <n v="3.7983133953852413E-3"/>
        <n v="4.2534455045997056E-3"/>
        <n v="3.4901029405862323E-3"/>
        <n v="5.2719352961287814E-3"/>
        <n v="0.56436441816715943"/>
        <n v="0.35693039857227837"/>
        <n v="0.76795841209829885"/>
        <n v="1.1631466176920722"/>
        <n v="1.4194411414982164"/>
        <n v="0.97190426638917793"/>
        <n v="1.3353346100098338"/>
        <n v="1.6790123456790123"/>
        <n v="1.3350661625708886"/>
        <n v="2.0306793279766251"/>
        <n v="1.2296094908551656"/>
        <n v="1.3235689330825049"/>
        <n v="1.8853631849170944"/>
        <n v="2.1273461829812303"/>
        <n v="2.625"/>
        <n v="2.0113421550094519"/>
        <n v="2.2279035792549307"/>
        <n v="1.9465883477904515"/>
        <n v="2.4049586776859506"/>
        <n v="2.1046075169237328"/>
        <n v="2.6188823016254519"/>
        <n v="1.9846938775510203"/>
        <n v="1.4907923953895281"/>
        <n v="2.4434424018190928"/>
        <n v="3.2286547271970014"/>
        <n v="2.7407273334818445"/>
        <n v="2.8166607333570668"/>
        <n v="2.5255102040816326"/>
        <n v="2.5009408879554202"/>
        <n v="3.0473372781065087"/>
        <n v="2.033203125"/>
        <n v="3.473372781065089"/>
        <n v="2.2582709172343711"/>
        <n v="2.631633714880333"/>
        <n v="3.5101781346305336"/>
        <n v="2.7210884353741496"/>
        <n v="3.6492069491326617"/>
        <n v="3.6266349583828776"/>
        <n v="3.6109913918624561"/>
        <n v="3.733650416171225"/>
        <n v="3.6826796772377559"/>
        <n v="3.2965660770031215"/>
        <n v="3.7751249872461998"/>
        <n v="3.9069232979029014"/>
        <n v="3.708680462241333"/>
        <n v="3.49609375"/>
        <n v="4.1335853812224324"/>
        <n v="3.4407151290268172"/>
        <n v="4.2448979591836737"/>
        <n v="3.4750800182898947"/>
        <n v="4.0592368634696685"/>
        <n v="5.7705700925281054"/>
        <n v="5.8695082539959822"/>
        <n v="5.9222222222222225"/>
        <n v="6.4072140484100606"/>
        <n v="6.3812990658304463"/>
        <n v="7.2511036820463834"/>
        <n v="6.0092542515473832"/>
        <n v="6.0963811098184699"/>
        <n v="7.3893086646423276"/>
        <n v="6.5995032847300106"/>
        <n v="6.7138671875"/>
        <n v="7.3104655085174555"/>
        <n v="6.8061301788940041"/>
        <n v="7.2893550537869816"/>
        <n v="7.9279763504434291"/>
        <n v="7.7912193558724558"/>
        <n v="8.0827998780673678"/>
        <n v="7.6427469135802468"/>
        <n v="8.8999953722985801"/>
        <n v="8.1557198782079183"/>
        <n v="10.467587947941796"/>
        <n v="10.021842882755488"/>
        <n v="9.9296243128741999"/>
        <n v="9.4279297133042679"/>
        <n v="9.6102400521786109"/>
        <n v="10.248783126014061"/>
        <n v="6.25"/>
        <n v="8.3539212869864983"/>
        <n v="8.3688223328001676"/>
        <n v="0.54320987654320985"/>
        <n v="0.8310249307479225"/>
        <n v="0.80061983471074372"/>
        <n v="0.82644628099173545"/>
        <n v="0.79012345679012341"/>
        <n v="0.83456790123456781"/>
        <n v="0.68"/>
        <n v="0.98765432098765427"/>
        <n v="1.0864197530864197"/>
        <n v="0.5029721079103795"/>
        <n v="0.1189060642092747"/>
        <n v="0.22316740180634317"/>
        <n v="0.10875"/>
        <n v="0.90663580246913578"/>
        <n v="0.62365862896098967"/>
        <n v="0.93826233814974669"/>
        <n v="0.34720069440138884"/>
        <n v="0.73223077894205268"/>
        <n v="0.85034013605442171"/>
        <n v="1.10803324099723"/>
        <n v="1.1253462603878117"/>
        <n v="0.73130193905817176"/>
        <n v="0.44549947970863679"/>
        <n v="0.55006377551020413"/>
        <n v="0.40137938832042508"/>
        <n v="0.92975206611570238"/>
        <n v="1.28"/>
        <n v="0.56778134544600201"/>
        <n v="0.45981355505165034"/>
        <n v="0.41482881747532024"/>
        <n v="0.8753462603878116"/>
        <n v="0.17417355371900825"/>
        <n v="0.54400000000000004"/>
        <n v="0.78587278106508873"/>
        <n v="0.58496926432678953"/>
        <n v="0.47418615802653319"/>
        <n v="0.90807060504030201"/>
        <n v="0.77013719383890245"/>
        <n v="1.0091145833333335"/>
        <n v="0.2688095170007721"/>
        <n v="1.1851851851851851"/>
        <n v="1.0309278350515465"/>
        <n v="1.300340866052266"/>
        <n v="1.0244093716302325"/>
        <n v="1.171875"/>
        <n v="1.1100000000000001"/>
        <n v="1.063239644970414"/>
        <n v="1.3185595567867037"/>
        <n v="0.65374921235034644"/>
        <n v="1.25"/>
        <n v="1.1564625850340136"/>
        <n v="0.70670489412001403"/>
        <n v="1.3840830449826991"/>
        <n v="0.74489795918367352"/>
        <n v="0.74744897959183676"/>
        <n v="1.28099173553719"/>
        <n v="1.1388888888888888"/>
        <n v="0.65857438016528913"/>
        <n v="1.2062234135539889"/>
        <n v="1.3549804687499998"/>
        <n v="0.77714285714285714"/>
        <n v="0.49382716049382713"/>
        <n v="1.6064000000000001"/>
        <n v="1.7485144457345809"/>
        <n v="1.7364724245577521"/>
        <n v="0.60871682493304113"/>
        <n v="1.0516056222427412"/>
        <n v="1.2759138301756665"/>
        <n v="0.95799136377934746"/>
        <n v="0.97113715277777779"/>
        <n v="1.2078585986835511"/>
        <n v="0.71163422363060214"/>
        <n v="1.3342270739570368"/>
        <n v="1.2166138524219101"/>
        <n v="2.0315924032140247"/>
        <n v="1.796875"/>
        <n v="1.5953250547845141"/>
        <n v="1.2653061224489797"/>
        <n v="1.728395061728395"/>
        <n v="1.3783396830789389"/>
        <n v="1.8436815193571949"/>
        <n v="1.5207775342910479"/>
        <n v="1.9417013682331945"/>
        <n v="1.7782585181179016"/>
        <n v="1.6533333333333333"/>
        <n v="1.713154269972452"/>
        <n v="3.1881313131313136"/>
        <n v="2.9830309550589269"/>
        <n v="2.6120069018861192"/>
        <n v="3.3686775876809389"/>
        <n v="2.9387755102040818"/>
        <n v="0.84940312213039482"/>
        <n v="3.2084634061741237"/>
        <n v="3.422528440954975"/>
        <n v="4.4996347699050405"/>
        <n v="4.1828301568561308"/>
        <n v="4.8614487117160916"/>
        <n v="3.9981132499270005"/>
        <n v="3.9901070027406274"/>
        <n v="3.9215686274509802"/>
        <n v="4.8393194706994329"/>
        <n v="5.6658410527363072"/>
        <n v="5.382716049382716"/>
        <n v="4.8118233373431858"/>
        <n v="5.2375385269422896"/>
        <n v="5.7673155273879582"/>
        <n v="5.3748992206396142"/>
        <n v="4.0952741020793955"/>
        <n v="6.2929357276906384"/>
        <n v="5.1323131127132244"/>
        <n v="4.3095469480309134"/>
        <n v="5.9245562130177518"/>
        <n v="6.2352071005917162"/>
        <n v="5.6448225162780918"/>
        <n v="6.6321228822425793"/>
        <n v="6.2355597563537062"/>
        <n v="6.1514801999231068"/>
        <n v="5.8797731568998106"/>
        <n v="5.8442330558858497"/>
        <n v="6.5907108409172181"/>
        <n v="5.498521902714324"/>
        <n v="7.003985025963047"/>
        <n v="6.7713142505386275"/>
        <n v="6.8916908136894044"/>
        <n v="4.3498954464592243"/>
        <n v="6.7810964083175804"/>
        <n v="7.1422977523690188"/>
        <n v="6.9084421881921916"/>
        <n v="7.1853158272911353"/>
        <n v="7.1091495916670739"/>
        <n v="7.4234693877551017"/>
        <n v="7.3068636503539555"/>
        <n v="6.7791822611397503"/>
        <n v="6.3463877338194692"/>
        <n v="6.1375661375661377"/>
        <n v="6.5466448445171848"/>
        <n v="6.9238599120815216"/>
        <n v="6.3846727025895946"/>
        <n v="6.9545765377172266"/>
        <n v="6.6458447709285"/>
        <n v="6.95580902943788"/>
        <n v="5.9282043792955514"/>
        <n v="7.2388888888888889"/>
        <n v="10.303729334871203"/>
        <n v="7.7621373168629706"/>
        <n v="7.5924008652980142"/>
        <n v="7.5222222222222221"/>
        <n v="7.0285910096900786"/>
        <n v="7.0723908803516364"/>
        <n v="6.7041015625"/>
        <n v="7.1436004162330908"/>
        <n v="7.2218029176704128"/>
        <n v="7.3257023933402703"/>
        <n v="7.2778123692188341"/>
        <n v="41.268584996325394"/>
        <n v="7.7004975543936576"/>
        <n v="7.4854399999999996"/>
        <n v="7.1484375"/>
        <n v="6.8877262975648312"/>
        <n v="6.9065452218751178"/>
        <n v="7.1254253849930711"/>
        <n v="7.3110546221092445"/>
        <n v="7.3177485067837509"/>
        <n v="7.0023099439815191"/>
        <n v="7.4350548701097399"/>
        <n v="7.32421875"/>
        <n v="9.0011890606420923"/>
        <n v="7.1763313609467456"/>
        <n v="6.960514233241506"/>
        <n v="7.1729839426161268"/>
        <n v="6.7957671069858634"/>
        <n v="7.7853363567649279"/>
        <n v="7.3289114466459502"/>
        <n v="6.7257785467128031"/>
        <n v="6.948873299319728"/>
        <n v="7.971649659308671"/>
        <n v="7.7299327452179227"/>
        <n v="7.1196257518378259"/>
        <n v="7.8076171875"/>
        <n v="7.6071005917159766"/>
        <n v="7.3875114784205698"/>
        <n v="7.0672153635116599"/>
        <n v="6.6214563098825137"/>
        <n v="7.6970414201183432"/>
        <n v="6.4590359055742912"/>
        <n v="8.1063672943590941"/>
        <n v="7.4939227768669792"/>
        <n v="7.8084027737311343"/>
        <n v="7.661670779503555"/>
        <n v="7.547574520568145"/>
        <n v="7.1035496744381437"/>
        <n v="7.8876522347182565"/>
        <n v="6.9780510447521555"/>
        <n v="7.4181394175129016"/>
        <n v="7.4930041152263378"/>
        <n v="7.1504573669075837"/>
        <n v="6.5626812368364806"/>
        <n v="8.4806556539342193"/>
        <n v="8.0834450206864403"/>
        <n v="7.3047879982625545"/>
        <n v="6.8694144324396413"/>
        <n v="6.8965652901730836"/>
        <n v="8.1223401421062"/>
        <n v="7.9215860993539762"/>
        <n v="8.1334373639134832"/>
        <n v="8.0196034751615066"/>
        <n v="7.8373702422145328"/>
        <n v="7.5441229750012937"/>
        <n v="7.6664566267590839"/>
        <n v="7.951570467702437"/>
        <n v="7.7042638101239236"/>
        <n v="9.625390218522373"/>
        <n v="7.1913580246913584"/>
        <n v="8.2085048010973942"/>
        <n v="8.5973370064279155"/>
        <n v="8.696881030652218"/>
        <n v="8.1747404844290656"/>
        <n v="9.1052220419445948"/>
        <n v="8.9711916677874779"/>
        <n v="8.5096903541991527"/>
        <n v="91.32659131469363"/>
        <n v="8.1167184964845873"/>
        <n v="7.744422100928853"/>
        <n v="8.6229804421768712"/>
        <n v="8.8303465430493535"/>
        <n v="8.5140391070382009"/>
        <n v="8.7273552404495458"/>
        <n v="7.7762152270674179"/>
        <n v="8.1676136363636349"/>
        <n v="8.8976680384087796"/>
        <n v="8.0618924816504656"/>
        <n v="9.2712985471196792"/>
        <n v="8.3836734693877553"/>
        <n v="8.4117715682120977"/>
        <n v="9.1252057000805316"/>
        <n v="7.4801660905110845"/>
        <n v="8.6904048406827528"/>
        <n v="7.6768547719495919"/>
        <n v="8.9266960722537281"/>
        <n v="8.7987164225454162"/>
        <n v="9.5076854533303639"/>
        <n v="8.7653061224489797"/>
        <n v="7.9145361577794011"/>
        <n v="8.5160351612269469"/>
        <n v="9.2845080926925281"/>
        <n v="8.6146021810357478"/>
        <n v="8.4014268727705108"/>
        <n v="8.2501488851371665"/>
        <n v="8.1991111111111117"/>
        <n v="8.4231653349612081"/>
        <n v="9.2182124976014865"/>
        <n v="9.1242283950617278"/>
        <n v="7.794214332675871"/>
        <n v="8.5851988649159949"/>
        <n v="8.4938438185191441"/>
        <n v="8.0918248954281182"/>
        <n v="9.2254740167653324"/>
        <n v="10.301905886321471"/>
        <n v="9.8054050328919278"/>
        <n v="0"/>
        <n v="2.1267361111111112"/>
        <n v="0.40277777777777779"/>
        <n v="0.75510204081632648"/>
        <n v="4.2416815911018944"/>
        <n v="1.4473136193252809"/>
        <n v="1.8055555555555556"/>
        <n v="1.6719999999999999"/>
        <n v="1.8762014609765474"/>
        <n v="1.8792866941015089"/>
        <n v="1.9221938775510203"/>
        <n v="1.989795918367347"/>
        <n v="2.0190827947060632"/>
        <n v="2.3766909469302808"/>
        <n v="2.1395775941230486"/>
        <n v="2.2693491124260357"/>
        <n v="2.48046875"/>
        <n v="2.2857142857142856"/>
        <n v="2.6530612244897958"/>
        <n v="3.339517625231911"/>
        <n v="3.8425925925925926"/>
        <n v="3.6441982148353338"/>
        <n v="4.3356224772905598"/>
        <n v="5.2549427679500518"/>
        <n v="4.989975495656048"/>
        <n v="6.4934384851436411"/>
        <n v="5.1775441380678435"/>
        <n v="4.8888888888888893"/>
        <n v="5.4398148148148149"/>
        <n v="5.9998647917793404"/>
        <n v="6.7573964497041423"/>
        <n v="5.5415370662030208"/>
        <n v="5.0922958335023729"/>
        <n v="6.5778377466689157"/>
        <n v="6.4160255479750328"/>
        <n v="2.2308149910767403"/>
        <n v="1.76426825379955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gal" refreshedDate="43394.708652662041" createdVersion="6" refreshedVersion="6" minRefreshableVersion="3" recordCount="573" xr:uid="{E732C74A-DBB0-41CC-AAA0-CA1C93053FB8}">
  <cacheSource type="worksheet">
    <worksheetSource ref="A1:AE571" sheet="first_last_activity_type"/>
  </cacheSource>
  <cacheFields count="30">
    <cacheField name="Turtle" numFmtId="0">
      <sharedItems containsSemiMixedTypes="0" containsString="0" containsNumber="1" containsInteger="1" minValue="12" maxValue="7109"/>
    </cacheField>
    <cacheField name="Name" numFmtId="0">
      <sharedItems/>
    </cacheField>
    <cacheField name="Specie" numFmtId="0">
      <sharedItems containsSemiMixedTypes="0" containsString="0" containsNumber="1" containsInteger="1" minValue="1" maxValue="10"/>
    </cacheField>
    <cacheField name="Specie2" numFmtId="0">
      <sharedItems/>
    </cacheField>
    <cacheField name="Gender" numFmtId="0">
      <sharedItems/>
    </cacheField>
    <cacheField name="first_event_date" numFmtId="164">
      <sharedItems containsSemiMixedTypes="0" containsNonDate="0" containsDate="1" containsString="0" minDate="1999-03-03T00:00:00" maxDate="2018-09-24T00:00:00"/>
    </cacheField>
    <cacheField name="first_weight" numFmtId="3">
      <sharedItems containsString="0" containsBlank="1" containsNumber="1" minValue="5" maxValue="75800"/>
    </cacheField>
    <cacheField name="first_CCL_a" numFmtId="3">
      <sharedItems containsString="0" containsBlank="1" containsNumber="1" minValue="3.2" maxValue="139"/>
    </cacheField>
    <cacheField name="first_CCW" numFmtId="3">
      <sharedItems containsString="0" containsBlank="1" containsNumber="1" minValue="0" maxValue="98"/>
    </cacheField>
    <cacheField name="first_SCL_a" numFmtId="3">
      <sharedItems containsString="0" containsBlank="1" containsNumber="1" minValue="3.8" maxValue="125.9"/>
    </cacheField>
    <cacheField name="first_SCW" numFmtId="3">
      <sharedItems containsString="0" containsBlank="1" containsNumber="1" minValue="0" maxValue="70.5"/>
    </cacheField>
    <cacheField name="last_EventID" numFmtId="3">
      <sharedItems containsSemiMixedTypes="0" containsString="0" containsNumber="1" containsInteger="1" minValue="665" maxValue="43362"/>
    </cacheField>
    <cacheField name="last_event_date" numFmtId="3">
      <sharedItems containsSemiMixedTypes="0" containsString="0" containsNumber="1" containsInteger="1" minValue="36337" maxValue="43370"/>
    </cacheField>
    <cacheField name="last_weight" numFmtId="3">
      <sharedItems containsString="0" containsBlank="1" containsNumber="1" minValue="5" maxValue="89500"/>
    </cacheField>
    <cacheField name="last_CCL_a" numFmtId="3">
      <sharedItems containsString="0" containsBlank="1" containsNumber="1" minValue="3.2" maxValue="139"/>
    </cacheField>
    <cacheField name="last_CCW" numFmtId="0">
      <sharedItems containsString="0" containsBlank="1" containsNumber="1" minValue="3.1" maxValue="98"/>
    </cacheField>
    <cacheField name="last_SCL_a" numFmtId="0">
      <sharedItems containsString="0" containsBlank="1" containsNumber="1" minValue="0" maxValue="125.9" count="225">
        <m/>
        <n v="15.7"/>
        <n v="16.7"/>
        <n v="0"/>
        <n v="18.8"/>
        <n v="4.3"/>
        <n v="60.3"/>
        <n v="61.8"/>
        <n v="60"/>
        <n v="67.2"/>
        <n v="64.400000000000006"/>
        <n v="70.599999999999994"/>
        <n v="58.1"/>
        <n v="8.6999999999999993"/>
        <n v="9.4"/>
        <n v="11.3"/>
        <n v="13.8"/>
        <n v="16.399999999999999"/>
        <n v="19.8"/>
        <n v="23.7"/>
        <n v="22"/>
        <n v="21.6"/>
        <n v="25.4"/>
        <n v="32.799999999999997"/>
        <n v="24.6"/>
        <n v="27.3"/>
        <n v="22.9"/>
        <n v="29.2"/>
        <n v="33"/>
        <n v="31"/>
        <n v="28.3"/>
        <n v="25.7"/>
        <n v="26.2"/>
        <n v="27.6"/>
        <n v="29.5"/>
        <n v="28.4"/>
        <n v="27.8"/>
        <n v="27"/>
        <n v="28.8"/>
        <n v="31.4"/>
        <n v="37.299999999999997"/>
        <n v="36.1"/>
        <n v="39.9"/>
        <n v="43.2"/>
        <n v="49.5"/>
        <n v="56.6"/>
        <n v="55.4"/>
        <n v="55.2"/>
        <n v="60.1"/>
        <n v="55.7"/>
        <n v="58.3"/>
        <n v="57.4"/>
        <n v="59.3"/>
        <n v="61.1"/>
        <n v="59.2"/>
        <n v="67"/>
        <n v="69.5"/>
        <n v="70.099999999999994"/>
        <n v="75"/>
        <n v="76.3"/>
        <n v="78.599999999999994"/>
        <n v="82.7"/>
        <n v="89.9"/>
        <n v="81.599999999999994"/>
        <n v="51.1"/>
        <n v="56"/>
        <n v="69.400000000000006"/>
        <n v="125.9"/>
        <n v="4.5"/>
        <n v="4"/>
        <n v="4.2"/>
        <n v="12.6"/>
        <n v="14.3"/>
        <n v="8.6"/>
        <n v="9.1999999999999993"/>
        <n v="6.7"/>
        <n v="8.5"/>
        <n v="6.4"/>
        <n v="8.1999999999999993"/>
        <n v="8.9"/>
        <n v="7.6"/>
        <n v="7"/>
        <n v="9.5"/>
        <n v="8.3000000000000007"/>
        <n v="7.2"/>
        <n v="10.4"/>
        <n v="10"/>
        <n v="9.8000000000000007"/>
        <n v="9.6"/>
        <n v="9.1"/>
        <n v="7.8"/>
        <n v="8.8000000000000007"/>
        <n v="11"/>
        <n v="9.6999999999999993"/>
        <n v="12"/>
        <n v="11.6"/>
        <n v="10.5"/>
        <n v="10.1"/>
        <n v="15.4"/>
        <n v="11.2"/>
        <n v="10.199999999999999"/>
        <n v="14.5"/>
        <n v="14.8"/>
        <n v="13.3"/>
        <n v="16.3"/>
        <n v="15.8"/>
        <n v="16"/>
        <n v="16.600000000000001"/>
        <n v="18"/>
        <n v="22.2"/>
        <n v="24.9"/>
        <n v="28.7"/>
        <n v="38.1"/>
        <n v="35.299999999999997"/>
        <n v="37.5"/>
        <n v="35.799999999999997"/>
        <n v="36.9"/>
        <n v="39.299999999999997"/>
        <n v="41"/>
        <n v="40.4"/>
        <n v="47.6"/>
        <n v="43.5"/>
        <n v="42.3"/>
        <n v="44"/>
        <n v="48.3"/>
        <n v="55.3"/>
        <n v="45.8"/>
        <n v="47.9"/>
        <n v="49.9"/>
        <n v="52"/>
        <n v="53.4"/>
        <n v="53.2"/>
        <n v="49"/>
        <n v="50.3"/>
        <n v="53.6"/>
        <n v="58"/>
        <n v="59.5"/>
        <n v="63"/>
        <n v="54.6"/>
        <n v="52.6"/>
        <n v="50.9"/>
        <n v="52.4"/>
        <n v="53.5"/>
        <n v="54.2"/>
        <n v="57.1"/>
        <n v="58.2"/>
        <n v="55.6"/>
        <n v="59.1"/>
        <n v="55.5"/>
        <n v="66.900000000000006"/>
        <n v="54.4"/>
        <n v="50"/>
        <n v="57.6"/>
        <n v="60.7"/>
        <n v="56.7"/>
        <n v="57.3"/>
        <n v="56.9"/>
        <n v="24.4"/>
        <n v="56.4"/>
        <n v="60.2"/>
        <n v="57"/>
        <n v="59.9"/>
        <n v="59.4"/>
        <n v="61.5"/>
        <n v="48.5"/>
        <n v="59.8"/>
        <n v="60.4"/>
        <n v="61.4"/>
        <n v="57.7"/>
        <n v="63.4"/>
        <n v="58.5"/>
        <n v="63.3"/>
        <n v="91.3"/>
        <n v="65.2"/>
        <n v="64.099999999999994"/>
        <n v="66.400000000000006"/>
        <n v="61.3"/>
        <n v="60.8"/>
        <n v="61.7"/>
        <n v="62.4"/>
        <n v="61.2"/>
        <n v="62.6"/>
        <n v="64.8"/>
        <n v="68.2"/>
        <n v="61"/>
        <n v="62.8"/>
        <n v="64.7"/>
        <n v="66.3"/>
        <n v="67.5"/>
        <n v="63.5"/>
        <n v="61.9"/>
        <n v="62"/>
        <n v="69.3"/>
        <n v="64"/>
        <n v="65"/>
        <n v="66.2"/>
        <n v="63.7"/>
        <n v="68.400000000000006"/>
        <n v="62.5"/>
        <n v="64.2"/>
        <n v="67.400000000000006"/>
        <n v="65.400000000000006"/>
        <n v="66"/>
        <n v="65.8"/>
        <n v="71.3"/>
        <n v="67.3"/>
        <n v="63.8"/>
        <n v="68"/>
        <n v="66.599999999999994"/>
        <n v="67.7"/>
        <n v="67.599999999999994"/>
        <n v="70.900000000000006"/>
        <n v="69.2"/>
        <n v="73.7"/>
        <n v="74.400000000000006"/>
        <n v="73"/>
        <n v="75.3"/>
        <n v="72.3"/>
        <n v="72"/>
        <n v="73.099999999999994"/>
        <n v="59.6"/>
        <n v="62.9"/>
        <n v="15.5"/>
        <n v="18.5"/>
        <n v="65.599999999999994"/>
      </sharedItems>
    </cacheField>
    <cacheField name="last_SCW" numFmtId="0">
      <sharedItems containsString="0" containsBlank="1" containsNumber="1" minValue="3" maxValue="70.5"/>
    </cacheField>
    <cacheField name="Turtle2" numFmtId="0">
      <sharedItems containsSemiMixedTypes="0" containsString="0" containsNumber="1" containsInteger="1" minValue="12" maxValue="7109"/>
    </cacheField>
    <cacheField name="Expr1001" numFmtId="0">
      <sharedItems containsSemiMixedTypes="0" containsString="0" containsNumber="1" containsInteger="1" minValue="1" maxValue="3"/>
    </cacheField>
    <cacheField name="weight_diff" numFmtId="0">
      <sharedItems containsSemiMixedTypes="0" containsString="0" containsNumber="1" minValue="-26820" maxValue="63300"/>
    </cacheField>
    <cacheField name="days in center" numFmtId="0">
      <sharedItems containsSemiMixedTypes="0" containsString="0" containsNumber="1" containsInteger="1" minValue="-8" maxValue="5855"/>
    </cacheField>
    <cacheField name="recovery_rate" numFmtId="0">
      <sharedItems containsSemiMixedTypes="0" containsString="0" containsNumber="1" minValue="0" maxValue="117.33333333333333"/>
    </cacheField>
    <cacheField name="CCL_a diff" numFmtId="0">
      <sharedItems containsSemiMixedTypes="0" containsString="0" containsNumber="1" minValue="-48.099999999999994" maxValue="13.399999999999991"/>
    </cacheField>
    <cacheField name="start_hi" numFmtId="165">
      <sharedItems containsMixedTypes="1" containsNumber="1" minValue="1.5625" maxValue="886.54970760233914"/>
    </cacheField>
    <cacheField name="end_hi" numFmtId="165">
      <sharedItems containsMixedTypes="1" containsNumber="1" minValue="1.5625" maxValue="2095.6097560975609"/>
    </cacheField>
    <cacheField name="start_hi_p2" numFmtId="165">
      <sharedItems containsMixedTypes="1" containsNumber="1" minValue="0.36157024793388426" maxValue="10.634621288539977"/>
    </cacheField>
    <cacheField name="end_hi_p2" numFmtId="165">
      <sharedItems containsMixedTypes="1" containsNumber="1" minValue="0" maxValue="91.32659131469363"/>
    </cacheField>
    <cacheField name="end_hi_p22" numFmtId="165">
      <sharedItems containsMixedTypes="1" containsNumber="1" minValue="0" maxValue="91.32659131469363"/>
    </cacheField>
    <cacheField name="end_hi_p2_rnd" numFmtId="165">
      <sharedItems containsMixedTypes="1" containsNumber="1" minValue="0" maxValue="91.3" count="102">
        <n v="0.5"/>
        <n v="0.4"/>
        <s v=""/>
        <n v="0.6"/>
        <n v="1.1000000000000001"/>
        <n v="1.4"/>
        <n v="1.3"/>
        <n v="1.7"/>
        <n v="1.6"/>
        <n v="2"/>
        <n v="2.4"/>
        <n v="2.2000000000000002"/>
        <n v="2.1"/>
        <n v="2.2999999999999998"/>
        <n v="2.6"/>
        <n v="0.9"/>
        <n v="0"/>
        <n v="0.8"/>
        <n v="1.2"/>
        <n v="1"/>
        <n v="1.9"/>
        <n v="1.5"/>
        <n v="3.2"/>
        <n v="2.7"/>
        <n v="2.8"/>
        <n v="2.5"/>
        <n v="3"/>
        <n v="3.5"/>
        <n v="3.6"/>
        <n v="3.7"/>
        <n v="3.3"/>
        <n v="3.8"/>
        <n v="3.9"/>
        <n v="4.0999999999999996"/>
        <n v="3.4"/>
        <n v="4.2"/>
        <n v="5.8"/>
        <n v="5.9"/>
        <n v="6.4"/>
        <n v="7.3"/>
        <n v="6"/>
        <n v="6.1"/>
        <n v="7.4"/>
        <n v="6.6"/>
        <n v="6.7"/>
        <n v="6.8"/>
        <n v="7.9"/>
        <n v="7.8"/>
        <n v="8.1"/>
        <n v="7.6"/>
        <n v="8.9"/>
        <n v="8.1999999999999993"/>
        <n v="10.5"/>
        <n v="10"/>
        <n v="9.9"/>
        <n v="9.4"/>
        <n v="9.6"/>
        <n v="10.199999999999999"/>
        <n v="6.3"/>
        <n v="8.4"/>
        <n v="0.7"/>
        <n v="0.1"/>
        <n v="0.2"/>
        <n v="0.3"/>
        <n v="1.8"/>
        <n v="2.9"/>
        <n v="4.5"/>
        <n v="4.9000000000000004"/>
        <n v="4"/>
        <n v="4.8"/>
        <n v="5.7"/>
        <n v="5.4"/>
        <n v="5.2"/>
        <n v="5.0999999999999996"/>
        <n v="4.3"/>
        <n v="6.2"/>
        <n v="5.6"/>
        <n v="5.5"/>
        <n v="7"/>
        <n v="6.9"/>
        <n v="7.1"/>
        <n v="7.2"/>
        <n v="6.5"/>
        <n v="10.3"/>
        <n v="7.5"/>
        <n v="41.3"/>
        <n v="7.7"/>
        <n v="9"/>
        <n v="8"/>
        <n v="8.5"/>
        <n v="8.6"/>
        <n v="8.6999999999999993"/>
        <n v="9.1"/>
        <n v="91.3"/>
        <n v="8.8000000000000007"/>
        <n v="9.3000000000000007"/>
        <n v="9.5"/>
        <n v="8.3000000000000007"/>
        <n v="9.1999999999999993"/>
        <n v="9.8000000000000007"/>
        <n v="5.3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3">
  <r>
    <n v="12"/>
    <s v="Lior"/>
    <n v="2"/>
    <s v="Loggerhead"/>
    <s v=""/>
    <d v="2002-04-02T00:00:00"/>
    <n v="84.3"/>
    <n v="8.8000000000000007"/>
    <n v="8.6999999999999993"/>
    <n v="8.15"/>
    <n v="7.2"/>
    <n v="8902"/>
    <d v="2003-07-24T00:00:00"/>
    <n v="1880.5"/>
    <n v="22"/>
    <n v="16.5"/>
    <m/>
    <m/>
    <n v="12"/>
    <n v="1"/>
    <x v="0"/>
    <n v="478"/>
    <n v="3.7577405857740587"/>
  </r>
  <r>
    <n v="13"/>
    <s v="Irit II"/>
    <n v="2"/>
    <s v="Loggerhead"/>
    <s v=""/>
    <d v="2003-03-21T00:00:00"/>
    <n v="59.5"/>
    <n v="6.4"/>
    <n v="5.4"/>
    <m/>
    <m/>
    <n v="6140"/>
    <d v="2003-07-24T00:00:00"/>
    <n v="158"/>
    <m/>
    <m/>
    <n v="8.9"/>
    <n v="8.1"/>
    <n v="13"/>
    <n v="1"/>
    <x v="1"/>
    <n v="125"/>
    <n v="0.78800000000000003"/>
  </r>
  <r>
    <n v="14"/>
    <s v="Jabar"/>
    <n v="2"/>
    <s v="Loggerhead"/>
    <s v=""/>
    <d v="2003-04-28T00:00:00"/>
    <n v="153"/>
    <m/>
    <m/>
    <n v="9.9"/>
    <n v="8.4"/>
    <n v="8149"/>
    <d v="2003-07-24T00:00:00"/>
    <n v="206"/>
    <m/>
    <m/>
    <n v="10.5"/>
    <n v="8.5500000000000007"/>
    <n v="14"/>
    <n v="1"/>
    <x v="2"/>
    <n v="87"/>
    <n v="0.60919540229885061"/>
  </r>
  <r>
    <n v="17"/>
    <s v="Yirmiyahu"/>
    <n v="2"/>
    <s v="Loggerhead"/>
    <s v=""/>
    <d v="2003-03-21T00:00:00"/>
    <n v="84.5"/>
    <m/>
    <m/>
    <n v="7.5"/>
    <n v="6.7"/>
    <n v="6122"/>
    <d v="2003-07-24T00:00:00"/>
    <n v="217"/>
    <m/>
    <m/>
    <n v="10"/>
    <n v="8.6999999999999993"/>
    <n v="17"/>
    <n v="1"/>
    <x v="3"/>
    <n v="125"/>
    <n v="1.06"/>
  </r>
  <r>
    <n v="18"/>
    <s v="Hurican"/>
    <n v="2"/>
    <s v="Loggerhead"/>
    <s v=""/>
    <d v="2001-11-18T00:00:00"/>
    <n v="29.9"/>
    <n v="5.8"/>
    <n v="4.7"/>
    <n v="5.6"/>
    <n v="4.7"/>
    <n v="6130"/>
    <d v="2003-07-24T00:00:00"/>
    <n v="830"/>
    <m/>
    <m/>
    <n v="14.3"/>
    <n v="12.1"/>
    <n v="18"/>
    <n v="1"/>
    <x v="4"/>
    <n v="613"/>
    <n v="1.3052202283849919"/>
  </r>
  <r>
    <n v="19"/>
    <s v="Bilha"/>
    <n v="2"/>
    <s v="Loggerhead"/>
    <s v=""/>
    <d v="2003-03-25T00:00:00"/>
    <n v="110"/>
    <n v="9"/>
    <m/>
    <n v="7.8"/>
    <m/>
    <n v="6144"/>
    <d v="2003-07-24T00:00:00"/>
    <n v="264"/>
    <m/>
    <m/>
    <n v="11"/>
    <n v="9.3000000000000007"/>
    <n v="19"/>
    <n v="1"/>
    <x v="5"/>
    <n v="121"/>
    <n v="1.2727272727272727"/>
  </r>
  <r>
    <n v="23"/>
    <s v="Padung-boney"/>
    <n v="1"/>
    <s v="Green Turtle"/>
    <s v=""/>
    <d v="2003-02-26T00:00:00"/>
    <n v="25000"/>
    <n v="65.5"/>
    <n v="58"/>
    <n v="62"/>
    <n v="50.9"/>
    <n v="6149"/>
    <d v="2003-07-23T00:00:00"/>
    <n v="33000"/>
    <n v="64.5"/>
    <m/>
    <m/>
    <m/>
    <n v="23"/>
    <n v="1"/>
    <x v="6"/>
    <n v="147"/>
    <n v="54.42176870748299"/>
  </r>
  <r>
    <n v="27"/>
    <s v="Shraga"/>
    <n v="2"/>
    <s v="Loggerhead"/>
    <s v=""/>
    <d v="2003-08-09T00:00:00"/>
    <n v="16"/>
    <n v="4.4000000000000004"/>
    <n v="4.2"/>
    <n v="4.3"/>
    <n v="3.4"/>
    <n v="8417"/>
    <d v="2003-08-09T00:00:00"/>
    <n v="16"/>
    <n v="4.4000000000000004"/>
    <n v="4.2"/>
    <n v="4.3"/>
    <n v="3.4"/>
    <n v="27"/>
    <n v="1"/>
    <x v="7"/>
    <n v="0"/>
    <n v="0"/>
  </r>
  <r>
    <n v="28"/>
    <s v="Yehuda"/>
    <n v="2"/>
    <s v="Loggerhead"/>
    <s v=""/>
    <d v="2003-08-09T00:00:00"/>
    <n v="16.899999999999999"/>
    <n v="4.5"/>
    <n v="4.2"/>
    <n v="4.2"/>
    <n v="3.6"/>
    <n v="8671"/>
    <d v="2003-08-09T00:00:00"/>
    <n v="16.899999999999999"/>
    <n v="4.5"/>
    <n v="4.2"/>
    <n v="4.2"/>
    <n v="3.6"/>
    <n v="28"/>
    <n v="1"/>
    <x v="7"/>
    <n v="0"/>
    <n v="0"/>
  </r>
  <r>
    <n v="35"/>
    <s v="Shimshon"/>
    <n v="2"/>
    <s v="Loggerhead"/>
    <s v=""/>
    <d v="2003-03-27T00:00:00"/>
    <n v="5400"/>
    <n v="35"/>
    <n v="35"/>
    <m/>
    <m/>
    <n v="1238"/>
    <d v="2003-08-27T00:00:00"/>
    <m/>
    <n v="38.5"/>
    <n v="37"/>
    <m/>
    <m/>
    <n v="35"/>
    <n v="1"/>
    <x v="7"/>
    <n v="153"/>
    <n v="0"/>
  </r>
  <r>
    <n v="37"/>
    <s v="Dror"/>
    <n v="2"/>
    <s v="Loggerhead"/>
    <s v=""/>
    <d v="2003-08-29T00:00:00"/>
    <n v="6200"/>
    <n v="38.5"/>
    <n v="35.200000000000003"/>
    <n v="37.5"/>
    <n v="29.6"/>
    <n v="6151"/>
    <d v="2003-08-29T00:00:00"/>
    <n v="6200"/>
    <n v="38.5"/>
    <n v="35.200000000000003"/>
    <n v="37.5"/>
    <n v="29.6"/>
    <n v="37"/>
    <n v="1"/>
    <x v="7"/>
    <n v="0"/>
    <n v="0"/>
  </r>
  <r>
    <n v="46"/>
    <s v="Marina"/>
    <n v="2"/>
    <s v="Loggerhead"/>
    <s v=""/>
    <d v="2003-02-06T00:00:00"/>
    <m/>
    <n v="65"/>
    <n v="63"/>
    <m/>
    <m/>
    <n v="15025"/>
    <d v="2003-02-06T00:00:00"/>
    <m/>
    <n v="65"/>
    <n v="63"/>
    <m/>
    <m/>
    <n v="46"/>
    <n v="1"/>
    <x v="7"/>
    <n v="0"/>
    <n v="0"/>
  </r>
  <r>
    <n v="48"/>
    <s v="Micha"/>
    <n v="1"/>
    <s v="Green Turtle"/>
    <s v=""/>
    <d v="2003-02-07T00:00:00"/>
    <n v="15500"/>
    <n v="50"/>
    <n v="46"/>
    <n v="48.2"/>
    <n v="39.299999999999997"/>
    <n v="8945"/>
    <d v="2003-03-01T00:00:00"/>
    <n v="15500"/>
    <m/>
    <m/>
    <m/>
    <m/>
    <n v="48"/>
    <n v="1"/>
    <x v="7"/>
    <n v="22"/>
    <n v="0"/>
  </r>
  <r>
    <n v="61"/>
    <s v="Razon yonsy"/>
    <n v="2"/>
    <s v="Loggerhead"/>
    <s v=""/>
    <d v="2003-03-26T00:00:00"/>
    <n v="3600"/>
    <n v="30"/>
    <m/>
    <n v="30"/>
    <m/>
    <n v="9052"/>
    <d v="2003-11-27T00:00:00"/>
    <n v="7000"/>
    <n v="35"/>
    <n v="33.5"/>
    <m/>
    <m/>
    <n v="61"/>
    <n v="1"/>
    <x v="8"/>
    <n v="246"/>
    <n v="13.821138211382113"/>
  </r>
  <r>
    <n v="64"/>
    <s v="Ga'aton"/>
    <n v="2"/>
    <s v="Loggerhead"/>
    <s v=""/>
    <d v="2003-11-27T00:00:00"/>
    <m/>
    <n v="39"/>
    <m/>
    <m/>
    <m/>
    <n v="8036"/>
    <d v="2003-11-27T00:00:00"/>
    <m/>
    <n v="40"/>
    <m/>
    <m/>
    <n v="36.5"/>
    <n v="64"/>
    <n v="1"/>
    <x v="7"/>
    <n v="0"/>
    <n v="0"/>
  </r>
  <r>
    <n v="66"/>
    <s v="Dromy"/>
    <n v="2"/>
    <s v="Loggerhead"/>
    <s v=""/>
    <d v="2003-02-23T00:00:00"/>
    <n v="49"/>
    <m/>
    <m/>
    <n v="6.1"/>
    <n v="5.5"/>
    <n v="8013"/>
    <d v="2003-04-07T00:00:00"/>
    <n v="77"/>
    <m/>
    <m/>
    <n v="6.7"/>
    <n v="6.1"/>
    <n v="66"/>
    <n v="1"/>
    <x v="9"/>
    <n v="43"/>
    <n v="0.65116279069767447"/>
  </r>
  <r>
    <n v="76"/>
    <s v="Danny"/>
    <n v="2"/>
    <s v="Loggerhead"/>
    <s v=""/>
    <d v="2001-08-23T00:00:00"/>
    <n v="124.43"/>
    <n v="11"/>
    <n v="10.9"/>
    <n v="10.199999999999999"/>
    <n v="9"/>
    <n v="7898"/>
    <d v="2002-05-20T00:00:00"/>
    <n v="1009.7"/>
    <m/>
    <m/>
    <m/>
    <m/>
    <n v="76"/>
    <n v="1"/>
    <x v="10"/>
    <n v="270"/>
    <n v="3.2787777777777776"/>
  </r>
  <r>
    <n v="79"/>
    <s v="Rahav"/>
    <n v="1"/>
    <s v="Green Turtle"/>
    <s v=""/>
    <d v="2001-12-20T00:00:00"/>
    <n v="29200"/>
    <n v="65"/>
    <n v="58.5"/>
    <m/>
    <m/>
    <n v="8402"/>
    <d v="2003-12-24T00:00:00"/>
    <n v="32000"/>
    <n v="65.5"/>
    <m/>
    <m/>
    <n v="60"/>
    <n v="79"/>
    <n v="1"/>
    <x v="11"/>
    <n v="734"/>
    <n v="3.8147138964577656"/>
  </r>
  <r>
    <n v="80"/>
    <s v="Quasimodo"/>
    <n v="2"/>
    <s v="Loggerhead"/>
    <s v=""/>
    <d v="2001-12-29T00:00:00"/>
    <n v="37800"/>
    <n v="68"/>
    <n v="65.5"/>
    <m/>
    <m/>
    <n v="8175"/>
    <d v="2002-02-05T00:00:00"/>
    <n v="39500"/>
    <n v="68"/>
    <n v="66"/>
    <n v="64"/>
    <n v="52.1"/>
    <n v="80"/>
    <n v="1"/>
    <x v="12"/>
    <n v="38"/>
    <n v="44.736842105263158"/>
  </r>
  <r>
    <n v="83"/>
    <s v="Noam"/>
    <n v="2"/>
    <s v="Loggerhead"/>
    <s v="Male"/>
    <d v="2002-01-11T00:00:00"/>
    <n v="35200"/>
    <n v="65.5"/>
    <n v="63"/>
    <m/>
    <m/>
    <n v="8300"/>
    <d v="2002-05-28T00:00:00"/>
    <n v="41000"/>
    <m/>
    <m/>
    <m/>
    <m/>
    <n v="83"/>
    <n v="1"/>
    <x v="13"/>
    <n v="137"/>
    <n v="42.335766423357661"/>
  </r>
  <r>
    <n v="90"/>
    <s v="Nir"/>
    <n v="2"/>
    <s v="Loggerhead"/>
    <s v=""/>
    <d v="2002-02-17T00:00:00"/>
    <n v="69.599999999999994"/>
    <n v="7.9"/>
    <n v="8.4"/>
    <n v="7.5"/>
    <n v="6.8"/>
    <n v="6334"/>
    <d v="2002-05-20T00:00:00"/>
    <n v="122"/>
    <m/>
    <m/>
    <m/>
    <m/>
    <n v="90"/>
    <n v="1"/>
    <x v="14"/>
    <n v="92"/>
    <n v="0.56956521739130439"/>
  </r>
  <r>
    <n v="92"/>
    <s v="Raziel"/>
    <n v="2"/>
    <s v="Loggerhead"/>
    <s v=""/>
    <d v="2002-02-27T00:00:00"/>
    <n v="6800"/>
    <n v="37.4"/>
    <n v="35.799999999999997"/>
    <n v="35.799999999999997"/>
    <m/>
    <n v="8405"/>
    <d v="2002-02-27T00:00:00"/>
    <n v="6800"/>
    <n v="37.4"/>
    <n v="35.799999999999997"/>
    <n v="35.799999999999997"/>
    <m/>
    <n v="92"/>
    <n v="1"/>
    <x v="7"/>
    <n v="0"/>
    <n v="0"/>
  </r>
  <r>
    <n v="95"/>
    <s v="Irit"/>
    <n v="2"/>
    <s v="Loggerhead"/>
    <s v=""/>
    <d v="2002-04-03T00:00:00"/>
    <n v="102.7"/>
    <n v="8.8000000000000007"/>
    <n v="8.5"/>
    <n v="8.3000000000000007"/>
    <n v="7.4"/>
    <n v="6134"/>
    <d v="2002-05-20T00:00:00"/>
    <n v="159"/>
    <m/>
    <m/>
    <m/>
    <m/>
    <n v="95"/>
    <n v="1"/>
    <x v="15"/>
    <n v="47"/>
    <n v="1.1978723404255318"/>
  </r>
  <r>
    <n v="98"/>
    <s v="Junior"/>
    <n v="2"/>
    <s v="Loggerhead"/>
    <s v=""/>
    <d v="2002-08-20T00:00:00"/>
    <n v="17"/>
    <m/>
    <m/>
    <n v="4.3"/>
    <m/>
    <n v="8163"/>
    <d v="2003-04-07T00:00:00"/>
    <n v="394.2"/>
    <m/>
    <m/>
    <n v="12.6"/>
    <n v="10.8"/>
    <n v="98"/>
    <n v="1"/>
    <x v="16"/>
    <n v="230"/>
    <n v="1.64"/>
  </r>
  <r>
    <n v="101"/>
    <s v="Naama"/>
    <n v="2"/>
    <s v="Loggerhead"/>
    <s v="Female"/>
    <d v="2002-11-22T00:00:00"/>
    <m/>
    <n v="61"/>
    <n v="59"/>
    <n v="59.6"/>
    <n v="49.7"/>
    <n v="8280"/>
    <d v="2002-11-22T00:00:00"/>
    <m/>
    <n v="61"/>
    <n v="59"/>
    <n v="59.6"/>
    <n v="49.7"/>
    <n v="101"/>
    <n v="1"/>
    <x v="7"/>
    <n v="0"/>
    <n v="0"/>
  </r>
  <r>
    <n v="102"/>
    <s v="Orion"/>
    <n v="2"/>
    <s v="Loggerhead"/>
    <s v=""/>
    <d v="2002-12-20T00:00:00"/>
    <n v="72.599999999999994"/>
    <n v="6.9"/>
    <n v="7.6"/>
    <n v="6.5"/>
    <n v="6"/>
    <n v="8390"/>
    <d v="2003-04-07T00:00:00"/>
    <n v="141"/>
    <m/>
    <m/>
    <n v="8.3000000000000007"/>
    <n v="7.4"/>
    <n v="102"/>
    <n v="1"/>
    <x v="17"/>
    <n v="108"/>
    <n v="0.63333333333333341"/>
  </r>
  <r>
    <n v="104"/>
    <s v="Froodo"/>
    <n v="2"/>
    <s v="Loggerhead"/>
    <s v=""/>
    <d v="2002-12-20T00:00:00"/>
    <n v="43.5"/>
    <n v="6.5"/>
    <n v="6.3"/>
    <n v="6.18"/>
    <n v="5.44"/>
    <n v="8031"/>
    <d v="2003-04-07T00:00:00"/>
    <n v="131.5"/>
    <m/>
    <m/>
    <n v="8.6"/>
    <n v="7.6"/>
    <n v="104"/>
    <n v="1"/>
    <x v="18"/>
    <n v="108"/>
    <n v="0.81481481481481477"/>
  </r>
  <r>
    <n v="113"/>
    <s v="Pamela"/>
    <n v="1"/>
    <s v="Green Turtle"/>
    <s v=""/>
    <d v="1999-05-15T00:00:00"/>
    <n v="15000"/>
    <n v="54"/>
    <m/>
    <m/>
    <m/>
    <n v="8395"/>
    <d v="1999-09-14T00:00:00"/>
    <n v="17800"/>
    <m/>
    <m/>
    <m/>
    <m/>
    <n v="113"/>
    <n v="1"/>
    <x v="11"/>
    <n v="122"/>
    <n v="22.950819672131146"/>
  </r>
  <r>
    <n v="123"/>
    <s v="Adel"/>
    <n v="5"/>
    <s v="Nile Softshell"/>
    <s v=""/>
    <d v="2004-02-06T00:00:00"/>
    <m/>
    <n v="65"/>
    <n v="52"/>
    <m/>
    <m/>
    <n v="7632"/>
    <d v="2004-02-06T00:00:00"/>
    <m/>
    <n v="65"/>
    <n v="52"/>
    <m/>
    <m/>
    <n v="123"/>
    <n v="1"/>
    <x v="7"/>
    <n v="0"/>
    <n v="0"/>
  </r>
  <r>
    <n v="126"/>
    <s v="Gordon"/>
    <n v="2"/>
    <s v="Loggerhead"/>
    <s v=""/>
    <d v="2000-01-21T00:00:00"/>
    <n v="52.8"/>
    <n v="6.7"/>
    <n v="6.8"/>
    <m/>
    <m/>
    <n v="8118"/>
    <d v="2000-03-31T00:00:00"/>
    <n v="81.5"/>
    <m/>
    <m/>
    <m/>
    <m/>
    <n v="126"/>
    <n v="1"/>
    <x v="19"/>
    <n v="70"/>
    <n v="0.41000000000000003"/>
  </r>
  <r>
    <n v="130"/>
    <s v="Blue bay"/>
    <n v="2"/>
    <s v="Loggerhead"/>
    <s v="Female"/>
    <d v="2000-12-05T00:00:00"/>
    <n v="24000"/>
    <n v="54"/>
    <n v="53.7"/>
    <m/>
    <m/>
    <n v="7873"/>
    <d v="2004-02-12T00:00:00"/>
    <n v="24000"/>
    <m/>
    <m/>
    <m/>
    <m/>
    <n v="130"/>
    <n v="1"/>
    <x v="7"/>
    <n v="1164"/>
    <n v="0"/>
  </r>
  <r>
    <n v="133"/>
    <s v="Kesari"/>
    <n v="2"/>
    <s v="Loggerhead"/>
    <s v="Female"/>
    <d v="2001-02-02T00:00:00"/>
    <n v="3700"/>
    <n v="66"/>
    <n v="62"/>
    <m/>
    <m/>
    <n v="8169"/>
    <d v="2001-02-02T00:00:00"/>
    <n v="3700"/>
    <n v="66"/>
    <n v="62"/>
    <m/>
    <m/>
    <n v="133"/>
    <n v="1"/>
    <x v="7"/>
    <n v="0"/>
    <n v="0"/>
  </r>
  <r>
    <n v="134"/>
    <s v="Silver"/>
    <n v="2"/>
    <s v="Loggerhead"/>
    <s v=""/>
    <d v="2001-02-24T00:00:00"/>
    <n v="49.4"/>
    <n v="8.9"/>
    <n v="9.1999999999999993"/>
    <n v="8.5"/>
    <m/>
    <n v="8422"/>
    <d v="2001-02-24T00:00:00"/>
    <n v="49.4"/>
    <n v="8.9"/>
    <n v="9.1999999999999993"/>
    <n v="8.5"/>
    <m/>
    <n v="134"/>
    <n v="1"/>
    <x v="7"/>
    <n v="0"/>
    <n v="0"/>
  </r>
  <r>
    <n v="138"/>
    <s v="Chofesh (freedom)"/>
    <n v="2"/>
    <s v="Loggerhead"/>
    <s v=""/>
    <d v="2004-02-16T00:00:00"/>
    <n v="93.5"/>
    <n v="8.3000000000000007"/>
    <n v="8.3000000000000007"/>
    <m/>
    <m/>
    <n v="7886"/>
    <d v="2004-07-14T00:00:00"/>
    <n v="367.5"/>
    <m/>
    <m/>
    <m/>
    <m/>
    <n v="138"/>
    <n v="1"/>
    <x v="20"/>
    <n v="149"/>
    <n v="1.8389261744966443"/>
  </r>
  <r>
    <n v="141"/>
    <s v="Chubby"/>
    <n v="2"/>
    <s v="Loggerhead"/>
    <s v=""/>
    <d v="2004-02-21T00:00:00"/>
    <n v="64"/>
    <n v="7.6"/>
    <n v="7.5"/>
    <n v="7"/>
    <n v="7.1"/>
    <n v="7906"/>
    <d v="2004-07-14T00:00:00"/>
    <n v="327"/>
    <m/>
    <m/>
    <m/>
    <m/>
    <n v="141"/>
    <n v="1"/>
    <x v="21"/>
    <n v="144"/>
    <n v="1.8263888888888888"/>
  </r>
  <r>
    <n v="159"/>
    <s v="1/2 headless terapin"/>
    <n v="9"/>
    <s v="Caspian Turtle"/>
    <s v=""/>
    <d v="2004-04-29T00:00:00"/>
    <n v="932"/>
    <n v="21"/>
    <n v="16"/>
    <m/>
    <m/>
    <n v="1244"/>
    <d v="2004-04-29T00:00:00"/>
    <n v="932"/>
    <n v="21"/>
    <n v="16"/>
    <m/>
    <m/>
    <n v="159"/>
    <n v="1"/>
    <x v="7"/>
    <n v="0"/>
    <n v="0"/>
  </r>
  <r>
    <n v="160"/>
    <s v="No-nail"/>
    <n v="4"/>
    <s v="Red Ear Slider"/>
    <s v=""/>
    <d v="2004-05-04T00:00:00"/>
    <n v="664"/>
    <n v="19.399999999999999"/>
    <n v="15.8"/>
    <m/>
    <m/>
    <n v="6220"/>
    <d v="2004-05-04T00:00:00"/>
    <n v="664"/>
    <n v="19.399999999999999"/>
    <n v="15.8"/>
    <m/>
    <m/>
    <n v="160"/>
    <n v="1"/>
    <x v="7"/>
    <n v="0"/>
    <n v="0"/>
  </r>
  <r>
    <n v="161"/>
    <s v="3 Red Yaakov"/>
    <n v="1"/>
    <s v="Green Turtle"/>
    <s v="Male"/>
    <d v="2002-09-09T00:00:00"/>
    <n v="19.8"/>
    <m/>
    <m/>
    <n v="4.7"/>
    <n v="3.6"/>
    <n v="29871"/>
    <d v="2013-08-15T00:00:00"/>
    <n v="38580"/>
    <n v="64.3"/>
    <n v="56.5"/>
    <n v="60"/>
    <n v="49.9"/>
    <n v="161"/>
    <n v="1"/>
    <x v="22"/>
    <n v="3993"/>
    <n v="9.6569496619083388"/>
  </r>
  <r>
    <n v="166"/>
    <s v="George"/>
    <n v="2"/>
    <s v="Loggerhead"/>
    <s v=""/>
    <d v="2004-05-15T00:00:00"/>
    <n v="72"/>
    <n v="7.8"/>
    <n v="7.6"/>
    <m/>
    <m/>
    <n v="8050"/>
    <d v="2004-07-14T00:00:00"/>
    <n v="173.5"/>
    <m/>
    <m/>
    <m/>
    <m/>
    <n v="166"/>
    <n v="1"/>
    <x v="23"/>
    <n v="60"/>
    <n v="1.6916666666666667"/>
  </r>
  <r>
    <n v="185"/>
    <s v="Svetlana"/>
    <n v="5"/>
    <s v="Nile Softshell"/>
    <s v=""/>
    <d v="2004-06-24T00:00:00"/>
    <n v="1370"/>
    <n v="27"/>
    <n v="23"/>
    <m/>
    <m/>
    <n v="9096"/>
    <d v="2004-06-24T00:00:00"/>
    <n v="1370"/>
    <n v="27"/>
    <n v="23"/>
    <m/>
    <m/>
    <n v="185"/>
    <n v="1"/>
    <x v="7"/>
    <n v="0"/>
    <n v="0"/>
  </r>
  <r>
    <n v="188"/>
    <s v="Molly"/>
    <n v="2"/>
    <s v="Loggerhead"/>
    <s v=""/>
    <d v="2004-07-11T00:00:00"/>
    <n v="12800"/>
    <n v="47"/>
    <n v="44.5"/>
    <m/>
    <m/>
    <n v="8950"/>
    <d v="2005-06-17T00:00:00"/>
    <n v="20000"/>
    <n v="48.8"/>
    <n v="46"/>
    <m/>
    <m/>
    <n v="188"/>
    <n v="1"/>
    <x v="24"/>
    <n v="341"/>
    <n v="21.114369501466275"/>
  </r>
  <r>
    <n v="201"/>
    <s v="Speedo"/>
    <n v="2"/>
    <s v="Loggerhead"/>
    <s v=""/>
    <d v="2004-09-10T00:00:00"/>
    <n v="546"/>
    <n v="16.5"/>
    <n v="15.4"/>
    <m/>
    <m/>
    <n v="8502"/>
    <d v="2004-11-04T00:00:00"/>
    <n v="815"/>
    <m/>
    <m/>
    <m/>
    <m/>
    <n v="201"/>
    <n v="1"/>
    <x v="25"/>
    <n v="55"/>
    <n v="4.8909090909090907"/>
  </r>
  <r>
    <n v="207"/>
    <s v="Almog Tiger"/>
    <n v="4"/>
    <s v="Red Ear Slider"/>
    <s v=""/>
    <d v="2004-11-09T00:00:00"/>
    <n v="600"/>
    <n v="16.399999999999999"/>
    <n v="15"/>
    <m/>
    <m/>
    <n v="7315"/>
    <d v="2004-11-09T00:00:00"/>
    <n v="600"/>
    <n v="16.399999999999999"/>
    <n v="15"/>
    <m/>
    <m/>
    <n v="207"/>
    <n v="1"/>
    <x v="7"/>
    <n v="0"/>
    <n v="0"/>
  </r>
  <r>
    <n v="209"/>
    <s v="Sulam"/>
    <n v="1"/>
    <s v="Green Turtle"/>
    <s v=""/>
    <d v="2004-11-24T00:00:00"/>
    <n v="39.5"/>
    <n v="6.7"/>
    <n v="6.7"/>
    <n v="6.2"/>
    <n v="5.55"/>
    <n v="9093"/>
    <d v="2005-06-17T00:00:00"/>
    <n v="294.5"/>
    <m/>
    <m/>
    <m/>
    <m/>
    <n v="209"/>
    <n v="1"/>
    <x v="26"/>
    <n v="205"/>
    <n v="1.2439024390243902"/>
  </r>
  <r>
    <n v="210"/>
    <s v="Marko"/>
    <n v="2"/>
    <s v="Loggerhead"/>
    <s v=""/>
    <d v="2004-11-27T00:00:00"/>
    <n v="47.5"/>
    <n v="7"/>
    <n v="6.4"/>
    <n v="6.1"/>
    <n v="5.3"/>
    <n v="8934"/>
    <d v="2005-06-17T00:00:00"/>
    <n v="148.5"/>
    <m/>
    <m/>
    <m/>
    <m/>
    <n v="210"/>
    <n v="1"/>
    <x v="27"/>
    <n v="202"/>
    <n v="0.5"/>
  </r>
  <r>
    <n v="211"/>
    <s v="Choomi"/>
    <n v="2"/>
    <s v="Loggerhead"/>
    <s v=""/>
    <d v="2004-11-27T00:00:00"/>
    <n v="57.7"/>
    <n v="7.2"/>
    <n v="7"/>
    <m/>
    <m/>
    <n v="8777"/>
    <d v="2005-06-17T00:00:00"/>
    <n v="172"/>
    <m/>
    <m/>
    <m/>
    <m/>
    <n v="211"/>
    <n v="1"/>
    <x v="28"/>
    <n v="202"/>
    <n v="0.56584158415841579"/>
  </r>
  <r>
    <n v="212"/>
    <s v="Gil"/>
    <n v="1"/>
    <s v="Green Turtle"/>
    <s v=""/>
    <d v="2004-11-28T00:00:00"/>
    <n v="42.5"/>
    <n v="7.4"/>
    <n v="7"/>
    <n v="7.2"/>
    <n v="5.8"/>
    <n v="8809"/>
    <d v="2005-06-17T00:00:00"/>
    <n v="369"/>
    <m/>
    <m/>
    <m/>
    <m/>
    <n v="212"/>
    <n v="1"/>
    <x v="29"/>
    <n v="201"/>
    <n v="1.6243781094527363"/>
  </r>
  <r>
    <n v="218"/>
    <s v="Malachy"/>
    <n v="2"/>
    <s v="Loggerhead"/>
    <s v=""/>
    <d v="2005-01-24T00:00:00"/>
    <n v="65"/>
    <n v="7.6"/>
    <n v="7.7"/>
    <m/>
    <m/>
    <n v="15042"/>
    <d v="2005-01-24T00:00:00"/>
    <n v="65"/>
    <n v="7.6"/>
    <n v="7.7"/>
    <m/>
    <m/>
    <n v="218"/>
    <n v="1"/>
    <x v="7"/>
    <n v="0"/>
    <n v="0"/>
  </r>
  <r>
    <n v="227"/>
    <s v="Zefet"/>
    <n v="1"/>
    <s v="Green Turtle"/>
    <s v=""/>
    <d v="2005-04-03T00:00:00"/>
    <n v="269.5"/>
    <n v="12.8"/>
    <n v="11.5"/>
    <m/>
    <m/>
    <n v="9110"/>
    <d v="2005-06-17T00:00:00"/>
    <n v="410"/>
    <m/>
    <m/>
    <m/>
    <m/>
    <n v="227"/>
    <n v="1"/>
    <x v="30"/>
    <n v="75"/>
    <n v="1.8733333333333333"/>
  </r>
  <r>
    <n v="229"/>
    <s v="Tzphony"/>
    <n v="2"/>
    <s v="Loggerhead"/>
    <s v=""/>
    <d v="2005-04-07T00:00:00"/>
    <n v="37.5"/>
    <n v="6.2"/>
    <n v="6"/>
    <m/>
    <m/>
    <n v="9100"/>
    <d v="2005-06-17T00:00:00"/>
    <n v="78.5"/>
    <m/>
    <m/>
    <m/>
    <m/>
    <n v="229"/>
    <n v="1"/>
    <x v="31"/>
    <n v="71"/>
    <n v="0.57746478873239437"/>
  </r>
  <r>
    <n v="246"/>
    <s v="Guy Tzoref"/>
    <n v="2"/>
    <s v="Loggerhead"/>
    <s v=""/>
    <d v="2005-05-31T00:00:00"/>
    <n v="23740"/>
    <n v="57"/>
    <n v="55"/>
    <m/>
    <m/>
    <n v="15045"/>
    <d v="2005-05-31T00:00:00"/>
    <n v="23740"/>
    <n v="57"/>
    <n v="55"/>
    <m/>
    <m/>
    <n v="246"/>
    <n v="1"/>
    <x v="7"/>
    <n v="0"/>
    <n v="0"/>
  </r>
  <r>
    <n v="252"/>
    <s v="Long John Silver"/>
    <n v="2"/>
    <s v="Loggerhead"/>
    <s v="Male"/>
    <d v="2005-06-10T00:00:00"/>
    <n v="47650"/>
    <m/>
    <m/>
    <m/>
    <m/>
    <n v="8885"/>
    <d v="2006-04-19T00:00:00"/>
    <n v="58900"/>
    <n v="74.5"/>
    <n v="66"/>
    <m/>
    <m/>
    <n v="252"/>
    <n v="1"/>
    <x v="32"/>
    <n v="313"/>
    <n v="35.942492012779553"/>
  </r>
  <r>
    <n v="278"/>
    <s v="Idan"/>
    <n v="2"/>
    <s v="Loggerhead"/>
    <s v=""/>
    <d v="2006-05-01T00:00:00"/>
    <n v="53"/>
    <n v="7.5"/>
    <n v="7.2"/>
    <m/>
    <m/>
    <n v="8128"/>
    <d v="2006-07-03T00:00:00"/>
    <n v="73.5"/>
    <m/>
    <m/>
    <m/>
    <m/>
    <n v="278"/>
    <n v="1"/>
    <x v="33"/>
    <n v="63"/>
    <n v="0.32539682539682541"/>
  </r>
  <r>
    <n v="300"/>
    <s v="Assi"/>
    <n v="2"/>
    <s v="Loggerhead"/>
    <s v=""/>
    <d v="2006-03-20T00:00:00"/>
    <n v="704"/>
    <n v="20"/>
    <n v="18.5"/>
    <m/>
    <m/>
    <n v="6110"/>
    <d v="2006-07-03T00:00:00"/>
    <n v="1470"/>
    <m/>
    <m/>
    <m/>
    <m/>
    <n v="300"/>
    <n v="1"/>
    <x v="34"/>
    <n v="105"/>
    <n v="7.2952380952380951"/>
  </r>
  <r>
    <n v="302"/>
    <s v="Leon"/>
    <n v="2"/>
    <s v="Loggerhead"/>
    <s v=""/>
    <d v="2006-05-17T00:00:00"/>
    <n v="1150"/>
    <n v="19"/>
    <n v="18.5"/>
    <m/>
    <m/>
    <n v="8880"/>
    <d v="2006-07-03T00:00:00"/>
    <n v="1490"/>
    <m/>
    <m/>
    <m/>
    <m/>
    <n v="302"/>
    <n v="1"/>
    <x v="35"/>
    <n v="47"/>
    <n v="7.2340425531914896"/>
  </r>
  <r>
    <n v="323"/>
    <s v="Dlila"/>
    <n v="2"/>
    <s v="Loggerhead"/>
    <s v=""/>
    <d v="2006-06-28T00:00:00"/>
    <n v="251"/>
    <n v="12.5"/>
    <n v="12"/>
    <m/>
    <m/>
    <n v="15047"/>
    <d v="2006-06-28T00:00:00"/>
    <n v="251"/>
    <n v="12.5"/>
    <n v="12"/>
    <m/>
    <m/>
    <n v="323"/>
    <n v="1"/>
    <x v="7"/>
    <n v="0"/>
    <n v="0"/>
  </r>
  <r>
    <n v="335"/>
    <s v="Max"/>
    <n v="2"/>
    <s v="Loggerhead"/>
    <s v=""/>
    <d v="2006-02-17T00:00:00"/>
    <n v="146.5"/>
    <m/>
    <m/>
    <m/>
    <m/>
    <n v="8941"/>
    <d v="2006-07-03T00:00:00"/>
    <n v="391"/>
    <n v="14"/>
    <n v="12.5"/>
    <m/>
    <m/>
    <n v="335"/>
    <n v="1"/>
    <x v="36"/>
    <n v="136"/>
    <n v="1.7977941176470589"/>
  </r>
  <r>
    <n v="422"/>
    <s v="Mimi"/>
    <n v="2"/>
    <s v="Loggerhead"/>
    <s v="Female"/>
    <d v="2007-01-22T00:00:00"/>
    <n v="36"/>
    <n v="6.2"/>
    <n v="5.7"/>
    <m/>
    <m/>
    <n v="7657"/>
    <d v="2007-11-14T00:00:00"/>
    <n v="723"/>
    <n v="17.399999999999999"/>
    <m/>
    <m/>
    <m/>
    <n v="422"/>
    <n v="1"/>
    <x v="37"/>
    <n v="296"/>
    <n v="2.3209459459459461"/>
  </r>
  <r>
    <n v="432"/>
    <s v="David"/>
    <n v="2"/>
    <s v="Loggerhead"/>
    <s v=""/>
    <d v="2007-01-06T00:00:00"/>
    <n v="119"/>
    <n v="9.5"/>
    <n v="9.5"/>
    <m/>
    <m/>
    <n v="665"/>
    <d v="2007-01-06T00:00:00"/>
    <n v="119"/>
    <n v="9.5"/>
    <n v="9.5"/>
    <m/>
    <m/>
    <n v="432"/>
    <n v="1"/>
    <x v="7"/>
    <n v="0"/>
    <n v="0"/>
  </r>
  <r>
    <n v="433"/>
    <s v="Liat"/>
    <n v="2"/>
    <s v="Loggerhead"/>
    <s v=""/>
    <d v="2007-01-31T00:00:00"/>
    <n v="94"/>
    <n v="8.6"/>
    <n v="8.6"/>
    <m/>
    <m/>
    <n v="7658"/>
    <d v="2007-11-14T00:00:00"/>
    <n v="852.5"/>
    <n v="18.7"/>
    <m/>
    <m/>
    <m/>
    <n v="433"/>
    <n v="1"/>
    <x v="38"/>
    <n v="287"/>
    <n v="2.6428571428571428"/>
  </r>
  <r>
    <n v="438"/>
    <s v="Eli Markos"/>
    <n v="1"/>
    <s v="Green Turtle"/>
    <s v="Male"/>
    <d v="2007-03-15T00:00:00"/>
    <n v="57000"/>
    <n v="84.2"/>
    <n v="76.400000000000006"/>
    <m/>
    <m/>
    <n v="6920"/>
    <d v="2007-09-30T00:00:00"/>
    <n v="72280"/>
    <n v="83.6"/>
    <n v="75.7"/>
    <m/>
    <m/>
    <n v="438"/>
    <n v="1"/>
    <x v="39"/>
    <n v="199"/>
    <n v="76.78391959798995"/>
  </r>
  <r>
    <n v="439"/>
    <s v="Karen"/>
    <n v="2"/>
    <s v="Loggerhead"/>
    <s v=""/>
    <d v="2007-03-15T00:00:00"/>
    <n v="69.5"/>
    <n v="7.7"/>
    <n v="7.5"/>
    <m/>
    <m/>
    <n v="6067"/>
    <d v="2007-06-03T00:00:00"/>
    <n v="157"/>
    <m/>
    <m/>
    <m/>
    <m/>
    <n v="439"/>
    <n v="1"/>
    <x v="40"/>
    <n v="80"/>
    <n v="1.09375"/>
  </r>
  <r>
    <n v="441"/>
    <s v="Carmel"/>
    <n v="2"/>
    <s v="Loggerhead"/>
    <s v=""/>
    <d v="2007-03-17T00:00:00"/>
    <n v="55.5"/>
    <n v="8.5"/>
    <n v="8"/>
    <m/>
    <m/>
    <n v="6066"/>
    <d v="2007-06-03T00:00:00"/>
    <n v="173"/>
    <m/>
    <m/>
    <m/>
    <m/>
    <n v="441"/>
    <n v="1"/>
    <x v="41"/>
    <n v="78"/>
    <n v="1.5064102564102564"/>
  </r>
  <r>
    <n v="447"/>
    <s v="Putzker"/>
    <n v="2"/>
    <s v="Loggerhead"/>
    <s v=""/>
    <d v="2007-03-31T00:00:00"/>
    <n v="29220"/>
    <n v="62.4"/>
    <n v="56.3"/>
    <m/>
    <m/>
    <n v="5963"/>
    <d v="2007-06-03T00:00:00"/>
    <n v="32320"/>
    <n v="61.6"/>
    <n v="56.1"/>
    <m/>
    <m/>
    <n v="447"/>
    <n v="1"/>
    <x v="42"/>
    <n v="64"/>
    <n v="48.4375"/>
  </r>
  <r>
    <n v="451"/>
    <s v="Aryeh"/>
    <n v="2"/>
    <s v="Loggerhead"/>
    <s v=""/>
    <d v="2007-04-11T00:00:00"/>
    <n v="33"/>
    <n v="6"/>
    <n v="6"/>
    <m/>
    <m/>
    <n v="6065"/>
    <d v="2007-06-03T00:00:00"/>
    <n v="64"/>
    <m/>
    <m/>
    <m/>
    <m/>
    <n v="451"/>
    <n v="1"/>
    <x v="43"/>
    <n v="53"/>
    <n v="0.58490566037735847"/>
  </r>
  <r>
    <n v="454"/>
    <s v="Annakin"/>
    <n v="5"/>
    <s v="Nile Softshell"/>
    <s v="Female"/>
    <d v="2007-04-18T00:00:00"/>
    <m/>
    <n v="84"/>
    <n v="62"/>
    <m/>
    <m/>
    <n v="959"/>
    <d v="2007-04-18T00:00:00"/>
    <m/>
    <n v="84"/>
    <n v="62"/>
    <m/>
    <m/>
    <n v="454"/>
    <n v="1"/>
    <x v="7"/>
    <n v="0"/>
    <n v="0"/>
  </r>
  <r>
    <n v="455"/>
    <s v="Gal Handless"/>
    <n v="2"/>
    <s v="Loggerhead"/>
    <s v="Female"/>
    <d v="2004-02-15T00:00:00"/>
    <n v="47500"/>
    <n v="75.5"/>
    <n v="71"/>
    <n v="71.7"/>
    <n v="56.3"/>
    <n v="29398"/>
    <d v="2013-05-27T00:00:00"/>
    <m/>
    <n v="79.8"/>
    <n v="74.3"/>
    <n v="74.400000000000006"/>
    <n v="56.2"/>
    <n v="455"/>
    <n v="1"/>
    <x v="7"/>
    <n v="3389"/>
    <n v="0"/>
  </r>
  <r>
    <n v="456"/>
    <s v="Fender"/>
    <n v="2"/>
    <s v="Loggerhead"/>
    <s v="Female"/>
    <d v="2007-04-29T00:00:00"/>
    <n v="46600"/>
    <m/>
    <m/>
    <m/>
    <m/>
    <n v="1044"/>
    <d v="2007-05-07T00:00:00"/>
    <n v="46700"/>
    <n v="71.099999999999994"/>
    <n v="67.3"/>
    <m/>
    <m/>
    <n v="456"/>
    <n v="1"/>
    <x v="44"/>
    <n v="8"/>
    <n v="12.5"/>
  </r>
  <r>
    <n v="457"/>
    <s v="Haya"/>
    <n v="2"/>
    <s v="Loggerhead"/>
    <s v="Female"/>
    <d v="2006-05-10T00:00:00"/>
    <n v="41600"/>
    <n v="76"/>
    <n v="68"/>
    <m/>
    <m/>
    <n v="976"/>
    <d v="2007-04-29T00:00:00"/>
    <n v="57800"/>
    <m/>
    <m/>
    <m/>
    <m/>
    <n v="457"/>
    <n v="1"/>
    <x v="45"/>
    <n v="354"/>
    <n v="45.762711864406782"/>
  </r>
  <r>
    <n v="459"/>
    <s v="Alberto"/>
    <n v="2"/>
    <s v="Loggerhead"/>
    <s v=""/>
    <d v="2006-10-16T00:00:00"/>
    <n v="300"/>
    <n v="13.5"/>
    <m/>
    <m/>
    <m/>
    <n v="1047"/>
    <d v="2007-05-07T00:00:00"/>
    <n v="1400"/>
    <n v="22.2"/>
    <n v="20.3"/>
    <m/>
    <m/>
    <n v="459"/>
    <n v="1"/>
    <x v="46"/>
    <n v="203"/>
    <n v="5.4187192118226601"/>
  </r>
  <r>
    <n v="460"/>
    <s v="Hymika"/>
    <n v="2"/>
    <s v="Loggerhead"/>
    <s v="Female"/>
    <d v="2006-10-24T00:00:00"/>
    <n v="22800"/>
    <m/>
    <m/>
    <m/>
    <m/>
    <n v="1045"/>
    <d v="2007-05-07T00:00:00"/>
    <n v="25820"/>
    <n v="56.5"/>
    <n v="54.3"/>
    <m/>
    <m/>
    <n v="460"/>
    <n v="1"/>
    <x v="47"/>
    <n v="195"/>
    <n v="15.487179487179487"/>
  </r>
  <r>
    <n v="464"/>
    <s v="Roey"/>
    <n v="2"/>
    <s v="Loggerhead"/>
    <s v=""/>
    <d v="2007-04-27T00:00:00"/>
    <n v="91.4"/>
    <m/>
    <m/>
    <m/>
    <m/>
    <n v="6068"/>
    <d v="2007-06-03T00:00:00"/>
    <n v="135"/>
    <m/>
    <m/>
    <m/>
    <m/>
    <n v="464"/>
    <n v="1"/>
    <x v="48"/>
    <n v="37"/>
    <n v="1.1783783783783783"/>
  </r>
  <r>
    <n v="483"/>
    <s v="Itamar"/>
    <n v="2"/>
    <s v="Loggerhead"/>
    <s v=""/>
    <d v="2007-05-03T00:00:00"/>
    <m/>
    <n v="28.1"/>
    <n v="25.5"/>
    <m/>
    <m/>
    <n v="1046"/>
    <d v="2007-05-07T00:00:00"/>
    <n v="3040"/>
    <n v="27.5"/>
    <n v="26.4"/>
    <m/>
    <m/>
    <n v="483"/>
    <n v="1"/>
    <x v="7"/>
    <n v="4"/>
    <n v="0"/>
  </r>
  <r>
    <n v="508"/>
    <s v="Uri"/>
    <n v="2"/>
    <s v="Loggerhead"/>
    <s v=""/>
    <d v="2007-02-08T00:00:00"/>
    <n v="78"/>
    <n v="8.5"/>
    <n v="8.1999999999999993"/>
    <m/>
    <m/>
    <n v="6063"/>
    <d v="2007-06-03T00:00:00"/>
    <n v="260"/>
    <m/>
    <m/>
    <m/>
    <m/>
    <n v="508"/>
    <n v="1"/>
    <x v="49"/>
    <n v="115"/>
    <n v="1.5826086956521739"/>
  </r>
  <r>
    <n v="509"/>
    <s v="Yoav"/>
    <n v="2"/>
    <s v="Loggerhead"/>
    <s v=""/>
    <d v="2007-02-04T00:00:00"/>
    <n v="66.5"/>
    <n v="7.6"/>
    <n v="7.5"/>
    <m/>
    <m/>
    <n v="6060"/>
    <d v="2007-06-03T00:00:00"/>
    <n v="172"/>
    <m/>
    <m/>
    <m/>
    <m/>
    <n v="509"/>
    <n v="1"/>
    <x v="50"/>
    <n v="119"/>
    <n v="0.88655462184873945"/>
  </r>
  <r>
    <n v="510"/>
    <s v="Lior the 2nd"/>
    <n v="2"/>
    <s v="Loggerhead"/>
    <s v=""/>
    <d v="2007-01-06T00:00:00"/>
    <n v="96"/>
    <n v="9"/>
    <n v="8.6999999999999993"/>
    <m/>
    <m/>
    <n v="1103"/>
    <d v="2007-01-06T00:00:00"/>
    <n v="96"/>
    <n v="9"/>
    <n v="8.6999999999999993"/>
    <m/>
    <m/>
    <n v="510"/>
    <n v="1"/>
    <x v="7"/>
    <n v="0"/>
    <n v="0"/>
  </r>
  <r>
    <n v="511"/>
    <s v="Hannah"/>
    <n v="2"/>
    <s v="Loggerhead"/>
    <s v=""/>
    <d v="2007-02-06T00:00:00"/>
    <n v="95"/>
    <n v="8.6"/>
    <n v="8.8000000000000007"/>
    <m/>
    <m/>
    <n v="6061"/>
    <d v="2007-06-03T00:00:00"/>
    <n v="238"/>
    <m/>
    <m/>
    <m/>
    <m/>
    <n v="511"/>
    <n v="1"/>
    <x v="51"/>
    <n v="117"/>
    <n v="1.2222222222222223"/>
  </r>
  <r>
    <n v="513"/>
    <s v="Tzphanya"/>
    <n v="2"/>
    <s v="Loggerhead"/>
    <s v=""/>
    <d v="2007-02-07T00:00:00"/>
    <n v="87"/>
    <n v="9"/>
    <n v="8.6999999999999993"/>
    <m/>
    <m/>
    <n v="6062"/>
    <d v="2007-06-03T00:00:00"/>
    <n v="260"/>
    <m/>
    <m/>
    <m/>
    <m/>
    <n v="513"/>
    <n v="1"/>
    <x v="52"/>
    <n v="116"/>
    <n v="1.4913793103448276"/>
  </r>
  <r>
    <n v="514"/>
    <s v="Lahav"/>
    <n v="2"/>
    <s v="Loggerhead"/>
    <s v=""/>
    <d v="2007-01-26T00:00:00"/>
    <n v="133"/>
    <m/>
    <m/>
    <m/>
    <m/>
    <n v="1116"/>
    <d v="2007-01-26T00:00:00"/>
    <n v="133"/>
    <m/>
    <m/>
    <m/>
    <m/>
    <n v="514"/>
    <n v="1"/>
    <x v="7"/>
    <n v="0"/>
    <n v="0"/>
  </r>
  <r>
    <n v="515"/>
    <s v="Moby"/>
    <n v="2"/>
    <s v="Loggerhead"/>
    <s v=""/>
    <d v="2007-01-26T00:00:00"/>
    <n v="58"/>
    <m/>
    <m/>
    <m/>
    <m/>
    <n v="1118"/>
    <d v="2007-01-26T00:00:00"/>
    <n v="58"/>
    <m/>
    <m/>
    <m/>
    <m/>
    <n v="515"/>
    <n v="1"/>
    <x v="7"/>
    <n v="0"/>
    <n v="0"/>
  </r>
  <r>
    <n v="516"/>
    <s v="Yiftach"/>
    <n v="2"/>
    <s v="Loggerhead"/>
    <s v=""/>
    <d v="2007-04-27T00:00:00"/>
    <n v="82"/>
    <m/>
    <m/>
    <m/>
    <m/>
    <n v="1121"/>
    <d v="2007-04-27T00:00:00"/>
    <n v="82"/>
    <m/>
    <m/>
    <m/>
    <m/>
    <n v="516"/>
    <n v="1"/>
    <x v="7"/>
    <n v="0"/>
    <n v="0"/>
  </r>
  <r>
    <n v="854"/>
    <s v="Zion"/>
    <n v="5"/>
    <s v="Nile Softshell"/>
    <s v=""/>
    <d v="2002-11-10T00:00:00"/>
    <n v="3250"/>
    <n v="35"/>
    <m/>
    <m/>
    <m/>
    <n v="9117"/>
    <d v="2002-11-10T00:00:00"/>
    <n v="3250"/>
    <n v="35"/>
    <m/>
    <m/>
    <m/>
    <n v="854"/>
    <n v="1"/>
    <x v="7"/>
    <n v="0"/>
    <n v="0"/>
  </r>
  <r>
    <n v="855"/>
    <s v="Bill"/>
    <n v="5"/>
    <s v="Nile Softshell"/>
    <s v=""/>
    <d v="2002-12-21T00:00:00"/>
    <n v="37"/>
    <n v="7"/>
    <m/>
    <m/>
    <n v="7"/>
    <n v="8762"/>
    <d v="2002-12-21T00:00:00"/>
    <n v="37"/>
    <n v="7"/>
    <m/>
    <m/>
    <n v="7"/>
    <n v="855"/>
    <n v="1"/>
    <x v="7"/>
    <n v="0"/>
    <n v="0"/>
  </r>
  <r>
    <n v="862"/>
    <s v="Or"/>
    <n v="5"/>
    <s v="Nile Softshell"/>
    <s v=""/>
    <d v="2006-11-27T00:00:00"/>
    <n v="1640"/>
    <n v="28.5"/>
    <n v="23.5"/>
    <m/>
    <m/>
    <n v="9035"/>
    <d v="2006-11-27T00:00:00"/>
    <n v="1640"/>
    <n v="28.5"/>
    <n v="23.5"/>
    <m/>
    <m/>
    <n v="862"/>
    <n v="1"/>
    <x v="7"/>
    <n v="0"/>
    <n v="0"/>
  </r>
  <r>
    <n v="863"/>
    <s v="Shvili"/>
    <n v="5"/>
    <s v="Nile Softshell"/>
    <s v=""/>
    <d v="2003-08-05T00:00:00"/>
    <n v="2397"/>
    <n v="32.5"/>
    <n v="27"/>
    <m/>
    <m/>
    <n v="9087"/>
    <d v="2003-08-05T00:00:00"/>
    <n v="2397"/>
    <n v="32.5"/>
    <n v="27"/>
    <m/>
    <m/>
    <n v="863"/>
    <n v="1"/>
    <x v="7"/>
    <n v="0"/>
    <n v="0"/>
  </r>
  <r>
    <n v="893"/>
    <s v="Nizan"/>
    <n v="2"/>
    <s v="Loggerhead"/>
    <s v=""/>
    <d v="1999-03-10T00:00:00"/>
    <n v="10200"/>
    <n v="45"/>
    <m/>
    <m/>
    <m/>
    <n v="20673"/>
    <d v="1999-12-13T00:00:00"/>
    <n v="16100"/>
    <n v="51"/>
    <m/>
    <m/>
    <m/>
    <n v="893"/>
    <n v="1"/>
    <x v="53"/>
    <n v="278"/>
    <n v="21.223021582733814"/>
  </r>
  <r>
    <n v="894"/>
    <s v="Mazal"/>
    <n v="2"/>
    <s v="Loggerhead"/>
    <s v=""/>
    <d v="1999-03-03T00:00:00"/>
    <n v="17200"/>
    <n v="54"/>
    <m/>
    <m/>
    <m/>
    <n v="8241"/>
    <d v="1999-06-26T00:00:00"/>
    <n v="19000"/>
    <n v="55.2"/>
    <m/>
    <m/>
    <m/>
    <n v="894"/>
    <n v="1"/>
    <x v="54"/>
    <n v="115"/>
    <n v="15.652173913043478"/>
  </r>
  <r>
    <n v="903"/>
    <s v="Jackson the champ"/>
    <n v="2"/>
    <s v="Loggerhead"/>
    <s v=""/>
    <d v="2003-06-13T00:00:00"/>
    <n v="30000"/>
    <n v="63.5"/>
    <n v="59"/>
    <m/>
    <m/>
    <n v="8158"/>
    <d v="2003-08-26T00:00:00"/>
    <n v="31500"/>
    <n v="64"/>
    <n v="57.8"/>
    <n v="61.5"/>
    <n v="47.4"/>
    <n v="903"/>
    <n v="1"/>
    <x v="55"/>
    <n v="74"/>
    <n v="20.27027027027027"/>
  </r>
  <r>
    <n v="906"/>
    <s v="Natan"/>
    <n v="2"/>
    <s v="Loggerhead"/>
    <s v=""/>
    <d v="2002-12-21T00:00:00"/>
    <n v="22000"/>
    <n v="57"/>
    <n v="56"/>
    <n v="55.3"/>
    <n v="46"/>
    <n v="8283"/>
    <d v="2002-12-21T00:00:00"/>
    <n v="22000"/>
    <n v="57"/>
    <n v="56"/>
    <n v="55.3"/>
    <n v="46"/>
    <n v="906"/>
    <n v="1"/>
    <x v="7"/>
    <n v="0"/>
    <n v="0"/>
  </r>
  <r>
    <n v="907"/>
    <s v="Mr. T"/>
    <n v="2"/>
    <s v="Loggerhead"/>
    <s v=""/>
    <d v="2001-11-22T00:00:00"/>
    <n v="2900"/>
    <n v="29.3"/>
    <n v="25.6"/>
    <m/>
    <m/>
    <n v="8277"/>
    <d v="2002-05-28T00:00:00"/>
    <n v="4800"/>
    <m/>
    <m/>
    <m/>
    <m/>
    <n v="907"/>
    <n v="1"/>
    <x v="56"/>
    <n v="187"/>
    <n v="10.160427807486631"/>
  </r>
  <r>
    <n v="910"/>
    <s v="Filthy Harry"/>
    <n v="2"/>
    <s v="Loggerhead"/>
    <s v=""/>
    <d v="2001-06-29T00:00:00"/>
    <n v="26800"/>
    <n v="51"/>
    <n v="55.5"/>
    <n v="50"/>
    <n v="46"/>
    <n v="8025"/>
    <d v="2001-06-29T00:00:00"/>
    <n v="26800"/>
    <n v="51"/>
    <n v="55.5"/>
    <n v="50"/>
    <n v="46"/>
    <n v="910"/>
    <n v="1"/>
    <x v="7"/>
    <n v="0"/>
    <n v="0"/>
  </r>
  <r>
    <n v="911"/>
    <s v="Anat"/>
    <n v="2"/>
    <s v="Loggerhead"/>
    <s v="Female"/>
    <d v="2001-03-25T00:00:00"/>
    <n v="6980"/>
    <n v="40"/>
    <n v="0"/>
    <n v="35.4"/>
    <n v="0"/>
    <n v="7635"/>
    <d v="2001-06-25T00:00:00"/>
    <n v="10000"/>
    <m/>
    <m/>
    <m/>
    <m/>
    <n v="911"/>
    <n v="1"/>
    <x v="47"/>
    <n v="92"/>
    <n v="32.826086956521742"/>
  </r>
  <r>
    <n v="913"/>
    <s v="Doogit"/>
    <n v="2"/>
    <s v="Loggerhead"/>
    <s v="Female"/>
    <d v="2000-07-12T00:00:00"/>
    <n v="22000"/>
    <m/>
    <m/>
    <m/>
    <m/>
    <n v="7998"/>
    <d v="2000-07-04T00:00:00"/>
    <n v="22000"/>
    <n v="56.5"/>
    <m/>
    <m/>
    <m/>
    <n v="913"/>
    <n v="1"/>
    <x v="7"/>
    <n v="-8"/>
    <n v="0"/>
  </r>
  <r>
    <n v="965"/>
    <s v="Long John"/>
    <n v="2"/>
    <s v="Loggerhead"/>
    <s v=""/>
    <d v="2001-02-24T00:00:00"/>
    <n v="113"/>
    <n v="7"/>
    <n v="6.9"/>
    <n v="6.5"/>
    <m/>
    <n v="8923"/>
    <d v="2001-03-30T00:00:00"/>
    <n v="138.38"/>
    <m/>
    <m/>
    <m/>
    <m/>
    <n v="965"/>
    <n v="1"/>
    <x v="57"/>
    <n v="34"/>
    <n v="0.746470588235294"/>
  </r>
  <r>
    <n v="967"/>
    <s v="Yam (sea)"/>
    <n v="2"/>
    <s v="Loggerhead"/>
    <s v=""/>
    <d v="2004-02-22T00:00:00"/>
    <n v="160.5"/>
    <n v="10.5"/>
    <n v="10"/>
    <m/>
    <m/>
    <n v="8653"/>
    <d v="2004-07-14T00:00:00"/>
    <n v="579"/>
    <m/>
    <m/>
    <m/>
    <m/>
    <n v="967"/>
    <n v="1"/>
    <x v="58"/>
    <n v="143"/>
    <n v="2.9265734265734267"/>
  </r>
  <r>
    <n v="975"/>
    <s v="Dooma"/>
    <n v="2"/>
    <s v="Loggerhead"/>
    <s v=""/>
    <d v="2003-02-05T00:00:00"/>
    <n v="156.9"/>
    <m/>
    <n v="7.6"/>
    <n v="9.1"/>
    <m/>
    <n v="8004"/>
    <d v="2003-04-07T00:00:00"/>
    <n v="233.5"/>
    <m/>
    <m/>
    <n v="10.1"/>
    <n v="8.6999999999999993"/>
    <n v="975"/>
    <n v="1"/>
    <x v="59"/>
    <n v="61"/>
    <n v="1.2557377049180327"/>
  </r>
  <r>
    <n v="977"/>
    <s v="Barnacle"/>
    <n v="2"/>
    <s v="Loggerhead"/>
    <s v=""/>
    <d v="2000-01-21T00:00:00"/>
    <n v="51.4"/>
    <n v="6.8"/>
    <n v="6.7"/>
    <m/>
    <m/>
    <n v="7641"/>
    <d v="2000-03-31T00:00:00"/>
    <n v="86.4"/>
    <m/>
    <m/>
    <m/>
    <m/>
    <n v="977"/>
    <n v="1"/>
    <x v="60"/>
    <n v="70"/>
    <n v="0.50000000000000011"/>
  </r>
  <r>
    <n v="984"/>
    <s v="Loo"/>
    <n v="2"/>
    <s v="Loggerhead"/>
    <s v=""/>
    <d v="1999-04-03T00:00:00"/>
    <n v="65.2"/>
    <n v="9"/>
    <m/>
    <m/>
    <m/>
    <n v="8228"/>
    <d v="1999-06-29T00:00:00"/>
    <n v="178"/>
    <m/>
    <m/>
    <m/>
    <m/>
    <n v="984"/>
    <n v="1"/>
    <x v="61"/>
    <n v="87"/>
    <n v="1.296551724137931"/>
  </r>
  <r>
    <n v="993"/>
    <s v="Ziv Neurim"/>
    <n v="2"/>
    <s v="Loggerhead"/>
    <s v=""/>
    <d v="2003-02-20T00:00:00"/>
    <n v="43.5"/>
    <m/>
    <m/>
    <n v="5.9"/>
    <n v="5.0999999999999996"/>
    <n v="8685"/>
    <d v="2003-07-24T00:00:00"/>
    <n v="164"/>
    <m/>
    <m/>
    <n v="9.1999999999999993"/>
    <n v="7.7"/>
    <n v="993"/>
    <n v="1"/>
    <x v="62"/>
    <n v="154"/>
    <n v="0.78246753246753242"/>
  </r>
  <r>
    <n v="1000"/>
    <s v="Rephael"/>
    <n v="2"/>
    <s v="Loggerhead"/>
    <s v=""/>
    <d v="2003-04-22T00:00:00"/>
    <n v="83.5"/>
    <m/>
    <m/>
    <n v="8.1999999999999993"/>
    <n v="7.4"/>
    <n v="6097"/>
    <d v="2003-07-24T00:00:00"/>
    <n v="209"/>
    <m/>
    <m/>
    <n v="10.4"/>
    <n v="9.6"/>
    <n v="1000"/>
    <n v="1"/>
    <x v="63"/>
    <n v="93"/>
    <n v="1.3494623655913978"/>
  </r>
  <r>
    <n v="1032"/>
    <s v="Chaim"/>
    <n v="2"/>
    <s v="Loggerhead"/>
    <s v=""/>
    <d v="2003-03-17T00:00:00"/>
    <n v="54.7"/>
    <m/>
    <m/>
    <n v="6.6"/>
    <n v="5.9"/>
    <n v="7876"/>
    <d v="2003-07-24T00:00:00"/>
    <n v="161"/>
    <m/>
    <m/>
    <n v="9.1999999999999993"/>
    <n v="7.4"/>
    <n v="1032"/>
    <n v="1"/>
    <x v="64"/>
    <n v="129"/>
    <n v="0.82403100775193794"/>
  </r>
  <r>
    <n v="1033"/>
    <s v="Jacko"/>
    <n v="2"/>
    <s v="Loggerhead"/>
    <s v=""/>
    <d v="2003-03-19T00:00:00"/>
    <n v="69.900000000000006"/>
    <m/>
    <m/>
    <n v="7"/>
    <n v="6.3"/>
    <n v="8153"/>
    <d v="2003-07-24T00:00:00"/>
    <n v="168"/>
    <m/>
    <m/>
    <n v="9.5"/>
    <n v="8.1"/>
    <n v="1033"/>
    <n v="1"/>
    <x v="65"/>
    <n v="127"/>
    <n v="0.77244094488188975"/>
  </r>
  <r>
    <n v="1068"/>
    <s v="Yanay 2"/>
    <n v="2"/>
    <s v="Loggerhead"/>
    <s v=""/>
    <d v="2004-07-21T00:00:00"/>
    <n v="324.5"/>
    <n v="14"/>
    <n v="13.4"/>
    <n v="12.6"/>
    <n v="10.6"/>
    <n v="8656"/>
    <d v="2004-11-04T00:00:00"/>
    <n v="1052"/>
    <m/>
    <m/>
    <m/>
    <m/>
    <n v="1068"/>
    <n v="1"/>
    <x v="66"/>
    <n v="106"/>
    <n v="6.8632075471698117"/>
  </r>
  <r>
    <n v="1095"/>
    <s v="Liran"/>
    <n v="1"/>
    <s v="Green Turtle"/>
    <s v="Female"/>
    <d v="2000-01-21T00:00:00"/>
    <n v="29500"/>
    <n v="63.6"/>
    <n v="58.5"/>
    <m/>
    <m/>
    <n v="8183"/>
    <d v="2003-08-26T00:00:00"/>
    <n v="30000"/>
    <n v="61"/>
    <n v="56"/>
    <n v="61.1"/>
    <n v="45.5"/>
    <n v="1095"/>
    <n v="1"/>
    <x v="67"/>
    <n v="1313"/>
    <n v="0.38080731150038083"/>
  </r>
  <r>
    <n v="1146"/>
    <s v="Ben"/>
    <n v="1"/>
    <s v="Green Turtle"/>
    <s v=""/>
    <d v="2005-04-03T00:00:00"/>
    <n v="5100"/>
    <n v="38.5"/>
    <n v="34.5"/>
    <m/>
    <m/>
    <n v="7838"/>
    <d v="2005-04-03T00:00:00"/>
    <n v="5100"/>
    <n v="38.5"/>
    <n v="34.5"/>
    <m/>
    <m/>
    <n v="1146"/>
    <n v="1"/>
    <x v="7"/>
    <n v="0"/>
    <n v="0"/>
  </r>
  <r>
    <n v="1147"/>
    <s v="Zahi"/>
    <n v="1"/>
    <s v="Green Turtle"/>
    <s v=""/>
    <d v="1999-08-05T00:00:00"/>
    <n v="1900"/>
    <n v="41"/>
    <m/>
    <m/>
    <m/>
    <n v="8680"/>
    <d v="1999-09-14T00:00:00"/>
    <n v="3015"/>
    <m/>
    <m/>
    <m/>
    <m/>
    <n v="1147"/>
    <n v="1"/>
    <x v="68"/>
    <n v="40"/>
    <n v="27.875"/>
  </r>
  <r>
    <n v="1155"/>
    <s v="Michael"/>
    <n v="1"/>
    <s v="Green Turtle"/>
    <s v=""/>
    <d v="1999-08-31T00:00:00"/>
    <n v="2890"/>
    <n v="40"/>
    <m/>
    <m/>
    <m/>
    <n v="8246"/>
    <d v="1999-09-14T00:00:00"/>
    <n v="2300"/>
    <m/>
    <m/>
    <m/>
    <m/>
    <n v="1155"/>
    <n v="1"/>
    <x v="69"/>
    <n v="14"/>
    <n v="0"/>
  </r>
  <r>
    <n v="1180"/>
    <s v="597 Shabi"/>
    <n v="1"/>
    <s v="Green Turtle"/>
    <s v="Male"/>
    <d v="2002-09-16T00:00:00"/>
    <n v="19.3"/>
    <m/>
    <m/>
    <n v="4.5999999999999996"/>
    <n v="3.7"/>
    <n v="29872"/>
    <d v="2013-08-15T00:00:00"/>
    <n v="39960"/>
    <n v="64.7"/>
    <n v="59.3"/>
    <n v="60.3"/>
    <n v="50.9"/>
    <n v="1180"/>
    <n v="1"/>
    <x v="70"/>
    <n v="3986"/>
    <n v="10.020245860511791"/>
  </r>
  <r>
    <n v="1184"/>
    <s v="87 Isashar"/>
    <n v="1"/>
    <s v="Green Turtle"/>
    <s v="Male"/>
    <d v="2002-09-16T00:00:00"/>
    <n v="19.899999999999999"/>
    <m/>
    <m/>
    <n v="4.8"/>
    <n v="3.7"/>
    <n v="32033"/>
    <d v="2014-06-16T00:00:00"/>
    <n v="49000"/>
    <n v="68.400000000000006"/>
    <n v="62.2"/>
    <n v="64.400000000000006"/>
    <n v="53.4"/>
    <n v="1184"/>
    <n v="2"/>
    <x v="71"/>
    <n v="4291"/>
    <n v="11.414611978559776"/>
  </r>
  <r>
    <n v="1185"/>
    <s v="599 Benjamin"/>
    <n v="1"/>
    <s v="Green Turtle"/>
    <s v="Male"/>
    <d v="2002-09-16T00:00:00"/>
    <n v="20.2"/>
    <m/>
    <m/>
    <n v="4.8"/>
    <n v="3.8"/>
    <n v="29876"/>
    <d v="2013-08-15T00:00:00"/>
    <n v="37500"/>
    <n v="61.9"/>
    <n v="57.2"/>
    <n v="58.1"/>
    <n v="48.4"/>
    <n v="1185"/>
    <n v="1"/>
    <x v="72"/>
    <n v="3986"/>
    <n v="9.4028600100351234"/>
  </r>
  <r>
    <n v="1193"/>
    <s v="596 Rachel"/>
    <n v="1"/>
    <s v="Green Turtle"/>
    <s v="Male"/>
    <d v="2002-09-09T00:00:00"/>
    <n v="20"/>
    <m/>
    <m/>
    <n v="4.9000000000000004"/>
    <n v="3.7"/>
    <n v="29873"/>
    <d v="2013-08-15T00:00:00"/>
    <n v="63320"/>
    <n v="75.7"/>
    <n v="67.5"/>
    <n v="70.599999999999994"/>
    <n v="58.6"/>
    <n v="1193"/>
    <n v="1"/>
    <x v="73"/>
    <n v="3993"/>
    <n v="15.852742299023291"/>
  </r>
  <r>
    <n v="1199"/>
    <s v="158 Asher"/>
    <n v="1"/>
    <s v="Green Turtle"/>
    <s v="Male"/>
    <d v="2002-09-16T00:00:00"/>
    <n v="19.8"/>
    <m/>
    <m/>
    <n v="4.7"/>
    <n v="3.7"/>
    <n v="32034"/>
    <d v="2014-06-16T00:00:00"/>
    <n v="54860"/>
    <n v="72.2"/>
    <n v="61.2"/>
    <n v="67.2"/>
    <n v="64.099999999999994"/>
    <n v="1199"/>
    <n v="2"/>
    <x v="74"/>
    <n v="4291"/>
    <n v="12.780284316010253"/>
  </r>
  <r>
    <n v="1203"/>
    <s v="402 Gad"/>
    <n v="1"/>
    <s v="Green Turtle"/>
    <s v="Male"/>
    <d v="2002-09-16T00:00:00"/>
    <n v="19.3"/>
    <m/>
    <m/>
    <n v="4.5999999999999996"/>
    <n v="3.6"/>
    <n v="43362"/>
    <d v="2018-09-27T00:00:00"/>
    <n v="51540"/>
    <n v="71.3"/>
    <n v="64"/>
    <n v="61.8"/>
    <m/>
    <n v="1203"/>
    <n v="3"/>
    <x v="75"/>
    <n v="5855"/>
    <n v="8.7994363791631081"/>
  </r>
  <r>
    <n v="1206"/>
    <s v="Pitusea"/>
    <n v="2"/>
    <s v="Loggerhead"/>
    <s v=""/>
    <d v="2007-05-22T00:00:00"/>
    <n v="79"/>
    <n v="9.3000000000000007"/>
    <n v="9.6999999999999993"/>
    <m/>
    <m/>
    <n v="7659"/>
    <d v="2007-11-14T00:00:00"/>
    <n v="362"/>
    <n v="13.8"/>
    <m/>
    <m/>
    <m/>
    <n v="1206"/>
    <n v="1"/>
    <x v="76"/>
    <n v="176"/>
    <n v="1.6079545454545454"/>
  </r>
  <r>
    <n v="1214"/>
    <s v="Sarosi"/>
    <n v="2"/>
    <s v="Loggerhead"/>
    <s v=""/>
    <d v="2007-05-28T00:00:00"/>
    <n v="27060"/>
    <n v="58"/>
    <n v="58"/>
    <m/>
    <m/>
    <n v="6866"/>
    <d v="2007-09-24T00:00:00"/>
    <n v="26140"/>
    <n v="59.7"/>
    <n v="57"/>
    <m/>
    <m/>
    <n v="1214"/>
    <n v="1"/>
    <x v="77"/>
    <n v="119"/>
    <n v="0"/>
  </r>
  <r>
    <n v="1259"/>
    <s v="Refael"/>
    <n v="2"/>
    <s v="Loggerhead"/>
    <s v=""/>
    <d v="2007-09-20T00:00:00"/>
    <n v="250"/>
    <n v="13.2"/>
    <n v="12.5"/>
    <m/>
    <m/>
    <n v="10706"/>
    <d v="2008-07-15T00:00:00"/>
    <n v="1644"/>
    <n v="22.5"/>
    <n v="20.100000000000001"/>
    <m/>
    <m/>
    <n v="1259"/>
    <n v="1"/>
    <x v="78"/>
    <n v="299"/>
    <n v="4.6622073578595318"/>
  </r>
  <r>
    <n v="1260"/>
    <s v="Yonah"/>
    <n v="1"/>
    <s v="Green Turtle"/>
    <s v="Female"/>
    <d v="2007-09-29T00:00:00"/>
    <n v="31120"/>
    <n v="64"/>
    <n v="57.5"/>
    <m/>
    <m/>
    <n v="15906"/>
    <d v="2009-07-03T00:00:00"/>
    <n v="31620"/>
    <n v="63.2"/>
    <n v="57"/>
    <m/>
    <m/>
    <n v="1260"/>
    <n v="1"/>
    <x v="67"/>
    <n v="643"/>
    <n v="0.77760497667185069"/>
  </r>
  <r>
    <n v="1319"/>
    <s v="TanTan"/>
    <n v="2"/>
    <s v="Loggerhead"/>
    <s v="Female"/>
    <d v="2007-10-22T00:00:00"/>
    <n v="41200"/>
    <n v="70.099999999999994"/>
    <n v="69.400000000000006"/>
    <m/>
    <m/>
    <n v="10740"/>
    <d v="2008-07-16T00:00:00"/>
    <m/>
    <m/>
    <m/>
    <m/>
    <m/>
    <n v="1319"/>
    <n v="1"/>
    <x v="7"/>
    <n v="268"/>
    <n v="0"/>
  </r>
  <r>
    <n v="1325"/>
    <s v="Chen"/>
    <n v="1"/>
    <s v="Green Turtle"/>
    <s v=""/>
    <d v="2007-10-25T00:00:00"/>
    <n v="2700"/>
    <n v="27"/>
    <n v="24.4"/>
    <m/>
    <m/>
    <n v="10708"/>
    <d v="2008-07-15T00:00:00"/>
    <n v="4760"/>
    <n v="31.5"/>
    <n v="28.7"/>
    <m/>
    <m/>
    <n v="1325"/>
    <n v="1"/>
    <x v="79"/>
    <n v="264"/>
    <n v="7.8030303030303028"/>
  </r>
  <r>
    <n v="1462"/>
    <s v="Dolev"/>
    <n v="2"/>
    <s v="Loggerhead"/>
    <s v=""/>
    <d v="2007-11-08T00:00:00"/>
    <n v="47"/>
    <n v="7.1"/>
    <n v="7"/>
    <m/>
    <m/>
    <n v="7660"/>
    <d v="2007-11-14T00:00:00"/>
    <n v="53.5"/>
    <n v="7.2"/>
    <m/>
    <m/>
    <m/>
    <n v="1462"/>
    <n v="1"/>
    <x v="80"/>
    <n v="6"/>
    <n v="1.0833333333333333"/>
  </r>
  <r>
    <n v="2099"/>
    <s v="Hariba"/>
    <n v="2"/>
    <s v="Loggerhead"/>
    <s v=""/>
    <d v="2006-05-17T00:00:00"/>
    <n v="15640"/>
    <n v="48"/>
    <n v="52"/>
    <m/>
    <m/>
    <n v="15037"/>
    <d v="2006-10-18T00:00:00"/>
    <n v="20520"/>
    <m/>
    <m/>
    <m/>
    <m/>
    <n v="2099"/>
    <n v="1"/>
    <x v="81"/>
    <n v="154"/>
    <n v="31.688311688311689"/>
  </r>
  <r>
    <n v="2101"/>
    <s v="Tova"/>
    <n v="2"/>
    <s v="Loggerhead"/>
    <s v=""/>
    <d v="2006-04-19T00:00:00"/>
    <n v="23280"/>
    <n v="56"/>
    <n v="53.5"/>
    <m/>
    <m/>
    <n v="8236"/>
    <d v="2006-04-19T00:00:00"/>
    <n v="23280"/>
    <n v="56"/>
    <n v="53.5"/>
    <m/>
    <m/>
    <n v="2101"/>
    <n v="1"/>
    <x v="7"/>
    <n v="0"/>
    <n v="0"/>
  </r>
  <r>
    <n v="2107"/>
    <s v="Fares"/>
    <n v="1"/>
    <s v="Green Turtle"/>
    <s v=""/>
    <d v="2008-01-30T00:00:00"/>
    <n v="896"/>
    <n v="20.6"/>
    <n v="18"/>
    <m/>
    <m/>
    <n v="10530"/>
    <d v="2008-06-13T00:00:00"/>
    <n v="1403"/>
    <n v="21.8"/>
    <n v="18"/>
    <m/>
    <m/>
    <n v="2107"/>
    <n v="1"/>
    <x v="82"/>
    <n v="135"/>
    <n v="3.7555555555555555"/>
  </r>
  <r>
    <n v="2109"/>
    <s v="Itzik"/>
    <n v="2"/>
    <s v="Loggerhead"/>
    <s v=""/>
    <d v="2008-01-31T00:00:00"/>
    <n v="56"/>
    <m/>
    <m/>
    <m/>
    <m/>
    <n v="10705"/>
    <d v="2008-07-15T00:00:00"/>
    <n v="319"/>
    <n v="12.7"/>
    <n v="11.2"/>
    <m/>
    <m/>
    <n v="2109"/>
    <n v="1"/>
    <x v="21"/>
    <n v="166"/>
    <n v="1.5843373493975903"/>
  </r>
  <r>
    <n v="2119"/>
    <s v="Krembo"/>
    <n v="2"/>
    <s v="Loggerhead"/>
    <s v=""/>
    <d v="2008-02-15T00:00:00"/>
    <n v="24760"/>
    <m/>
    <m/>
    <m/>
    <m/>
    <n v="10534"/>
    <d v="2008-06-02T00:00:00"/>
    <n v="27860"/>
    <n v="59.8"/>
    <n v="52.3"/>
    <n v="55.6"/>
    <m/>
    <n v="2119"/>
    <n v="1"/>
    <x v="42"/>
    <n v="108"/>
    <n v="28.703703703703702"/>
  </r>
  <r>
    <n v="2120"/>
    <s v="Chalooshes"/>
    <n v="1"/>
    <s v="Green Turtle"/>
    <s v=""/>
    <d v="2008-02-05T00:00:00"/>
    <n v="696.5"/>
    <n v="18.5"/>
    <m/>
    <m/>
    <m/>
    <n v="10581"/>
    <d v="2008-06-25T00:00:00"/>
    <n v="1656"/>
    <n v="23.8"/>
    <n v="19.5"/>
    <m/>
    <m/>
    <n v="2120"/>
    <n v="1"/>
    <x v="83"/>
    <n v="141"/>
    <n v="6.8049645390070923"/>
  </r>
  <r>
    <n v="2124"/>
    <s v="Moshe"/>
    <n v="2"/>
    <s v="Loggerhead"/>
    <s v=""/>
    <d v="2008-02-13T00:00:00"/>
    <n v="72.5"/>
    <n v="8.1999999999999993"/>
    <n v="8"/>
    <m/>
    <m/>
    <n v="10522"/>
    <d v="2008-06-13T00:00:00"/>
    <n v="230"/>
    <n v="11.3"/>
    <n v="11.1"/>
    <m/>
    <m/>
    <n v="2124"/>
    <n v="1"/>
    <x v="84"/>
    <n v="121"/>
    <n v="1.3016528925619835"/>
  </r>
  <r>
    <n v="2127"/>
    <s v="Tchompee"/>
    <n v="2"/>
    <s v="Loggerhead"/>
    <s v=""/>
    <d v="2008-02-19T00:00:00"/>
    <n v="13540"/>
    <n v="51.4"/>
    <n v="48.4"/>
    <m/>
    <m/>
    <n v="17679"/>
    <d v="2009-12-24T00:00:00"/>
    <n v="25580"/>
    <n v="57.5"/>
    <n v="54"/>
    <n v="56"/>
    <m/>
    <n v="2127"/>
    <n v="1"/>
    <x v="85"/>
    <n v="674"/>
    <n v="17.863501483679524"/>
  </r>
  <r>
    <n v="2129"/>
    <s v="Raz"/>
    <n v="2"/>
    <s v="Loggerhead"/>
    <s v=""/>
    <d v="2008-02-20T00:00:00"/>
    <n v="89"/>
    <n v="8.5"/>
    <n v="8.6"/>
    <m/>
    <m/>
    <n v="10531"/>
    <d v="2008-06-13T00:00:00"/>
    <n v="365"/>
    <n v="13.7"/>
    <n v="13.3"/>
    <m/>
    <m/>
    <n v="2129"/>
    <n v="1"/>
    <x v="86"/>
    <n v="114"/>
    <n v="2.4210526315789473"/>
  </r>
  <r>
    <n v="2131"/>
    <s v="yossef"/>
    <n v="2"/>
    <s v="Loggerhead"/>
    <s v=""/>
    <d v="2008-02-20T00:00:00"/>
    <n v="140.5"/>
    <n v="9.8000000000000007"/>
    <n v="9.5"/>
    <m/>
    <m/>
    <n v="10515"/>
    <d v="2008-06-13T00:00:00"/>
    <n v="422.5"/>
    <n v="14.1"/>
    <n v="12.7"/>
    <m/>
    <m/>
    <n v="2131"/>
    <n v="1"/>
    <x v="87"/>
    <n v="114"/>
    <n v="2.4736842105263159"/>
  </r>
  <r>
    <n v="2132"/>
    <s v="Foohad"/>
    <n v="2"/>
    <s v="Loggerhead"/>
    <s v=""/>
    <d v="2008-02-19T00:00:00"/>
    <n v="204"/>
    <n v="11.8"/>
    <m/>
    <m/>
    <m/>
    <n v="10764"/>
    <d v="2008-07-08T00:00:00"/>
    <n v="672"/>
    <n v="17.600000000000001"/>
    <n v="15.7"/>
    <m/>
    <m/>
    <n v="2132"/>
    <n v="1"/>
    <x v="88"/>
    <n v="140"/>
    <n v="3.342857142857143"/>
  </r>
  <r>
    <n v="2133"/>
    <s v="Tony (Fat Tony)"/>
    <n v="2"/>
    <s v="Loggerhead"/>
    <s v=""/>
    <d v="2008-02-21T00:00:00"/>
    <n v="124.5"/>
    <n v="9.6"/>
    <n v="9.5"/>
    <m/>
    <m/>
    <n v="10528"/>
    <d v="2008-06-13T00:00:00"/>
    <n v="315.5"/>
    <n v="13.8"/>
    <n v="12.6"/>
    <m/>
    <m/>
    <n v="2133"/>
    <n v="1"/>
    <x v="89"/>
    <n v="113"/>
    <n v="1.6902654867256637"/>
  </r>
  <r>
    <n v="2141"/>
    <s v="Effi"/>
    <n v="2"/>
    <s v="Loggerhead"/>
    <s v=""/>
    <d v="2008-03-03T00:00:00"/>
    <n v="73"/>
    <n v="8.6"/>
    <n v="8"/>
    <m/>
    <m/>
    <n v="10511"/>
    <d v="2008-06-13T00:00:00"/>
    <n v="291.5"/>
    <n v="12.6"/>
    <n v="11.7"/>
    <m/>
    <m/>
    <n v="2141"/>
    <n v="1"/>
    <x v="90"/>
    <n v="102"/>
    <n v="2.142156862745098"/>
  </r>
  <r>
    <n v="2143"/>
    <s v="Tsvika"/>
    <n v="2"/>
    <s v="Loggerhead"/>
    <s v=""/>
    <d v="2008-03-05T00:00:00"/>
    <n v="68.5"/>
    <n v="8.1"/>
    <n v="7.7"/>
    <m/>
    <m/>
    <n v="10523"/>
    <d v="2008-06-13T00:00:00"/>
    <n v="267"/>
    <n v="12.4"/>
    <n v="12.6"/>
    <m/>
    <m/>
    <n v="2143"/>
    <n v="1"/>
    <x v="91"/>
    <n v="100"/>
    <n v="1.9850000000000001"/>
  </r>
  <r>
    <n v="2148"/>
    <s v="Amirko"/>
    <n v="2"/>
    <s v="Loggerhead"/>
    <s v=""/>
    <d v="2008-03-14T00:00:00"/>
    <n v="88.5"/>
    <n v="9.3000000000000007"/>
    <n v="9"/>
    <m/>
    <m/>
    <n v="10513"/>
    <d v="2008-06-13T00:00:00"/>
    <n v="288"/>
    <n v="12.3"/>
    <n v="11.8"/>
    <m/>
    <m/>
    <n v="2148"/>
    <n v="1"/>
    <x v="92"/>
    <n v="91"/>
    <n v="2.1923076923076925"/>
  </r>
  <r>
    <n v="2163"/>
    <s v="Roni"/>
    <n v="2"/>
    <s v="Loggerhead"/>
    <s v=""/>
    <d v="2008-04-01T00:00:00"/>
    <n v="91.5"/>
    <n v="9"/>
    <n v="9.3000000000000007"/>
    <m/>
    <m/>
    <n v="10526"/>
    <d v="2008-06-13T00:00:00"/>
    <n v="181.5"/>
    <n v="10.9"/>
    <n v="10.8"/>
    <m/>
    <m/>
    <n v="2163"/>
    <n v="1"/>
    <x v="93"/>
    <n v="73"/>
    <n v="1.2328767123287672"/>
  </r>
  <r>
    <n v="2167"/>
    <s v="Alik"/>
    <n v="1"/>
    <s v="Green Turtle"/>
    <s v=""/>
    <d v="2008-04-17T00:00:00"/>
    <n v="1098"/>
    <n v="21.2"/>
    <n v="19.3"/>
    <m/>
    <m/>
    <n v="10580"/>
    <d v="2008-06-25T00:00:00"/>
    <n v="1623"/>
    <n v="22.2"/>
    <n v="20.3"/>
    <m/>
    <m/>
    <n v="2167"/>
    <n v="1"/>
    <x v="94"/>
    <n v="69"/>
    <n v="7.6086956521739131"/>
  </r>
  <r>
    <n v="2168"/>
    <s v="Shir"/>
    <n v="2"/>
    <s v="Loggerhead"/>
    <s v="Female"/>
    <d v="2008-04-18T00:00:00"/>
    <n v="44040"/>
    <n v="71"/>
    <n v="65.8"/>
    <m/>
    <m/>
    <n v="10535"/>
    <d v="2008-06-02T00:00:00"/>
    <n v="47600"/>
    <n v="71.5"/>
    <m/>
    <n v="68"/>
    <m/>
    <n v="2168"/>
    <n v="1"/>
    <x v="95"/>
    <n v="45"/>
    <n v="79.111111111111114"/>
  </r>
  <r>
    <n v="2170"/>
    <s v="Iris"/>
    <n v="2"/>
    <s v="Loggerhead"/>
    <s v="Female"/>
    <d v="2008-05-21T00:00:00"/>
    <n v="42680"/>
    <n v="66.8"/>
    <n v="62.6"/>
    <m/>
    <m/>
    <n v="10533"/>
    <d v="2008-06-02T00:00:00"/>
    <n v="43520"/>
    <n v="67"/>
    <n v="63"/>
    <n v="63.8"/>
    <m/>
    <n v="2170"/>
    <n v="1"/>
    <x v="96"/>
    <n v="12"/>
    <n v="70"/>
  </r>
  <r>
    <n v="2172"/>
    <s v="Boya"/>
    <n v="2"/>
    <s v="Loggerhead"/>
    <s v="Male"/>
    <d v="2008-05-23T00:00:00"/>
    <n v="35560"/>
    <n v="66.5"/>
    <n v="63"/>
    <m/>
    <m/>
    <n v="14902"/>
    <d v="2009-04-21T00:00:00"/>
    <n v="44060"/>
    <n v="67"/>
    <n v="60.6"/>
    <n v="64.099999999999994"/>
    <n v="51.1"/>
    <n v="2172"/>
    <n v="1"/>
    <x v="97"/>
    <n v="333"/>
    <n v="25.525525525525527"/>
  </r>
  <r>
    <n v="2173"/>
    <s v="hahim sarosi"/>
    <n v="1"/>
    <s v="Green Turtle"/>
    <s v=""/>
    <d v="2008-05-30T00:00:00"/>
    <n v="24900"/>
    <n v="58.6"/>
    <n v="52"/>
    <m/>
    <m/>
    <n v="10287"/>
    <d v="2008-05-30T00:00:00"/>
    <n v="24900"/>
    <n v="58.6"/>
    <n v="52"/>
    <m/>
    <m/>
    <n v="2173"/>
    <n v="1"/>
    <x v="7"/>
    <n v="0"/>
    <n v="0"/>
  </r>
  <r>
    <n v="2175"/>
    <s v="Shy"/>
    <n v="1"/>
    <s v="Green Turtle"/>
    <s v=""/>
    <d v="2008-05-29T00:00:00"/>
    <n v="695"/>
    <n v="18.399999999999999"/>
    <n v="15.5"/>
    <m/>
    <m/>
    <n v="10578"/>
    <d v="2008-06-25T00:00:00"/>
    <n v="911"/>
    <n v="18.5"/>
    <n v="16"/>
    <m/>
    <m/>
    <n v="2175"/>
    <n v="1"/>
    <x v="98"/>
    <n v="27"/>
    <n v="8"/>
  </r>
  <r>
    <n v="2176"/>
    <s v="Alfred"/>
    <n v="1"/>
    <s v="Green Turtle"/>
    <s v=""/>
    <d v="2008-06-01T00:00:00"/>
    <n v="788"/>
    <n v="19.899999999999999"/>
    <n v="17.2"/>
    <m/>
    <m/>
    <n v="11070"/>
    <d v="2008-09-24T00:00:00"/>
    <n v="1577"/>
    <n v="24.4"/>
    <n v="20"/>
    <m/>
    <m/>
    <n v="2176"/>
    <n v="1"/>
    <x v="99"/>
    <n v="115"/>
    <n v="6.8608695652173912"/>
  </r>
  <r>
    <n v="2206"/>
    <s v="Tchiko"/>
    <n v="1"/>
    <s v="Green Turtle"/>
    <s v=""/>
    <d v="2008-07-04T00:00:00"/>
    <n v="1011"/>
    <n v="19.399999999999999"/>
    <n v="18"/>
    <m/>
    <m/>
    <n v="11071"/>
    <d v="2008-09-24T00:00:00"/>
    <n v="1616"/>
    <n v="21.8"/>
    <n v="19.7"/>
    <m/>
    <m/>
    <n v="2206"/>
    <n v="1"/>
    <x v="100"/>
    <n v="82"/>
    <n v="7.3780487804878048"/>
  </r>
  <r>
    <n v="2207"/>
    <s v="Ohad"/>
    <n v="2"/>
    <s v="Loggerhead"/>
    <s v=""/>
    <d v="2008-07-04T00:00:00"/>
    <n v="15.5"/>
    <n v="4.4000000000000004"/>
    <n v="4.0999999999999996"/>
    <m/>
    <m/>
    <n v="10672"/>
    <d v="2008-07-04T00:00:00"/>
    <n v="15.5"/>
    <n v="4.4000000000000004"/>
    <n v="4.0999999999999996"/>
    <m/>
    <m/>
    <n v="2207"/>
    <n v="1"/>
    <x v="7"/>
    <n v="0"/>
    <n v="0"/>
  </r>
  <r>
    <n v="2213"/>
    <s v="Haifa (the kicking nun)"/>
    <n v="2"/>
    <s v="Loggerhead"/>
    <s v="Female"/>
    <d v="2008-07-18T00:00:00"/>
    <n v="42950"/>
    <n v="70"/>
    <n v="12.5"/>
    <m/>
    <m/>
    <n v="10751"/>
    <d v="2008-07-18T00:00:00"/>
    <n v="42950"/>
    <n v="70"/>
    <n v="12.5"/>
    <m/>
    <m/>
    <n v="2213"/>
    <n v="1"/>
    <x v="7"/>
    <n v="0"/>
    <n v="0"/>
  </r>
  <r>
    <n v="2215"/>
    <s v="Fadida"/>
    <n v="2"/>
    <s v="Loggerhead"/>
    <s v=""/>
    <d v="2008-07-22T00:00:00"/>
    <n v="361.5"/>
    <n v="14.1"/>
    <n v="13.1"/>
    <m/>
    <m/>
    <n v="11067"/>
    <d v="2008-09-24T00:00:00"/>
    <n v="744"/>
    <n v="17.3"/>
    <n v="15.9"/>
    <m/>
    <m/>
    <n v="2215"/>
    <n v="1"/>
    <x v="101"/>
    <n v="64"/>
    <n v="5.9765625"/>
  </r>
  <r>
    <n v="2217"/>
    <s v="Yair"/>
    <n v="2"/>
    <s v="Loggerhead"/>
    <s v=""/>
    <d v="2008-07-29T00:00:00"/>
    <n v="314.5"/>
    <n v="12.4"/>
    <m/>
    <m/>
    <m/>
    <n v="11069"/>
    <d v="2008-09-24T00:00:00"/>
    <n v="574"/>
    <n v="15.7"/>
    <n v="14.4"/>
    <m/>
    <m/>
    <n v="2217"/>
    <n v="1"/>
    <x v="102"/>
    <n v="57"/>
    <n v="4.5526315789473681"/>
  </r>
  <r>
    <n v="2222"/>
    <s v="Frishman"/>
    <n v="1"/>
    <s v="Green Turtle"/>
    <s v=""/>
    <d v="2008-08-28T00:00:00"/>
    <n v="26360"/>
    <n v="63.2"/>
    <n v="56.1"/>
    <m/>
    <m/>
    <n v="11250"/>
    <d v="2008-10-30T00:00:00"/>
    <n v="26300"/>
    <n v="63.2"/>
    <n v="56.5"/>
    <m/>
    <m/>
    <n v="2222"/>
    <n v="1"/>
    <x v="103"/>
    <n v="63"/>
    <n v="0"/>
  </r>
  <r>
    <n v="2223"/>
    <s v="Jinji"/>
    <n v="2"/>
    <s v="Loggerhead"/>
    <s v=""/>
    <d v="2008-08-27T00:00:00"/>
    <n v="445"/>
    <n v="15"/>
    <n v="15"/>
    <m/>
    <m/>
    <n v="11068"/>
    <d v="2008-09-24T00:00:00"/>
    <n v="539"/>
    <n v="14.8"/>
    <n v="15.5"/>
    <m/>
    <m/>
    <n v="2223"/>
    <n v="1"/>
    <x v="104"/>
    <n v="28"/>
    <n v="3.3571428571428572"/>
  </r>
  <r>
    <n v="2225"/>
    <s v="Kzaa"/>
    <n v="1"/>
    <s v="Green Turtle"/>
    <s v="Male"/>
    <d v="2008-09-21T00:00:00"/>
    <m/>
    <n v="52.5"/>
    <m/>
    <m/>
    <m/>
    <n v="11037"/>
    <d v="2008-09-21T00:00:00"/>
    <m/>
    <n v="52.5"/>
    <m/>
    <m/>
    <m/>
    <n v="2225"/>
    <n v="1"/>
    <x v="7"/>
    <n v="0"/>
    <n v="0"/>
  </r>
  <r>
    <n v="2227"/>
    <s v="Corfu"/>
    <n v="2"/>
    <s v="Loggerhead"/>
    <s v=""/>
    <d v="2008-09-27T00:00:00"/>
    <n v="393"/>
    <n v="14"/>
    <n v="14.3"/>
    <m/>
    <m/>
    <n v="16129"/>
    <d v="2009-07-22T00:00:00"/>
    <n v="1880"/>
    <n v="23.5"/>
    <n v="22.5"/>
    <m/>
    <m/>
    <n v="2227"/>
    <n v="1"/>
    <x v="105"/>
    <n v="298"/>
    <n v="4.9899328859060406"/>
  </r>
  <r>
    <n v="2238"/>
    <s v="Moosa"/>
    <n v="2"/>
    <s v="Loggerhead"/>
    <s v="Female"/>
    <d v="2008-10-09T00:00:00"/>
    <n v="31860"/>
    <n v="64"/>
    <n v="62"/>
    <m/>
    <m/>
    <n v="14901"/>
    <d v="2009-04-21T00:00:00"/>
    <n v="37066"/>
    <n v="64.2"/>
    <n v="62"/>
    <n v="60.2"/>
    <n v="49.7"/>
    <n v="2238"/>
    <n v="1"/>
    <x v="106"/>
    <n v="194"/>
    <n v="26.835051546391753"/>
  </r>
  <r>
    <n v="2256"/>
    <s v="Zarka"/>
    <n v="1"/>
    <s v="Green Turtle"/>
    <s v=""/>
    <d v="2008-11-09T00:00:00"/>
    <n v="1902"/>
    <n v="23.6"/>
    <n v="22.3"/>
    <m/>
    <m/>
    <n v="15131"/>
    <d v="2009-05-04T00:00:00"/>
    <n v="3240"/>
    <n v="27.9"/>
    <n v="26.1"/>
    <m/>
    <m/>
    <n v="2256"/>
    <n v="1"/>
    <x v="107"/>
    <n v="176"/>
    <n v="7.6022727272727275"/>
  </r>
  <r>
    <n v="2427"/>
    <s v="Jambo"/>
    <n v="1"/>
    <s v="Green Turtle"/>
    <s v=""/>
    <d v="2009-01-07T00:00:00"/>
    <n v="3580"/>
    <n v="30.3"/>
    <n v="27.7"/>
    <m/>
    <m/>
    <n v="15130"/>
    <d v="2009-05-04T00:00:00"/>
    <n v="4300"/>
    <n v="32"/>
    <n v="28.3"/>
    <m/>
    <m/>
    <n v="2427"/>
    <n v="1"/>
    <x v="108"/>
    <n v="117"/>
    <n v="6.1538461538461542"/>
  </r>
  <r>
    <n v="3106"/>
    <s v="Baraka"/>
    <n v="2"/>
    <s v="Loggerhead"/>
    <s v="Female"/>
    <d v="2009-02-07T00:00:00"/>
    <n v="47300"/>
    <n v="72"/>
    <n v="66"/>
    <m/>
    <m/>
    <n v="12833"/>
    <d v="2009-02-07T00:00:00"/>
    <n v="47300"/>
    <n v="72"/>
    <n v="66"/>
    <m/>
    <m/>
    <n v="3106"/>
    <n v="1"/>
    <x v="7"/>
    <n v="0"/>
    <n v="0"/>
  </r>
  <r>
    <n v="3108"/>
    <s v="Asaf"/>
    <n v="1"/>
    <s v="Green Turtle"/>
    <s v=""/>
    <d v="2009-02-12T00:00:00"/>
    <n v="31160"/>
    <n v="69.400000000000006"/>
    <n v="60.4"/>
    <m/>
    <m/>
    <n v="15121"/>
    <d v="2009-05-03T00:00:00"/>
    <n v="35420"/>
    <m/>
    <m/>
    <m/>
    <m/>
    <n v="3108"/>
    <n v="1"/>
    <x v="109"/>
    <n v="80"/>
    <n v="53.25"/>
  </r>
  <r>
    <n v="3111"/>
    <s v="Rotem"/>
    <n v="2"/>
    <s v="Loggerhead"/>
    <s v=""/>
    <d v="2009-02-20T00:00:00"/>
    <n v="27940"/>
    <n v="63"/>
    <n v="57"/>
    <m/>
    <m/>
    <n v="14900"/>
    <d v="2009-04-21T00:00:00"/>
    <n v="31040"/>
    <n v="62.2"/>
    <n v="56.4"/>
    <n v="58.2"/>
    <n v="47"/>
    <n v="3111"/>
    <n v="1"/>
    <x v="42"/>
    <n v="60"/>
    <n v="51.666666666666664"/>
  </r>
  <r>
    <n v="3116"/>
    <s v="Machloof"/>
    <n v="2"/>
    <s v="Loggerhead"/>
    <s v="Male"/>
    <d v="2009-03-10T00:00:00"/>
    <n v="34520"/>
    <n v="64.2"/>
    <n v="62.5"/>
    <m/>
    <m/>
    <n v="15126"/>
    <d v="2009-05-04T00:00:00"/>
    <n v="37080"/>
    <n v="63.8"/>
    <n v="62.8"/>
    <n v="61"/>
    <n v="51.2"/>
    <n v="3116"/>
    <n v="1"/>
    <x v="110"/>
    <n v="55"/>
    <n v="46.545454545454547"/>
  </r>
  <r>
    <n v="3144"/>
    <s v="kummi2"/>
    <n v="2"/>
    <s v="Loggerhead"/>
    <s v=""/>
    <d v="2009-03-17T00:00:00"/>
    <n v="43.5"/>
    <n v="6.9"/>
    <n v="6.4"/>
    <m/>
    <m/>
    <n v="18435"/>
    <d v="2010-03-25T00:00:00"/>
    <n v="965"/>
    <n v="20"/>
    <n v="16.5"/>
    <m/>
    <m/>
    <n v="3144"/>
    <n v="1"/>
    <x v="111"/>
    <n v="373"/>
    <n v="2.4705093833780163"/>
  </r>
  <r>
    <n v="3819"/>
    <s v="Yoad"/>
    <n v="2"/>
    <s v="Loggerhead"/>
    <s v=""/>
    <d v="2009-04-01T00:00:00"/>
    <n v="42.5"/>
    <n v="7"/>
    <n v="6.8"/>
    <m/>
    <m/>
    <n v="16757"/>
    <d v="2009-09-19T00:00:00"/>
    <n v="352"/>
    <n v="13.8"/>
    <n v="11.2"/>
    <m/>
    <m/>
    <n v="3819"/>
    <n v="1"/>
    <x v="112"/>
    <n v="171"/>
    <n v="1.8099415204678362"/>
  </r>
  <r>
    <n v="3858"/>
    <s v="Aidel"/>
    <n v="2"/>
    <s v="Loggerhead"/>
    <s v=""/>
    <d v="2009-04-16T00:00:00"/>
    <n v="85"/>
    <n v="8.6"/>
    <n v="8.4"/>
    <m/>
    <m/>
    <n v="16132"/>
    <d v="2009-07-22T00:00:00"/>
    <n v="279"/>
    <n v="12.5"/>
    <n v="12"/>
    <m/>
    <m/>
    <n v="3858"/>
    <n v="1"/>
    <x v="113"/>
    <n v="97"/>
    <n v="2"/>
  </r>
  <r>
    <n v="3859"/>
    <s v="Jolean"/>
    <n v="2"/>
    <s v="Loggerhead"/>
    <s v=""/>
    <d v="2009-04-18T00:00:00"/>
    <n v="837"/>
    <n v="19"/>
    <n v="18.8"/>
    <m/>
    <m/>
    <n v="16760"/>
    <d v="2009-09-19T00:00:00"/>
    <n v="1340"/>
    <n v="22.5"/>
    <n v="20.2"/>
    <m/>
    <m/>
    <n v="3859"/>
    <n v="1"/>
    <x v="114"/>
    <n v="154"/>
    <n v="3.2662337662337664"/>
  </r>
  <r>
    <n v="3860"/>
    <s v="Frankenstain"/>
    <n v="2"/>
    <s v="Loggerhead"/>
    <s v=""/>
    <d v="2009-04-23T00:00:00"/>
    <n v="22300"/>
    <n v="58.2"/>
    <n v="53.5"/>
    <m/>
    <m/>
    <n v="27561"/>
    <d v="2012-09-17T00:00:00"/>
    <n v="55580"/>
    <n v="71.599999999999994"/>
    <n v="61.5"/>
    <n v="63"/>
    <n v="50.6"/>
    <n v="3860"/>
    <n v="1"/>
    <x v="115"/>
    <n v="1243"/>
    <n v="26.773934030571198"/>
  </r>
  <r>
    <n v="3866"/>
    <s v="Sarusi"/>
    <n v="1"/>
    <s v="Green Turtle"/>
    <s v=""/>
    <d v="2001-06-21T00:00:00"/>
    <n v="5200"/>
    <n v="35"/>
    <m/>
    <m/>
    <m/>
    <n v="14966"/>
    <d v="2001-06-21T00:00:00"/>
    <n v="5200"/>
    <n v="35"/>
    <m/>
    <m/>
    <m/>
    <n v="3866"/>
    <n v="1"/>
    <x v="7"/>
    <n v="0"/>
    <n v="0"/>
  </r>
  <r>
    <n v="3867"/>
    <s v="Gifa"/>
    <n v="2"/>
    <s v="Loggerhead"/>
    <s v=""/>
    <d v="2001-05-22T00:00:00"/>
    <n v="37000"/>
    <n v="62"/>
    <m/>
    <m/>
    <m/>
    <n v="14970"/>
    <d v="2001-05-22T00:00:00"/>
    <n v="37000"/>
    <n v="62"/>
    <m/>
    <m/>
    <m/>
    <n v="3867"/>
    <n v="1"/>
    <x v="7"/>
    <n v="0"/>
    <n v="0"/>
  </r>
  <r>
    <n v="3871"/>
    <s v="Tzabi"/>
    <n v="2"/>
    <s v="Loggerhead"/>
    <s v=""/>
    <d v="2004-02-21T00:00:00"/>
    <n v="64"/>
    <n v="7.6"/>
    <n v="7.5"/>
    <n v="7"/>
    <n v="7.1"/>
    <n v="15029"/>
    <d v="2004-02-21T00:00:00"/>
    <n v="64"/>
    <n v="7.6"/>
    <n v="7.5"/>
    <n v="7"/>
    <n v="7.1"/>
    <n v="3871"/>
    <n v="1"/>
    <x v="7"/>
    <n v="0"/>
    <n v="0"/>
  </r>
  <r>
    <n v="3872"/>
    <s v="Carmel"/>
    <n v="2"/>
    <s v="Loggerhead"/>
    <s v=""/>
    <d v="2004-04-20T00:00:00"/>
    <n v="127.5"/>
    <n v="10.5"/>
    <n v="10.199999999999999"/>
    <m/>
    <m/>
    <n v="15032"/>
    <d v="2004-04-20T00:00:00"/>
    <n v="127.5"/>
    <n v="10.5"/>
    <n v="10.199999999999999"/>
    <m/>
    <m/>
    <n v="3872"/>
    <n v="1"/>
    <x v="7"/>
    <n v="0"/>
    <n v="0"/>
  </r>
  <r>
    <n v="3885"/>
    <s v="Yoss"/>
    <n v="1"/>
    <s v="Green Turtle"/>
    <s v=""/>
    <d v="2009-05-01T00:00:00"/>
    <n v="233.5"/>
    <n v="13.5"/>
    <n v="11.7"/>
    <m/>
    <m/>
    <n v="16136"/>
    <d v="2009-07-22T00:00:00"/>
    <n v="491"/>
    <n v="15.5"/>
    <n v="13.5"/>
    <m/>
    <m/>
    <n v="3885"/>
    <n v="1"/>
    <x v="116"/>
    <n v="82"/>
    <n v="3.1402439024390243"/>
  </r>
  <r>
    <n v="3965"/>
    <s v="Mary"/>
    <n v="2"/>
    <s v="Loggerhead"/>
    <s v="Female"/>
    <d v="2009-06-13T00:00:00"/>
    <n v="36240"/>
    <n v="68"/>
    <n v="64.3"/>
    <m/>
    <m/>
    <n v="15629"/>
    <d v="2009-06-13T00:00:00"/>
    <n v="36240"/>
    <n v="68"/>
    <n v="64.3"/>
    <m/>
    <m/>
    <n v="3965"/>
    <n v="1"/>
    <x v="7"/>
    <n v="0"/>
    <n v="0"/>
  </r>
  <r>
    <n v="4071"/>
    <s v="Aharon"/>
    <n v="2"/>
    <s v="Loggerhead"/>
    <s v="Female"/>
    <d v="2009-06-30T00:00:00"/>
    <n v="43820"/>
    <n v="68.5"/>
    <n v="62.2"/>
    <m/>
    <m/>
    <n v="16874"/>
    <d v="2009-09-24T00:00:00"/>
    <n v="43080"/>
    <n v="68.7"/>
    <n v="61.5"/>
    <n v="64.7"/>
    <n v="52.4"/>
    <n v="4071"/>
    <n v="1"/>
    <x v="117"/>
    <n v="86"/>
    <n v="0"/>
  </r>
  <r>
    <n v="4076"/>
    <s v="Blue"/>
    <n v="2"/>
    <s v="Loggerhead"/>
    <s v="Female"/>
    <d v="2009-07-05T00:00:00"/>
    <m/>
    <n v="68.5"/>
    <n v="64"/>
    <m/>
    <m/>
    <n v="15966"/>
    <d v="2009-07-05T00:00:00"/>
    <m/>
    <n v="68.5"/>
    <n v="64"/>
    <m/>
    <m/>
    <n v="4076"/>
    <n v="1"/>
    <x v="7"/>
    <n v="0"/>
    <n v="0"/>
  </r>
  <r>
    <n v="4077"/>
    <s v="Shever"/>
    <n v="2"/>
    <s v="Loggerhead"/>
    <s v="Female"/>
    <d v="2009-07-05T00:00:00"/>
    <n v="42500"/>
    <m/>
    <m/>
    <m/>
    <m/>
    <n v="17678"/>
    <d v="2009-12-24T00:00:00"/>
    <n v="40980"/>
    <n v="69"/>
    <n v="65"/>
    <n v="65.2"/>
    <m/>
    <n v="4077"/>
    <n v="1"/>
    <x v="118"/>
    <n v="172"/>
    <n v="0"/>
  </r>
  <r>
    <n v="4079"/>
    <s v="Etya"/>
    <n v="5"/>
    <s v="Nile Softshell"/>
    <s v=""/>
    <d v="2009-07-09T00:00:00"/>
    <n v="1040"/>
    <n v="24"/>
    <n v="20"/>
    <m/>
    <m/>
    <n v="16007"/>
    <d v="2009-07-09T00:00:00"/>
    <n v="1040"/>
    <n v="24"/>
    <n v="20"/>
    <m/>
    <m/>
    <n v="4079"/>
    <n v="1"/>
    <x v="7"/>
    <n v="0"/>
    <n v="0"/>
  </r>
  <r>
    <n v="4112"/>
    <s v="Nimrod"/>
    <n v="2"/>
    <s v="Loggerhead"/>
    <s v="Female"/>
    <d v="2009-07-23T00:00:00"/>
    <n v="47040"/>
    <m/>
    <m/>
    <m/>
    <m/>
    <n v="19537"/>
    <d v="2010-09-02T00:00:00"/>
    <m/>
    <n v="70.400000000000006"/>
    <n v="62.8"/>
    <n v="69.2"/>
    <n v="53.1"/>
    <n v="4112"/>
    <n v="1"/>
    <x v="7"/>
    <n v="406"/>
    <n v="0"/>
  </r>
  <r>
    <n v="4130"/>
    <s v="Optimist"/>
    <n v="1"/>
    <s v="Green Turtle"/>
    <s v=""/>
    <d v="2009-08-15T00:00:00"/>
    <n v="3050"/>
    <n v="30"/>
    <n v="25.5"/>
    <m/>
    <m/>
    <n v="16759"/>
    <d v="2009-09-19T00:00:00"/>
    <n v="3320"/>
    <n v="29"/>
    <n v="26"/>
    <m/>
    <m/>
    <n v="4130"/>
    <n v="1"/>
    <x v="119"/>
    <n v="35"/>
    <n v="7.7142857142857144"/>
  </r>
  <r>
    <n v="4143"/>
    <s v="August"/>
    <n v="1"/>
    <s v="Green Turtle"/>
    <s v=""/>
    <d v="2009-08-30T00:00:00"/>
    <n v="21"/>
    <n v="5"/>
    <n v="4.3"/>
    <m/>
    <m/>
    <n v="16758"/>
    <d v="2009-09-19T00:00:00"/>
    <n v="40"/>
    <n v="6.1"/>
    <n v="5.3"/>
    <m/>
    <m/>
    <n v="4143"/>
    <n v="1"/>
    <x v="120"/>
    <n v="20"/>
    <n v="0.95"/>
  </r>
  <r>
    <n v="4156"/>
    <s v="Moshe Hakatan"/>
    <n v="2"/>
    <s v="Loggerhead"/>
    <s v=""/>
    <d v="2009-09-11T00:00:00"/>
    <n v="16860"/>
    <n v="52.5"/>
    <n v="50.8"/>
    <m/>
    <m/>
    <n v="16875"/>
    <d v="2009-09-24T00:00:00"/>
    <n v="16080"/>
    <n v="52"/>
    <n v="50.8"/>
    <n v="49.9"/>
    <n v="40"/>
    <n v="4156"/>
    <n v="1"/>
    <x v="121"/>
    <n v="13"/>
    <n v="0"/>
  </r>
  <r>
    <n v="4163"/>
    <s v="Mazooli angelina"/>
    <n v="1"/>
    <s v="Green Turtle"/>
    <s v=""/>
    <d v="2009-09-20T00:00:00"/>
    <n v="3140"/>
    <n v="28.4"/>
    <n v="26.8"/>
    <m/>
    <m/>
    <n v="17680"/>
    <d v="2009-12-24T00:00:00"/>
    <n v="3880"/>
    <n v="29"/>
    <n v="27.8"/>
    <n v="29.5"/>
    <m/>
    <n v="4163"/>
    <n v="1"/>
    <x v="122"/>
    <n v="95"/>
    <n v="7.7894736842105265"/>
  </r>
  <r>
    <n v="4190"/>
    <s v="Yonah yoni"/>
    <n v="2"/>
    <s v="Loggerhead"/>
    <s v="Female"/>
    <d v="2009-10-13T00:00:00"/>
    <n v="34680"/>
    <n v="66.400000000000006"/>
    <n v="62.3"/>
    <m/>
    <m/>
    <n v="17108"/>
    <d v="2009-10-28T00:00:00"/>
    <n v="34360"/>
    <n v="65.5"/>
    <n v="62"/>
    <n v="62.8"/>
    <n v="52.9"/>
    <n v="4190"/>
    <n v="1"/>
    <x v="123"/>
    <n v="15"/>
    <n v="0"/>
  </r>
  <r>
    <n v="4203"/>
    <s v="Hertzog"/>
    <n v="2"/>
    <s v="Loggerhead"/>
    <s v=""/>
    <d v="2006-06-28T00:00:00"/>
    <n v="10820"/>
    <n v="43.7"/>
    <n v="42.5"/>
    <m/>
    <m/>
    <n v="17154"/>
    <d v="2006-06-28T00:00:00"/>
    <n v="10820"/>
    <n v="43.7"/>
    <n v="42.5"/>
    <m/>
    <m/>
    <n v="4203"/>
    <n v="1"/>
    <x v="7"/>
    <n v="0"/>
    <n v="0"/>
  </r>
  <r>
    <n v="4208"/>
    <s v="Shir"/>
    <n v="2"/>
    <s v="Loggerhead"/>
    <s v=""/>
    <d v="2009-11-04T00:00:00"/>
    <n v="71"/>
    <n v="8"/>
    <n v="8.5"/>
    <m/>
    <m/>
    <n v="18438"/>
    <d v="2010-03-25T00:00:00"/>
    <n v="328"/>
    <n v="13.3"/>
    <n v="12.1"/>
    <m/>
    <m/>
    <n v="4208"/>
    <n v="1"/>
    <x v="124"/>
    <n v="141"/>
    <n v="1.822695035460993"/>
  </r>
  <r>
    <n v="4234"/>
    <s v="Adi"/>
    <n v="2"/>
    <s v="Loggerhead"/>
    <s v=""/>
    <d v="2009-12-18T00:00:00"/>
    <n v="34340"/>
    <n v="68.8"/>
    <n v="61"/>
    <m/>
    <m/>
    <n v="19097"/>
    <d v="2010-06-17T00:00:00"/>
    <n v="44520"/>
    <n v="69.3"/>
    <n v="62.6"/>
    <n v="64.8"/>
    <n v="52.4"/>
    <n v="4234"/>
    <n v="1"/>
    <x v="125"/>
    <n v="181"/>
    <n v="56.243093922651937"/>
  </r>
  <r>
    <n v="4236"/>
    <s v="Sofer"/>
    <n v="1"/>
    <s v="Green Turtle"/>
    <s v=""/>
    <d v="2009-12-19T00:00:00"/>
    <n v="1968.5"/>
    <n v="25.8"/>
    <n v="23.7"/>
    <m/>
    <m/>
    <n v="18367"/>
    <d v="2010-03-17T00:00:00"/>
    <n v="2300"/>
    <n v="26.8"/>
    <n v="24.5"/>
    <m/>
    <m/>
    <n v="4236"/>
    <n v="1"/>
    <x v="126"/>
    <n v="88"/>
    <n v="3.7670454545454546"/>
  </r>
  <r>
    <n v="4243"/>
    <s v="Udi"/>
    <n v="2"/>
    <s v="Loggerhead"/>
    <s v=""/>
    <d v="2010-02-28T00:00:00"/>
    <n v="749.5"/>
    <n v="18.100000000000001"/>
    <n v="18.2"/>
    <n v="17.399999999999999"/>
    <n v="15.4"/>
    <n v="19075"/>
    <d v="2010-06-17T00:00:00"/>
    <n v="1432"/>
    <n v="22.2"/>
    <n v="21.6"/>
    <m/>
    <m/>
    <n v="4243"/>
    <n v="1"/>
    <x v="127"/>
    <n v="109"/>
    <n v="6.261467889908257"/>
  </r>
  <r>
    <n v="4245"/>
    <s v="Merkava"/>
    <n v="2"/>
    <s v="Loggerhead"/>
    <s v="Female"/>
    <d v="2010-03-04T00:00:00"/>
    <n v="32200"/>
    <n v="68"/>
    <n v="62.9"/>
    <n v="64.400000000000006"/>
    <m/>
    <n v="19540"/>
    <d v="2010-09-02T00:00:00"/>
    <n v="43000"/>
    <n v="67.5"/>
    <n v="63.5"/>
    <n v="65.2"/>
    <n v="53.5"/>
    <n v="4245"/>
    <n v="1"/>
    <x v="128"/>
    <n v="182"/>
    <n v="59.340659340659343"/>
  </r>
  <r>
    <n v="4261"/>
    <s v="Shy"/>
    <n v="2"/>
    <s v="Loggerhead"/>
    <s v="Female"/>
    <d v="2010-03-12T00:00:00"/>
    <n v="40000"/>
    <n v="67"/>
    <n v="63"/>
    <n v="63.6"/>
    <n v="53.5"/>
    <n v="18728"/>
    <d v="2010-04-29T00:00:00"/>
    <n v="38320"/>
    <n v="67.7"/>
    <n v="64.7"/>
    <n v="64.2"/>
    <n v="53"/>
    <n v="4261"/>
    <n v="1"/>
    <x v="129"/>
    <n v="48"/>
    <n v="0"/>
  </r>
  <r>
    <n v="4264"/>
    <s v="Shayko"/>
    <n v="2"/>
    <s v="Loggerhead"/>
    <s v=""/>
    <d v="2010-03-18T00:00:00"/>
    <n v="12320"/>
    <n v="49.8"/>
    <n v="46"/>
    <n v="47.8"/>
    <n v="39.5"/>
    <n v="18725"/>
    <d v="2010-04-29T00:00:00"/>
    <n v="15040"/>
    <n v="50.6"/>
    <n v="46.2"/>
    <n v="47.6"/>
    <n v="39.299999999999997"/>
    <n v="4264"/>
    <n v="1"/>
    <x v="130"/>
    <n v="42"/>
    <n v="64.761904761904759"/>
  </r>
  <r>
    <n v="4265"/>
    <s v="Forrest"/>
    <n v="2"/>
    <s v="Loggerhead"/>
    <s v="Male"/>
    <d v="2010-03-21T00:00:00"/>
    <n v="50460"/>
    <n v="77"/>
    <n v="68.8"/>
    <n v="75"/>
    <n v="56.2"/>
    <n v="18688"/>
    <d v="2010-04-25T00:00:00"/>
    <n v="49000"/>
    <m/>
    <m/>
    <m/>
    <m/>
    <n v="4265"/>
    <n v="1"/>
    <x v="131"/>
    <n v="35"/>
    <n v="0"/>
  </r>
  <r>
    <n v="4271"/>
    <s v="Michael"/>
    <n v="5"/>
    <s v="Nile Softshell"/>
    <s v="Male"/>
    <d v="2010-04-11T00:00:00"/>
    <n v="44200"/>
    <n v="83"/>
    <n v="57.5"/>
    <m/>
    <m/>
    <n v="18591"/>
    <d v="2010-04-11T00:00:00"/>
    <n v="44200"/>
    <n v="83"/>
    <n v="57.5"/>
    <m/>
    <m/>
    <n v="4271"/>
    <n v="1"/>
    <x v="7"/>
    <n v="0"/>
    <n v="0"/>
  </r>
  <r>
    <n v="4273"/>
    <s v="Shlomi"/>
    <n v="2"/>
    <s v="Loggerhead"/>
    <s v=""/>
    <d v="2010-04-12T00:00:00"/>
    <n v="5340"/>
    <n v="37"/>
    <n v="34.5"/>
    <m/>
    <m/>
    <n v="19856"/>
    <d v="2010-10-12T00:00:00"/>
    <n v="7760"/>
    <n v="39.5"/>
    <n v="35.5"/>
    <n v="38.1"/>
    <n v="28.7"/>
    <n v="4273"/>
    <n v="1"/>
    <x v="132"/>
    <n v="183"/>
    <n v="13.224043715846994"/>
  </r>
  <r>
    <n v="4274"/>
    <s v="Dima"/>
    <n v="1"/>
    <s v="Green Turtle"/>
    <s v="Male"/>
    <d v="2010-04-18T00:00:00"/>
    <n v="48080"/>
    <n v="73.5"/>
    <n v="67.3"/>
    <n v="69.5"/>
    <n v="56.3"/>
    <n v="18624"/>
    <d v="2010-04-18T00:00:00"/>
    <n v="48080"/>
    <n v="73.5"/>
    <n v="67.3"/>
    <n v="69.5"/>
    <n v="56.3"/>
    <n v="4274"/>
    <n v="1"/>
    <x v="7"/>
    <n v="0"/>
    <n v="0"/>
  </r>
  <r>
    <n v="4276"/>
    <s v="Omer"/>
    <n v="5"/>
    <s v="Nile Softshell"/>
    <s v="Female"/>
    <d v="2010-04-21T00:00:00"/>
    <n v="31380"/>
    <n v="78.5"/>
    <n v="58"/>
    <m/>
    <m/>
    <n v="18676"/>
    <d v="2010-04-21T00:00:00"/>
    <n v="31380"/>
    <n v="78.5"/>
    <n v="58"/>
    <m/>
    <m/>
    <n v="4276"/>
    <n v="1"/>
    <x v="7"/>
    <n v="0"/>
    <n v="0"/>
  </r>
  <r>
    <n v="4323"/>
    <s v="Aswad (Wasim)"/>
    <n v="2"/>
    <s v="Loggerhead"/>
    <s v="Male"/>
    <d v="2010-06-12T00:00:00"/>
    <n v="37540"/>
    <n v="65"/>
    <n v="62"/>
    <m/>
    <m/>
    <n v="19093"/>
    <d v="2010-06-17T00:00:00"/>
    <n v="36340"/>
    <n v="65.7"/>
    <n v="68.7"/>
    <n v="62.8"/>
    <n v="51.7"/>
    <n v="4323"/>
    <n v="1"/>
    <x v="133"/>
    <n v="5"/>
    <n v="0"/>
  </r>
  <r>
    <n v="4325"/>
    <s v="YannaitRegel?"/>
    <n v="2"/>
    <s v="Loggerhead"/>
    <s v="Female"/>
    <d v="2010-06-18T00:00:00"/>
    <n v="50360"/>
    <n v="77"/>
    <n v="69.8"/>
    <n v="73"/>
    <n v="57.4"/>
    <n v="19084"/>
    <d v="2010-06-18T00:00:00"/>
    <n v="50360"/>
    <n v="77"/>
    <n v="69.8"/>
    <n v="73"/>
    <n v="57.4"/>
    <n v="4325"/>
    <n v="1"/>
    <x v="7"/>
    <n v="0"/>
    <n v="0"/>
  </r>
  <r>
    <n v="4329"/>
    <s v="Bucket Oshri"/>
    <n v="1"/>
    <s v="Green Turtle"/>
    <s v=""/>
    <d v="2010-06-20T00:00:00"/>
    <n v="1050"/>
    <n v="20"/>
    <n v="19"/>
    <m/>
    <m/>
    <n v="19141"/>
    <d v="2010-06-20T00:00:00"/>
    <n v="1050"/>
    <n v="20"/>
    <n v="19"/>
    <m/>
    <m/>
    <n v="4329"/>
    <n v="1"/>
    <x v="7"/>
    <n v="0"/>
    <n v="0"/>
  </r>
  <r>
    <n v="4337"/>
    <s v="Moris"/>
    <n v="2"/>
    <s v="Loggerhead"/>
    <s v=""/>
    <d v="2010-07-11T00:00:00"/>
    <n v="20460"/>
    <n v="56.1"/>
    <n v="53.3"/>
    <n v="51.9"/>
    <n v="44.7"/>
    <n v="23248"/>
    <d v="2011-09-27T00:00:00"/>
    <n v="29680"/>
    <n v="61"/>
    <n v="58"/>
    <n v="58"/>
    <n v="47.7"/>
    <n v="4337"/>
    <n v="1"/>
    <x v="134"/>
    <n v="443"/>
    <n v="20.812641083521445"/>
  </r>
  <r>
    <n v="4338"/>
    <s v="Adva"/>
    <n v="2"/>
    <s v="Loggerhead"/>
    <s v=""/>
    <d v="2010-07-26T00:00:00"/>
    <n v="346"/>
    <n v="13.6"/>
    <n v="12.9"/>
    <m/>
    <m/>
    <n v="19401"/>
    <d v="2010-08-17T00:00:00"/>
    <m/>
    <n v="14.5"/>
    <n v="13.5"/>
    <m/>
    <m/>
    <n v="4338"/>
    <n v="1"/>
    <x v="7"/>
    <n v="22"/>
    <n v="0"/>
  </r>
  <r>
    <n v="4342"/>
    <s v="Nidal"/>
    <n v="1"/>
    <s v="Green Turtle"/>
    <s v=""/>
    <d v="2010-08-03T00:00:00"/>
    <n v="3140"/>
    <n v="29"/>
    <n v="26.6"/>
    <m/>
    <m/>
    <n v="19399"/>
    <d v="2010-08-17T00:00:00"/>
    <n v="2945"/>
    <n v="29.2"/>
    <n v="26.8"/>
    <n v="28.4"/>
    <n v="23.7"/>
    <n v="4342"/>
    <n v="1"/>
    <x v="135"/>
    <n v="14"/>
    <n v="0"/>
  </r>
  <r>
    <n v="4343"/>
    <s v="moshiko"/>
    <n v="2"/>
    <s v="Loggerhead"/>
    <s v=""/>
    <d v="2010-08-13T00:00:00"/>
    <n v="358"/>
    <n v="14.8"/>
    <n v="14"/>
    <n v="13.7"/>
    <n v="11.7"/>
    <n v="20017"/>
    <d v="2010-11-03T00:00:00"/>
    <n v="803"/>
    <n v="19.2"/>
    <n v="16.399999999999999"/>
    <m/>
    <m/>
    <n v="4343"/>
    <n v="1"/>
    <x v="136"/>
    <n v="82"/>
    <n v="5.4268292682926829"/>
  </r>
  <r>
    <n v="4344"/>
    <s v="shoko"/>
    <n v="2"/>
    <s v="Loggerhead"/>
    <s v=""/>
    <d v="2010-08-13T00:00:00"/>
    <n v="4440"/>
    <n v="33.5"/>
    <n v="31.7"/>
    <n v="30.7"/>
    <n v="25.3"/>
    <n v="21875"/>
    <d v="2011-04-26T00:00:00"/>
    <n v="6880"/>
    <n v="37.200000000000003"/>
    <n v="34.4"/>
    <m/>
    <m/>
    <n v="4344"/>
    <n v="1"/>
    <x v="137"/>
    <n v="256"/>
    <n v="9.53125"/>
  </r>
  <r>
    <n v="4345"/>
    <s v="shimshon"/>
    <n v="2"/>
    <s v="Loggerhead"/>
    <s v=""/>
    <d v="2010-08-14T00:00:00"/>
    <n v="307.5"/>
    <n v="13.5"/>
    <n v="13.5"/>
    <n v="13"/>
    <n v="10.4"/>
    <n v="20016"/>
    <d v="2010-11-03T00:00:00"/>
    <n v="713"/>
    <n v="17.100000000000001"/>
    <n v="15"/>
    <m/>
    <m/>
    <n v="4345"/>
    <n v="1"/>
    <x v="138"/>
    <n v="81"/>
    <n v="5.0061728395061724"/>
  </r>
  <r>
    <n v="4347"/>
    <s v="Barvaz"/>
    <n v="1"/>
    <s v="Green Turtle"/>
    <s v=""/>
    <d v="2010-08-25T00:00:00"/>
    <n v="2400"/>
    <n v="30.5"/>
    <n v="28.7"/>
    <m/>
    <m/>
    <n v="21979"/>
    <d v="2011-05-05T00:00:00"/>
    <n v="4860"/>
    <n v="32.6"/>
    <n v="29.7"/>
    <n v="31"/>
    <m/>
    <n v="4347"/>
    <n v="1"/>
    <x v="139"/>
    <n v="253"/>
    <n v="9.7233201581027675"/>
  </r>
  <r>
    <n v="4373"/>
    <s v="lior"/>
    <n v="1"/>
    <s v="Green Turtle"/>
    <s v=""/>
    <d v="2010-09-11T00:00:00"/>
    <n v="1938"/>
    <n v="24.5"/>
    <n v="23.5"/>
    <m/>
    <m/>
    <n v="20018"/>
    <d v="2010-11-03T00:00:00"/>
    <n v="2160"/>
    <n v="24.5"/>
    <n v="24"/>
    <m/>
    <m/>
    <n v="4373"/>
    <n v="1"/>
    <x v="140"/>
    <n v="53"/>
    <n v="4.1886792452830193"/>
  </r>
  <r>
    <n v="4393"/>
    <s v="Mantin"/>
    <n v="2"/>
    <s v="Loggerhead"/>
    <s v=""/>
    <d v="2010-10-15T00:00:00"/>
    <n v="32140"/>
    <n v="65"/>
    <n v="61"/>
    <n v="63.3"/>
    <n v="48"/>
    <n v="19861"/>
    <d v="2010-10-15T00:00:00"/>
    <n v="32140"/>
    <n v="65"/>
    <n v="61"/>
    <n v="63.3"/>
    <n v="48"/>
    <n v="4393"/>
    <n v="1"/>
    <x v="7"/>
    <n v="0"/>
    <n v="0"/>
  </r>
  <r>
    <n v="4413"/>
    <s v="Dirty harry"/>
    <n v="2"/>
    <s v="Loggerhead"/>
    <s v="Male"/>
    <d v="2001-06-29T00:00:00"/>
    <n v="26800"/>
    <n v="51"/>
    <n v="55.5"/>
    <n v="50"/>
    <n v="46"/>
    <n v="20068"/>
    <d v="2001-06-29T00:00:00"/>
    <n v="26800"/>
    <n v="51"/>
    <n v="55.5"/>
    <n v="50"/>
    <n v="46"/>
    <n v="4413"/>
    <n v="1"/>
    <x v="7"/>
    <n v="0"/>
    <n v="0"/>
  </r>
  <r>
    <n v="4414"/>
    <s v="Shay"/>
    <n v="2"/>
    <s v="Loggerhead"/>
    <s v=""/>
    <d v="2010-11-06T00:00:00"/>
    <n v="21380"/>
    <n v="56"/>
    <n v="54.3"/>
    <n v="55.5"/>
    <n v="45.6"/>
    <n v="29785"/>
    <d v="2013-08-06T00:00:00"/>
    <m/>
    <n v="60"/>
    <n v="56.5"/>
    <m/>
    <m/>
    <n v="4414"/>
    <n v="1"/>
    <x v="7"/>
    <n v="1004"/>
    <n v="0"/>
  </r>
  <r>
    <n v="4498"/>
    <s v="Naim"/>
    <n v="2"/>
    <s v="Loggerhead"/>
    <s v="Female"/>
    <d v="2010-11-30T00:00:00"/>
    <n v="61080"/>
    <n v="77"/>
    <n v="69"/>
    <n v="72"/>
    <m/>
    <n v="20334"/>
    <d v="2010-11-30T00:00:00"/>
    <n v="61080"/>
    <n v="77"/>
    <n v="69"/>
    <n v="72"/>
    <m/>
    <n v="4498"/>
    <n v="1"/>
    <x v="7"/>
    <n v="0"/>
    <n v="0"/>
  </r>
  <r>
    <n v="4502"/>
    <s v="Erez (nachsholim)"/>
    <n v="1"/>
    <s v="Green Turtle"/>
    <s v=""/>
    <d v="2010-12-12T00:00:00"/>
    <n v="54"/>
    <n v="7.3"/>
    <n v="7"/>
    <n v="6.7"/>
    <n v="6"/>
    <n v="22026"/>
    <d v="2011-05-09T00:00:00"/>
    <n v="242"/>
    <n v="12.3"/>
    <n v="11.2"/>
    <m/>
    <m/>
    <n v="4502"/>
    <n v="1"/>
    <x v="141"/>
    <n v="148"/>
    <n v="1.2702702702702702"/>
  </r>
  <r>
    <n v="4504"/>
    <s v="Sharon"/>
    <n v="2"/>
    <s v="Loggerhead"/>
    <s v=""/>
    <d v="2010-12-13T00:00:00"/>
    <n v="33"/>
    <n v="6"/>
    <n v="5.5"/>
    <m/>
    <m/>
    <n v="22025"/>
    <d v="2011-05-09T00:00:00"/>
    <n v="79"/>
    <n v="8.1"/>
    <n v="8"/>
    <m/>
    <m/>
    <n v="4504"/>
    <n v="1"/>
    <x v="142"/>
    <n v="147"/>
    <n v="0.31292517006802723"/>
  </r>
  <r>
    <n v="4548"/>
    <s v="Modo"/>
    <n v="1"/>
    <s v="Green Turtle"/>
    <s v=""/>
    <d v="2005-09-13T00:00:00"/>
    <n v="15"/>
    <m/>
    <m/>
    <m/>
    <m/>
    <n v="20686"/>
    <d v="2005-09-30T00:00:00"/>
    <n v="19"/>
    <m/>
    <m/>
    <m/>
    <m/>
    <n v="4548"/>
    <n v="1"/>
    <x v="143"/>
    <n v="17"/>
    <n v="0.23529411764705882"/>
  </r>
  <r>
    <n v="4550"/>
    <s v="Quazi"/>
    <n v="1"/>
    <s v="Green Turtle"/>
    <s v=""/>
    <d v="2005-09-13T00:00:00"/>
    <n v="17.5"/>
    <m/>
    <m/>
    <m/>
    <m/>
    <n v="20695"/>
    <d v="2005-09-30T00:00:00"/>
    <n v="23"/>
    <m/>
    <m/>
    <m/>
    <m/>
    <n v="4550"/>
    <n v="1"/>
    <x v="144"/>
    <n v="17"/>
    <n v="0.3235294117647059"/>
  </r>
  <r>
    <n v="4552"/>
    <s v="Effi"/>
    <n v="2"/>
    <s v="Loggerhead"/>
    <s v=""/>
    <d v="2006-03-20T00:00:00"/>
    <n v="704"/>
    <n v="20"/>
    <n v="18.5"/>
    <m/>
    <m/>
    <n v="20708"/>
    <d v="2006-07-03T00:00:00"/>
    <n v="1470"/>
    <m/>
    <m/>
    <m/>
    <m/>
    <n v="4552"/>
    <n v="1"/>
    <x v="34"/>
    <n v="105"/>
    <n v="7.2952380952380951"/>
  </r>
  <r>
    <n v="4553"/>
    <s v="Guy"/>
    <n v="2"/>
    <s v="Loggerhead"/>
    <s v=""/>
    <d v="2005-06-28T00:00:00"/>
    <n v="22500"/>
    <m/>
    <m/>
    <m/>
    <m/>
    <n v="20706"/>
    <d v="2005-10-19T00:00:00"/>
    <n v="24120"/>
    <m/>
    <m/>
    <m/>
    <m/>
    <n v="4553"/>
    <n v="1"/>
    <x v="145"/>
    <n v="113"/>
    <n v="14.336283185840708"/>
  </r>
  <r>
    <n v="4772"/>
    <s v="Adi (kodo)"/>
    <n v="2"/>
    <s v="Loggerhead"/>
    <s v="Female"/>
    <d v="2011-02-01T00:00:00"/>
    <n v="46120"/>
    <n v="75.400000000000006"/>
    <n v="73.599999999999994"/>
    <m/>
    <m/>
    <n v="22146"/>
    <d v="2011-05-19T00:00:00"/>
    <n v="53780"/>
    <n v="75"/>
    <n v="72.7"/>
    <n v="70.900000000000006"/>
    <n v="58.3"/>
    <n v="4772"/>
    <n v="1"/>
    <x v="146"/>
    <n v="107"/>
    <n v="71.588785046728972"/>
  </r>
  <r>
    <n v="4786"/>
    <s v="Zveya"/>
    <n v="6"/>
    <s v="Med. Spur-Thighed Tortoise"/>
    <s v=""/>
    <d v="2011-02-06T00:00:00"/>
    <n v="17"/>
    <n v="5.4"/>
    <n v="5.2"/>
    <m/>
    <m/>
    <n v="21780"/>
    <d v="2011-04-15T00:00:00"/>
    <n v="15"/>
    <m/>
    <m/>
    <m/>
    <m/>
    <n v="4786"/>
    <n v="1"/>
    <x v="147"/>
    <n v="68"/>
    <n v="0"/>
  </r>
  <r>
    <n v="4839"/>
    <s v="Saleit"/>
    <n v="2"/>
    <s v="Loggerhead"/>
    <s v=""/>
    <d v="2011-02-21T00:00:00"/>
    <n v="35060"/>
    <n v="71.099999999999994"/>
    <n v="66.5"/>
    <n v="67.599999999999994"/>
    <n v="53.7"/>
    <n v="23249"/>
    <d v="2011-09-27T00:00:00"/>
    <n v="44950"/>
    <n v="71.3"/>
    <n v="66.5"/>
    <n v="67.5"/>
    <n v="53.1"/>
    <n v="4839"/>
    <n v="1"/>
    <x v="148"/>
    <n v="218"/>
    <n v="45.366972477064223"/>
  </r>
  <r>
    <n v="4879"/>
    <s v="Minime"/>
    <n v="1"/>
    <s v="Green Turtle"/>
    <s v=""/>
    <d v="2011-03-10T00:00:00"/>
    <n v="1284"/>
    <n v="22.7"/>
    <n v="19.7"/>
    <n v="21.3"/>
    <n v="18.3"/>
    <n v="22194"/>
    <d v="2011-05-25T00:00:00"/>
    <n v="1841"/>
    <n v="24.7"/>
    <m/>
    <m/>
    <m/>
    <n v="4879"/>
    <n v="1"/>
    <x v="149"/>
    <n v="76"/>
    <n v="7.3289473684210522"/>
  </r>
  <r>
    <n v="4880"/>
    <s v="Nadav"/>
    <n v="2"/>
    <s v="Loggerhead"/>
    <s v=""/>
    <d v="2011-03-12T00:00:00"/>
    <n v="104.5"/>
    <n v="9.1999999999999993"/>
    <n v="9.1999999999999993"/>
    <n v="8.6"/>
    <n v="7.6"/>
    <n v="22024"/>
    <d v="2011-05-09T00:00:00"/>
    <n v="169"/>
    <n v="10.1"/>
    <n v="9.8000000000000007"/>
    <m/>
    <m/>
    <n v="4880"/>
    <n v="1"/>
    <x v="150"/>
    <n v="58"/>
    <n v="1.1120689655172413"/>
  </r>
  <r>
    <n v="4884"/>
    <s v="Mika"/>
    <n v="2"/>
    <s v="Loggerhead"/>
    <s v=""/>
    <d v="2011-03-31T00:00:00"/>
    <n v="14900"/>
    <n v="57.8"/>
    <n v="54.7"/>
    <n v="52.7"/>
    <n v="44"/>
    <n v="24946"/>
    <d v="2012-03-06T00:00:00"/>
    <n v="24380"/>
    <n v="58.8"/>
    <n v="59.7"/>
    <n v="55.3"/>
    <n v="44.7"/>
    <n v="4884"/>
    <n v="1"/>
    <x v="151"/>
    <n v="341"/>
    <n v="27.80058651026393"/>
  </r>
  <r>
    <n v="4887"/>
    <s v="Ali"/>
    <n v="2"/>
    <s v="Loggerhead"/>
    <s v=""/>
    <d v="2011-04-24T00:00:00"/>
    <n v="34100"/>
    <n v="67.400000000000006"/>
    <n v="63"/>
    <n v="63.4"/>
    <n v="49.3"/>
    <n v="22208"/>
    <d v="2011-05-29T00:00:00"/>
    <n v="35040"/>
    <n v="67.8"/>
    <n v="62.5"/>
    <n v="62.6"/>
    <n v="49.9"/>
    <n v="4887"/>
    <n v="1"/>
    <x v="152"/>
    <n v="35"/>
    <n v="26.857142857142858"/>
  </r>
  <r>
    <n v="4888"/>
    <s v="Omis"/>
    <n v="2"/>
    <s v="Loggerhead"/>
    <s v="Male"/>
    <d v="2011-04-26T00:00:00"/>
    <n v="51400"/>
    <n v="79.7"/>
    <n v="66.5"/>
    <n v="75.3"/>
    <n v="55.6"/>
    <n v="21882"/>
    <d v="2011-04-26T00:00:00"/>
    <n v="51400"/>
    <n v="79.7"/>
    <n v="66.5"/>
    <n v="75.3"/>
    <n v="55.6"/>
    <n v="4888"/>
    <n v="1"/>
    <x v="7"/>
    <n v="0"/>
    <n v="0"/>
  </r>
  <r>
    <n v="4907"/>
    <s v="Eran"/>
    <n v="1"/>
    <s v="Green Turtle"/>
    <s v=""/>
    <d v="2011-05-10T00:00:00"/>
    <n v="23280"/>
    <n v="60.5"/>
    <n v="52.9"/>
    <n v="54.9"/>
    <n v="44"/>
    <n v="22147"/>
    <d v="2011-05-19T00:00:00"/>
    <n v="21860"/>
    <n v="60.4"/>
    <n v="53.6"/>
    <n v="55.2"/>
    <m/>
    <n v="4907"/>
    <n v="1"/>
    <x v="153"/>
    <n v="9"/>
    <n v="0"/>
  </r>
  <r>
    <n v="4941"/>
    <s v="Meira"/>
    <n v="1"/>
    <s v="Green Turtle"/>
    <s v="Female"/>
    <d v="2011-05-20T00:00:00"/>
    <n v="26160"/>
    <n v="59.5"/>
    <n v="56.5"/>
    <n v="55.7"/>
    <n v="47.5"/>
    <n v="22153"/>
    <d v="2011-05-20T00:00:00"/>
    <n v="26160"/>
    <n v="59.5"/>
    <n v="56.5"/>
    <n v="55.7"/>
    <n v="47.5"/>
    <n v="4941"/>
    <n v="1"/>
    <x v="7"/>
    <n v="0"/>
    <n v="0"/>
  </r>
  <r>
    <n v="4943"/>
    <s v="Haim"/>
    <n v="2"/>
    <s v="Loggerhead"/>
    <s v=""/>
    <d v="2011-05-24T00:00:00"/>
    <n v="41700"/>
    <n v="69.5"/>
    <n v="65.099999999999994"/>
    <n v="64.400000000000006"/>
    <n v="53.2"/>
    <n v="22999"/>
    <d v="2011-08-30T00:00:00"/>
    <n v="43220"/>
    <n v="67.599999999999994"/>
    <n v="65.599999999999994"/>
    <n v="64.2"/>
    <n v="54.4"/>
    <n v="4943"/>
    <n v="1"/>
    <x v="154"/>
    <n v="98"/>
    <n v="15.510204081632653"/>
  </r>
  <r>
    <n v="4950"/>
    <s v="Ofek"/>
    <n v="2"/>
    <s v="Loggerhead"/>
    <s v=""/>
    <d v="2011-05-25T00:00:00"/>
    <n v="33840"/>
    <n v="66"/>
    <n v="60.3"/>
    <n v="62.1"/>
    <n v="48.8"/>
    <n v="23632"/>
    <d v="2011-11-21T00:00:00"/>
    <n v="35240"/>
    <n v="65.5"/>
    <n v="59.7"/>
    <n v="62.4"/>
    <n v="48.9"/>
    <n v="4950"/>
    <n v="2"/>
    <x v="155"/>
    <n v="180"/>
    <n v="7.7777777777777777"/>
  </r>
  <r>
    <n v="5041"/>
    <s v="Michelle"/>
    <n v="2"/>
    <s v="Loggerhead"/>
    <s v=""/>
    <d v="2011-06-29T00:00:00"/>
    <n v="89"/>
    <n v="8.6"/>
    <n v="8.4"/>
    <n v="7.9"/>
    <n v="6.4"/>
    <n v="25151"/>
    <d v="2012-03-13T00:00:00"/>
    <n v="197"/>
    <n v="9.9"/>
    <n v="10"/>
    <n v="9.6"/>
    <n v="8.4"/>
    <n v="5041"/>
    <n v="1"/>
    <x v="156"/>
    <n v="258"/>
    <n v="0.41860465116279072"/>
  </r>
  <r>
    <n v="5044"/>
    <s v="Sea soft shell"/>
    <n v="5"/>
    <s v="Nile Softshell"/>
    <s v=""/>
    <d v="2011-07-11T00:00:00"/>
    <n v="3600"/>
    <n v="38.5"/>
    <n v="30.5"/>
    <m/>
    <m/>
    <n v="22690"/>
    <d v="2011-07-27T00:00:00"/>
    <n v="3280"/>
    <m/>
    <m/>
    <m/>
    <m/>
    <n v="5044"/>
    <n v="1"/>
    <x v="123"/>
    <n v="16"/>
    <n v="0"/>
  </r>
  <r>
    <n v="5045"/>
    <s v="Eran"/>
    <n v="2"/>
    <s v="Loggerhead"/>
    <s v=""/>
    <d v="2011-07-11T00:00:00"/>
    <n v="238"/>
    <n v="13"/>
    <n v="12.4"/>
    <m/>
    <m/>
    <n v="23731"/>
    <d v="2011-12-05T00:00:00"/>
    <n v="757"/>
    <n v="17.5"/>
    <n v="15.3"/>
    <n v="15.4"/>
    <n v="13.7"/>
    <n v="5045"/>
    <n v="1"/>
    <x v="157"/>
    <n v="147"/>
    <n v="3.5306122448979593"/>
  </r>
  <r>
    <n v="5053"/>
    <s v="Jecki"/>
    <n v="9"/>
    <s v="Caspian Turtle"/>
    <s v=""/>
    <d v="2011-08-01T00:00:00"/>
    <n v="866"/>
    <n v="20.9"/>
    <n v="17.399999999999999"/>
    <m/>
    <m/>
    <n v="22749"/>
    <d v="2011-08-09T00:00:00"/>
    <n v="860"/>
    <m/>
    <m/>
    <m/>
    <m/>
    <n v="5053"/>
    <n v="1"/>
    <x v="158"/>
    <n v="8"/>
    <n v="0"/>
  </r>
  <r>
    <n v="5121"/>
    <s v="x"/>
    <n v="5"/>
    <s v="Nile Softshell"/>
    <s v=""/>
    <d v="2011-08-27T00:00:00"/>
    <n v="14.5"/>
    <n v="6"/>
    <n v="5.3"/>
    <m/>
    <m/>
    <n v="22987"/>
    <d v="2011-08-27T00:00:00"/>
    <n v="14.5"/>
    <n v="6"/>
    <n v="5.3"/>
    <m/>
    <m/>
    <n v="5121"/>
    <n v="1"/>
    <x v="7"/>
    <n v="0"/>
    <n v="0"/>
  </r>
  <r>
    <n v="5134"/>
    <s v="Zohar"/>
    <n v="2"/>
    <s v="Loggerhead"/>
    <s v="Female"/>
    <d v="2011-09-17T00:00:00"/>
    <n v="39740"/>
    <n v="71.8"/>
    <n v="63"/>
    <n v="67"/>
    <n v="51.9"/>
    <n v="25147"/>
    <d v="2012-03-13T00:00:00"/>
    <m/>
    <n v="72"/>
    <n v="64"/>
    <n v="68.400000000000006"/>
    <n v="60"/>
    <n v="5134"/>
    <n v="1"/>
    <x v="7"/>
    <n v="178"/>
    <n v="0"/>
  </r>
  <r>
    <n v="5148"/>
    <s v="Tzvika"/>
    <n v="2"/>
    <s v="Loggerhead"/>
    <s v=""/>
    <d v="2011-10-15T00:00:00"/>
    <n v="27280"/>
    <m/>
    <m/>
    <m/>
    <m/>
    <n v="23633"/>
    <d v="2011-11-21T00:00:00"/>
    <n v="29320"/>
    <n v="62.3"/>
    <n v="64.900000000000006"/>
    <n v="58"/>
    <n v="46.5"/>
    <n v="5148"/>
    <n v="1"/>
    <x v="159"/>
    <n v="37"/>
    <n v="55.135135135135137"/>
  </r>
  <r>
    <n v="5165"/>
    <s v="Chatcho"/>
    <n v="1"/>
    <s v="Green Turtle"/>
    <s v=""/>
    <d v="2011-12-11T00:00:00"/>
    <n v="3400"/>
    <m/>
    <m/>
    <m/>
    <m/>
    <n v="26720"/>
    <d v="2012-05-25T00:00:00"/>
    <n v="4260"/>
    <n v="29.5"/>
    <n v="27.4"/>
    <n v="28.4"/>
    <n v="24.3"/>
    <n v="5165"/>
    <n v="1"/>
    <x v="160"/>
    <n v="166"/>
    <n v="5.1807228915662646"/>
  </r>
  <r>
    <n v="5185"/>
    <s v="Dickoos"/>
    <n v="9"/>
    <s v="Caspian Turtle"/>
    <s v=""/>
    <d v="2012-01-01T00:00:00"/>
    <n v="24"/>
    <m/>
    <m/>
    <m/>
    <m/>
    <n v="28933"/>
    <d v="2013-03-17T00:00:00"/>
    <n v="55"/>
    <m/>
    <m/>
    <m/>
    <m/>
    <n v="5185"/>
    <n v="1"/>
    <x v="43"/>
    <n v="441"/>
    <n v="7.029478458049887E-2"/>
  </r>
  <r>
    <n v="5187"/>
    <s v="Itay"/>
    <n v="2"/>
    <s v="Loggerhead"/>
    <s v=""/>
    <d v="2011-12-26T00:00:00"/>
    <n v="29600"/>
    <n v="63.5"/>
    <n v="57.5"/>
    <m/>
    <m/>
    <n v="27085"/>
    <d v="2012-07-03T00:00:00"/>
    <n v="36450"/>
    <n v="63.6"/>
    <n v="58.5"/>
    <n v="59.9"/>
    <m/>
    <n v="5187"/>
    <n v="1"/>
    <x v="161"/>
    <n v="190"/>
    <n v="36.05263157894737"/>
  </r>
  <r>
    <n v="5190"/>
    <s v="Nissan"/>
    <n v="2"/>
    <s v="Loggerhead"/>
    <s v="Female"/>
    <d v="2011-12-26T00:00:00"/>
    <n v="34980"/>
    <n v="69.5"/>
    <n v="64"/>
    <n v="65.400000000000006"/>
    <n v="52.3"/>
    <n v="26889"/>
    <d v="2012-06-07T00:00:00"/>
    <n v="41620"/>
    <n v="69.2"/>
    <n v="64"/>
    <n v="64.7"/>
    <n v="50.8"/>
    <n v="5190"/>
    <n v="1"/>
    <x v="162"/>
    <n v="164"/>
    <n v="40.487804878048777"/>
  </r>
  <r>
    <n v="5191"/>
    <s v="Terano"/>
    <n v="1"/>
    <s v="Green Turtle"/>
    <s v=""/>
    <d v="2011-12-26T00:00:00"/>
    <n v="65"/>
    <n v="7.8"/>
    <n v="7.7"/>
    <n v="7.4"/>
    <n v="6.5"/>
    <n v="25141"/>
    <d v="2012-03-13T00:00:00"/>
    <n v="103"/>
    <n v="9.1999999999999993"/>
    <n v="9"/>
    <n v="8.6999999999999993"/>
    <n v="7.8"/>
    <n v="5191"/>
    <n v="1"/>
    <x v="163"/>
    <n v="78"/>
    <n v="0.48717948717948717"/>
  </r>
  <r>
    <n v="5193"/>
    <s v="Idan"/>
    <n v="2"/>
    <s v="Loggerhead"/>
    <s v=""/>
    <d v="2011-12-26T00:00:00"/>
    <n v="72"/>
    <n v="7.8"/>
    <n v="8.1"/>
    <n v="7"/>
    <n v="6.1"/>
    <n v="26183"/>
    <d v="2012-04-27T00:00:00"/>
    <n v="122"/>
    <n v="8.8000000000000007"/>
    <n v="8.9"/>
    <n v="8.3000000000000007"/>
    <n v="7.5"/>
    <n v="5193"/>
    <n v="1"/>
    <x v="164"/>
    <n v="123"/>
    <n v="0.4065040650406504"/>
  </r>
  <r>
    <n v="5194"/>
    <s v="Peretz"/>
    <n v="2"/>
    <s v="Loggerhead"/>
    <s v=""/>
    <d v="2011-12-26T00:00:00"/>
    <n v="58"/>
    <n v="7.3"/>
    <n v="7.5"/>
    <n v="6.5"/>
    <n v="5.5"/>
    <n v="25149"/>
    <d v="2012-03-13T00:00:00"/>
    <n v="106"/>
    <n v="8.9"/>
    <n v="8.5"/>
    <n v="8.1999999999999993"/>
    <n v="7.1"/>
    <n v="5194"/>
    <n v="1"/>
    <x v="165"/>
    <n v="78"/>
    <n v="0.61538461538461542"/>
  </r>
  <r>
    <n v="5196"/>
    <s v="Luigi"/>
    <n v="2"/>
    <s v="Loggerhead"/>
    <s v=""/>
    <d v="2011-12-27T00:00:00"/>
    <n v="93"/>
    <n v="9.1"/>
    <n v="8"/>
    <n v="7.2"/>
    <n v="6.5"/>
    <n v="25143"/>
    <d v="2012-03-13T00:00:00"/>
    <n v="155"/>
    <n v="9.6"/>
    <n v="9.6"/>
    <n v="9.1"/>
    <n v="7.8"/>
    <n v="5196"/>
    <n v="1"/>
    <x v="166"/>
    <n v="77"/>
    <n v="0.80519480519480524"/>
  </r>
  <r>
    <n v="5244"/>
    <s v="Odelia"/>
    <n v="2"/>
    <s v="Loggerhead"/>
    <s v="Female"/>
    <d v="2012-01-23T00:00:00"/>
    <n v="38940"/>
    <n v="67.3"/>
    <n v="61"/>
    <m/>
    <m/>
    <n v="26887"/>
    <d v="2012-06-07T00:00:00"/>
    <n v="44520"/>
    <n v="67.2"/>
    <n v="61.6"/>
    <n v="63.7"/>
    <n v="49.5"/>
    <n v="5244"/>
    <n v="1"/>
    <x v="167"/>
    <n v="136"/>
    <n v="41.029411764705884"/>
  </r>
  <r>
    <n v="5245"/>
    <s v="Hadas"/>
    <n v="2"/>
    <s v="Loggerhead"/>
    <s v="Female"/>
    <d v="2012-01-26T00:00:00"/>
    <n v="41080"/>
    <n v="69"/>
    <n v="66.2"/>
    <n v="66.2"/>
    <n v="53"/>
    <n v="25087"/>
    <d v="2012-03-11T00:00:00"/>
    <n v="44500"/>
    <n v="70"/>
    <n v="65.5"/>
    <n v="66"/>
    <m/>
    <n v="5245"/>
    <n v="1"/>
    <x v="168"/>
    <n v="45"/>
    <n v="76"/>
  </r>
  <r>
    <n v="5246"/>
    <s v="Yeudit"/>
    <n v="2"/>
    <s v="Loggerhead"/>
    <s v="Female"/>
    <d v="2012-01-29T00:00:00"/>
    <n v="42380"/>
    <n v="73.7"/>
    <n v="69"/>
    <n v="67"/>
    <n v="56.8"/>
    <n v="26973"/>
    <d v="2012-06-18T00:00:00"/>
    <n v="51580"/>
    <n v="74.3"/>
    <n v="68.8"/>
    <n v="70.099999999999994"/>
    <n v="55.8"/>
    <n v="5246"/>
    <n v="1"/>
    <x v="169"/>
    <n v="141"/>
    <n v="65.248226950354606"/>
  </r>
  <r>
    <n v="5264"/>
    <s v="Shachaf"/>
    <n v="1"/>
    <s v="Green Turtle"/>
    <s v=""/>
    <d v="2012-02-18T00:00:00"/>
    <n v="21320"/>
    <n v="60.1"/>
    <n v="54.9"/>
    <n v="57.1"/>
    <n v="47.2"/>
    <n v="27536"/>
    <d v="2012-09-07T00:00:00"/>
    <n v="30020"/>
    <n v="60"/>
    <n v="54.8"/>
    <n v="56.6"/>
    <n v="46.6"/>
    <n v="5264"/>
    <n v="1"/>
    <x v="170"/>
    <n v="202"/>
    <n v="43.069306930693067"/>
  </r>
  <r>
    <n v="5267"/>
    <s v="Gihad"/>
    <n v="2"/>
    <s v="Loggerhead"/>
    <s v=""/>
    <d v="2012-02-18T00:00:00"/>
    <m/>
    <n v="10"/>
    <n v="9.1999999999999993"/>
    <n v="8.6"/>
    <n v="7.2"/>
    <n v="26187"/>
    <d v="2012-04-27T00:00:00"/>
    <n v="185"/>
    <n v="10.7"/>
    <n v="10.3"/>
    <n v="10"/>
    <n v="8.5"/>
    <n v="5267"/>
    <n v="1"/>
    <x v="7"/>
    <n v="69"/>
    <n v="0"/>
  </r>
  <r>
    <n v="5269"/>
    <s v="Meirav"/>
    <n v="2"/>
    <s v="Loggerhead"/>
    <s v=""/>
    <d v="2012-02-18T00:00:00"/>
    <n v="31380"/>
    <n v="65.599999999999994"/>
    <n v="62"/>
    <n v="62.2"/>
    <n v="50.1"/>
    <n v="27453"/>
    <d v="2012-08-23T00:00:00"/>
    <n v="39280"/>
    <n v="67.2"/>
    <m/>
    <n v="59.1"/>
    <n v="46.6"/>
    <n v="5269"/>
    <n v="1"/>
    <x v="171"/>
    <n v="187"/>
    <n v="42.245989304812831"/>
  </r>
  <r>
    <n v="5270"/>
    <s v="Tzahi"/>
    <n v="2"/>
    <s v="Loggerhead"/>
    <s v=""/>
    <d v="2012-02-18T00:00:00"/>
    <n v="19360"/>
    <n v="56.4"/>
    <n v="52.8"/>
    <n v="53"/>
    <n v="45.3"/>
    <n v="25145"/>
    <d v="2012-03-13T00:00:00"/>
    <n v="21040"/>
    <n v="56.1"/>
    <n v="52.8"/>
    <n v="53.4"/>
    <n v="44.5"/>
    <n v="5270"/>
    <n v="1"/>
    <x v="172"/>
    <n v="24"/>
    <n v="70"/>
  </r>
  <r>
    <n v="5271"/>
    <s v="Shiva"/>
    <n v="2"/>
    <s v="Loggerhead"/>
    <s v=""/>
    <d v="2012-02-19T00:00:00"/>
    <n v="222"/>
    <n v="11.7"/>
    <n v="11.7"/>
    <n v="10.5"/>
    <n v="9.1999999999999993"/>
    <n v="26189"/>
    <d v="2012-04-27T00:00:00"/>
    <n v="324"/>
    <n v="12.8"/>
    <n v="12.7"/>
    <n v="12"/>
    <n v="10.4"/>
    <n v="5271"/>
    <n v="1"/>
    <x v="173"/>
    <n v="68"/>
    <n v="1.5"/>
  </r>
  <r>
    <n v="5272"/>
    <s v="Nitzan"/>
    <n v="2"/>
    <s v="Loggerhead"/>
    <s v=""/>
    <d v="2012-02-19T00:00:00"/>
    <n v="115"/>
    <n v="8.8000000000000007"/>
    <n v="9.3000000000000007"/>
    <n v="8.1"/>
    <n v="7.5"/>
    <n v="26185"/>
    <d v="2012-04-27T00:00:00"/>
    <n v="185"/>
    <n v="10.4"/>
    <n v="10.5"/>
    <n v="9.6999999999999993"/>
    <n v="8.9"/>
    <n v="5272"/>
    <n v="1"/>
    <x v="174"/>
    <n v="68"/>
    <n v="1.0294117647058822"/>
  </r>
  <r>
    <n v="5273"/>
    <s v="Navara"/>
    <n v="1"/>
    <s v="Green Turtle"/>
    <s v="Male"/>
    <d v="2012-02-19T00:00:00"/>
    <n v="23220"/>
    <n v="60.1"/>
    <n v="53.8"/>
    <n v="57.1"/>
    <n v="48.2"/>
    <n v="27451"/>
    <d v="2012-08-23T00:00:00"/>
    <n v="24680"/>
    <n v="60.2"/>
    <n v="54.1"/>
    <n v="55.4"/>
    <n v="47.2"/>
    <n v="5273"/>
    <n v="1"/>
    <x v="175"/>
    <n v="186"/>
    <n v="7.849462365591398"/>
  </r>
  <r>
    <n v="5276"/>
    <s v="Edwin"/>
    <n v="2"/>
    <s v="Loggerhead"/>
    <s v=""/>
    <d v="2012-02-20T00:00:00"/>
    <n v="25020"/>
    <n v="62.6"/>
    <n v="59.3"/>
    <m/>
    <m/>
    <n v="27452"/>
    <d v="2012-08-23T00:00:00"/>
    <n v="29720"/>
    <n v="62.6"/>
    <n v="60.5"/>
    <n v="59.1"/>
    <n v="46.6"/>
    <n v="5276"/>
    <n v="1"/>
    <x v="176"/>
    <n v="185"/>
    <n v="25.405405405405407"/>
  </r>
  <r>
    <n v="5283"/>
    <s v="Shtaym"/>
    <n v="2"/>
    <s v="Loggerhead"/>
    <s v=""/>
    <d v="2012-03-01T00:00:00"/>
    <n v="42340"/>
    <n v="70.5"/>
    <n v="64"/>
    <n v="67.599999999999994"/>
    <n v="53.6"/>
    <n v="25625"/>
    <d v="2012-04-03T00:00:00"/>
    <n v="45140"/>
    <n v="69.8"/>
    <n v="64"/>
    <n v="67.3"/>
    <n v="54"/>
    <n v="5283"/>
    <n v="1"/>
    <x v="11"/>
    <n v="33"/>
    <n v="84.848484848484844"/>
  </r>
  <r>
    <n v="5284"/>
    <s v="yossi fisherman"/>
    <n v="1"/>
    <s v="Green Turtle"/>
    <s v=""/>
    <d v="2012-03-02T00:00:00"/>
    <n v="27740"/>
    <n v="61.3"/>
    <n v="56.3"/>
    <n v="58.6"/>
    <n v="48.3"/>
    <n v="27449"/>
    <d v="2012-08-23T00:00:00"/>
    <n v="33000"/>
    <n v="61.6"/>
    <n v="57.8"/>
    <n v="57.4"/>
    <n v="46.7"/>
    <n v="5284"/>
    <n v="1"/>
    <x v="177"/>
    <n v="174"/>
    <n v="30.229885057471265"/>
  </r>
  <r>
    <n v="5286"/>
    <s v="Daniel"/>
    <n v="1"/>
    <s v="Green Turtle"/>
    <s v=""/>
    <d v="2012-03-02T00:00:00"/>
    <n v="5800"/>
    <n v="37.5"/>
    <n v="32.5"/>
    <n v="36.9"/>
    <n v="30.2"/>
    <n v="26721"/>
    <d v="2012-05-25T00:00:00"/>
    <n v="7760"/>
    <n v="37.799999999999997"/>
    <n v="33.1"/>
    <n v="36.1"/>
    <n v="29.2"/>
    <n v="5286"/>
    <n v="1"/>
    <x v="178"/>
    <n v="84"/>
    <n v="23.333333333333332"/>
  </r>
  <r>
    <n v="5287"/>
    <s v="Gili"/>
    <n v="2"/>
    <s v="Loggerhead"/>
    <s v=""/>
    <d v="2012-03-02T00:00:00"/>
    <n v="6160"/>
    <n v="37.6"/>
    <n v="35.5"/>
    <n v="35.4"/>
    <n v="30.2"/>
    <n v="26115"/>
    <d v="2012-04-24T00:00:00"/>
    <n v="6520"/>
    <n v="37"/>
    <n v="34.700000000000003"/>
    <n v="35.299999999999997"/>
    <n v="29.4"/>
    <n v="5287"/>
    <n v="1"/>
    <x v="179"/>
    <n v="53"/>
    <n v="6.7924528301886795"/>
  </r>
  <r>
    <n v="5288"/>
    <s v="Louie"/>
    <n v="1"/>
    <s v="Green Turtle"/>
    <s v=""/>
    <d v="2012-03-03T00:00:00"/>
    <n v="191"/>
    <n v="11.3"/>
    <n v="9.9"/>
    <n v="10.9"/>
    <n v="9.4"/>
    <n v="26192"/>
    <d v="2012-04-27T00:00:00"/>
    <n v="265"/>
    <n v="11.6"/>
    <n v="10.6"/>
    <n v="11.3"/>
    <n v="9.9"/>
    <n v="5288"/>
    <n v="1"/>
    <x v="180"/>
    <n v="55"/>
    <n v="1.3454545454545455"/>
  </r>
  <r>
    <n v="5293"/>
    <s v="Snake"/>
    <n v="2"/>
    <s v="Loggerhead"/>
    <s v=""/>
    <d v="2012-03-08T00:00:00"/>
    <n v="35860"/>
    <n v="67.400000000000006"/>
    <n v="62.9"/>
    <m/>
    <m/>
    <n v="25675"/>
    <d v="2012-04-05T00:00:00"/>
    <n v="34140"/>
    <n v="66.400000000000006"/>
    <n v="61.2"/>
    <n v="63.5"/>
    <n v="50.6"/>
    <n v="5293"/>
    <n v="1"/>
    <x v="181"/>
    <n v="28"/>
    <n v="0"/>
  </r>
  <r>
    <n v="5298"/>
    <s v="Nissan Junior"/>
    <n v="1"/>
    <s v="Green Turtle"/>
    <s v=""/>
    <d v="2012-03-16T00:00:00"/>
    <n v="114"/>
    <n v="9.4"/>
    <n v="8.6"/>
    <n v="7.9"/>
    <n v="7.6"/>
    <n v="26193"/>
    <d v="2012-04-27T00:00:00"/>
    <n v="151"/>
    <n v="9.9"/>
    <n v="8.8000000000000007"/>
    <n v="9.4"/>
    <n v="8"/>
    <n v="5298"/>
    <n v="1"/>
    <x v="182"/>
    <n v="42"/>
    <n v="0.88095238095238093"/>
  </r>
  <r>
    <n v="5300"/>
    <s v="Tzabi"/>
    <n v="2"/>
    <s v="Loggerhead"/>
    <s v=""/>
    <d v="2012-03-18T00:00:00"/>
    <n v="144"/>
    <n v="9.9"/>
    <n v="9.6999999999999993"/>
    <n v="9.1999999999999993"/>
    <n v="7.7"/>
    <n v="26181"/>
    <d v="2012-04-27T00:00:00"/>
    <n v="181"/>
    <n v="10.199999999999999"/>
    <n v="9.4"/>
    <n v="9.6"/>
    <n v="8.1999999999999993"/>
    <n v="5300"/>
    <n v="1"/>
    <x v="182"/>
    <n v="40"/>
    <n v="0.92500000000000004"/>
  </r>
  <r>
    <n v="5302"/>
    <s v="KishonPowerStationHaifa"/>
    <n v="5"/>
    <s v="Nile Softshell"/>
    <s v=""/>
    <d v="2012-03-24T00:00:00"/>
    <n v="16080"/>
    <n v="60.9"/>
    <n v="49.2"/>
    <m/>
    <m/>
    <n v="25369"/>
    <d v="2012-03-24T00:00:00"/>
    <n v="16080"/>
    <n v="60.9"/>
    <n v="49.2"/>
    <m/>
    <m/>
    <n v="5302"/>
    <n v="1"/>
    <x v="7"/>
    <n v="0"/>
    <n v="0"/>
  </r>
  <r>
    <n v="5328"/>
    <s v="ScarFace"/>
    <n v="9"/>
    <s v="Caspian Turtle"/>
    <s v=""/>
    <d v="2012-03-28T00:00:00"/>
    <n v="995"/>
    <n v="20.8"/>
    <n v="17.8"/>
    <m/>
    <m/>
    <n v="25854"/>
    <d v="2012-04-14T00:00:00"/>
    <n v="880"/>
    <n v="21"/>
    <n v="15"/>
    <n v="0"/>
    <m/>
    <n v="5328"/>
    <n v="1"/>
    <x v="183"/>
    <n v="17"/>
    <n v="0"/>
  </r>
  <r>
    <n v="5331"/>
    <s v="Adam"/>
    <n v="2"/>
    <s v="Loggerhead"/>
    <s v=""/>
    <d v="2012-04-09T00:00:00"/>
    <n v="97"/>
    <n v="9.1999999999999993"/>
    <n v="8.1999999999999993"/>
    <n v="8.4"/>
    <n v="7.5"/>
    <n v="26901"/>
    <d v="2012-06-08T00:00:00"/>
    <n v="123"/>
    <n v="9.6999999999999993"/>
    <n v="9.6999999999999993"/>
    <n v="8.6"/>
    <n v="7.5"/>
    <n v="5331"/>
    <n v="1"/>
    <x v="184"/>
    <n v="60"/>
    <n v="0.43333333333333335"/>
  </r>
  <r>
    <n v="5334"/>
    <s v="Fredy"/>
    <n v="6"/>
    <s v="Med. Spur-Thighed Tortoise"/>
    <s v="Male"/>
    <d v="2012-04-15T00:00:00"/>
    <n v="520"/>
    <m/>
    <m/>
    <m/>
    <m/>
    <n v="26410"/>
    <d v="2012-05-07T00:00:00"/>
    <n v="565"/>
    <m/>
    <m/>
    <m/>
    <m/>
    <n v="5334"/>
    <n v="1"/>
    <x v="185"/>
    <n v="22"/>
    <n v="2.0454545454545454"/>
  </r>
  <r>
    <n v="5335"/>
    <s v="Ori"/>
    <n v="1"/>
    <s v="Green Turtle"/>
    <s v=""/>
    <d v="2012-04-13T00:00:00"/>
    <n v="2540"/>
    <n v="27"/>
    <n v="24.4"/>
    <n v="25.9"/>
    <n v="22"/>
    <n v="26905"/>
    <d v="2012-06-08T00:00:00"/>
    <n v="2800"/>
    <n v="26.9"/>
    <n v="24.5"/>
    <n v="25.7"/>
    <n v="21.7"/>
    <n v="5335"/>
    <n v="1"/>
    <x v="186"/>
    <n v="56"/>
    <n v="4.6428571428571432"/>
  </r>
  <r>
    <n v="5341"/>
    <s v="Hoomoos"/>
    <n v="2"/>
    <s v="Loggerhead"/>
    <s v=""/>
    <d v="2012-04-22T00:00:00"/>
    <n v="103"/>
    <n v="8.6999999999999993"/>
    <m/>
    <n v="76"/>
    <m/>
    <n v="26899"/>
    <d v="2012-06-08T00:00:00"/>
    <n v="118"/>
    <n v="8.9"/>
    <n v="7.5"/>
    <n v="7.8"/>
    <n v="6"/>
    <n v="5341"/>
    <n v="1"/>
    <x v="187"/>
    <n v="47"/>
    <n v="0.31914893617021278"/>
  </r>
  <r>
    <n v="5342"/>
    <s v="Guy"/>
    <n v="1"/>
    <s v="Green Turtle"/>
    <s v=""/>
    <d v="2012-04-23T00:00:00"/>
    <n v="3450"/>
    <n v="29.2"/>
    <n v="27.5"/>
    <n v="28.2"/>
    <n v="23.9"/>
    <n v="27542"/>
    <d v="2012-09-10T00:00:00"/>
    <n v="4320"/>
    <n v="30.5"/>
    <n v="28.3"/>
    <n v="28.8"/>
    <n v="24.3"/>
    <n v="5342"/>
    <n v="1"/>
    <x v="188"/>
    <n v="140"/>
    <n v="6.2142857142857144"/>
  </r>
  <r>
    <n v="5345"/>
    <s v="Bugus the small"/>
    <n v="9"/>
    <s v="Caspian Turtle"/>
    <s v=""/>
    <d v="2012-04-27T00:00:00"/>
    <n v="12"/>
    <n v="4.4000000000000004"/>
    <n v="4.4000000000000004"/>
    <m/>
    <m/>
    <n v="26174"/>
    <d v="2012-04-27T00:00:00"/>
    <n v="12"/>
    <n v="4.4000000000000004"/>
    <n v="4.4000000000000004"/>
    <m/>
    <m/>
    <n v="5345"/>
    <n v="1"/>
    <x v="7"/>
    <n v="0"/>
    <n v="0"/>
  </r>
  <r>
    <n v="5347"/>
    <s v="Elisai"/>
    <n v="9"/>
    <s v="Caspian Turtle"/>
    <s v=""/>
    <d v="2012-04-29T00:00:00"/>
    <n v="7"/>
    <n v="4.4000000000000004"/>
    <n v="3.4"/>
    <m/>
    <m/>
    <n v="26232"/>
    <d v="2012-04-29T00:00:00"/>
    <n v="7"/>
    <n v="4.4000000000000004"/>
    <n v="3.4"/>
    <m/>
    <m/>
    <n v="5347"/>
    <n v="1"/>
    <x v="7"/>
    <n v="0"/>
    <n v="0"/>
  </r>
  <r>
    <n v="5348"/>
    <s v="Bat Sheva"/>
    <n v="9"/>
    <s v="Caspian Turtle"/>
    <s v=""/>
    <d v="2012-04-29T00:00:00"/>
    <n v="135"/>
    <n v="11"/>
    <n v="9"/>
    <m/>
    <m/>
    <n v="26236"/>
    <d v="2012-04-29T00:00:00"/>
    <n v="135"/>
    <n v="11"/>
    <n v="9"/>
    <m/>
    <m/>
    <n v="5348"/>
    <n v="1"/>
    <x v="7"/>
    <n v="0"/>
    <n v="0"/>
  </r>
  <r>
    <n v="5349"/>
    <s v="Willi"/>
    <n v="2"/>
    <s v="Loggerhead"/>
    <s v=""/>
    <d v="2012-04-28T00:00:00"/>
    <n v="50"/>
    <n v="6.6"/>
    <n v="6.6"/>
    <n v="6.2"/>
    <n v="5.8"/>
    <n v="26903"/>
    <d v="2012-06-08T00:00:00"/>
    <n v="73"/>
    <n v="7.3"/>
    <n v="7.1"/>
    <n v="6.4"/>
    <n v="5.6"/>
    <n v="5349"/>
    <n v="1"/>
    <x v="189"/>
    <n v="41"/>
    <n v="0.56097560975609762"/>
  </r>
  <r>
    <n v="5351"/>
    <s v="Shalom Stalone=Omis2"/>
    <n v="1"/>
    <s v="Green Turtle"/>
    <s v="Male"/>
    <d v="2012-05-01T00:00:00"/>
    <n v="63500"/>
    <n v="79.7"/>
    <n v="69.2"/>
    <n v="77.2"/>
    <n v="61.3"/>
    <n v="26611"/>
    <d v="2012-05-17T00:00:00"/>
    <n v="61520"/>
    <n v="79.599999999999994"/>
    <n v="61.8"/>
    <n v="76.3"/>
    <n v="61.1"/>
    <n v="5351"/>
    <n v="1"/>
    <x v="190"/>
    <n v="16"/>
    <n v="0"/>
  </r>
  <r>
    <n v="5352"/>
    <s v="Moshe Haim"/>
    <n v="2"/>
    <s v="Loggerhead"/>
    <s v="Male"/>
    <d v="2012-05-04T00:00:00"/>
    <n v="23260"/>
    <n v="57"/>
    <n v="54.5"/>
    <n v="55"/>
    <n v="48.5"/>
    <n v="26972"/>
    <d v="2012-06-18T00:00:00"/>
    <n v="24680"/>
    <n v="57.2"/>
    <n v="53.5"/>
    <n v="53.5"/>
    <n v="46.3"/>
    <n v="5352"/>
    <n v="1"/>
    <x v="191"/>
    <n v="45"/>
    <n v="31.555555555555557"/>
  </r>
  <r>
    <n v="5358"/>
    <s v="Sunshine"/>
    <n v="2"/>
    <s v="Loggerhead"/>
    <s v="Female"/>
    <d v="2012-05-11T00:00:00"/>
    <m/>
    <n v="69"/>
    <n v="62.7"/>
    <n v="65.7"/>
    <n v="52"/>
    <n v="26491"/>
    <d v="2012-05-12T00:00:00"/>
    <n v="43440"/>
    <m/>
    <m/>
    <m/>
    <m/>
    <n v="5358"/>
    <n v="1"/>
    <x v="7"/>
    <n v="1"/>
    <n v="0"/>
  </r>
  <r>
    <n v="5359"/>
    <s v="Eli (Dave)"/>
    <n v="1"/>
    <s v="Green Turtle"/>
    <s v=""/>
    <d v="2012-05-12T00:00:00"/>
    <n v="3100"/>
    <n v="28.2"/>
    <n v="27.1"/>
    <n v="27.4"/>
    <n v="24.7"/>
    <n v="27391"/>
    <d v="2012-08-12T00:00:00"/>
    <n v="3800"/>
    <n v="29.3"/>
    <n v="28.1"/>
    <n v="27.6"/>
    <n v="24.3"/>
    <n v="5359"/>
    <n v="1"/>
    <x v="192"/>
    <n v="92"/>
    <n v="7.6086956521739131"/>
  </r>
  <r>
    <n v="5361"/>
    <s v="Awad"/>
    <n v="2"/>
    <s v="Loggerhead"/>
    <s v=""/>
    <d v="2012-05-16T00:00:00"/>
    <n v="16020"/>
    <n v="52"/>
    <n v="46.1"/>
    <m/>
    <m/>
    <n v="26891"/>
    <d v="2012-06-07T00:00:00"/>
    <n v="18020"/>
    <n v="52"/>
    <n v="47"/>
    <n v="47.9"/>
    <n v="38"/>
    <n v="5361"/>
    <n v="1"/>
    <x v="193"/>
    <n v="22"/>
    <n v="90.909090909090907"/>
  </r>
  <r>
    <n v="5365"/>
    <s v="Mantin2"/>
    <n v="2"/>
    <s v="Loggerhead"/>
    <s v="Male"/>
    <d v="2012-05-25T00:00:00"/>
    <n v="41100"/>
    <n v="70.099999999999994"/>
    <n v="63.2"/>
    <n v="65.5"/>
    <n v="49.2"/>
    <n v="26971"/>
    <d v="2012-06-18T00:00:00"/>
    <n v="40480"/>
    <n v="69.900000000000006"/>
    <n v="63.2"/>
    <n v="65.8"/>
    <n v="49.7"/>
    <n v="5365"/>
    <n v="1"/>
    <x v="194"/>
    <n v="24"/>
    <n v="0"/>
  </r>
  <r>
    <n v="5370"/>
    <s v="Shlomi"/>
    <n v="2"/>
    <s v="Loggerhead"/>
    <s v="Female"/>
    <d v="2012-06-04T00:00:00"/>
    <n v="29420"/>
    <n v="61.9"/>
    <n v="60.2"/>
    <n v="57.9"/>
    <n v="47.7"/>
    <n v="29275"/>
    <d v="2013-05-09T00:00:00"/>
    <m/>
    <n v="64.8"/>
    <n v="62.1"/>
    <n v="60.2"/>
    <n v="49.7"/>
    <n v="5370"/>
    <n v="1"/>
    <x v="7"/>
    <n v="339"/>
    <n v="0"/>
  </r>
  <r>
    <n v="5373"/>
    <s v="Arik"/>
    <n v="2"/>
    <s v="Loggerhead"/>
    <s v="Male"/>
    <d v="2012-06-08T00:00:00"/>
    <n v="32260"/>
    <n v="66.3"/>
    <n v="63.3"/>
    <n v="61.6"/>
    <n v="51"/>
    <n v="31695"/>
    <d v="2014-04-22T00:00:00"/>
    <n v="56580"/>
    <n v="69.8"/>
    <n v="67"/>
    <n v="64.099999999999994"/>
    <n v="52.4"/>
    <n v="5373"/>
    <n v="1"/>
    <x v="195"/>
    <n v="683"/>
    <n v="35.60761346998536"/>
  </r>
  <r>
    <n v="5374"/>
    <s v="softy"/>
    <n v="5"/>
    <s v="Nile Softshell"/>
    <s v=""/>
    <d v="2012-06-12T00:00:00"/>
    <n v="14220"/>
    <n v="63.3"/>
    <n v="44.9"/>
    <m/>
    <m/>
    <n v="27048"/>
    <d v="2012-06-27T00:00:00"/>
    <n v="15280"/>
    <m/>
    <m/>
    <m/>
    <m/>
    <n v="5374"/>
    <n v="1"/>
    <x v="196"/>
    <n v="15"/>
    <n v="70.666666666666671"/>
  </r>
  <r>
    <n v="5375"/>
    <s v="Gabriel"/>
    <n v="1"/>
    <s v="Green Turtle"/>
    <s v=""/>
    <d v="2012-06-18T00:00:00"/>
    <n v="2060"/>
    <n v="25.4"/>
    <n v="24"/>
    <n v="23.3"/>
    <n v="20.7"/>
    <n v="28039"/>
    <d v="2012-11-18T00:00:00"/>
    <n v="3080"/>
    <n v="28.7"/>
    <n v="25.9"/>
    <n v="27.3"/>
    <n v="24.5"/>
    <n v="5375"/>
    <n v="1"/>
    <x v="197"/>
    <n v="153"/>
    <n v="6.666666666666667"/>
  </r>
  <r>
    <n v="5376"/>
    <s v="Symba"/>
    <n v="1"/>
    <s v="Green Turtle"/>
    <s v=""/>
    <d v="2012-06-25T00:00:00"/>
    <n v="1140"/>
    <n v="21.2"/>
    <n v="20.2"/>
    <n v="20.5"/>
    <n v="17.2"/>
    <n v="28037"/>
    <d v="2012-11-18T00:00:00"/>
    <n v="1960"/>
    <n v="24.2"/>
    <n v="22"/>
    <n v="23.7"/>
    <n v="20.5"/>
    <n v="5376"/>
    <n v="1"/>
    <x v="198"/>
    <n v="146"/>
    <n v="5.6164383561643838"/>
  </r>
  <r>
    <n v="5377"/>
    <s v="Charlie"/>
    <n v="1"/>
    <s v="Green Turtle"/>
    <s v=""/>
    <d v="2012-06-27T00:00:00"/>
    <m/>
    <n v="60"/>
    <n v="57"/>
    <m/>
    <m/>
    <n v="27051"/>
    <d v="2012-06-27T00:00:00"/>
    <m/>
    <n v="60"/>
    <n v="57"/>
    <m/>
    <m/>
    <n v="5377"/>
    <n v="1"/>
    <x v="7"/>
    <n v="0"/>
    <n v="0"/>
  </r>
  <r>
    <n v="5378"/>
    <s v="Red"/>
    <n v="10"/>
    <s v="Hawksbill Turtle"/>
    <s v=""/>
    <d v="2012-07-01T00:00:00"/>
    <n v="19600"/>
    <n v="53.4"/>
    <n v="54"/>
    <n v="49.9"/>
    <n v="45.2"/>
    <n v="27673"/>
    <d v="2012-10-07T00:00:00"/>
    <n v="19320"/>
    <n v="56"/>
    <n v="53.8"/>
    <n v="51.1"/>
    <n v="45.7"/>
    <n v="5378"/>
    <n v="1"/>
    <x v="199"/>
    <n v="98"/>
    <n v="0"/>
  </r>
  <r>
    <n v="5460"/>
    <s v="Trecky"/>
    <n v="1"/>
    <s v="Green Turtle"/>
    <s v=""/>
    <d v="2012-08-14T00:00:00"/>
    <n v="2800"/>
    <n v="26.2"/>
    <n v="23.9"/>
    <n v="24.6"/>
    <n v="20.7"/>
    <n v="28693"/>
    <d v="2013-02-05T00:00:00"/>
    <n v="2920"/>
    <n v="27.7"/>
    <n v="25.1"/>
    <n v="26.2"/>
    <n v="22"/>
    <n v="5460"/>
    <n v="1"/>
    <x v="200"/>
    <n v="175"/>
    <n v="0.68571428571428572"/>
  </r>
  <r>
    <n v="5470"/>
    <s v="Yshay"/>
    <n v="5"/>
    <s v="Nile Softshell"/>
    <s v=""/>
    <d v="2012-09-16T00:00:00"/>
    <n v="36800"/>
    <n v="81"/>
    <n v="59"/>
    <m/>
    <m/>
    <n v="27665"/>
    <d v="2012-10-04T00:00:00"/>
    <n v="34800"/>
    <m/>
    <m/>
    <m/>
    <m/>
    <n v="5470"/>
    <n v="1"/>
    <x v="201"/>
    <n v="18"/>
    <n v="0"/>
  </r>
  <r>
    <n v="5495"/>
    <s v="Hay"/>
    <n v="9"/>
    <s v="Caspian Turtle"/>
    <s v=""/>
    <d v="2012-10-11T00:00:00"/>
    <n v="540"/>
    <n v="18"/>
    <n v="13.9"/>
    <n v="15.8"/>
    <m/>
    <n v="27951"/>
    <d v="2012-11-08T00:00:00"/>
    <n v="540"/>
    <n v="18.3"/>
    <n v="14.3"/>
    <n v="15.7"/>
    <m/>
    <n v="5495"/>
    <n v="1"/>
    <x v="7"/>
    <n v="28"/>
    <n v="0"/>
  </r>
  <r>
    <n v="5582"/>
    <s v="Sivan"/>
    <n v="2"/>
    <s v="Loggerhead"/>
    <s v="Female"/>
    <d v="2012-11-12T00:00:00"/>
    <n v="40480"/>
    <n v="71"/>
    <n v="64"/>
    <m/>
    <m/>
    <n v="29782"/>
    <d v="2013-08-05T00:00:00"/>
    <n v="49160"/>
    <n v="70.400000000000006"/>
    <n v="65"/>
    <n v="67.400000000000006"/>
    <n v="50.2"/>
    <n v="5582"/>
    <n v="1"/>
    <x v="202"/>
    <n v="266"/>
    <n v="32.631578947368418"/>
  </r>
  <r>
    <n v="5583"/>
    <s v="Alex"/>
    <n v="9"/>
    <s v="Caspian Turtle"/>
    <s v=""/>
    <d v="2012-11-14T00:00:00"/>
    <n v="603"/>
    <n v="19.600000000000001"/>
    <n v="15.4"/>
    <n v="16.7"/>
    <n v="10.7"/>
    <n v="28019"/>
    <d v="2012-11-14T00:00:00"/>
    <n v="603"/>
    <n v="19.600000000000001"/>
    <n v="15.4"/>
    <n v="16.7"/>
    <n v="10.7"/>
    <n v="5583"/>
    <n v="1"/>
    <x v="7"/>
    <n v="0"/>
    <n v="0"/>
  </r>
  <r>
    <n v="5609"/>
    <s v="Bijo"/>
    <n v="5"/>
    <s v="Nile Softshell"/>
    <s v=""/>
    <d v="2012-11-26T00:00:00"/>
    <n v="22400"/>
    <n v="67"/>
    <n v="53.3"/>
    <m/>
    <m/>
    <n v="28126"/>
    <d v="2012-12-02T00:00:00"/>
    <n v="22680"/>
    <n v="67"/>
    <n v="53.9"/>
    <n v="63.7"/>
    <n v="50.2"/>
    <n v="5609"/>
    <n v="1"/>
    <x v="203"/>
    <n v="6"/>
    <n v="46.666666666666664"/>
  </r>
  <r>
    <n v="5658"/>
    <s v="Esther"/>
    <n v="2"/>
    <s v="Loggerhead"/>
    <s v="Female"/>
    <d v="2012-12-11T00:00:00"/>
    <n v="36280"/>
    <n v="72.3"/>
    <n v="64.900000000000006"/>
    <n v="68.7"/>
    <n v="53.5"/>
    <n v="29784"/>
    <d v="2013-08-06T00:00:00"/>
    <n v="44620"/>
    <m/>
    <m/>
    <m/>
    <m/>
    <n v="5658"/>
    <n v="1"/>
    <x v="204"/>
    <n v="238"/>
    <n v="35.042016806722692"/>
  </r>
  <r>
    <n v="5659"/>
    <s v="Datz"/>
    <n v="9"/>
    <s v="Caspian Turtle"/>
    <s v=""/>
    <d v="2012-12-17T00:00:00"/>
    <n v="18"/>
    <n v="5.0999999999999996"/>
    <n v="4.5999999999999996"/>
    <n v="4.7"/>
    <m/>
    <n v="28928"/>
    <d v="2013-03-17T00:00:00"/>
    <n v="21"/>
    <m/>
    <m/>
    <m/>
    <m/>
    <n v="5659"/>
    <n v="1"/>
    <x v="205"/>
    <n v="90"/>
    <n v="3.3333333333333333E-2"/>
  </r>
  <r>
    <n v="5660"/>
    <s v="Datza"/>
    <n v="9"/>
    <s v="Caspian Turtle"/>
    <s v=""/>
    <d v="2012-12-17T00:00:00"/>
    <n v="11"/>
    <n v="4.2"/>
    <n v="3.9"/>
    <n v="3.8"/>
    <m/>
    <n v="28929"/>
    <d v="2013-03-17T00:00:00"/>
    <n v="14"/>
    <m/>
    <m/>
    <m/>
    <m/>
    <n v="5660"/>
    <n v="1"/>
    <x v="205"/>
    <n v="90"/>
    <n v="3.3333333333333333E-2"/>
  </r>
  <r>
    <n v="5661"/>
    <s v="Ronit"/>
    <n v="2"/>
    <s v="Loggerhead"/>
    <s v="Female"/>
    <d v="2012-12-17T00:00:00"/>
    <n v="33100"/>
    <n v="63.9"/>
    <n v="62"/>
    <n v="58.5"/>
    <n v="49.2"/>
    <n v="28269"/>
    <d v="2012-12-17T00:00:00"/>
    <n v="33100"/>
    <n v="63.9"/>
    <n v="62"/>
    <n v="58.5"/>
    <n v="49.2"/>
    <n v="5661"/>
    <n v="1"/>
    <x v="7"/>
    <n v="0"/>
    <n v="0"/>
  </r>
  <r>
    <n v="5664"/>
    <s v="Strider"/>
    <n v="2"/>
    <s v="Loggerhead"/>
    <s v=""/>
    <d v="2012-12-21T00:00:00"/>
    <n v="19440"/>
    <n v="55.4"/>
    <n v="54.2"/>
    <n v="51.7"/>
    <n v="42.6"/>
    <n v="29780"/>
    <d v="2013-08-05T00:00:00"/>
    <n v="25640"/>
    <n v="57.5"/>
    <n v="55.6"/>
    <n v="53.2"/>
    <n v="45.2"/>
    <n v="5664"/>
    <n v="1"/>
    <x v="206"/>
    <n v="227"/>
    <n v="27.312775330396477"/>
  </r>
  <r>
    <n v="5665"/>
    <s v="Udi"/>
    <n v="2"/>
    <s v="Loggerhead"/>
    <s v="Female"/>
    <d v="2012-12-21T00:00:00"/>
    <n v="35020"/>
    <n v="70.3"/>
    <n v="63.7"/>
    <n v="65.5"/>
    <n v="52.7"/>
    <n v="30498"/>
    <d v="2013-11-13T00:00:00"/>
    <n v="46100"/>
    <n v="71.400000000000006"/>
    <n v="64.5"/>
    <n v="66.3"/>
    <n v="53.8"/>
    <n v="5665"/>
    <n v="1"/>
    <x v="207"/>
    <n v="327"/>
    <n v="33.883792048929664"/>
  </r>
  <r>
    <n v="5667"/>
    <s v="Easy"/>
    <n v="2"/>
    <s v="Loggerhead"/>
    <s v="Female"/>
    <d v="2012-12-22T00:00:00"/>
    <n v="37160"/>
    <n v="70.2"/>
    <n v="66.400000000000006"/>
    <n v="66.2"/>
    <n v="53.1"/>
    <n v="32448"/>
    <d v="2014-08-27T00:00:00"/>
    <n v="50400"/>
    <m/>
    <m/>
    <n v="69.3"/>
    <m/>
    <n v="5667"/>
    <n v="1"/>
    <x v="208"/>
    <n v="613"/>
    <n v="21.598694942903752"/>
  </r>
  <r>
    <n v="5681"/>
    <s v="Naomi"/>
    <n v="2"/>
    <s v="Loggerhead"/>
    <s v="Female"/>
    <d v="2013-01-08T00:00:00"/>
    <n v="29240"/>
    <n v="60.5"/>
    <n v="60.9"/>
    <n v="54.5"/>
    <m/>
    <n v="30499"/>
    <d v="2013-11-13T00:00:00"/>
    <n v="39600"/>
    <n v="62.5"/>
    <n v="63"/>
    <n v="58.1"/>
    <n v="51.6"/>
    <n v="5681"/>
    <n v="1"/>
    <x v="209"/>
    <n v="309"/>
    <n v="33.527508090614887"/>
  </r>
  <r>
    <n v="5687"/>
    <s v="metziztan"/>
    <n v="5"/>
    <s v="Nile Softshell"/>
    <s v=""/>
    <d v="2013-01-11T00:00:00"/>
    <n v="210"/>
    <n v="14.6"/>
    <n v="11.3"/>
    <n v="13.4"/>
    <n v="11.6"/>
    <n v="28720"/>
    <d v="2013-02-09T00:00:00"/>
    <n v="222"/>
    <m/>
    <m/>
    <m/>
    <m/>
    <n v="5687"/>
    <n v="1"/>
    <x v="210"/>
    <n v="29"/>
    <n v="0.41379310344827586"/>
  </r>
  <r>
    <n v="5690"/>
    <s v="sufa3"/>
    <n v="9"/>
    <s v="Caspian Turtle"/>
    <s v=""/>
    <d v="2013-01-13T00:00:00"/>
    <n v="388"/>
    <n v="17.2"/>
    <n v="13.6"/>
    <m/>
    <m/>
    <n v="28447"/>
    <d v="2013-01-13T00:00:00"/>
    <n v="388"/>
    <n v="17.2"/>
    <n v="13.6"/>
    <m/>
    <m/>
    <n v="5690"/>
    <n v="1"/>
    <x v="7"/>
    <n v="0"/>
    <n v="0"/>
  </r>
  <r>
    <n v="5691"/>
    <s v="sufa13"/>
    <n v="9"/>
    <s v="Caspian Turtle"/>
    <s v=""/>
    <d v="2013-01-13T00:00:00"/>
    <n v="243"/>
    <n v="14"/>
    <n v="11.8"/>
    <m/>
    <m/>
    <n v="28927"/>
    <d v="2013-03-17T00:00:00"/>
    <n v="262"/>
    <m/>
    <m/>
    <m/>
    <m/>
    <n v="5691"/>
    <n v="1"/>
    <x v="120"/>
    <n v="63"/>
    <n v="0.30158730158730157"/>
  </r>
  <r>
    <n v="5692"/>
    <s v="sufa14"/>
    <n v="9"/>
    <s v="Caspian Turtle"/>
    <s v=""/>
    <d v="2013-01-13T00:00:00"/>
    <n v="440"/>
    <n v="16.100000000000001"/>
    <n v="13.6"/>
    <m/>
    <m/>
    <n v="28451"/>
    <d v="2013-01-13T00:00:00"/>
    <n v="440"/>
    <n v="16.100000000000001"/>
    <n v="13.6"/>
    <m/>
    <m/>
    <n v="5692"/>
    <n v="1"/>
    <x v="7"/>
    <n v="0"/>
    <n v="0"/>
  </r>
  <r>
    <n v="5693"/>
    <s v="sufa15"/>
    <n v="9"/>
    <s v="Caspian Turtle"/>
    <s v=""/>
    <d v="2013-01-13T00:00:00"/>
    <n v="1107"/>
    <n v="21.7"/>
    <n v="19.399999999999999"/>
    <m/>
    <m/>
    <n v="28454"/>
    <d v="2013-01-13T00:00:00"/>
    <n v="1107"/>
    <n v="21.7"/>
    <n v="19.399999999999999"/>
    <m/>
    <m/>
    <n v="5693"/>
    <n v="1"/>
    <x v="7"/>
    <n v="0"/>
    <n v="0"/>
  </r>
  <r>
    <n v="5694"/>
    <s v="sufa1"/>
    <n v="9"/>
    <s v="Caspian Turtle"/>
    <s v=""/>
    <d v="2013-01-13T00:00:00"/>
    <n v="859"/>
    <n v="19.100000000000001"/>
    <n v="16.7"/>
    <m/>
    <m/>
    <n v="28457"/>
    <d v="2013-01-13T00:00:00"/>
    <n v="859"/>
    <n v="19.100000000000001"/>
    <n v="16.7"/>
    <m/>
    <m/>
    <n v="5694"/>
    <n v="1"/>
    <x v="7"/>
    <n v="0"/>
    <n v="0"/>
  </r>
  <r>
    <n v="5695"/>
    <s v="sufa2"/>
    <n v="9"/>
    <s v="Caspian Turtle"/>
    <s v=""/>
    <d v="2013-01-13T00:00:00"/>
    <n v="875"/>
    <n v="20"/>
    <n v="17.2"/>
    <m/>
    <m/>
    <n v="28459"/>
    <d v="2013-01-13T00:00:00"/>
    <n v="875"/>
    <n v="20"/>
    <n v="17.2"/>
    <m/>
    <m/>
    <n v="5695"/>
    <n v="1"/>
    <x v="7"/>
    <n v="0"/>
    <n v="0"/>
  </r>
  <r>
    <n v="5696"/>
    <s v="sufa4"/>
    <n v="9"/>
    <s v="Caspian Turtle"/>
    <s v=""/>
    <d v="2013-01-13T00:00:00"/>
    <n v="1066"/>
    <n v="21.8"/>
    <n v="18"/>
    <m/>
    <m/>
    <n v="28604"/>
    <d v="2013-01-28T00:00:00"/>
    <n v="987"/>
    <n v="21.7"/>
    <n v="18.5"/>
    <n v="18.8"/>
    <m/>
    <n v="5696"/>
    <n v="1"/>
    <x v="211"/>
    <n v="15"/>
    <n v="0"/>
  </r>
  <r>
    <n v="5697"/>
    <s v="sufa12"/>
    <n v="9"/>
    <s v="Caspian Turtle"/>
    <s v=""/>
    <d v="2013-01-13T00:00:00"/>
    <n v="924"/>
    <n v="23.2"/>
    <n v="18.3"/>
    <m/>
    <m/>
    <n v="28463"/>
    <d v="2013-01-13T00:00:00"/>
    <n v="924"/>
    <n v="23.2"/>
    <n v="18.3"/>
    <m/>
    <m/>
    <n v="5697"/>
    <n v="1"/>
    <x v="7"/>
    <n v="0"/>
    <n v="0"/>
  </r>
  <r>
    <n v="5699"/>
    <s v="sufa10"/>
    <n v="9"/>
    <s v="Caspian Turtle"/>
    <s v=""/>
    <d v="2013-01-13T00:00:00"/>
    <n v="788"/>
    <n v="19.899999999999999"/>
    <n v="16.899999999999999"/>
    <m/>
    <m/>
    <n v="28468"/>
    <d v="2013-01-13T00:00:00"/>
    <n v="788"/>
    <n v="19.899999999999999"/>
    <n v="16.899999999999999"/>
    <m/>
    <m/>
    <n v="5699"/>
    <n v="1"/>
    <x v="7"/>
    <n v="0"/>
    <n v="0"/>
  </r>
  <r>
    <n v="5700"/>
    <s v="sufa9"/>
    <n v="9"/>
    <s v="Caspian Turtle"/>
    <s v=""/>
    <d v="2013-01-13T00:00:00"/>
    <n v="842"/>
    <n v="20.7"/>
    <n v="16"/>
    <m/>
    <m/>
    <n v="28470"/>
    <d v="2013-01-13T00:00:00"/>
    <n v="842"/>
    <n v="20.7"/>
    <n v="16"/>
    <m/>
    <m/>
    <n v="5700"/>
    <n v="1"/>
    <x v="7"/>
    <n v="0"/>
    <n v="0"/>
  </r>
  <r>
    <n v="5701"/>
    <s v="sufa6"/>
    <n v="9"/>
    <s v="Caspian Turtle"/>
    <s v=""/>
    <d v="2013-01-13T00:00:00"/>
    <n v="1152"/>
    <n v="21.2"/>
    <n v="17.7"/>
    <m/>
    <m/>
    <n v="28472"/>
    <d v="2013-01-13T00:00:00"/>
    <n v="1152"/>
    <n v="21.2"/>
    <n v="17.7"/>
    <m/>
    <m/>
    <n v="5701"/>
    <n v="1"/>
    <x v="7"/>
    <n v="0"/>
    <n v="0"/>
  </r>
  <r>
    <n v="5702"/>
    <s v="sufa5"/>
    <n v="9"/>
    <s v="Caspian Turtle"/>
    <s v=""/>
    <d v="2013-01-13T00:00:00"/>
    <n v="964"/>
    <n v="21.1"/>
    <n v="18.3"/>
    <m/>
    <m/>
    <n v="28474"/>
    <d v="2013-01-13T00:00:00"/>
    <n v="964"/>
    <n v="21.1"/>
    <n v="18.3"/>
    <m/>
    <m/>
    <n v="5702"/>
    <n v="1"/>
    <x v="7"/>
    <n v="0"/>
    <n v="0"/>
  </r>
  <r>
    <n v="5703"/>
    <s v="sufa8"/>
    <n v="9"/>
    <s v="Caspian Turtle"/>
    <s v=""/>
    <d v="2013-01-13T00:00:00"/>
    <n v="1956"/>
    <n v="27.3"/>
    <n v="20.7"/>
    <m/>
    <m/>
    <n v="28476"/>
    <d v="2013-01-13T00:00:00"/>
    <n v="1956"/>
    <n v="27.3"/>
    <n v="20.7"/>
    <m/>
    <m/>
    <n v="5703"/>
    <n v="1"/>
    <x v="7"/>
    <n v="0"/>
    <n v="0"/>
  </r>
  <r>
    <n v="5704"/>
    <s v="sufa7"/>
    <n v="9"/>
    <s v="Caspian Turtle"/>
    <s v=""/>
    <d v="2013-01-13T00:00:00"/>
    <n v="727"/>
    <n v="21.6"/>
    <n v="16.5"/>
    <m/>
    <m/>
    <n v="28478"/>
    <d v="2013-01-13T00:00:00"/>
    <n v="727"/>
    <n v="21.6"/>
    <n v="16.5"/>
    <m/>
    <m/>
    <n v="5704"/>
    <n v="1"/>
    <x v="7"/>
    <n v="0"/>
    <n v="0"/>
  </r>
  <r>
    <n v="5705"/>
    <s v="sufa16"/>
    <n v="9"/>
    <s v="Caspian Turtle"/>
    <s v=""/>
    <d v="2013-01-13T00:00:00"/>
    <n v="753"/>
    <n v="19.3"/>
    <n v="15.6"/>
    <m/>
    <m/>
    <n v="28480"/>
    <d v="2013-01-13T00:00:00"/>
    <n v="753"/>
    <n v="19.3"/>
    <n v="15.6"/>
    <m/>
    <m/>
    <n v="5705"/>
    <n v="1"/>
    <x v="7"/>
    <n v="0"/>
    <n v="0"/>
  </r>
  <r>
    <n v="5706"/>
    <s v="sufa17"/>
    <n v="9"/>
    <s v="Caspian Turtle"/>
    <s v=""/>
    <d v="2013-01-13T00:00:00"/>
    <n v="5"/>
    <n v="3.2"/>
    <n v="3.2"/>
    <m/>
    <m/>
    <n v="28566"/>
    <d v="2013-01-13T00:00:00"/>
    <n v="5"/>
    <n v="3.2"/>
    <n v="3.2"/>
    <m/>
    <m/>
    <n v="5706"/>
    <n v="1"/>
    <x v="7"/>
    <n v="0"/>
    <n v="0"/>
  </r>
  <r>
    <n v="5708"/>
    <s v="makpitzan"/>
    <n v="5"/>
    <s v="Nile Softshell"/>
    <s v=""/>
    <d v="2013-01-14T00:00:00"/>
    <n v="556"/>
    <n v="20.399999999999999"/>
    <n v="17.3"/>
    <m/>
    <n v="16.100000000000001"/>
    <n v="28602"/>
    <d v="2013-01-28T00:00:00"/>
    <n v="544"/>
    <n v="19.600000000000001"/>
    <n v="17"/>
    <n v="18.5"/>
    <m/>
    <n v="5708"/>
    <n v="1"/>
    <x v="212"/>
    <n v="14"/>
    <n v="0"/>
  </r>
  <r>
    <n v="5709"/>
    <s v="sufa18"/>
    <n v="9"/>
    <s v="Caspian Turtle"/>
    <s v=""/>
    <d v="2013-01-14T00:00:00"/>
    <n v="247"/>
    <n v="13.5"/>
    <n v="11"/>
    <m/>
    <m/>
    <n v="28493"/>
    <d v="2013-01-14T00:00:00"/>
    <n v="247"/>
    <n v="13.5"/>
    <n v="11"/>
    <m/>
    <m/>
    <n v="5709"/>
    <n v="1"/>
    <x v="7"/>
    <n v="0"/>
    <n v="0"/>
  </r>
  <r>
    <n v="5714"/>
    <s v="Einat"/>
    <n v="5"/>
    <s v="Nile Softshell"/>
    <s v=""/>
    <d v="2013-01-17T00:00:00"/>
    <n v="28200"/>
    <n v="72"/>
    <n v="53"/>
    <n v="65.599999999999994"/>
    <n v="49.4"/>
    <n v="28517"/>
    <d v="2013-01-17T00:00:00"/>
    <n v="28200"/>
    <n v="72"/>
    <n v="53"/>
    <n v="65.599999999999994"/>
    <n v="49.4"/>
    <n v="5714"/>
    <n v="1"/>
    <x v="7"/>
    <n v="0"/>
    <n v="0"/>
  </r>
  <r>
    <n v="5718"/>
    <s v="Yona"/>
    <n v="2"/>
    <s v="Loggerhead"/>
    <s v="Female"/>
    <d v="2013-01-21T00:00:00"/>
    <n v="23100"/>
    <n v="56.8"/>
    <n v="57.2"/>
    <n v="53.7"/>
    <n v="45.6"/>
    <n v="28697"/>
    <d v="2013-02-05T00:00:00"/>
    <n v="24860"/>
    <n v="56.7"/>
    <n v="56.6"/>
    <n v="52.4"/>
    <n v="44"/>
    <n v="5718"/>
    <n v="1"/>
    <x v="213"/>
    <n v="15"/>
    <n v="117.33333333333333"/>
  </r>
  <r>
    <n v="5721"/>
    <s v="Sahar"/>
    <n v="9"/>
    <s v="Caspian Turtle"/>
    <s v=""/>
    <d v="2013-01-26T00:00:00"/>
    <n v="24"/>
    <m/>
    <m/>
    <m/>
    <m/>
    <n v="28608"/>
    <d v="2013-01-26T00:00:00"/>
    <n v="24"/>
    <m/>
    <m/>
    <m/>
    <m/>
    <n v="5721"/>
    <n v="1"/>
    <x v="7"/>
    <n v="0"/>
    <n v="0"/>
  </r>
  <r>
    <n v="5722"/>
    <s v="Jo-avi"/>
    <n v="9"/>
    <s v="Caspian Turtle"/>
    <s v=""/>
    <d v="2013-01-28T00:00:00"/>
    <n v="872"/>
    <m/>
    <m/>
    <m/>
    <m/>
    <n v="28612"/>
    <d v="2013-01-28T00:00:00"/>
    <n v="872"/>
    <m/>
    <m/>
    <m/>
    <m/>
    <n v="5722"/>
    <n v="1"/>
    <x v="7"/>
    <n v="0"/>
    <n v="0"/>
  </r>
  <r>
    <n v="5723"/>
    <s v="Rikki"/>
    <n v="2"/>
    <s v="Loggerhead"/>
    <s v=""/>
    <d v="2013-01-28T00:00:00"/>
    <n v="19720"/>
    <n v="54.4"/>
    <n v="52.5"/>
    <n v="49.4"/>
    <n v="41.5"/>
    <n v="28695"/>
    <d v="2013-02-05T00:00:00"/>
    <n v="20160"/>
    <n v="54.7"/>
    <n v="51"/>
    <n v="50.3"/>
    <n v="41"/>
    <n v="5723"/>
    <n v="1"/>
    <x v="214"/>
    <n v="8"/>
    <n v="55"/>
  </r>
  <r>
    <n v="5729"/>
    <s v="Sagi"/>
    <n v="2"/>
    <s v="Loggerhead"/>
    <s v="Female"/>
    <d v="2013-02-02T00:00:00"/>
    <n v="41740"/>
    <n v="73.400000000000006"/>
    <n v="67.7"/>
    <n v="69.599999999999994"/>
    <n v="55.5"/>
    <n v="30560"/>
    <d v="2013-11-17T00:00:00"/>
    <n v="52940"/>
    <n v="74.7"/>
    <n v="68.400000000000006"/>
    <n v="71.3"/>
    <n v="56.5"/>
    <n v="5729"/>
    <n v="1"/>
    <x v="215"/>
    <n v="288"/>
    <n v="38.888888888888886"/>
  </r>
  <r>
    <n v="5750"/>
    <s v="Yahalom"/>
    <n v="2"/>
    <s v="Loggerhead"/>
    <s v="Female"/>
    <d v="2013-02-24T00:00:00"/>
    <n v="34400"/>
    <n v="73"/>
    <n v="66"/>
    <n v="68.400000000000006"/>
    <n v="50.7"/>
    <n v="29635"/>
    <d v="2013-07-08T00:00:00"/>
    <n v="50050"/>
    <n v="72.400000000000006"/>
    <n v="65.2"/>
    <n v="68.2"/>
    <n v="51.8"/>
    <n v="5750"/>
    <n v="1"/>
    <x v="216"/>
    <n v="134"/>
    <n v="116.79104477611941"/>
  </r>
  <r>
    <n v="5753"/>
    <s v="Datzon"/>
    <n v="9"/>
    <s v="Caspian Turtle"/>
    <s v=""/>
    <d v="2013-03-17T00:00:00"/>
    <n v="50"/>
    <m/>
    <m/>
    <m/>
    <m/>
    <n v="28930"/>
    <d v="2013-03-17T00:00:00"/>
    <n v="50"/>
    <m/>
    <m/>
    <m/>
    <m/>
    <n v="5753"/>
    <n v="1"/>
    <x v="7"/>
    <n v="0"/>
    <n v="0"/>
  </r>
  <r>
    <n v="5754"/>
    <s v="Goodi"/>
    <n v="1"/>
    <s v="Green Turtle"/>
    <s v=""/>
    <d v="2013-03-06T00:00:00"/>
    <n v="5700"/>
    <n v="39.5"/>
    <n v="35.4"/>
    <n v="37.299999999999997"/>
    <n v="30.2"/>
    <n v="29764"/>
    <d v="2013-08-01T00:00:00"/>
    <n v="7520"/>
    <n v="40.5"/>
    <n v="35.9"/>
    <n v="37.299999999999997"/>
    <n v="30.5"/>
    <n v="5754"/>
    <n v="1"/>
    <x v="217"/>
    <n v="148"/>
    <n v="12.297297297297296"/>
  </r>
  <r>
    <n v="5756"/>
    <s v="Mazal-Frida"/>
    <n v="6"/>
    <s v="Med. Spur-Thighed Tortoise"/>
    <s v="Female"/>
    <d v="2013-04-16T00:00:00"/>
    <n v="784"/>
    <n v="19.2"/>
    <n v="18.7"/>
    <n v="15.5"/>
    <m/>
    <n v="29085"/>
    <d v="2013-04-16T00:00:00"/>
    <n v="784"/>
    <n v="19.2"/>
    <n v="18.7"/>
    <n v="15.5"/>
    <m/>
    <n v="5756"/>
    <n v="1"/>
    <x v="7"/>
    <n v="0"/>
    <n v="0"/>
  </r>
  <r>
    <n v="5757"/>
    <s v="Negev-Gate"/>
    <n v="2"/>
    <s v="Loggerhead"/>
    <s v=""/>
    <d v="2013-04-18T00:00:00"/>
    <n v="18700"/>
    <n v="52.3"/>
    <n v="51.8"/>
    <n v="47.6"/>
    <n v="41.5"/>
    <n v="29594"/>
    <d v="2013-06-30T00:00:00"/>
    <n v="20580"/>
    <n v="53.1"/>
    <n v="51.8"/>
    <m/>
    <m/>
    <n v="5757"/>
    <n v="1"/>
    <x v="218"/>
    <n v="73"/>
    <n v="25.753424657534246"/>
  </r>
  <r>
    <n v="5807"/>
    <s v="Genius"/>
    <n v="1"/>
    <s v="Green Turtle"/>
    <s v="Female"/>
    <d v="2013-05-08T00:00:00"/>
    <n v="33940"/>
    <n v="65.900000000000006"/>
    <n v="62.4"/>
    <n v="61.6"/>
    <n v="51.2"/>
    <n v="29557"/>
    <d v="2013-06-20T00:00:00"/>
    <n v="33360"/>
    <n v="64.8"/>
    <n v="58.4"/>
    <n v="59.2"/>
    <m/>
    <n v="5807"/>
    <n v="1"/>
    <x v="219"/>
    <n v="43"/>
    <n v="0"/>
  </r>
  <r>
    <n v="5810"/>
    <s v="Vova"/>
    <n v="1"/>
    <s v="Green Turtle"/>
    <s v=""/>
    <d v="2013-05-14T00:00:00"/>
    <n v="11800"/>
    <n v="47"/>
    <n v="40.5"/>
    <n v="43"/>
    <n v="43.4"/>
    <n v="29502"/>
    <d v="2013-06-12T00:00:00"/>
    <m/>
    <n v="46.2"/>
    <n v="40.1"/>
    <n v="43.2"/>
    <n v="34.5"/>
    <n v="5810"/>
    <n v="1"/>
    <x v="7"/>
    <n v="29"/>
    <n v="0"/>
  </r>
  <r>
    <n v="5816"/>
    <s v="Ofir"/>
    <n v="2"/>
    <s v="Loggerhead"/>
    <s v="Male"/>
    <d v="2013-05-20T00:00:00"/>
    <n v="54840"/>
    <n v="77.5"/>
    <n v="69.400000000000006"/>
    <n v="72.2"/>
    <n v="54.9"/>
    <n v="29493"/>
    <d v="2013-06-11T00:00:00"/>
    <n v="55240"/>
    <n v="77.099999999999994"/>
    <n v="69.2"/>
    <n v="72.3"/>
    <n v="54.7"/>
    <n v="5816"/>
    <n v="1"/>
    <x v="220"/>
    <n v="22"/>
    <n v="18.181818181818183"/>
  </r>
  <r>
    <n v="5823"/>
    <s v="SoftPower"/>
    <n v="5"/>
    <s v="Nile Softshell"/>
    <s v=""/>
    <d v="2013-05-23T00:00:00"/>
    <n v="4950"/>
    <n v="39.5"/>
    <n v="32"/>
    <m/>
    <m/>
    <n v="29447"/>
    <d v="2013-06-02T00:00:00"/>
    <n v="4450"/>
    <n v="38.5"/>
    <n v="31.5"/>
    <m/>
    <m/>
    <n v="5823"/>
    <n v="1"/>
    <x v="221"/>
    <n v="10"/>
    <n v="0"/>
  </r>
  <r>
    <n v="5827"/>
    <s v="Daga-Yam"/>
    <n v="2"/>
    <s v="Loggerhead"/>
    <s v="Female"/>
    <d v="2013-05-28T00:00:00"/>
    <n v="27450"/>
    <n v="62.2"/>
    <n v="59.4"/>
    <n v="57.9"/>
    <n v="49"/>
    <n v="29503"/>
    <d v="2013-06-12T00:00:00"/>
    <n v="28840"/>
    <n v="62.3"/>
    <n v="58.7"/>
    <n v="57.6"/>
    <n v="48.2"/>
    <n v="5827"/>
    <n v="1"/>
    <x v="222"/>
    <n v="15"/>
    <n v="92.666666666666671"/>
  </r>
  <r>
    <n v="5833"/>
    <s v="Jango"/>
    <n v="2"/>
    <s v="Loggerhead"/>
    <s v="Female"/>
    <d v="2013-06-04T00:00:00"/>
    <n v="29950"/>
    <n v="64.599999999999994"/>
    <n v="59.6"/>
    <n v="59.3"/>
    <n v="45.6"/>
    <n v="29494"/>
    <d v="2013-06-11T00:00:00"/>
    <n v="30240"/>
    <n v="65.400000000000006"/>
    <n v="59.4"/>
    <n v="59.4"/>
    <n v="45.4"/>
    <n v="5833"/>
    <n v="1"/>
    <x v="223"/>
    <n v="7"/>
    <n v="41.428571428571431"/>
  </r>
  <r>
    <n v="5851"/>
    <s v="Joni"/>
    <n v="2"/>
    <s v="Loggerhead"/>
    <s v=""/>
    <d v="2013-06-27T00:00:00"/>
    <n v="12740"/>
    <n v="47"/>
    <n v="45"/>
    <n v="42.3"/>
    <n v="35.299999999999997"/>
    <n v="29586"/>
    <d v="2013-06-27T00:00:00"/>
    <n v="12740"/>
    <n v="47"/>
    <n v="45"/>
    <n v="42.3"/>
    <n v="35.299999999999997"/>
    <n v="5851"/>
    <n v="1"/>
    <x v="7"/>
    <n v="0"/>
    <n v="0"/>
  </r>
  <r>
    <n v="5875"/>
    <s v="Adi"/>
    <n v="2"/>
    <s v="Loggerhead"/>
    <s v="Female"/>
    <d v="2013-08-01T00:00:00"/>
    <n v="27080"/>
    <n v="59.8"/>
    <n v="54.8"/>
    <n v="55.3"/>
    <n v="44.9"/>
    <n v="30561"/>
    <d v="2013-11-19T00:00:00"/>
    <n v="29280"/>
    <n v="60"/>
    <n v="55.3"/>
    <n v="55.7"/>
    <n v="44.9"/>
    <n v="5875"/>
    <n v="1"/>
    <x v="224"/>
    <n v="110"/>
    <n v="20"/>
  </r>
  <r>
    <n v="5877"/>
    <s v="Stifler"/>
    <n v="2"/>
    <s v="Loggerhead"/>
    <s v="Female"/>
    <d v="2013-08-04T00:00:00"/>
    <n v="33500"/>
    <n v="65.5"/>
    <n v="61.2"/>
    <n v="61.1"/>
    <n v="49.7"/>
    <n v="29775"/>
    <d v="2013-08-04T00:00:00"/>
    <n v="33500"/>
    <n v="65.5"/>
    <n v="61.2"/>
    <n v="61.1"/>
    <n v="49.7"/>
    <n v="5877"/>
    <n v="1"/>
    <x v="7"/>
    <n v="0"/>
    <n v="0"/>
  </r>
  <r>
    <n v="5879"/>
    <s v="Rach2"/>
    <n v="5"/>
    <s v="Nile Softshell"/>
    <s v=""/>
    <d v="2013-08-10T00:00:00"/>
    <n v="11980"/>
    <n v="56.5"/>
    <n v="43.5"/>
    <m/>
    <m/>
    <n v="29857"/>
    <d v="2013-08-14T00:00:00"/>
    <n v="12080"/>
    <m/>
    <m/>
    <m/>
    <m/>
    <n v="5879"/>
    <n v="1"/>
    <x v="44"/>
    <n v="4"/>
    <n v="25"/>
  </r>
  <r>
    <n v="5880"/>
    <s v="Rach3"/>
    <n v="5"/>
    <s v="Nile Softshell"/>
    <s v=""/>
    <d v="2013-08-10T00:00:00"/>
    <n v="13560"/>
    <n v="57"/>
    <n v="42.7"/>
    <m/>
    <m/>
    <n v="29858"/>
    <d v="2013-08-14T00:00:00"/>
    <n v="13820"/>
    <m/>
    <m/>
    <m/>
    <m/>
    <n v="5880"/>
    <n v="1"/>
    <x v="186"/>
    <n v="4"/>
    <n v="65"/>
  </r>
  <r>
    <n v="5935"/>
    <s v="Shrir"/>
    <n v="2"/>
    <s v="Loggerhead"/>
    <s v=""/>
    <d v="2013-09-06T00:00:00"/>
    <n v="2440"/>
    <n v="26.6"/>
    <n v="25.7"/>
    <n v="25.2"/>
    <n v="20.8"/>
    <n v="30500"/>
    <d v="2013-11-13T00:00:00"/>
    <n v="3006"/>
    <n v="28.6"/>
    <n v="25.8"/>
    <n v="24.9"/>
    <n v="21.6"/>
    <n v="5935"/>
    <n v="1"/>
    <x v="225"/>
    <n v="68"/>
    <n v="8.3235294117647065"/>
  </r>
  <r>
    <n v="5960"/>
    <s v="Kapara - mantin"/>
    <n v="2"/>
    <s v="Loggerhead"/>
    <s v=""/>
    <d v="2013-09-13T00:00:00"/>
    <n v="35060"/>
    <n v="65.5"/>
    <n v="63"/>
    <n v="61.5"/>
    <m/>
    <n v="30564"/>
    <d v="2013-11-19T00:00:00"/>
    <n v="35540"/>
    <n v="65.7"/>
    <n v="62.2"/>
    <n v="61.2"/>
    <m/>
    <n v="5960"/>
    <n v="1"/>
    <x v="226"/>
    <n v="67"/>
    <n v="7.1641791044776122"/>
  </r>
  <r>
    <n v="5990"/>
    <s v="Efrat"/>
    <n v="2"/>
    <s v="Loggerhead"/>
    <s v="Female"/>
    <d v="2013-10-06T00:00:00"/>
    <n v="24160"/>
    <n v="60.5"/>
    <n v="58.5"/>
    <n v="57"/>
    <m/>
    <n v="31860"/>
    <d v="2014-05-21T00:00:00"/>
    <n v="28520"/>
    <n v="61.7"/>
    <n v="57.4"/>
    <n v="57.1"/>
    <n v="47.7"/>
    <n v="5990"/>
    <n v="1"/>
    <x v="227"/>
    <n v="227"/>
    <n v="19.207048458149778"/>
  </r>
  <r>
    <n v="5997"/>
    <s v="Tzedek-Ofir"/>
    <n v="2"/>
    <s v="Loggerhead"/>
    <s v="Female"/>
    <d v="2013-10-10T00:00:00"/>
    <n v="22420"/>
    <n v="58.3"/>
    <n v="57.4"/>
    <n v="54.6"/>
    <n v="45"/>
    <n v="30621"/>
    <d v="2013-11-27T00:00:00"/>
    <n v="22340"/>
    <n v="57.5"/>
    <n v="56.1"/>
    <n v="54.6"/>
    <n v="43.7"/>
    <n v="5997"/>
    <n v="1"/>
    <x v="228"/>
    <n v="48"/>
    <n v="0"/>
  </r>
  <r>
    <n v="5998"/>
    <s v="Tomy"/>
    <n v="2"/>
    <s v="Loggerhead"/>
    <s v="Male"/>
    <d v="2013-10-12T00:00:00"/>
    <n v="43780"/>
    <n v="71.7"/>
    <n v="63.5"/>
    <n v="66.599999999999994"/>
    <n v="49.8"/>
    <n v="30269"/>
    <d v="2013-10-12T00:00:00"/>
    <n v="43780"/>
    <n v="71.7"/>
    <n v="63.5"/>
    <n v="66.599999999999994"/>
    <n v="49.8"/>
    <n v="5998"/>
    <n v="1"/>
    <x v="7"/>
    <n v="0"/>
    <n v="0"/>
  </r>
  <r>
    <n v="5999"/>
    <s v="Hadas"/>
    <n v="2"/>
    <s v="Loggerhead"/>
    <s v=""/>
    <d v="2013-10-16T00:00:00"/>
    <n v="24440"/>
    <n v="60.2"/>
    <n v="57.5"/>
    <n v="57"/>
    <n v="47.5"/>
    <n v="30574"/>
    <d v="2013-11-20T00:00:00"/>
    <n v="23440"/>
    <n v="61.1"/>
    <n v="58"/>
    <n v="56"/>
    <m/>
    <n v="5999"/>
    <n v="1"/>
    <x v="229"/>
    <n v="35"/>
    <n v="0"/>
  </r>
  <r>
    <n v="6012"/>
    <s v="Layla"/>
    <n v="2"/>
    <s v="Loggerhead"/>
    <s v="Female"/>
    <d v="2013-11-01T00:00:00"/>
    <n v="19660"/>
    <n v="58.7"/>
    <n v="59.83"/>
    <n v="48.9"/>
    <n v="43.9"/>
    <n v="32045"/>
    <d v="2014-06-18T00:00:00"/>
    <n v="24020"/>
    <n v="58"/>
    <n v="61"/>
    <n v="49"/>
    <n v="45.4"/>
    <n v="6012"/>
    <n v="1"/>
    <x v="227"/>
    <n v="229"/>
    <n v="19.039301310043669"/>
  </r>
  <r>
    <n v="6013"/>
    <s v="Salach"/>
    <n v="2"/>
    <s v="Loggerhead"/>
    <s v="Male"/>
    <d v="2013-11-01T00:00:00"/>
    <n v="30280"/>
    <n v="64"/>
    <n v="57"/>
    <n v="60.4"/>
    <n v="47"/>
    <n v="30625"/>
    <d v="2013-11-27T00:00:00"/>
    <n v="26880"/>
    <n v="58"/>
    <n v="60"/>
    <n v="48.5"/>
    <m/>
    <n v="6013"/>
    <n v="1"/>
    <x v="230"/>
    <n v="26"/>
    <n v="0"/>
  </r>
  <r>
    <n v="6028"/>
    <s v="Tzvika3"/>
    <n v="2"/>
    <s v="Loggerhead"/>
    <s v=""/>
    <d v="2013-11-15T00:00:00"/>
    <n v="30900"/>
    <n v="61.9"/>
    <n v="59"/>
    <n v="57.2"/>
    <n v="58.5"/>
    <n v="30577"/>
    <d v="2013-11-21T00:00:00"/>
    <n v="29960"/>
    <n v="63"/>
    <n v="58"/>
    <n v="57.1"/>
    <n v="48.2"/>
    <n v="6028"/>
    <n v="1"/>
    <x v="231"/>
    <n v="6"/>
    <n v="0"/>
  </r>
  <r>
    <n v="6029"/>
    <s v="Hashoter"/>
    <n v="2"/>
    <s v="Loggerhead"/>
    <s v="Female"/>
    <d v="2013-11-15T00:00:00"/>
    <n v="29980"/>
    <n v="63"/>
    <n v="59.5"/>
    <n v="59.5"/>
    <n v="48"/>
    <n v="31296"/>
    <d v="2014-02-13T00:00:00"/>
    <n v="32220"/>
    <n v="63.5"/>
    <n v="59.5"/>
    <n v="59.4"/>
    <n v="47.6"/>
    <n v="6029"/>
    <n v="1"/>
    <x v="232"/>
    <n v="90"/>
    <n v="24.888888888888889"/>
  </r>
  <r>
    <n v="6038"/>
    <s v="Tzvika 4"/>
    <n v="2"/>
    <s v="Loggerhead"/>
    <s v="Female"/>
    <d v="2013-11-23T00:00:00"/>
    <n v="39050"/>
    <n v="68"/>
    <n v="62.5"/>
    <n v="61.2"/>
    <n v="50.3"/>
    <n v="32480"/>
    <d v="2014-08-29T00:00:00"/>
    <n v="41000"/>
    <n v="66.5"/>
    <n v="61.7"/>
    <n v="61.9"/>
    <m/>
    <n v="6038"/>
    <n v="1"/>
    <x v="233"/>
    <n v="279"/>
    <n v="6.989247311827957"/>
  </r>
  <r>
    <n v="6052"/>
    <s v="Kobi"/>
    <n v="5"/>
    <s v="Nile Softshell"/>
    <s v=""/>
    <d v="2013-12-14T00:00:00"/>
    <n v="27500"/>
    <n v="75"/>
    <n v="60"/>
    <m/>
    <m/>
    <n v="30751"/>
    <d v="2013-12-14T00:00:00"/>
    <n v="27500"/>
    <n v="75"/>
    <n v="60"/>
    <m/>
    <m/>
    <n v="6052"/>
    <n v="1"/>
    <x v="7"/>
    <n v="0"/>
    <n v="0"/>
  </r>
  <r>
    <n v="6053"/>
    <s v="Goliyat"/>
    <n v="5"/>
    <s v="Nile Softshell"/>
    <s v=""/>
    <d v="2013-12-14T00:00:00"/>
    <n v="26100"/>
    <n v="71"/>
    <n v="55"/>
    <m/>
    <m/>
    <n v="30752"/>
    <d v="2013-12-14T00:00:00"/>
    <n v="26100"/>
    <n v="71"/>
    <n v="55"/>
    <m/>
    <m/>
    <n v="6053"/>
    <n v="1"/>
    <x v="7"/>
    <n v="0"/>
    <n v="0"/>
  </r>
  <r>
    <n v="6054"/>
    <s v="Rafaelo"/>
    <n v="5"/>
    <s v="Nile Softshell"/>
    <s v=""/>
    <d v="2013-12-14T00:00:00"/>
    <n v="4980"/>
    <n v="36"/>
    <n v="31.5"/>
    <m/>
    <m/>
    <n v="30754"/>
    <d v="2013-12-14T00:00:00"/>
    <n v="4980"/>
    <n v="36"/>
    <n v="31.5"/>
    <m/>
    <m/>
    <n v="6054"/>
    <n v="1"/>
    <x v="7"/>
    <n v="0"/>
    <n v="0"/>
  </r>
  <r>
    <n v="6055"/>
    <s v="Nelson"/>
    <n v="5"/>
    <s v="Nile Softshell"/>
    <s v=""/>
    <d v="2013-12-14T00:00:00"/>
    <n v="28550"/>
    <n v="65"/>
    <n v="50.5"/>
    <m/>
    <m/>
    <n v="30757"/>
    <d v="2013-12-14T00:00:00"/>
    <n v="28550"/>
    <n v="65"/>
    <n v="50.5"/>
    <m/>
    <m/>
    <n v="6055"/>
    <n v="1"/>
    <x v="7"/>
    <n v="0"/>
    <n v="0"/>
  </r>
  <r>
    <n v="6056"/>
    <s v="Omer"/>
    <n v="5"/>
    <s v="Nile Softshell"/>
    <s v=""/>
    <d v="2013-12-15T00:00:00"/>
    <n v="29450"/>
    <n v="72.900000000000006"/>
    <n v="56.5"/>
    <m/>
    <m/>
    <n v="30761"/>
    <d v="2013-12-15T00:00:00"/>
    <n v="29450"/>
    <n v="72.900000000000006"/>
    <n v="56.5"/>
    <m/>
    <m/>
    <n v="6056"/>
    <n v="1"/>
    <x v="7"/>
    <n v="0"/>
    <n v="0"/>
  </r>
  <r>
    <n v="6057"/>
    <s v="Murbel"/>
    <n v="5"/>
    <s v="Nile Softshell"/>
    <s v=""/>
    <d v="2013-12-14T00:00:00"/>
    <n v="1507"/>
    <n v="28"/>
    <n v="24"/>
    <m/>
    <m/>
    <n v="30762"/>
    <d v="2013-12-14T00:00:00"/>
    <n v="1507"/>
    <n v="28"/>
    <n v="24"/>
    <m/>
    <m/>
    <n v="6057"/>
    <n v="1"/>
    <x v="7"/>
    <n v="0"/>
    <n v="0"/>
  </r>
  <r>
    <n v="6058"/>
    <s v="Gili"/>
    <n v="5"/>
    <s v="Nile Softshell"/>
    <s v=""/>
    <d v="2013-12-14T00:00:00"/>
    <n v="11840"/>
    <n v="57"/>
    <n v="43"/>
    <m/>
    <m/>
    <n v="30787"/>
    <d v="2013-12-14T00:00:00"/>
    <n v="11840"/>
    <n v="57"/>
    <n v="43"/>
    <m/>
    <m/>
    <n v="6058"/>
    <n v="1"/>
    <x v="7"/>
    <n v="0"/>
    <n v="0"/>
  </r>
  <r>
    <n v="6059"/>
    <s v="Dunatelo"/>
    <n v="5"/>
    <s v="Nile Softshell"/>
    <s v=""/>
    <d v="2013-12-14T00:00:00"/>
    <n v="1220"/>
    <n v="25.5"/>
    <n v="21.5"/>
    <m/>
    <m/>
    <n v="30790"/>
    <d v="2013-12-14T00:00:00"/>
    <n v="1220"/>
    <n v="25.5"/>
    <n v="21.5"/>
    <m/>
    <m/>
    <n v="6059"/>
    <n v="1"/>
    <x v="7"/>
    <n v="0"/>
    <n v="0"/>
  </r>
  <r>
    <n v="6060"/>
    <s v="Michael Angelo"/>
    <n v="5"/>
    <s v="Nile Softshell"/>
    <s v=""/>
    <d v="2013-12-14T00:00:00"/>
    <n v="1045"/>
    <n v="25"/>
    <n v="20.8"/>
    <m/>
    <m/>
    <n v="30793"/>
    <d v="2013-12-14T00:00:00"/>
    <n v="1045"/>
    <n v="25"/>
    <n v="20.8"/>
    <m/>
    <m/>
    <n v="6060"/>
    <n v="1"/>
    <x v="7"/>
    <n v="0"/>
    <n v="0"/>
  </r>
  <r>
    <n v="6061"/>
    <s v="Leonardo"/>
    <n v="5"/>
    <s v="Nile Softshell"/>
    <s v=""/>
    <d v="2013-12-14T00:00:00"/>
    <n v="2284"/>
    <n v="31"/>
    <n v="26"/>
    <m/>
    <m/>
    <n v="30796"/>
    <d v="2013-12-14T00:00:00"/>
    <n v="2284"/>
    <n v="31"/>
    <n v="26"/>
    <m/>
    <m/>
    <n v="6061"/>
    <n v="1"/>
    <x v="7"/>
    <n v="0"/>
    <n v="0"/>
  </r>
  <r>
    <n v="6062"/>
    <s v="Asaf"/>
    <n v="5"/>
    <s v="Nile Softshell"/>
    <s v=""/>
    <d v="2013-12-14T00:00:00"/>
    <n v="1560"/>
    <n v="28"/>
    <n v="23"/>
    <m/>
    <m/>
    <n v="30799"/>
    <d v="2013-12-14T00:00:00"/>
    <n v="1560"/>
    <n v="28"/>
    <n v="23"/>
    <m/>
    <m/>
    <n v="6062"/>
    <n v="1"/>
    <x v="7"/>
    <n v="0"/>
    <n v="0"/>
  </r>
  <r>
    <n v="6063"/>
    <s v="Nilus"/>
    <n v="5"/>
    <s v="Nile Softshell"/>
    <s v=""/>
    <d v="2013-12-14T00:00:00"/>
    <n v="2330"/>
    <n v="33"/>
    <n v="26"/>
    <m/>
    <m/>
    <n v="30802"/>
    <d v="2013-12-14T00:00:00"/>
    <n v="2330"/>
    <n v="33"/>
    <n v="26"/>
    <m/>
    <m/>
    <n v="6063"/>
    <n v="1"/>
    <x v="7"/>
    <n v="0"/>
    <n v="0"/>
  </r>
  <r>
    <n v="6064"/>
    <s v="Rotem"/>
    <n v="5"/>
    <s v="Nile Softshell"/>
    <s v=""/>
    <d v="2013-12-15T00:00:00"/>
    <n v="24800"/>
    <n v="61.8"/>
    <n v="50.7"/>
    <m/>
    <m/>
    <n v="30809"/>
    <d v="2013-12-15T00:00:00"/>
    <n v="24800"/>
    <n v="61.8"/>
    <n v="50.7"/>
    <m/>
    <m/>
    <n v="6064"/>
    <n v="1"/>
    <x v="7"/>
    <n v="0"/>
    <n v="0"/>
  </r>
  <r>
    <n v="6066"/>
    <s v="Ruthi"/>
    <n v="9"/>
    <s v="Caspian Turtle"/>
    <s v=""/>
    <d v="2013-12-14T00:00:00"/>
    <n v="740"/>
    <n v="20.9"/>
    <n v="17"/>
    <m/>
    <m/>
    <n v="30815"/>
    <d v="2013-12-14T00:00:00"/>
    <n v="740"/>
    <n v="20.9"/>
    <n v="17"/>
    <m/>
    <m/>
    <n v="6066"/>
    <n v="1"/>
    <x v="7"/>
    <n v="0"/>
    <n v="0"/>
  </r>
  <r>
    <n v="6070"/>
    <s v="Nisan"/>
    <n v="5"/>
    <s v="Nile Softshell"/>
    <s v=""/>
    <d v="2013-12-18T00:00:00"/>
    <n v="28400"/>
    <n v="64.5"/>
    <n v="54.5"/>
    <m/>
    <m/>
    <n v="31011"/>
    <d v="2014-01-01T00:00:00"/>
    <n v="24050"/>
    <n v="68.8"/>
    <n v="53.6"/>
    <m/>
    <m/>
    <n v="6070"/>
    <n v="1"/>
    <x v="234"/>
    <n v="14"/>
    <n v="0"/>
  </r>
  <r>
    <n v="6073"/>
    <s v="Shlomo"/>
    <n v="2"/>
    <s v="Loggerhead"/>
    <s v=""/>
    <d v="2013-12-18T00:00:00"/>
    <n v="3428"/>
    <n v="30.7"/>
    <n v="30.8"/>
    <n v="26.4"/>
    <n v="23.1"/>
    <n v="32046"/>
    <d v="2014-06-18T00:00:00"/>
    <n v="4855"/>
    <n v="31.9"/>
    <n v="31.8"/>
    <n v="29.2"/>
    <n v="26.2"/>
    <n v="6073"/>
    <n v="1"/>
    <x v="235"/>
    <n v="182"/>
    <n v="7.8406593406593403"/>
  </r>
  <r>
    <n v="6079"/>
    <s v="Lakshmi"/>
    <n v="2"/>
    <s v="Loggerhead"/>
    <s v="Female"/>
    <d v="2013-12-22T00:00:00"/>
    <n v="38820"/>
    <n v="81"/>
    <n v="65"/>
    <n v="64.400000000000006"/>
    <m/>
    <n v="33046"/>
    <d v="2014-11-25T00:00:00"/>
    <n v="48080"/>
    <n v="70.8"/>
    <n v="63.5"/>
    <n v="66.2"/>
    <m/>
    <n v="6079"/>
    <n v="1"/>
    <x v="236"/>
    <n v="338"/>
    <n v="27.396449704142011"/>
  </r>
  <r>
    <n v="6090"/>
    <s v="Risha"/>
    <n v="1"/>
    <s v="Green Turtle"/>
    <s v=""/>
    <d v="2014-01-19T00:00:00"/>
    <n v="3330"/>
    <n v="30"/>
    <n v="27.2"/>
    <n v="27.5"/>
    <n v="22.7"/>
    <n v="31297"/>
    <d v="2014-02-13T00:00:00"/>
    <n v="3180"/>
    <n v="29.7"/>
    <n v="27.2"/>
    <n v="27"/>
    <n v="22.5"/>
    <n v="6090"/>
    <n v="1"/>
    <x v="237"/>
    <n v="25"/>
    <n v="0"/>
  </r>
  <r>
    <n v="6111"/>
    <s v="Marshmallow"/>
    <n v="2"/>
    <s v="Loggerhead"/>
    <s v="Female"/>
    <d v="2014-03-23T00:00:00"/>
    <n v="37880"/>
    <n v="64.8"/>
    <n v="62.7"/>
    <n v="59.6"/>
    <n v="49"/>
    <n v="32390"/>
    <d v="2014-08-12T00:00:00"/>
    <n v="40920"/>
    <n v="64.5"/>
    <n v="63.1"/>
    <n v="60"/>
    <n v="48.1"/>
    <n v="6111"/>
    <n v="1"/>
    <x v="238"/>
    <n v="142"/>
    <n v="21.408450704225352"/>
  </r>
  <r>
    <n v="6134"/>
    <s v="Tzedef"/>
    <n v="2"/>
    <s v="Loggerhead"/>
    <s v=""/>
    <d v="2014-04-26T00:00:00"/>
    <n v="111"/>
    <n v="9"/>
    <n v="9"/>
    <m/>
    <m/>
    <n v="32032"/>
    <d v="2014-06-16T00:00:00"/>
    <n v="183"/>
    <n v="10"/>
    <n v="9.5"/>
    <m/>
    <m/>
    <n v="6134"/>
    <n v="1"/>
    <x v="239"/>
    <n v="51"/>
    <n v="1.411764705882353"/>
  </r>
  <r>
    <n v="6143"/>
    <s v="Alma"/>
    <n v="2"/>
    <s v="Loggerhead"/>
    <s v=""/>
    <d v="2014-05-21T00:00:00"/>
    <n v="155"/>
    <n v="11.3"/>
    <n v="10.3"/>
    <n v="9.6999999999999993"/>
    <n v="8.4"/>
    <n v="32031"/>
    <d v="2014-06-16T00:00:00"/>
    <n v="195"/>
    <n v="11"/>
    <n v="10"/>
    <m/>
    <m/>
    <n v="6143"/>
    <n v="1"/>
    <x v="240"/>
    <n v="26"/>
    <n v="1.5384615384615385"/>
  </r>
  <r>
    <n v="6144"/>
    <s v="Ela"/>
    <n v="1"/>
    <s v="Green Turtle"/>
    <s v=""/>
    <d v="2014-05-21T00:00:00"/>
    <n v="306"/>
    <n v="13"/>
    <n v="12.5"/>
    <n v="12.5"/>
    <n v="10.8"/>
    <n v="32030"/>
    <d v="2014-06-16T00:00:00"/>
    <n v="350"/>
    <n v="13.5"/>
    <n v="13"/>
    <m/>
    <m/>
    <n v="6144"/>
    <n v="1"/>
    <x v="241"/>
    <n v="26"/>
    <n v="1.6923076923076923"/>
  </r>
  <r>
    <n v="6145"/>
    <s v="Rona"/>
    <n v="2"/>
    <s v="Loggerhead"/>
    <s v="Female"/>
    <d v="2014-05-24T00:00:00"/>
    <n v="33780"/>
    <n v="63"/>
    <n v="61"/>
    <n v="65.5"/>
    <n v="48.2"/>
    <n v="33156"/>
    <d v="2014-12-16T00:00:00"/>
    <n v="43900"/>
    <n v="66.400000000000006"/>
    <n v="63.5"/>
    <n v="60.8"/>
    <m/>
    <n v="6145"/>
    <n v="1"/>
    <x v="242"/>
    <n v="206"/>
    <n v="49.126213592233007"/>
  </r>
  <r>
    <n v="6156"/>
    <s v="Shilgia"/>
    <n v="1"/>
    <s v="Green Turtle"/>
    <s v=""/>
    <d v="2014-06-17T00:00:00"/>
    <n v="11020"/>
    <n v="43.8"/>
    <n v="40.700000000000003"/>
    <m/>
    <m/>
    <n v="32584"/>
    <d v="2014-09-09T00:00:00"/>
    <n v="11500"/>
    <n v="43.7"/>
    <n v="40.799999999999997"/>
    <n v="39.9"/>
    <m/>
    <n v="6156"/>
    <n v="1"/>
    <x v="226"/>
    <n v="84"/>
    <n v="5.7142857142857144"/>
  </r>
  <r>
    <n v="6158"/>
    <s v="Li yam"/>
    <n v="2"/>
    <s v="Loggerhead"/>
    <s v=""/>
    <d v="2014-06-18T00:00:00"/>
    <n v="178"/>
    <n v="10"/>
    <n v="10.199999999999999"/>
    <m/>
    <m/>
    <n v="32259"/>
    <d v="2014-07-26T00:00:00"/>
    <n v="287"/>
    <m/>
    <m/>
    <m/>
    <m/>
    <n v="6158"/>
    <n v="1"/>
    <x v="243"/>
    <n v="38"/>
    <n v="2.8684210526315788"/>
  </r>
  <r>
    <n v="6163"/>
    <s v="Billy"/>
    <n v="10"/>
    <s v="Hawksbill Turtle"/>
    <s v=""/>
    <d v="2014-07-13T00:00:00"/>
    <n v="29080"/>
    <n v="60.5"/>
    <n v="58.4"/>
    <n v="55.5"/>
    <n v="46.4"/>
    <n v="32936"/>
    <d v="2014-11-05T00:00:00"/>
    <n v="24440"/>
    <n v="59"/>
    <n v="59.5"/>
    <n v="56"/>
    <n v="46.3"/>
    <n v="6163"/>
    <n v="1"/>
    <x v="244"/>
    <n v="115"/>
    <n v="0"/>
  </r>
  <r>
    <n v="6166"/>
    <s v="Eden"/>
    <n v="2"/>
    <s v="Loggerhead"/>
    <s v=""/>
    <d v="2014-07-14T00:00:00"/>
    <n v="343"/>
    <n v="13.9"/>
    <n v="13.6"/>
    <n v="12.1"/>
    <n v="10.5"/>
    <n v="32625"/>
    <d v="2014-09-15T00:00:00"/>
    <n v="654"/>
    <m/>
    <m/>
    <m/>
    <m/>
    <n v="6166"/>
    <n v="1"/>
    <x v="245"/>
    <n v="63"/>
    <n v="4.9365079365079367"/>
  </r>
  <r>
    <n v="6168"/>
    <s v="Jacqueline"/>
    <n v="2"/>
    <s v="Loggerhead"/>
    <s v=""/>
    <d v="2014-07-17T00:00:00"/>
    <n v="7120"/>
    <n v="40.5"/>
    <n v="37.6"/>
    <n v="36.4"/>
    <n v="27.7"/>
    <n v="33030"/>
    <d v="2014-11-23T00:00:00"/>
    <n v="9520"/>
    <n v="42.2"/>
    <n v="39.200000000000003"/>
    <n v="36.9"/>
    <m/>
    <n v="6168"/>
    <n v="1"/>
    <x v="246"/>
    <n v="129"/>
    <n v="18.604651162790699"/>
  </r>
  <r>
    <n v="6186"/>
    <s v="Yahel"/>
    <n v="1"/>
    <s v="Green Turtle"/>
    <s v=""/>
    <d v="2014-07-30T00:00:00"/>
    <n v="452"/>
    <n v="16"/>
    <n v="14.2"/>
    <n v="14.4"/>
    <n v="12.5"/>
    <n v="32782"/>
    <d v="2014-10-10T00:00:00"/>
    <n v="752"/>
    <n v="18.399999999999999"/>
    <n v="16"/>
    <n v="16.399999999999999"/>
    <m/>
    <n v="6186"/>
    <n v="1"/>
    <x v="247"/>
    <n v="72"/>
    <n v="4.166666666666667"/>
  </r>
  <r>
    <n v="6190"/>
    <s v="Haim"/>
    <n v="2"/>
    <s v="Loggerhead"/>
    <s v=""/>
    <d v="2014-08-09T00:00:00"/>
    <n v="207"/>
    <n v="12"/>
    <n v="12"/>
    <m/>
    <m/>
    <n v="32737"/>
    <d v="2014-10-05T00:00:00"/>
    <n v="322"/>
    <n v="13.1"/>
    <n v="11.5"/>
    <n v="11.6"/>
    <n v="8.9"/>
    <n v="6190"/>
    <n v="1"/>
    <x v="248"/>
    <n v="57"/>
    <n v="2.0175438596491229"/>
  </r>
  <r>
    <n v="6210"/>
    <s v="Benny"/>
    <n v="2"/>
    <s v="Loggerhead"/>
    <s v=""/>
    <d v="2014-08-19T00:00:00"/>
    <n v="1194"/>
    <n v="22.7"/>
    <n v="20.6"/>
    <n v="18.600000000000001"/>
    <n v="15.1"/>
    <n v="33526"/>
    <d v="2015-02-15T00:00:00"/>
    <n v="2280"/>
    <n v="26.4"/>
    <n v="24.4"/>
    <n v="22.2"/>
    <m/>
    <n v="6210"/>
    <n v="1"/>
    <x v="249"/>
    <n v="180"/>
    <n v="6.0333333333333332"/>
  </r>
  <r>
    <n v="6223"/>
    <s v="hatchling"/>
    <n v="1"/>
    <s v="Green Turtle"/>
    <s v=""/>
    <d v="2014-08-31T00:00:00"/>
    <n v="17"/>
    <m/>
    <m/>
    <m/>
    <m/>
    <n v="32492"/>
    <d v="2014-08-31T00:00:00"/>
    <n v="17"/>
    <m/>
    <m/>
    <m/>
    <m/>
    <n v="6223"/>
    <n v="1"/>
    <x v="7"/>
    <n v="0"/>
    <n v="0"/>
  </r>
  <r>
    <n v="6247"/>
    <s v="meira"/>
    <n v="2"/>
    <s v="Loggerhead"/>
    <s v="Female"/>
    <d v="2014-09-12T00:00:00"/>
    <n v="29280"/>
    <n v="63"/>
    <n v="65"/>
    <n v="56.8"/>
    <n v="47.8"/>
    <n v="32772"/>
    <d v="2014-10-07T00:00:00"/>
    <n v="29940"/>
    <n v="64"/>
    <n v="59"/>
    <n v="58"/>
    <m/>
    <n v="6247"/>
    <n v="1"/>
    <x v="250"/>
    <n v="25"/>
    <n v="26.4"/>
  </r>
  <r>
    <n v="6258"/>
    <s v="Shaked"/>
    <n v="1"/>
    <s v="Green Turtle"/>
    <s v=""/>
    <d v="2014-09-19T00:00:00"/>
    <n v="19"/>
    <n v="4.7"/>
    <n v="3.1"/>
    <n v="4.3"/>
    <n v="3.1"/>
    <n v="32647"/>
    <d v="2014-09-19T00:00:00"/>
    <n v="19"/>
    <n v="4.7"/>
    <n v="3.1"/>
    <n v="4.3"/>
    <n v="3.1"/>
    <n v="6258"/>
    <n v="1"/>
    <x v="7"/>
    <n v="0"/>
    <n v="0"/>
  </r>
  <r>
    <n v="6259"/>
    <s v="Dvash"/>
    <n v="2"/>
    <s v="Loggerhead"/>
    <s v=""/>
    <d v="2014-09-24T00:00:00"/>
    <n v="31980"/>
    <n v="64"/>
    <n v="57"/>
    <n v="58.6"/>
    <n v="45.5"/>
    <n v="32724"/>
    <d v="2014-10-02T00:00:00"/>
    <n v="30400"/>
    <n v="64"/>
    <n v="57"/>
    <n v="58.5"/>
    <m/>
    <n v="6259"/>
    <n v="1"/>
    <x v="251"/>
    <n v="8"/>
    <n v="0"/>
  </r>
  <r>
    <n v="6269"/>
    <s v="Tzadik"/>
    <n v="2"/>
    <s v="Loggerhead"/>
    <s v="Male"/>
    <d v="2014-10-03T00:00:00"/>
    <n v="33780"/>
    <n v="66.900000000000006"/>
    <n v="63.5"/>
    <n v="61.7"/>
    <n v="50.1"/>
    <n v="32728"/>
    <d v="2014-10-03T00:00:00"/>
    <n v="33780"/>
    <n v="66.900000000000006"/>
    <n v="63.5"/>
    <n v="61.7"/>
    <n v="50.1"/>
    <n v="6269"/>
    <n v="1"/>
    <x v="7"/>
    <n v="0"/>
    <n v="0"/>
  </r>
  <r>
    <n v="6271"/>
    <s v="Mula"/>
    <n v="2"/>
    <s v="Loggerhead"/>
    <s v="Female"/>
    <d v="2014-10-12T00:00:00"/>
    <n v="24880"/>
    <n v="58"/>
    <n v="54.4"/>
    <n v="53.4"/>
    <n v="44"/>
    <n v="33584"/>
    <d v="2015-02-25T00:00:00"/>
    <n v="28860"/>
    <m/>
    <m/>
    <m/>
    <m/>
    <n v="6271"/>
    <n v="1"/>
    <x v="252"/>
    <n v="136"/>
    <n v="29.264705882352942"/>
  </r>
  <r>
    <n v="6277"/>
    <s v="Captain Hook"/>
    <n v="2"/>
    <s v="Loggerhead"/>
    <s v="Female"/>
    <d v="2014-10-24T00:00:00"/>
    <n v="28520"/>
    <n v="63.5"/>
    <n v="58.3"/>
    <n v="56.8"/>
    <n v="54.3"/>
    <n v="33032"/>
    <d v="2014-11-24T00:00:00"/>
    <n v="26880"/>
    <n v="62.6"/>
    <n v="59.2"/>
    <n v="56.9"/>
    <m/>
    <n v="6277"/>
    <n v="1"/>
    <x v="253"/>
    <n v="31"/>
    <n v="0"/>
  </r>
  <r>
    <n v="6283"/>
    <s v="Ladino"/>
    <n v="2"/>
    <s v="Loggerhead"/>
    <s v=""/>
    <d v="2014-11-01T00:00:00"/>
    <n v="418"/>
    <n v="16.8"/>
    <n v="15.5"/>
    <n v="15.2"/>
    <n v="12.7"/>
    <n v="33162"/>
    <d v="2014-12-18T00:00:00"/>
    <n v="600"/>
    <n v="17.7"/>
    <n v="16.2"/>
    <n v="14.5"/>
    <n v="11.7"/>
    <n v="6283"/>
    <n v="1"/>
    <x v="49"/>
    <n v="47"/>
    <n v="3.8723404255319149"/>
  </r>
  <r>
    <n v="6292"/>
    <s v="Heiman"/>
    <n v="2"/>
    <s v="Loggerhead"/>
    <s v="Female"/>
    <d v="2014-11-15T00:00:00"/>
    <n v="16360"/>
    <n v="51.5"/>
    <n v="47.5"/>
    <n v="46.3"/>
    <n v="37.5"/>
    <n v="33583"/>
    <d v="2015-02-25T00:00:00"/>
    <n v="18640"/>
    <m/>
    <m/>
    <m/>
    <m/>
    <n v="6292"/>
    <n v="1"/>
    <x v="254"/>
    <n v="102"/>
    <n v="22.352941176470587"/>
  </r>
  <r>
    <n v="6294"/>
    <s v="Raphael"/>
    <n v="2"/>
    <s v="Loggerhead"/>
    <s v=""/>
    <d v="2014-11-27T00:00:00"/>
    <n v="816"/>
    <n v="19.399999999999999"/>
    <n v="17"/>
    <n v="16.2"/>
    <n v="13.2"/>
    <n v="33163"/>
    <d v="2014-12-18T00:00:00"/>
    <n v="1078"/>
    <n v="20.5"/>
    <n v="17"/>
    <n v="16.600000000000001"/>
    <n v="13.6"/>
    <n v="6294"/>
    <n v="1"/>
    <x v="255"/>
    <n v="21"/>
    <n v="12.476190476190476"/>
  </r>
  <r>
    <n v="6295"/>
    <s v="Simcha"/>
    <n v="2"/>
    <s v="Loggerhead"/>
    <s v="Female"/>
    <d v="2014-11-28T00:00:00"/>
    <n v="36500"/>
    <n v="68"/>
    <n v="63.9"/>
    <n v="63.6"/>
    <n v="51.6"/>
    <n v="33444"/>
    <d v="2015-02-03T00:00:00"/>
    <n v="41020"/>
    <n v="69"/>
    <n v="64.5"/>
    <n v="63.3"/>
    <n v="50.2"/>
    <n v="6295"/>
    <n v="1"/>
    <x v="256"/>
    <n v="67"/>
    <n v="67.462686567164184"/>
  </r>
  <r>
    <n v="6298"/>
    <s v="Gabi"/>
    <n v="2"/>
    <s v="Loggerhead"/>
    <s v=""/>
    <d v="2014-12-06T00:00:00"/>
    <n v="28160"/>
    <n v="64.5"/>
    <m/>
    <m/>
    <m/>
    <n v="33445"/>
    <d v="2015-02-03T00:00:00"/>
    <n v="27560"/>
    <n v="62"/>
    <n v="59"/>
    <n v="57.3"/>
    <n v="44.9"/>
    <n v="6298"/>
    <n v="1"/>
    <x v="257"/>
    <n v="59"/>
    <n v="0"/>
  </r>
  <r>
    <n v="6309"/>
    <s v="Ben"/>
    <n v="2"/>
    <s v="Loggerhead"/>
    <s v=""/>
    <d v="2015-01-06T00:00:00"/>
    <n v="24360"/>
    <m/>
    <m/>
    <m/>
    <m/>
    <n v="35431"/>
    <d v="2015-10-29T00:00:00"/>
    <n v="30040"/>
    <n v="63"/>
    <n v="60"/>
    <n v="58.2"/>
    <n v="49.5"/>
    <n v="6309"/>
    <n v="1"/>
    <x v="258"/>
    <n v="296"/>
    <n v="19.189189189189189"/>
  </r>
  <r>
    <n v="6310"/>
    <s v="Carlo"/>
    <n v="1"/>
    <s v="Green Turtle"/>
    <s v=""/>
    <d v="2015-01-07T00:00:00"/>
    <n v="16800"/>
    <n v="54"/>
    <n v="51.7"/>
    <n v="48.7"/>
    <n v="42.3"/>
    <n v="34830"/>
    <d v="2015-07-27T00:00:00"/>
    <n v="20760"/>
    <n v="53.5"/>
    <n v="52"/>
    <n v="49.5"/>
    <m/>
    <n v="6310"/>
    <n v="1"/>
    <x v="259"/>
    <n v="201"/>
    <n v="19.701492537313431"/>
  </r>
  <r>
    <n v="6312"/>
    <s v="Sambalulu"/>
    <n v="2"/>
    <s v="Loggerhead"/>
    <s v="Female"/>
    <d v="2015-01-07T00:00:00"/>
    <n v="29360"/>
    <n v="65"/>
    <n v="60"/>
    <n v="59.5"/>
    <n v="47.9"/>
    <n v="34448"/>
    <d v="2015-06-03T00:00:00"/>
    <n v="34160"/>
    <n v="65.2"/>
    <n v="58.7"/>
    <n v="59.3"/>
    <m/>
    <n v="6312"/>
    <n v="1"/>
    <x v="260"/>
    <n v="147"/>
    <n v="32.653061224489797"/>
  </r>
  <r>
    <n v="6313"/>
    <s v="Itzik"/>
    <n v="2"/>
    <s v="Loggerhead"/>
    <s v=""/>
    <d v="2015-01-08T00:00:00"/>
    <n v="27460"/>
    <n v="62.4"/>
    <n v="58.6"/>
    <n v="58.9"/>
    <n v="64.7"/>
    <n v="35422"/>
    <d v="2015-10-28T00:00:00"/>
    <n v="33000"/>
    <n v="64"/>
    <n v="60"/>
    <n v="60.7"/>
    <n v="48.6"/>
    <n v="6313"/>
    <n v="1"/>
    <x v="261"/>
    <n v="293"/>
    <n v="18.907849829351537"/>
  </r>
  <r>
    <n v="6314"/>
    <s v="Rotem"/>
    <n v="1"/>
    <s v="Green Turtle"/>
    <s v=""/>
    <d v="2015-01-08T00:00:00"/>
    <n v="25520"/>
    <n v="63.6"/>
    <n v="57"/>
    <n v="59.6"/>
    <n v="46.9"/>
    <n v="35421"/>
    <d v="2015-10-28T00:00:00"/>
    <n v="29150"/>
    <n v="64.7"/>
    <n v="57.5"/>
    <n v="60.1"/>
    <n v="45.7"/>
    <n v="6314"/>
    <n v="1"/>
    <x v="262"/>
    <n v="293"/>
    <n v="12.389078498293514"/>
  </r>
  <r>
    <n v="6315"/>
    <s v="Amit (Kim)"/>
    <n v="2"/>
    <s v="Loggerhead"/>
    <s v=""/>
    <d v="2015-01-08T00:00:00"/>
    <n v="33140"/>
    <n v="66.8"/>
    <n v="59.5"/>
    <n v="61.3"/>
    <n v="43.6"/>
    <n v="34322"/>
    <d v="2015-05-19T00:00:00"/>
    <n v="37740"/>
    <n v="66.5"/>
    <n v="58.1"/>
    <n v="61.3"/>
    <n v="49.8"/>
    <n v="6315"/>
    <n v="1"/>
    <x v="263"/>
    <n v="131"/>
    <n v="35.114503816793892"/>
  </r>
  <r>
    <n v="6316"/>
    <s v="Aviv"/>
    <n v="2"/>
    <s v="Loggerhead"/>
    <s v=""/>
    <d v="2015-01-09T00:00:00"/>
    <n v="45300"/>
    <n v="72.3"/>
    <n v="67.5"/>
    <n v="67.099999999999994"/>
    <n v="54.2"/>
    <n v="35036"/>
    <d v="2015-08-31T00:00:00"/>
    <n v="51720"/>
    <n v="74.099999999999994"/>
    <n v="97.1"/>
    <n v="67.599999999999994"/>
    <n v="53.6"/>
    <n v="6316"/>
    <n v="1"/>
    <x v="264"/>
    <n v="234"/>
    <n v="27.435897435897434"/>
  </r>
  <r>
    <n v="6317"/>
    <s v="Oded"/>
    <n v="2"/>
    <s v="Loggerhead"/>
    <s v=""/>
    <d v="2015-01-09T00:00:00"/>
    <n v="14800"/>
    <n v="51.7"/>
    <n v="47"/>
    <n v="48"/>
    <n v="38.6"/>
    <n v="34477"/>
    <d v="2015-06-04T00:00:00"/>
    <n v="19060"/>
    <n v="53.7"/>
    <n v="47.5"/>
    <n v="48.3"/>
    <n v="58.9"/>
    <n v="6317"/>
    <n v="1"/>
    <x v="109"/>
    <n v="146"/>
    <n v="29.17808219178082"/>
  </r>
  <r>
    <n v="6345"/>
    <s v="Freddy"/>
    <n v="9"/>
    <s v="Caspian Turtle"/>
    <s v=""/>
    <d v="2015-01-29T00:00:00"/>
    <n v="119"/>
    <m/>
    <m/>
    <m/>
    <m/>
    <n v="33417"/>
    <d v="2015-01-29T00:00:00"/>
    <n v="119"/>
    <m/>
    <m/>
    <m/>
    <m/>
    <n v="6345"/>
    <n v="1"/>
    <x v="7"/>
    <n v="0"/>
    <n v="0"/>
  </r>
  <r>
    <n v="6346"/>
    <s v="Eddy"/>
    <n v="9"/>
    <s v="Caspian Turtle"/>
    <s v=""/>
    <d v="2015-01-29T00:00:00"/>
    <n v="205"/>
    <m/>
    <m/>
    <m/>
    <m/>
    <n v="33420"/>
    <d v="2015-01-29T00:00:00"/>
    <n v="205"/>
    <m/>
    <m/>
    <m/>
    <m/>
    <n v="6346"/>
    <n v="1"/>
    <x v="7"/>
    <n v="0"/>
    <n v="0"/>
  </r>
  <r>
    <n v="6361"/>
    <s v="Meirav"/>
    <n v="1"/>
    <s v="Green Turtle"/>
    <s v="Female"/>
    <d v="2015-02-12T00:00:00"/>
    <n v="60620"/>
    <n v="75.5"/>
    <n v="70.5"/>
    <n v="70.599999999999994"/>
    <m/>
    <n v="33586"/>
    <d v="2015-02-26T00:00:00"/>
    <n v="55600"/>
    <n v="76.099999999999994"/>
    <n v="70.400000000000006"/>
    <n v="70.099999999999994"/>
    <n v="57.3"/>
    <n v="6361"/>
    <n v="1"/>
    <x v="265"/>
    <n v="14"/>
    <n v="0"/>
  </r>
  <r>
    <n v="6383"/>
    <s v="Sha'aban"/>
    <n v="1"/>
    <s v="Green Turtle"/>
    <s v=""/>
    <d v="2015-02-20T00:00:00"/>
    <n v="27500"/>
    <n v="63.6"/>
    <n v="57.9"/>
    <n v="59.4"/>
    <n v="48.9"/>
    <n v="34323"/>
    <d v="2015-05-19T00:00:00"/>
    <n v="27120"/>
    <n v="64"/>
    <n v="57"/>
    <n v="58.3"/>
    <n v="47.8"/>
    <n v="6383"/>
    <n v="1"/>
    <x v="266"/>
    <n v="88"/>
    <n v="0"/>
  </r>
  <r>
    <n v="6384"/>
    <s v="Adva Hedva"/>
    <n v="1"/>
    <s v="Green Turtle"/>
    <s v=""/>
    <d v="2015-02-20T00:00:00"/>
    <n v="39620"/>
    <n v="72.099999999999994"/>
    <n v="63.2"/>
    <n v="67.8"/>
    <n v="54.9"/>
    <n v="34693"/>
    <d v="2015-07-08T00:00:00"/>
    <n v="42300"/>
    <n v="72"/>
    <n v="62"/>
    <n v="67"/>
    <n v="54"/>
    <n v="6384"/>
    <n v="1"/>
    <x v="267"/>
    <n v="138"/>
    <n v="19.420289855072465"/>
  </r>
  <r>
    <n v="6385"/>
    <s v="Yam"/>
    <n v="2"/>
    <s v="Loggerhead"/>
    <s v=""/>
    <d v="2015-02-21T00:00:00"/>
    <n v="33900"/>
    <n v="69.3"/>
    <n v="67.400000000000006"/>
    <n v="62"/>
    <n v="52.3"/>
    <n v="34186"/>
    <d v="2015-05-07T00:00:00"/>
    <n v="39520"/>
    <n v="69.7"/>
    <n v="67"/>
    <n v="61.2"/>
    <n v="51.6"/>
    <n v="6385"/>
    <n v="1"/>
    <x v="268"/>
    <n v="75"/>
    <n v="74.933333333333337"/>
  </r>
  <r>
    <n v="6386"/>
    <s v="Or"/>
    <n v="1"/>
    <s v="Green Turtle"/>
    <s v="Female"/>
    <d v="2015-02-21T00:00:00"/>
    <n v="70900"/>
    <n v="84.5"/>
    <n v="74"/>
    <n v="87.6"/>
    <n v="61"/>
    <n v="33897"/>
    <d v="2015-04-07T00:00:00"/>
    <n v="73500"/>
    <n v="84.5"/>
    <n v="72.900000000000006"/>
    <n v="78.599999999999994"/>
    <n v="58.8"/>
    <n v="6386"/>
    <n v="1"/>
    <x v="269"/>
    <n v="45"/>
    <n v="57.777777777777779"/>
  </r>
  <r>
    <n v="6387"/>
    <s v="Ben Zion"/>
    <n v="1"/>
    <s v="Green Turtle"/>
    <s v="Male"/>
    <d v="2015-02-21T00:00:00"/>
    <n v="75440"/>
    <n v="88"/>
    <n v="77"/>
    <n v="83"/>
    <n v="63.7"/>
    <n v="36925"/>
    <d v="2016-07-21T00:00:00"/>
    <n v="81400"/>
    <n v="88.6"/>
    <n v="87"/>
    <n v="89.9"/>
    <n v="64.3"/>
    <n v="6387"/>
    <n v="1"/>
    <x v="270"/>
    <n v="516"/>
    <n v="11.550387596899224"/>
  </r>
  <r>
    <n v="6388"/>
    <s v="Yoav"/>
    <n v="2"/>
    <s v="Loggerhead"/>
    <s v=""/>
    <d v="2015-03-04T00:00:00"/>
    <n v="3073"/>
    <n v="32.200000000000003"/>
    <n v="30"/>
    <n v="27.7"/>
    <n v="23.2"/>
    <n v="34547"/>
    <d v="2015-06-14T00:00:00"/>
    <n v="4640"/>
    <n v="34.299999999999997"/>
    <n v="31"/>
    <n v="28.7"/>
    <m/>
    <n v="6388"/>
    <n v="1"/>
    <x v="271"/>
    <n v="102"/>
    <n v="15.362745098039216"/>
  </r>
  <r>
    <n v="6389"/>
    <s v="Dror"/>
    <n v="2"/>
    <s v="Loggerhead"/>
    <s v=""/>
    <d v="2015-03-04T00:00:00"/>
    <n v="31040"/>
    <n v="66.8"/>
    <n v="61.5"/>
    <n v="62"/>
    <n v="47.1"/>
    <n v="36897"/>
    <d v="2016-07-18T00:00:00"/>
    <m/>
    <n v="67"/>
    <n v="62.5"/>
    <m/>
    <m/>
    <n v="6389"/>
    <n v="1"/>
    <x v="7"/>
    <n v="502"/>
    <n v="0"/>
  </r>
  <r>
    <n v="6414"/>
    <s v="Hofit"/>
    <n v="2"/>
    <s v="Loggerhead"/>
    <s v=""/>
    <d v="2015-03-20T00:00:00"/>
    <n v="29200"/>
    <n v="61"/>
    <n v="60.6"/>
    <n v="57.1"/>
    <n v="47.9"/>
    <n v="36320"/>
    <d v="2016-04-09T00:00:00"/>
    <n v="2380"/>
    <n v="26.6"/>
    <n v="24.5"/>
    <n v="24.4"/>
    <m/>
    <n v="6414"/>
    <n v="1"/>
    <x v="272"/>
    <n v="386"/>
    <n v="0"/>
  </r>
  <r>
    <n v="6417"/>
    <s v="Mark"/>
    <n v="2"/>
    <s v="Loggerhead"/>
    <s v=""/>
    <d v="2015-03-25T00:00:00"/>
    <n v="63"/>
    <m/>
    <m/>
    <m/>
    <m/>
    <n v="34251"/>
    <d v="2015-05-11T00:00:00"/>
    <n v="107"/>
    <m/>
    <m/>
    <m/>
    <m/>
    <n v="6417"/>
    <n v="1"/>
    <x v="241"/>
    <n v="47"/>
    <n v="0.93617021276595747"/>
  </r>
  <r>
    <n v="6422"/>
    <s v="Bitz"/>
    <n v="9"/>
    <s v="Caspian Turtle"/>
    <s v=""/>
    <d v="2015-04-05T00:00:00"/>
    <n v="64"/>
    <m/>
    <m/>
    <m/>
    <m/>
    <n v="34276"/>
    <d v="2015-05-14T00:00:00"/>
    <n v="70"/>
    <m/>
    <m/>
    <m/>
    <m/>
    <n v="6422"/>
    <n v="1"/>
    <x v="273"/>
    <n v="39"/>
    <n v="0.15384615384615385"/>
  </r>
  <r>
    <n v="6424"/>
    <s v="Shay"/>
    <n v="1"/>
    <s v="Green Turtle"/>
    <s v="Male"/>
    <d v="2015-04-04T00:00:00"/>
    <n v="71360"/>
    <n v="86.7"/>
    <n v="82"/>
    <m/>
    <m/>
    <n v="36802"/>
    <d v="2016-07-06T00:00:00"/>
    <n v="89500"/>
    <n v="87"/>
    <n v="84"/>
    <n v="82.7"/>
    <n v="64.7"/>
    <n v="6424"/>
    <n v="1"/>
    <x v="274"/>
    <n v="459"/>
    <n v="39.520697167755991"/>
  </r>
  <r>
    <n v="6425"/>
    <s v="Jamil"/>
    <n v="2"/>
    <s v="Loggerhead"/>
    <s v=""/>
    <d v="2015-04-07T00:00:00"/>
    <n v="30320"/>
    <n v="64"/>
    <n v="59"/>
    <n v="57.6"/>
    <n v="46.4"/>
    <n v="34301"/>
    <d v="2015-05-18T00:00:00"/>
    <n v="29700"/>
    <n v="65"/>
    <n v="60.4"/>
    <n v="59.8"/>
    <n v="46.1"/>
    <n v="6425"/>
    <n v="1"/>
    <x v="194"/>
    <n v="41"/>
    <n v="0"/>
  </r>
  <r>
    <n v="6432"/>
    <s v="Olga"/>
    <n v="1"/>
    <s v="Green Turtle"/>
    <s v=""/>
    <d v="2015-04-14T00:00:00"/>
    <n v="162"/>
    <n v="11.3"/>
    <n v="9.9"/>
    <n v="10.1"/>
    <n v="8.6999999999999993"/>
    <n v="34254"/>
    <d v="2015-05-11T00:00:00"/>
    <n v="211"/>
    <m/>
    <m/>
    <m/>
    <m/>
    <n v="6432"/>
    <n v="1"/>
    <x v="275"/>
    <n v="27"/>
    <n v="1.8148148148148149"/>
  </r>
  <r>
    <n v="6434"/>
    <s v="Snapir"/>
    <n v="2"/>
    <s v="Loggerhead"/>
    <s v=""/>
    <d v="2015-04-16T00:00:00"/>
    <n v="125"/>
    <n v="9.6999999999999993"/>
    <n v="9.4"/>
    <m/>
    <m/>
    <n v="34585"/>
    <d v="2015-06-17T00:00:00"/>
    <n v="152"/>
    <n v="10"/>
    <n v="9"/>
    <n v="12"/>
    <m/>
    <n v="6434"/>
    <n v="1"/>
    <x v="276"/>
    <n v="62"/>
    <n v="0.43548387096774194"/>
  </r>
  <r>
    <n v="6435"/>
    <s v="Nili"/>
    <n v="2"/>
    <s v="Loggerhead"/>
    <s v="Female"/>
    <d v="2015-04-17T00:00:00"/>
    <n v="37280"/>
    <n v="69.2"/>
    <n v="63.5"/>
    <n v="62.2"/>
    <n v="49.5"/>
    <n v="35068"/>
    <d v="2015-09-05T00:00:00"/>
    <n v="39340"/>
    <n v="72"/>
    <n v="65.599999999999994"/>
    <n v="61.9"/>
    <m/>
    <n v="6435"/>
    <n v="1"/>
    <x v="79"/>
    <n v="141"/>
    <n v="14.609929078014185"/>
  </r>
  <r>
    <n v="6437"/>
    <s v="Tzuki"/>
    <n v="2"/>
    <s v="Loggerhead"/>
    <s v=""/>
    <d v="2015-04-24T00:00:00"/>
    <n v="79"/>
    <n v="7.8"/>
    <n v="8"/>
    <n v="7.1"/>
    <n v="6.1"/>
    <n v="34588"/>
    <d v="2015-06-17T00:00:00"/>
    <n v="136"/>
    <n v="9.5"/>
    <n v="9"/>
    <m/>
    <m/>
    <n v="6437"/>
    <n v="1"/>
    <x v="277"/>
    <n v="54"/>
    <n v="1.0555555555555556"/>
  </r>
  <r>
    <n v="6438"/>
    <s v="Nidal"/>
    <n v="1"/>
    <s v="Green Turtle"/>
    <s v=""/>
    <d v="2015-04-24T00:00:00"/>
    <n v="1245"/>
    <n v="22.1"/>
    <n v="19.5"/>
    <n v="20"/>
    <n v="16.399999999999999"/>
    <n v="34255"/>
    <d v="2015-05-11T00:00:00"/>
    <n v="1245"/>
    <m/>
    <m/>
    <m/>
    <m/>
    <n v="6438"/>
    <n v="1"/>
    <x v="7"/>
    <n v="17"/>
    <n v="0"/>
  </r>
  <r>
    <n v="6445"/>
    <s v="Snapir 2"/>
    <n v="2"/>
    <s v="Loggerhead"/>
    <s v=""/>
    <d v="2015-05-05T00:00:00"/>
    <n v="164"/>
    <n v="10.8"/>
    <n v="10.6"/>
    <n v="9.6"/>
    <n v="8.1999999999999993"/>
    <n v="34586"/>
    <d v="2015-06-17T00:00:00"/>
    <n v="21"/>
    <n v="12"/>
    <n v="11"/>
    <m/>
    <m/>
    <n v="6445"/>
    <n v="1"/>
    <x v="278"/>
    <n v="43"/>
    <n v="0"/>
  </r>
  <r>
    <n v="6446"/>
    <s v="Naima"/>
    <n v="2"/>
    <s v="Loggerhead"/>
    <s v=""/>
    <d v="2015-05-06T00:00:00"/>
    <n v="41000"/>
    <n v="66"/>
    <n v="62"/>
    <n v="61.3"/>
    <n v="48.5"/>
    <n v="34483"/>
    <d v="2015-06-06T00:00:00"/>
    <n v="40320"/>
    <n v="66.5"/>
    <n v="61.5"/>
    <n v="61"/>
    <m/>
    <n v="6446"/>
    <n v="1"/>
    <x v="279"/>
    <n v="31"/>
    <n v="0"/>
  </r>
  <r>
    <n v="6447"/>
    <s v="Zehava"/>
    <n v="2"/>
    <s v="Loggerhead"/>
    <s v=""/>
    <d v="2015-05-06T00:00:00"/>
    <n v="29480"/>
    <n v="62.5"/>
    <n v="59"/>
    <n v="56.4"/>
    <n v="46.2"/>
    <n v="34476"/>
    <d v="2015-06-04T00:00:00"/>
    <n v="27020"/>
    <n v="63.5"/>
    <n v="59"/>
    <n v="57"/>
    <n v="46"/>
    <n v="6447"/>
    <n v="1"/>
    <x v="280"/>
    <n v="29"/>
    <n v="0"/>
  </r>
  <r>
    <n v="6501"/>
    <s v="Hodaya"/>
    <n v="1"/>
    <s v="Green Turtle"/>
    <s v=""/>
    <d v="2015-06-05T00:00:00"/>
    <n v="226"/>
    <m/>
    <m/>
    <m/>
    <m/>
    <n v="34802"/>
    <d v="2015-07-21T00:00:00"/>
    <n v="320"/>
    <m/>
    <m/>
    <m/>
    <m/>
    <n v="6501"/>
    <n v="1"/>
    <x v="104"/>
    <n v="46"/>
    <n v="2.0434782608695654"/>
  </r>
  <r>
    <n v="6510"/>
    <s v="Bar Refaeli"/>
    <n v="2"/>
    <s v="Loggerhead"/>
    <s v=""/>
    <d v="2015-06-13T00:00:00"/>
    <n v="25120"/>
    <n v="59.5"/>
    <n v="54"/>
    <n v="52.3"/>
    <n v="43.7"/>
    <n v="34915"/>
    <d v="2015-08-12T00:00:00"/>
    <n v="26200"/>
    <n v="60.1"/>
    <n v="54.6"/>
    <n v="53.5"/>
    <n v="44"/>
    <n v="6510"/>
    <n v="1"/>
    <x v="281"/>
    <n v="60"/>
    <n v="18"/>
  </r>
  <r>
    <n v="6570"/>
    <s v="Lev"/>
    <n v="2"/>
    <s v="Loggerhead"/>
    <s v=""/>
    <d v="2015-07-28T00:00:00"/>
    <n v="335"/>
    <n v="13.3"/>
    <n v="13.1"/>
    <n v="12.6"/>
    <n v="10.6"/>
    <n v="35445"/>
    <d v="2015-11-02T00:00:00"/>
    <n v="970"/>
    <n v="18.7"/>
    <n v="17.3"/>
    <m/>
    <m/>
    <n v="6570"/>
    <n v="1"/>
    <x v="282"/>
    <n v="97"/>
    <n v="6.5463917525773194"/>
  </r>
  <r>
    <n v="6571"/>
    <s v="Tuko"/>
    <n v="2"/>
    <s v="Loggerhead"/>
    <s v=""/>
    <d v="2015-07-30T00:00:00"/>
    <n v="594"/>
    <n v="16.600000000000001"/>
    <n v="15"/>
    <n v="14.1"/>
    <n v="10.1"/>
    <n v="35444"/>
    <d v="2015-11-02T00:00:00"/>
    <n v="1134"/>
    <m/>
    <m/>
    <m/>
    <m/>
    <n v="6571"/>
    <n v="1"/>
    <x v="283"/>
    <n v="95"/>
    <n v="5.6842105263157894"/>
  </r>
  <r>
    <n v="6586"/>
    <s v="Kwan"/>
    <n v="2"/>
    <s v="Loggerhead"/>
    <s v=""/>
    <d v="2015-08-28T00:00:00"/>
    <n v="2115"/>
    <n v="27"/>
    <n v="23.5"/>
    <n v="22.5"/>
    <n v="18.7"/>
    <n v="35426"/>
    <d v="2015-10-29T00:00:00"/>
    <n v="2486"/>
    <m/>
    <m/>
    <m/>
    <m/>
    <n v="6586"/>
    <n v="1"/>
    <x v="284"/>
    <n v="62"/>
    <n v="5.9838709677419351"/>
  </r>
  <r>
    <n v="6600"/>
    <s v="Hemi"/>
    <n v="1"/>
    <s v="Green Turtle"/>
    <s v=""/>
    <d v="2015-09-10T00:00:00"/>
    <n v="1900"/>
    <n v="24.5"/>
    <n v="22.6"/>
    <n v="22.9"/>
    <n v="19.5"/>
    <n v="37847"/>
    <d v="2016-12-21T00:00:00"/>
    <n v="6580"/>
    <n v="35.700000000000003"/>
    <n v="32.5"/>
    <n v="32.799999999999997"/>
    <m/>
    <n v="6600"/>
    <n v="1"/>
    <x v="285"/>
    <n v="468"/>
    <n v="10"/>
  </r>
  <r>
    <n v="6601"/>
    <s v="Shimon Christoforous"/>
    <n v="2"/>
    <s v="Loggerhead"/>
    <s v="Male"/>
    <d v="2015-09-09T00:00:00"/>
    <n v="32560"/>
    <n v="70.599999999999994"/>
    <n v="65.2"/>
    <n v="36.299999999999997"/>
    <n v="54.4"/>
    <n v="35975"/>
    <d v="2016-02-10T00:00:00"/>
    <n v="49500"/>
    <n v="71"/>
    <n v="66.400000000000006"/>
    <n v="66.400000000000006"/>
    <n v="52.5"/>
    <n v="6601"/>
    <n v="1"/>
    <x v="286"/>
    <n v="154"/>
    <n v="110"/>
  </r>
  <r>
    <n v="6602"/>
    <s v="Bulbasaur"/>
    <n v="1"/>
    <s v="Green Turtle"/>
    <s v=""/>
    <d v="2015-09-13T00:00:00"/>
    <n v="1440"/>
    <n v="23.5"/>
    <n v="21"/>
    <n v="21.5"/>
    <n v="18.5"/>
    <n v="35425"/>
    <d v="2015-10-29T00:00:00"/>
    <n v="1884"/>
    <m/>
    <m/>
    <m/>
    <m/>
    <n v="6602"/>
    <n v="1"/>
    <x v="287"/>
    <n v="46"/>
    <n v="9.6521739130434785"/>
  </r>
  <r>
    <n v="6603"/>
    <s v="Shemesh"/>
    <n v="2"/>
    <s v="Loggerhead"/>
    <s v="Female"/>
    <d v="2015-09-19T00:00:00"/>
    <n v="37450"/>
    <n v="65.5"/>
    <n v="66"/>
    <n v="60"/>
    <n v="50.5"/>
    <n v="35417"/>
    <d v="2015-10-28T00:00:00"/>
    <n v="35740"/>
    <n v="66"/>
    <n v="66"/>
    <n v="60.1"/>
    <n v="50.5"/>
    <n v="6603"/>
    <n v="1"/>
    <x v="288"/>
    <n v="39"/>
    <n v="0"/>
  </r>
  <r>
    <n v="6614"/>
    <s v="Ometz"/>
    <n v="2"/>
    <s v="Loggerhead"/>
    <s v=""/>
    <d v="2015-09-24T00:00:00"/>
    <n v="146"/>
    <n v="11.9"/>
    <n v="10.3"/>
    <m/>
    <m/>
    <n v="35888"/>
    <d v="2016-01-30T00:00:00"/>
    <n v="360"/>
    <n v="14"/>
    <n v="13.5"/>
    <n v="11.6"/>
    <m/>
    <n v="6614"/>
    <n v="1"/>
    <x v="289"/>
    <n v="128"/>
    <n v="1.671875"/>
  </r>
  <r>
    <n v="6616"/>
    <s v="Hasun"/>
    <n v="5"/>
    <s v="Nile Softshell"/>
    <s v=""/>
    <d v="2015-10-06T00:00:00"/>
    <n v="998"/>
    <m/>
    <m/>
    <m/>
    <m/>
    <n v="35376"/>
    <d v="2015-10-19T00:00:00"/>
    <n v="1018"/>
    <m/>
    <m/>
    <m/>
    <m/>
    <n v="6616"/>
    <n v="1"/>
    <x v="290"/>
    <n v="13"/>
    <n v="1.5384615384615385"/>
  </r>
  <r>
    <n v="6618"/>
    <s v="Nachmani"/>
    <n v="1"/>
    <s v="Green Turtle"/>
    <s v=""/>
    <d v="2015-10-09T00:00:00"/>
    <n v="2200"/>
    <n v="26.6"/>
    <n v="21.9"/>
    <n v="23.8"/>
    <n v="21.3"/>
    <n v="35423"/>
    <d v="2015-10-29T00:00:00"/>
    <n v="2477"/>
    <m/>
    <m/>
    <m/>
    <m/>
    <n v="6618"/>
    <n v="1"/>
    <x v="291"/>
    <n v="20"/>
    <n v="13.85"/>
  </r>
  <r>
    <n v="6633"/>
    <s v="Rodrigo"/>
    <n v="10"/>
    <s v="Hawksbill Turtle"/>
    <s v="Male"/>
    <d v="2015-10-21T00:00:00"/>
    <n v="46200"/>
    <n v="74"/>
    <n v="50.3"/>
    <n v="67.2"/>
    <n v="64"/>
    <n v="36502"/>
    <d v="2016-05-11T00:00:00"/>
    <n v="39940"/>
    <n v="74.3"/>
    <n v="63.5"/>
    <n v="69.400000000000006"/>
    <n v="51.6"/>
    <n v="6633"/>
    <n v="1"/>
    <x v="292"/>
    <n v="203"/>
    <n v="0"/>
  </r>
  <r>
    <n v="6635"/>
    <s v="Moti"/>
    <n v="1"/>
    <s v="Green Turtle"/>
    <s v=""/>
    <d v="2015-10-30T00:00:00"/>
    <n v="2529"/>
    <n v="27.2"/>
    <n v="25.3"/>
    <n v="24.8"/>
    <n v="21.5"/>
    <n v="37848"/>
    <d v="2016-12-21T00:00:00"/>
    <n v="4300"/>
    <n v="31"/>
    <n v="28.9"/>
    <n v="28.3"/>
    <n v="23.7"/>
    <n v="6635"/>
    <n v="1"/>
    <x v="293"/>
    <n v="418"/>
    <n v="4.2368421052631575"/>
  </r>
  <r>
    <n v="6636"/>
    <s v="Michelangelo"/>
    <n v="1"/>
    <s v="Green Turtle"/>
    <s v=""/>
    <d v="2015-11-10T00:00:00"/>
    <n v="2348"/>
    <n v="26"/>
    <n v="24"/>
    <n v="24.4"/>
    <n v="20.6"/>
    <n v="37853"/>
    <d v="2016-12-17T00:00:00"/>
    <n v="6660"/>
    <n v="26"/>
    <n v="32.299999999999997"/>
    <n v="33"/>
    <n v="27.7"/>
    <n v="6636"/>
    <n v="1"/>
    <x v="294"/>
    <n v="403"/>
    <n v="10.699751861042184"/>
  </r>
  <r>
    <n v="6637"/>
    <s v="Oria"/>
    <n v="1"/>
    <s v="Green Turtle"/>
    <s v=""/>
    <d v="2015-11-12T00:00:00"/>
    <n v="958"/>
    <n v="18.899999999999999"/>
    <n v="17.600000000000001"/>
    <n v="16.899999999999999"/>
    <n v="15.3"/>
    <n v="38097"/>
    <d v="2017-02-02T00:00:00"/>
    <n v="4640"/>
    <m/>
    <m/>
    <m/>
    <m/>
    <n v="6637"/>
    <n v="1"/>
    <x v="295"/>
    <n v="448"/>
    <n v="8.21875"/>
  </r>
  <r>
    <n v="6638"/>
    <s v="Shavey Zion"/>
    <n v="2"/>
    <s v="Loggerhead"/>
    <s v="Female"/>
    <d v="2015-11-15T00:00:00"/>
    <n v="31060"/>
    <n v="64"/>
    <n v="59"/>
    <n v="61.1"/>
    <n v="44.1"/>
    <n v="37149"/>
    <d v="2016-09-01T00:00:00"/>
    <n v="35840"/>
    <n v="65.099999999999994"/>
    <n v="60.5"/>
    <n v="61.4"/>
    <n v="46"/>
    <n v="6638"/>
    <n v="1"/>
    <x v="296"/>
    <n v="291"/>
    <n v="16.426116838487971"/>
  </r>
  <r>
    <n v="6640"/>
    <s v="Malek"/>
    <n v="1"/>
    <s v="Green Turtle"/>
    <s v=""/>
    <d v="2015-11-15T00:00:00"/>
    <n v="4920"/>
    <n v="33.5"/>
    <n v="31"/>
    <n v="31.2"/>
    <n v="25.9"/>
    <n v="35679"/>
    <d v="2015-12-22T00:00:00"/>
    <n v="5300"/>
    <n v="34.5"/>
    <n v="31.5"/>
    <n v="31.4"/>
    <n v="25.7"/>
    <n v="6640"/>
    <n v="1"/>
    <x v="297"/>
    <n v="37"/>
    <n v="10.27027027027027"/>
  </r>
  <r>
    <n v="6641"/>
    <s v="Denisim"/>
    <n v="2"/>
    <s v="Loggerhead"/>
    <s v="Female"/>
    <d v="2015-11-18T00:00:00"/>
    <n v="32520"/>
    <n v="64.5"/>
    <n v="59.6"/>
    <n v="58.7"/>
    <n v="48"/>
    <n v="36002"/>
    <d v="2016-02-16T00:00:00"/>
    <n v="33680"/>
    <n v="65"/>
    <n v="69.5"/>
    <n v="61.4"/>
    <n v="47.3"/>
    <n v="6641"/>
    <n v="1"/>
    <x v="298"/>
    <n v="90"/>
    <n v="12.888888888888889"/>
  </r>
  <r>
    <n v="6643"/>
    <s v="Opal"/>
    <n v="2"/>
    <s v="Loggerhead"/>
    <s v=""/>
    <d v="2015-12-07T00:00:00"/>
    <n v="7760"/>
    <n v="43"/>
    <n v="41.3"/>
    <n v="38.700000000000003"/>
    <n v="32.700000000000003"/>
    <n v="36000"/>
    <d v="2016-02-16T00:00:00"/>
    <n v="12020"/>
    <n v="44.1"/>
    <n v="43"/>
    <n v="39.299999999999997"/>
    <n v="33.9"/>
    <n v="6643"/>
    <n v="1"/>
    <x v="109"/>
    <n v="71"/>
    <n v="60"/>
  </r>
  <r>
    <n v="6644"/>
    <s v="Claus"/>
    <n v="2"/>
    <s v="Loggerhead"/>
    <s v=""/>
    <d v="2015-12-26T00:00:00"/>
    <n v="460"/>
    <n v="15.5"/>
    <n v="14.5"/>
    <n v="14.1"/>
    <n v="11.8"/>
    <n v="35887"/>
    <d v="2016-01-30T00:00:00"/>
    <n v="590"/>
    <n v="16"/>
    <n v="14.5"/>
    <n v="13.3"/>
    <m/>
    <n v="6644"/>
    <n v="1"/>
    <x v="299"/>
    <n v="35"/>
    <n v="3.7142857142857144"/>
  </r>
  <r>
    <n v="6662"/>
    <s v="Ariel"/>
    <n v="2"/>
    <s v="Loggerhead"/>
    <s v=""/>
    <d v="2016-01-12T00:00:00"/>
    <n v="69"/>
    <n v="7.5"/>
    <n v="8.1999999999999993"/>
    <n v="7.3"/>
    <n v="6"/>
    <n v="36455"/>
    <d v="2016-04-30T00:00:00"/>
    <n v="208"/>
    <n v="11.2"/>
    <n v="10.1"/>
    <n v="9.5"/>
    <m/>
    <n v="6662"/>
    <n v="1"/>
    <x v="300"/>
    <n v="109"/>
    <n v="1.275229357798165"/>
  </r>
  <r>
    <n v="6663"/>
    <s v="Yair"/>
    <n v="2"/>
    <s v="Loggerhead"/>
    <s v=""/>
    <d v="2016-01-08T00:00:00"/>
    <n v="60"/>
    <n v="8.4"/>
    <n v="7.2"/>
    <n v="7"/>
    <n v="5.8"/>
    <n v="35889"/>
    <d v="2016-01-30T00:00:00"/>
    <n v="84"/>
    <n v="8.4"/>
    <n v="7.8"/>
    <n v="7.6"/>
    <m/>
    <n v="6663"/>
    <n v="1"/>
    <x v="301"/>
    <n v="22"/>
    <n v="1.0909090909090908"/>
  </r>
  <r>
    <n v="6664"/>
    <s v="Esteban"/>
    <n v="2"/>
    <s v="Loggerhead"/>
    <s v=""/>
    <d v="2016-01-12T00:00:00"/>
    <n v="72"/>
    <n v="8"/>
    <n v="8"/>
    <n v="7.5"/>
    <n v="6.5"/>
    <n v="35890"/>
    <d v="2016-01-30T00:00:00"/>
    <n v="78"/>
    <n v="7.5"/>
    <n v="7"/>
    <n v="7.2"/>
    <m/>
    <n v="6664"/>
    <n v="1"/>
    <x v="273"/>
    <n v="18"/>
    <n v="0.33333333333333331"/>
  </r>
  <r>
    <n v="6665"/>
    <s v="Mati"/>
    <n v="1"/>
    <s v="Green Turtle"/>
    <s v=""/>
    <d v="2016-01-09T00:00:00"/>
    <n v="1980"/>
    <n v="26"/>
    <n v="24"/>
    <n v="24"/>
    <m/>
    <n v="37851"/>
    <d v="2016-12-21T00:00:00"/>
    <n v="2700"/>
    <n v="28"/>
    <n v="27"/>
    <n v="25.4"/>
    <n v="21.4"/>
    <n v="6665"/>
    <n v="1"/>
    <x v="108"/>
    <n v="347"/>
    <n v="2.0749279538904899"/>
  </r>
  <r>
    <n v="6667"/>
    <s v="Hamudi"/>
    <n v="2"/>
    <s v="Loggerhead"/>
    <s v="Female"/>
    <d v="2016-01-16T00:00:00"/>
    <n v="36440"/>
    <n v="69"/>
    <n v="60"/>
    <n v="63.4"/>
    <n v="47"/>
    <n v="36005"/>
    <d v="2016-02-17T00:00:00"/>
    <n v="36300"/>
    <n v="69.5"/>
    <n v="59.5"/>
    <n v="63.3"/>
    <n v="46.9"/>
    <n v="6667"/>
    <n v="1"/>
    <x v="302"/>
    <n v="32"/>
    <n v="0"/>
  </r>
  <r>
    <n v="6668"/>
    <s v="Sari"/>
    <n v="2"/>
    <s v="Loggerhead"/>
    <s v="Female"/>
    <d v="2016-01-21T00:00:00"/>
    <n v="27460"/>
    <n v="62"/>
    <n v="59"/>
    <n v="56.4"/>
    <n v="43"/>
    <n v="36006"/>
    <d v="2016-02-17T00:00:00"/>
    <n v="28000"/>
    <n v="62"/>
    <n v="58.7"/>
    <n v="56.7"/>
    <n v="44.7"/>
    <n v="6668"/>
    <n v="1"/>
    <x v="283"/>
    <n v="27"/>
    <n v="20"/>
  </r>
  <r>
    <n v="6669"/>
    <s v="4Balance"/>
    <n v="2"/>
    <s v="Loggerhead"/>
    <s v=""/>
    <d v="2016-01-22T00:00:00"/>
    <n v="108"/>
    <n v="9.6999999999999993"/>
    <n v="9"/>
    <m/>
    <m/>
    <n v="35891"/>
    <d v="2016-01-30T00:00:00"/>
    <n v="109"/>
    <n v="9.6"/>
    <n v="8.6999999999999993"/>
    <n v="8.8000000000000007"/>
    <m/>
    <n v="6669"/>
    <n v="1"/>
    <x v="303"/>
    <n v="8"/>
    <n v="0.125"/>
  </r>
  <r>
    <n v="6670"/>
    <s v="Dan"/>
    <n v="1"/>
    <s v="Green Turtle"/>
    <s v=""/>
    <d v="2016-01-25T00:00:00"/>
    <n v="2082"/>
    <n v="26.5"/>
    <n v="22.6"/>
    <n v="24.1"/>
    <n v="19.399999999999999"/>
    <n v="37845"/>
    <d v="2016-12-21T00:00:00"/>
    <n v="4240"/>
    <n v="32"/>
    <n v="27.3"/>
    <n v="29.2"/>
    <n v="23.4"/>
    <n v="6670"/>
    <n v="1"/>
    <x v="304"/>
    <n v="331"/>
    <n v="6.5196374622356492"/>
  </r>
  <r>
    <n v="6674"/>
    <s v="Ola"/>
    <n v="2"/>
    <s v="Loggerhead"/>
    <s v=""/>
    <d v="2016-02-07T00:00:00"/>
    <n v="85"/>
    <n v="9"/>
    <n v="8.5"/>
    <n v="8"/>
    <n v="6.9"/>
    <n v="36453"/>
    <d v="2016-04-30T00:00:00"/>
    <n v="198"/>
    <n v="10.4"/>
    <n v="10.6"/>
    <n v="9.8000000000000007"/>
    <m/>
    <n v="6674"/>
    <n v="1"/>
    <x v="305"/>
    <n v="83"/>
    <n v="1.3614457831325302"/>
  </r>
  <r>
    <n v="6676"/>
    <s v="Potzker"/>
    <n v="1"/>
    <s v="Green Turtle"/>
    <s v=""/>
    <d v="2016-02-13T00:00:00"/>
    <n v="1978"/>
    <m/>
    <m/>
    <m/>
    <m/>
    <n v="36683"/>
    <d v="2016-06-16T00:00:00"/>
    <n v="2880"/>
    <n v="26.5"/>
    <n v="25"/>
    <n v="24.6"/>
    <n v="20.6"/>
    <n v="6676"/>
    <n v="1"/>
    <x v="306"/>
    <n v="124"/>
    <n v="7.274193548387097"/>
  </r>
  <r>
    <n v="6677"/>
    <s v="Senada"/>
    <n v="3"/>
    <s v="Leatherback"/>
    <s v="Female"/>
    <d v="2016-02-25T00:00:00"/>
    <m/>
    <n v="139"/>
    <n v="98"/>
    <n v="125.9"/>
    <n v="70.5"/>
    <n v="36053"/>
    <d v="2016-02-25T00:00:00"/>
    <m/>
    <n v="139"/>
    <n v="98"/>
    <n v="125.9"/>
    <n v="70.5"/>
    <n v="6677"/>
    <n v="1"/>
    <x v="7"/>
    <n v="0"/>
    <n v="0"/>
  </r>
  <r>
    <n v="6679"/>
    <s v="Feb2016"/>
    <n v="10"/>
    <s v="Hawksbill Turtle"/>
    <s v=""/>
    <d v="2016-02-15T00:00:00"/>
    <n v="11440"/>
    <m/>
    <m/>
    <m/>
    <m/>
    <n v="36074"/>
    <d v="2016-02-15T00:00:00"/>
    <n v="11440"/>
    <m/>
    <m/>
    <m/>
    <m/>
    <n v="6679"/>
    <n v="1"/>
    <x v="7"/>
    <n v="0"/>
    <n v="0"/>
  </r>
  <r>
    <n v="6704"/>
    <s v="Hatchi"/>
    <n v="2"/>
    <s v="Loggerhead"/>
    <s v="Male"/>
    <d v="2016-04-02T00:00:00"/>
    <n v="31740"/>
    <n v="64"/>
    <n v="61"/>
    <n v="59.6"/>
    <n v="48.4"/>
    <n v="36526"/>
    <d v="2016-05-17T00:00:00"/>
    <n v="36220"/>
    <n v="63.1"/>
    <n v="60.1"/>
    <m/>
    <m/>
    <n v="6704"/>
    <n v="1"/>
    <x v="307"/>
    <n v="45"/>
    <n v="99.555555555555557"/>
  </r>
  <r>
    <n v="6706"/>
    <s v="Hidy"/>
    <n v="2"/>
    <s v="Loggerhead"/>
    <s v="Female"/>
    <d v="2016-04-09T00:00:00"/>
    <m/>
    <n v="63.5"/>
    <n v="61"/>
    <n v="59.5"/>
    <n v="47"/>
    <n v="36527"/>
    <d v="2016-05-17T00:00:00"/>
    <n v="30980"/>
    <n v="63.6"/>
    <n v="61.3"/>
    <m/>
    <m/>
    <n v="6706"/>
    <n v="1"/>
    <x v="7"/>
    <n v="38"/>
    <n v="0"/>
  </r>
  <r>
    <n v="6709"/>
    <s v="Pessach"/>
    <n v="2"/>
    <s v="Loggerhead"/>
    <s v="Male"/>
    <d v="2016-04-26T00:00:00"/>
    <n v="32180"/>
    <n v="66.400000000000006"/>
    <n v="62"/>
    <n v="61.7"/>
    <n v="61.4"/>
    <n v="36682"/>
    <d v="2016-06-16T00:00:00"/>
    <n v="36040"/>
    <n v="66"/>
    <n v="62"/>
    <n v="91.3"/>
    <n v="45"/>
    <n v="6709"/>
    <n v="1"/>
    <x v="308"/>
    <n v="51"/>
    <n v="75.686274509803923"/>
  </r>
  <r>
    <n v="6710"/>
    <s v="Mimuna"/>
    <n v="1"/>
    <s v="Green Turtle"/>
    <s v=""/>
    <d v="2016-04-29T00:00:00"/>
    <n v="1123"/>
    <m/>
    <m/>
    <m/>
    <m/>
    <n v="38101"/>
    <d v="2017-02-02T00:00:00"/>
    <n v="3340"/>
    <m/>
    <m/>
    <m/>
    <m/>
    <n v="6710"/>
    <n v="1"/>
    <x v="309"/>
    <n v="279"/>
    <n v="7.946236559139785"/>
  </r>
  <r>
    <n v="6711"/>
    <s v="Gufi"/>
    <n v="2"/>
    <s v="Loggerhead"/>
    <s v=""/>
    <d v="2016-05-10T00:00:00"/>
    <n v="15240"/>
    <n v="50.1"/>
    <n v="46"/>
    <n v="45.3"/>
    <n v="37"/>
    <n v="37101"/>
    <d v="2016-08-21T00:00:00"/>
    <m/>
    <n v="51.2"/>
    <n v="47.7"/>
    <n v="45.8"/>
    <n v="37.700000000000003"/>
    <n v="6711"/>
    <n v="1"/>
    <x v="7"/>
    <n v="103"/>
    <n v="0"/>
  </r>
  <r>
    <n v="6714"/>
    <s v="Nimrod"/>
    <n v="1"/>
    <s v="Green Turtle"/>
    <s v="Male"/>
    <d v="2016-06-05T00:00:00"/>
    <n v="75800"/>
    <n v="85.5"/>
    <n v="74.400000000000006"/>
    <n v="80.7"/>
    <n v="61.8"/>
    <n v="37066"/>
    <d v="2016-08-18T00:00:00"/>
    <n v="75250"/>
    <n v="86"/>
    <n v="74"/>
    <n v="81.599999999999994"/>
    <n v="61.6"/>
    <n v="6714"/>
    <n v="1"/>
    <x v="310"/>
    <n v="74"/>
    <n v="0"/>
  </r>
  <r>
    <n v="6720"/>
    <s v="Levana"/>
    <n v="2"/>
    <s v="Loggerhead"/>
    <s v="Female"/>
    <d v="2016-06-12T00:00:00"/>
    <n v="36450"/>
    <n v="68.2"/>
    <n v="63"/>
    <n v="63.5"/>
    <n v="64.7"/>
    <n v="36681"/>
    <d v="2016-06-16T00:00:00"/>
    <n v="34960"/>
    <m/>
    <m/>
    <m/>
    <m/>
    <n v="6720"/>
    <n v="1"/>
    <x v="311"/>
    <n v="4"/>
    <n v="0"/>
  </r>
  <r>
    <n v="6728"/>
    <s v="Tzila"/>
    <n v="2"/>
    <s v="Loggerhead"/>
    <s v="Female"/>
    <d v="2016-07-07T00:00:00"/>
    <n v="34140"/>
    <n v="68"/>
    <n v="63"/>
    <n v="62.5"/>
    <n v="50"/>
    <n v="37974"/>
    <d v="2017-01-16T00:00:00"/>
    <n v="42920"/>
    <n v="67.5"/>
    <n v="61.5"/>
    <n v="62.6"/>
    <n v="48.3"/>
    <n v="6728"/>
    <n v="1"/>
    <x v="312"/>
    <n v="193"/>
    <n v="45.49222797927461"/>
  </r>
  <r>
    <n v="6733"/>
    <s v="bijo"/>
    <n v="1"/>
    <s v="Green Turtle"/>
    <s v=""/>
    <d v="2016-07-24T00:00:00"/>
    <n v="29300"/>
    <n v="63.6"/>
    <n v="60.3"/>
    <n v="59"/>
    <n v="47"/>
    <n v="37110"/>
    <d v="2016-08-22T00:00:00"/>
    <n v="30400"/>
    <n v="63.4"/>
    <n v="59.6"/>
    <n v="59.3"/>
    <n v="48.1"/>
    <n v="6733"/>
    <n v="1"/>
    <x v="46"/>
    <n v="29"/>
    <n v="37.931034482758619"/>
  </r>
  <r>
    <n v="6734"/>
    <s v="Messi"/>
    <n v="5"/>
    <s v="Nile Softshell"/>
    <s v=""/>
    <d v="2016-07-27T00:00:00"/>
    <n v="1000"/>
    <m/>
    <m/>
    <m/>
    <m/>
    <n v="36953"/>
    <d v="2016-07-27T00:00:00"/>
    <n v="1000"/>
    <m/>
    <m/>
    <m/>
    <m/>
    <n v="6734"/>
    <n v="1"/>
    <x v="7"/>
    <n v="0"/>
    <n v="0"/>
  </r>
  <r>
    <n v="6758"/>
    <s v="sha'adi"/>
    <n v="2"/>
    <s v="Loggerhead"/>
    <s v="Female"/>
    <d v="2016-10-15T00:00:00"/>
    <n v="42500"/>
    <n v="69.400000000000006"/>
    <n v="64.2"/>
    <n v="66.400000000000006"/>
    <n v="50"/>
    <n v="39059"/>
    <d v="2017-06-20T00:00:00"/>
    <n v="45940"/>
    <n v="69.5"/>
    <n v="65"/>
    <n v="67.5"/>
    <n v="51.6"/>
    <n v="6758"/>
    <n v="1"/>
    <x v="313"/>
    <n v="248"/>
    <n v="13.870967741935484"/>
  </r>
  <r>
    <n v="6759"/>
    <s v="Pinto"/>
    <n v="2"/>
    <s v="Loggerhead"/>
    <s v="Male"/>
    <d v="2016-10-15T00:00:00"/>
    <n v="47420"/>
    <n v="74"/>
    <n v="68"/>
    <n v="73.5"/>
    <n v="48.1"/>
    <n v="39666"/>
    <d v="2017-09-18T00:00:00"/>
    <n v="66840"/>
    <n v="78"/>
    <n v="67"/>
    <n v="73.7"/>
    <n v="61.2"/>
    <n v="6759"/>
    <n v="1"/>
    <x v="314"/>
    <n v="338"/>
    <n v="57.455621301775146"/>
  </r>
  <r>
    <n v="6760"/>
    <s v="Laana"/>
    <n v="2"/>
    <s v="Loggerhead"/>
    <s v=""/>
    <d v="2016-10-23T00:00:00"/>
    <n v="10900"/>
    <n v="43.7"/>
    <n v="41.9"/>
    <n v="41.5"/>
    <n v="33.6"/>
    <n v="38346"/>
    <d v="2017-03-09T00:00:00"/>
    <n v="14020"/>
    <n v="45"/>
    <n v="32.6"/>
    <n v="40.4"/>
    <m/>
    <n v="6760"/>
    <n v="1"/>
    <x v="315"/>
    <n v="137"/>
    <n v="22.773722627737225"/>
  </r>
  <r>
    <n v="6762"/>
    <s v="Sofia_x000a__x000a_סופיה_x000a__x000a_Sofia"/>
    <n v="2"/>
    <s v="Loggerhead"/>
    <s v="Female"/>
    <d v="2016-10-29T00:00:00"/>
    <n v="39950"/>
    <n v="68.599999999999994"/>
    <n v="66.5"/>
    <n v="62.7"/>
    <n v="53.3"/>
    <n v="37929"/>
    <d v="2017-01-09T00:00:00"/>
    <n v="43420"/>
    <n v="68.5"/>
    <n v="66"/>
    <n v="62.5"/>
    <n v="52.2"/>
    <n v="6762"/>
    <n v="1"/>
    <x v="316"/>
    <n v="72"/>
    <n v="48.194444444444443"/>
  </r>
  <r>
    <n v="6763"/>
    <s v="Sheffa"/>
    <n v="2"/>
    <s v="Loggerhead"/>
    <s v="Female"/>
    <d v="2016-10-29T00:00:00"/>
    <n v="65450"/>
    <n v="81"/>
    <n v="74"/>
    <n v="73.400000000000006"/>
    <n v="58"/>
    <n v="38307"/>
    <d v="2017-03-05T00:00:00"/>
    <n v="64680"/>
    <n v="81.7"/>
    <n v="73"/>
    <n v="73.099999999999994"/>
    <n v="57.9"/>
    <n v="6763"/>
    <n v="1"/>
    <x v="317"/>
    <n v="127"/>
    <n v="0"/>
  </r>
  <r>
    <n v="6764"/>
    <s v="Ninja"/>
    <n v="2"/>
    <s v="Loggerhead"/>
    <s v="Male"/>
    <d v="2016-10-30T00:00:00"/>
    <n v="37000"/>
    <m/>
    <m/>
    <m/>
    <m/>
    <n v="39058"/>
    <d v="2017-06-20T00:00:00"/>
    <m/>
    <n v="72"/>
    <n v="77"/>
    <n v="67.5"/>
    <n v="51.5"/>
    <n v="6764"/>
    <n v="1"/>
    <x v="7"/>
    <n v="233"/>
    <n v="0"/>
  </r>
  <r>
    <n v="6788"/>
    <s v="Dana"/>
    <n v="2"/>
    <s v="Loggerhead"/>
    <s v="Female"/>
    <d v="2016-11-03T00:00:00"/>
    <n v="38380"/>
    <n v="68.599999999999994"/>
    <n v="52"/>
    <n v="65.900000000000006"/>
    <n v="53.2"/>
    <n v="37930"/>
    <d v="2017-01-09T00:00:00"/>
    <n v="42960"/>
    <n v="20.5"/>
    <n v="66"/>
    <n v="65"/>
    <n v="52.3"/>
    <n v="6788"/>
    <n v="1"/>
    <x v="318"/>
    <n v="67"/>
    <n v="68.358208955223887"/>
  </r>
  <r>
    <n v="6799"/>
    <s v="Ayala"/>
    <n v="2"/>
    <s v="Loggerhead"/>
    <s v="Female"/>
    <d v="2016-11-08T00:00:00"/>
    <n v="22580"/>
    <n v="57.5"/>
    <n v="56.1"/>
    <n v="52.7"/>
    <n v="45.4"/>
    <n v="39071"/>
    <d v="2017-06-21T00:00:00"/>
    <m/>
    <n v="57.5"/>
    <n v="54"/>
    <n v="52.6"/>
    <n v="44.6"/>
    <n v="6799"/>
    <n v="1"/>
    <x v="7"/>
    <n v="225"/>
    <n v="0"/>
  </r>
  <r>
    <n v="6800"/>
    <s v="Moti 2"/>
    <n v="2"/>
    <s v="Loggerhead"/>
    <s v="Male"/>
    <d v="2016-11-14T00:00:00"/>
    <n v="23300"/>
    <n v="57.3"/>
    <n v="55"/>
    <n v="53.5"/>
    <n v="45.5"/>
    <n v="39907"/>
    <d v="2017-10-16T00:00:00"/>
    <n v="16820"/>
    <m/>
    <m/>
    <m/>
    <m/>
    <n v="6800"/>
    <n v="1"/>
    <x v="319"/>
    <n v="336"/>
    <n v="0"/>
  </r>
  <r>
    <n v="6801"/>
    <s v="Levi"/>
    <n v="2"/>
    <s v="Loggerhead"/>
    <s v=""/>
    <d v="2016-11-15T00:00:00"/>
    <n v="23080"/>
    <n v="56.8"/>
    <n v="53"/>
    <n v="51.3"/>
    <n v="42.8"/>
    <n v="37912"/>
    <d v="2017-01-05T00:00:00"/>
    <n v="20900"/>
    <n v="57.8"/>
    <n v="53.6"/>
    <n v="50.9"/>
    <m/>
    <n v="6801"/>
    <n v="1"/>
    <x v="320"/>
    <n v="51"/>
    <n v="0"/>
  </r>
  <r>
    <n v="6802"/>
    <s v="Yossef"/>
    <n v="2"/>
    <s v="Loggerhead"/>
    <s v=""/>
    <d v="2016-11-17T00:00:00"/>
    <n v="631"/>
    <n v="17.5"/>
    <n v="16"/>
    <n v="16"/>
    <n v="13.2"/>
    <n v="37843"/>
    <d v="2016-12-21T00:00:00"/>
    <n v="874"/>
    <n v="18.5"/>
    <n v="17.899999999999999"/>
    <n v="15.4"/>
    <n v="12.6"/>
    <n v="6802"/>
    <n v="1"/>
    <x v="321"/>
    <n v="34"/>
    <n v="7.1470588235294121"/>
  </r>
  <r>
    <n v="6803"/>
    <s v="Tzvia"/>
    <n v="2"/>
    <s v="Loggerhead"/>
    <s v=""/>
    <d v="2016-11-17T00:00:00"/>
    <n v="20260"/>
    <n v="55.7"/>
    <n v="52.4"/>
    <n v="51"/>
    <n v="42"/>
    <n v="39072"/>
    <d v="2017-06-21T00:00:00"/>
    <m/>
    <n v="59"/>
    <n v="57.5"/>
    <n v="53.6"/>
    <n v="47.4"/>
    <n v="6803"/>
    <n v="1"/>
    <x v="7"/>
    <n v="216"/>
    <n v="0"/>
  </r>
  <r>
    <n v="6804"/>
    <s v="Nesherke"/>
    <n v="2"/>
    <s v="Loggerhead"/>
    <s v=""/>
    <d v="2016-11-19T00:00:00"/>
    <n v="20880"/>
    <n v="57.4"/>
    <n v="53.8"/>
    <n v="53"/>
    <n v="42.1"/>
    <n v="38403"/>
    <d v="2017-03-18T00:00:00"/>
    <n v="22240"/>
    <n v="54.6"/>
    <n v="52.5"/>
    <n v="59.5"/>
    <m/>
    <n v="6804"/>
    <n v="1"/>
    <x v="322"/>
    <n v="119"/>
    <n v="11.428571428571429"/>
  </r>
  <r>
    <n v="6805"/>
    <s v="Elia"/>
    <n v="2"/>
    <s v="Loggerhead"/>
    <s v="Male"/>
    <d v="2016-11-21T00:00:00"/>
    <n v="30780"/>
    <n v="66.400000000000006"/>
    <n v="59"/>
    <n v="61.6"/>
    <n v="54.3"/>
    <n v="38329"/>
    <d v="2017-03-07T00:00:00"/>
    <n v="34580"/>
    <n v="67.3"/>
    <n v="58.4"/>
    <n v="61.8"/>
    <m/>
    <n v="6805"/>
    <n v="1"/>
    <x v="323"/>
    <n v="106"/>
    <n v="35.849056603773583"/>
  </r>
  <r>
    <n v="6806"/>
    <s v="Rotenberg"/>
    <n v="2"/>
    <s v="Loggerhead"/>
    <s v="Female"/>
    <d v="2016-11-26T00:00:00"/>
    <n v="40640"/>
    <n v="71.5"/>
    <n v="65.5"/>
    <n v="65.900000000000006"/>
    <n v="51.1"/>
    <n v="38695"/>
    <d v="2017-04-26T00:00:00"/>
    <n v="49860"/>
    <n v="71"/>
    <n v="65"/>
    <n v="65.400000000000006"/>
    <m/>
    <n v="6806"/>
    <n v="1"/>
    <x v="134"/>
    <n v="151"/>
    <n v="61.059602649006621"/>
  </r>
  <r>
    <n v="6808"/>
    <s v="Livna"/>
    <n v="2"/>
    <s v="Loggerhead"/>
    <s v="Female"/>
    <d v="2016-11-29T00:00:00"/>
    <n v="38020"/>
    <m/>
    <m/>
    <m/>
    <m/>
    <n v="37909"/>
    <d v="2017-01-04T00:00:00"/>
    <n v="37720"/>
    <n v="65.099999999999994"/>
    <n v="61.4"/>
    <n v="59.4"/>
    <m/>
    <n v="6808"/>
    <n v="1"/>
    <x v="324"/>
    <n v="36"/>
    <n v="0"/>
  </r>
  <r>
    <n v="6824"/>
    <s v="Ronen"/>
    <n v="2"/>
    <s v="Loggerhead"/>
    <s v=""/>
    <d v="2016-12-08T00:00:00"/>
    <n v="19000"/>
    <n v="55.3"/>
    <n v="53"/>
    <n v="50.8"/>
    <n v="42.5"/>
    <n v="38308"/>
    <d v="2017-03-05T00:00:00"/>
    <n v="22840"/>
    <n v="55.2"/>
    <n v="52.4"/>
    <n v="52"/>
    <n v="41.4"/>
    <n v="6824"/>
    <n v="1"/>
    <x v="325"/>
    <n v="87"/>
    <n v="44.137931034482762"/>
  </r>
  <r>
    <n v="6825"/>
    <s v="Mini"/>
    <n v="1"/>
    <s v="Green Turtle"/>
    <s v=""/>
    <d v="2016-12-14T00:00:00"/>
    <n v="2060"/>
    <n v="24.9"/>
    <n v="23.6"/>
    <n v="24"/>
    <n v="19.7"/>
    <n v="38286"/>
    <d v="2017-03-05T00:00:00"/>
    <n v="2580"/>
    <n v="26"/>
    <n v="24.2"/>
    <n v="22.9"/>
    <n v="19.899999999999999"/>
    <n v="6825"/>
    <n v="1"/>
    <x v="326"/>
    <n v="81"/>
    <n v="6.4197530864197532"/>
  </r>
  <r>
    <n v="6828"/>
    <s v="Mika"/>
    <n v="2"/>
    <s v="Loggerhead"/>
    <s v="Female"/>
    <d v="2017-01-03T00:00:00"/>
    <n v="36660"/>
    <n v="66.7"/>
    <n v="62.9"/>
    <n v="62.4"/>
    <n v="50.6"/>
    <n v="38305"/>
    <d v="2017-03-05T00:00:00"/>
    <n v="34820"/>
    <n v="67.900000000000006"/>
    <n v="63.7"/>
    <n v="61.9"/>
    <n v="49.3"/>
    <n v="6828"/>
    <n v="1"/>
    <x v="327"/>
    <n v="61"/>
    <n v="0"/>
  </r>
  <r>
    <n v="6829"/>
    <s v="Osher"/>
    <n v="5"/>
    <s v="Nile Softshell"/>
    <s v=""/>
    <d v="2017-01-20T00:00:00"/>
    <n v="450"/>
    <n v="10.3"/>
    <n v="9"/>
    <m/>
    <m/>
    <n v="38012"/>
    <d v="2017-01-20T00:00:00"/>
    <n v="450"/>
    <n v="10.3"/>
    <n v="9"/>
    <m/>
    <m/>
    <n v="6829"/>
    <n v="1"/>
    <x v="7"/>
    <n v="0"/>
    <n v="0"/>
  </r>
  <r>
    <n v="6831"/>
    <s v="Ozi"/>
    <n v="2"/>
    <s v="Loggerhead"/>
    <s v=""/>
    <d v="2017-01-29T00:00:00"/>
    <n v="250"/>
    <n v="13"/>
    <n v="12"/>
    <n v="11"/>
    <n v="9.5"/>
    <n v="38213"/>
    <d v="2017-02-22T00:00:00"/>
    <n v="321"/>
    <m/>
    <m/>
    <m/>
    <m/>
    <n v="6831"/>
    <n v="1"/>
    <x v="328"/>
    <n v="24"/>
    <n v="2.9583333333333335"/>
  </r>
  <r>
    <n v="6832"/>
    <s v="Yael"/>
    <n v="2"/>
    <s v="Loggerhead"/>
    <s v=""/>
    <d v="2017-01-31T00:00:00"/>
    <n v="822"/>
    <n v="19"/>
    <n v="17"/>
    <n v="16.600000000000001"/>
    <n v="13.4"/>
    <n v="38655"/>
    <d v="2017-04-17T00:00:00"/>
    <n v="1360"/>
    <n v="21.5"/>
    <n v="19"/>
    <n v="18"/>
    <n v="15.2"/>
    <n v="6832"/>
    <n v="1"/>
    <x v="329"/>
    <n v="76"/>
    <n v="7.0789473684210522"/>
  </r>
  <r>
    <n v="6836"/>
    <s v="Surfski"/>
    <n v="2"/>
    <s v="Loggerhead"/>
    <s v=""/>
    <d v="2017-03-22T00:00:00"/>
    <n v="4720"/>
    <n v="31.6"/>
    <n v="30.5"/>
    <n v="28.8"/>
    <n v="24.9"/>
    <n v="38946"/>
    <d v="2017-06-05T00:00:00"/>
    <n v="4880"/>
    <m/>
    <m/>
    <m/>
    <m/>
    <n v="6836"/>
    <n v="1"/>
    <x v="330"/>
    <n v="75"/>
    <n v="2.1333333333333333"/>
  </r>
  <r>
    <n v="6838"/>
    <s v="azrad"/>
    <n v="5"/>
    <s v="Nile Softshell"/>
    <s v=""/>
    <d v="2017-03-30T00:00:00"/>
    <n v="39000"/>
    <m/>
    <m/>
    <m/>
    <m/>
    <n v="38566"/>
    <d v="2017-03-30T00:00:00"/>
    <n v="39000"/>
    <n v="77"/>
    <n v="60"/>
    <n v="69.5"/>
    <m/>
    <n v="6838"/>
    <n v="1"/>
    <x v="7"/>
    <n v="0"/>
    <n v="0"/>
  </r>
  <r>
    <n v="6859"/>
    <s v="Rotem"/>
    <n v="2"/>
    <s v="Loggerhead"/>
    <s v="Female"/>
    <d v="2017-03-28T00:00:00"/>
    <m/>
    <n v="67.400000000000006"/>
    <n v="65.400000000000006"/>
    <n v="62.2"/>
    <n v="48.1"/>
    <n v="39663"/>
    <d v="2017-09-18T00:00:00"/>
    <n v="41180"/>
    <n v="68"/>
    <n v="65"/>
    <n v="62.9"/>
    <n v="50"/>
    <n v="6859"/>
    <n v="1"/>
    <x v="7"/>
    <n v="174"/>
    <n v="0"/>
  </r>
  <r>
    <n v="6868"/>
    <s v="Miriam"/>
    <n v="2"/>
    <s v="Loggerhead"/>
    <s v="Female"/>
    <d v="2017-04-11T00:00:00"/>
    <n v="31960"/>
    <n v="67"/>
    <n v="63"/>
    <n v="61.7"/>
    <n v="48.5"/>
    <n v="39653"/>
    <d v="2017-09-18T00:00:00"/>
    <n v="37020"/>
    <n v="67"/>
    <n v="61"/>
    <n v="63.4"/>
    <m/>
    <n v="6868"/>
    <n v="1"/>
    <x v="331"/>
    <n v="160"/>
    <n v="31.625"/>
  </r>
  <r>
    <n v="6869"/>
    <s v="Mimuna II"/>
    <n v="2"/>
    <s v="Loggerhead"/>
    <s v="Female"/>
    <d v="2017-04-18T00:00:00"/>
    <n v="33820"/>
    <n v="68.5"/>
    <n v="64.7"/>
    <n v="63.6"/>
    <n v="50.7"/>
    <n v="40048"/>
    <d v="2017-11-02T00:00:00"/>
    <n v="45680"/>
    <n v="69"/>
    <n v="65.5"/>
    <n v="63.4"/>
    <m/>
    <n v="6869"/>
    <n v="1"/>
    <x v="332"/>
    <n v="198"/>
    <n v="59.898989898989896"/>
  </r>
  <r>
    <n v="6871"/>
    <s v="Milka"/>
    <n v="1"/>
    <s v="Green Turtle"/>
    <s v=""/>
    <d v="2017-04-24T00:00:00"/>
    <n v="2760"/>
    <n v="28.3"/>
    <n v="26.2"/>
    <n v="25.5"/>
    <n v="21.4"/>
    <n v="38947"/>
    <d v="2017-06-05T00:00:00"/>
    <n v="2940"/>
    <m/>
    <m/>
    <m/>
    <m/>
    <n v="6871"/>
    <n v="1"/>
    <x v="333"/>
    <n v="42"/>
    <n v="4.2857142857142856"/>
  </r>
  <r>
    <n v="6872"/>
    <s v="Tzavi"/>
    <n v="2"/>
    <s v="Loggerhead"/>
    <s v=""/>
    <d v="2017-04-29T00:00:00"/>
    <n v="165"/>
    <n v="10.199999999999999"/>
    <n v="10.3"/>
    <n v="10"/>
    <n v="8.1999999999999993"/>
    <n v="39081"/>
    <d v="2017-06-22T00:00:00"/>
    <n v="323"/>
    <m/>
    <m/>
    <m/>
    <m/>
    <n v="6872"/>
    <n v="1"/>
    <x v="334"/>
    <n v="54"/>
    <n v="2.925925925925926"/>
  </r>
  <r>
    <n v="6880"/>
    <s v="Miri"/>
    <n v="5"/>
    <s v="Nile Softshell"/>
    <s v="Female"/>
    <d v="2017-05-23T00:00:00"/>
    <n v="20200"/>
    <m/>
    <m/>
    <m/>
    <m/>
    <n v="39239"/>
    <d v="2017-07-11T00:00:00"/>
    <n v="18700"/>
    <n v="62"/>
    <n v="51.5"/>
    <m/>
    <m/>
    <n v="6880"/>
    <n v="1"/>
    <x v="335"/>
    <n v="49"/>
    <n v="0"/>
  </r>
  <r>
    <n v="6881"/>
    <s v="Dude"/>
    <n v="1"/>
    <s v="Green Turtle"/>
    <s v=""/>
    <d v="2017-05-24T00:00:00"/>
    <n v="258"/>
    <n v="13"/>
    <n v="11.4"/>
    <n v="12.1"/>
    <n v="10.3"/>
    <n v="39329"/>
    <d v="2017-07-25T00:00:00"/>
    <n v="426"/>
    <n v="13.9"/>
    <n v="12.8"/>
    <n v="13.8"/>
    <m/>
    <n v="6881"/>
    <n v="1"/>
    <x v="336"/>
    <n v="62"/>
    <n v="2.7096774193548385"/>
  </r>
  <r>
    <n v="6883"/>
    <s v="Eshkolit"/>
    <n v="2"/>
    <s v="Loggerhead"/>
    <s v="Female"/>
    <d v="2017-06-05T00:00:00"/>
    <m/>
    <n v="60.9"/>
    <n v="58.7"/>
    <n v="56.4"/>
    <n v="45.7"/>
    <n v="39655"/>
    <d v="2017-09-18T00:00:00"/>
    <n v="30440"/>
    <n v="61"/>
    <n v="58.7"/>
    <n v="56.9"/>
    <m/>
    <n v="6883"/>
    <n v="1"/>
    <x v="7"/>
    <n v="105"/>
    <n v="0"/>
  </r>
  <r>
    <n v="6884"/>
    <s v="Jerusalem"/>
    <n v="2"/>
    <s v="Loggerhead"/>
    <s v="Female"/>
    <d v="2017-06-07T00:00:00"/>
    <n v="32500"/>
    <m/>
    <m/>
    <m/>
    <m/>
    <n v="38978"/>
    <d v="2017-06-07T00:00:00"/>
    <n v="32500"/>
    <m/>
    <m/>
    <m/>
    <m/>
    <n v="6884"/>
    <n v="1"/>
    <x v="7"/>
    <n v="0"/>
    <n v="0"/>
  </r>
  <r>
    <n v="6885"/>
    <s v="Eer HaKodesh"/>
    <n v="2"/>
    <s v="Loggerhead"/>
    <s v="Female"/>
    <d v="2017-06-07T00:00:00"/>
    <n v="27020"/>
    <m/>
    <m/>
    <m/>
    <m/>
    <n v="39021"/>
    <d v="2017-06-14T00:00:00"/>
    <n v="25060"/>
    <n v="59"/>
    <n v="55.3"/>
    <n v="54.6"/>
    <n v="44.4"/>
    <n v="6885"/>
    <n v="1"/>
    <x v="337"/>
    <n v="7"/>
    <n v="0"/>
  </r>
  <r>
    <n v="6887"/>
    <s v="Dolly"/>
    <n v="1"/>
    <s v="Green Turtle"/>
    <s v=""/>
    <d v="2017-06-14T00:00:00"/>
    <n v="1556"/>
    <n v="23.5"/>
    <n v="20.5"/>
    <n v="20.7"/>
    <n v="16.600000000000001"/>
    <n v="39994"/>
    <d v="2017-10-26T00:00:00"/>
    <n v="2920"/>
    <n v="28"/>
    <n v="24.6"/>
    <n v="25.4"/>
    <m/>
    <n v="6887"/>
    <n v="1"/>
    <x v="338"/>
    <n v="134"/>
    <n v="10.17910447761194"/>
  </r>
  <r>
    <n v="6891"/>
    <s v="amit"/>
    <n v="1"/>
    <s v="Green Turtle"/>
    <s v=""/>
    <d v="2017-07-06T00:00:00"/>
    <n v="416"/>
    <n v="15"/>
    <n v="13.3"/>
    <n v="14.2"/>
    <n v="12.1"/>
    <n v="40041"/>
    <d v="2017-11-01T00:00:00"/>
    <n v="910"/>
    <m/>
    <m/>
    <m/>
    <m/>
    <n v="6891"/>
    <n v="1"/>
    <x v="339"/>
    <n v="118"/>
    <n v="4.1864406779661021"/>
  </r>
  <r>
    <n v="6892"/>
    <s v="Dima"/>
    <n v="2"/>
    <s v="Loggerhead"/>
    <s v=""/>
    <d v="2017-07-13T00:00:00"/>
    <n v="24000"/>
    <n v="59"/>
    <n v="57"/>
    <n v="54.5"/>
    <n v="44.1"/>
    <n v="39635"/>
    <d v="2017-09-14T00:00:00"/>
    <n v="26500"/>
    <n v="59.5"/>
    <n v="57.5"/>
    <n v="54.2"/>
    <n v="44.5"/>
    <n v="6892"/>
    <n v="1"/>
    <x v="340"/>
    <n v="63"/>
    <n v="39.682539682539684"/>
  </r>
  <r>
    <n v="6893"/>
    <s v="Yahly"/>
    <n v="2"/>
    <s v="Loggerhead"/>
    <s v=""/>
    <d v="2017-07-14T00:00:00"/>
    <n v="256"/>
    <n v="12.2"/>
    <n v="12.1"/>
    <n v="11.3"/>
    <n v="10.199999999999999"/>
    <n v="39489"/>
    <d v="2017-08-19T00:00:00"/>
    <n v="352"/>
    <n v="12.1"/>
    <n v="12.1"/>
    <n v="11.2"/>
    <n v="10.199999999999999"/>
    <n v="6893"/>
    <n v="1"/>
    <x v="341"/>
    <n v="36"/>
    <n v="2.6666666666666665"/>
  </r>
  <r>
    <n v="6894"/>
    <s v="Aki"/>
    <n v="1"/>
    <s v="Green Turtle"/>
    <s v=""/>
    <d v="2017-07-16T00:00:00"/>
    <n v="3168"/>
    <n v="29"/>
    <m/>
    <m/>
    <m/>
    <n v="40480"/>
    <d v="2017-12-20T00:00:00"/>
    <n v="4420"/>
    <n v="31"/>
    <n v="27"/>
    <n v="27.8"/>
    <m/>
    <n v="6894"/>
    <n v="1"/>
    <x v="342"/>
    <n v="157"/>
    <n v="7.9745222929936306"/>
  </r>
  <r>
    <n v="6895"/>
    <s v="Benji"/>
    <n v="2"/>
    <s v="Loggerhead"/>
    <s v=""/>
    <d v="2017-07-30T00:00:00"/>
    <n v="504"/>
    <m/>
    <m/>
    <m/>
    <m/>
    <n v="40037"/>
    <d v="2017-11-01T00:00:00"/>
    <n v="938"/>
    <m/>
    <m/>
    <m/>
    <m/>
    <n v="6895"/>
    <n v="1"/>
    <x v="343"/>
    <n v="94"/>
    <n v="4.6170212765957448"/>
  </r>
  <r>
    <n v="6897"/>
    <s v="Blumental"/>
    <n v="2"/>
    <s v="Loggerhead"/>
    <s v=""/>
    <d v="2017-08-03T00:00:00"/>
    <n v="560"/>
    <n v="16.600000000000001"/>
    <n v="15.6"/>
    <n v="14.5"/>
    <n v="12.7"/>
    <n v="39626"/>
    <d v="2017-09-14T00:00:00"/>
    <n v="789"/>
    <n v="18"/>
    <n v="16.5"/>
    <n v="15.8"/>
    <n v="14.5"/>
    <n v="6897"/>
    <n v="1"/>
    <x v="344"/>
    <n v="42"/>
    <n v="5.4523809523809526"/>
  </r>
  <r>
    <n v="6898"/>
    <s v="Abarbanel"/>
    <n v="5"/>
    <s v="Nile Softshell"/>
    <s v=""/>
    <d v="2017-08-06T00:00:00"/>
    <n v="18320"/>
    <n v="64"/>
    <n v="49"/>
    <m/>
    <m/>
    <n v="39473"/>
    <d v="2017-08-17T00:00:00"/>
    <n v="17140"/>
    <m/>
    <m/>
    <m/>
    <m/>
    <n v="6898"/>
    <n v="1"/>
    <x v="345"/>
    <n v="11"/>
    <n v="0"/>
  </r>
  <r>
    <n v="6899"/>
    <s v="Nikko"/>
    <n v="1"/>
    <s v="Green Turtle"/>
    <s v=""/>
    <d v="2017-08-10T00:00:00"/>
    <n v="1471"/>
    <n v="22.7"/>
    <n v="20.6"/>
    <n v="20.399999999999999"/>
    <n v="16.2"/>
    <n v="40002"/>
    <d v="2017-10-26T00:00:00"/>
    <n v="1962"/>
    <n v="23.7"/>
    <n v="22"/>
    <n v="21.6"/>
    <n v="19.399999999999999"/>
    <n v="6899"/>
    <n v="1"/>
    <x v="346"/>
    <n v="77"/>
    <n v="6.3766233766233764"/>
  </r>
  <r>
    <n v="6901"/>
    <s v="Yael"/>
    <n v="2"/>
    <s v="Loggerhead"/>
    <s v=""/>
    <d v="2017-08-12T00:00:00"/>
    <n v="395"/>
    <n v="14.4"/>
    <n v="13.7"/>
    <n v="13.5"/>
    <n v="11.7"/>
    <n v="40035"/>
    <d v="2017-11-01T00:00:00"/>
    <n v="804"/>
    <m/>
    <m/>
    <m/>
    <m/>
    <n v="6901"/>
    <n v="1"/>
    <x v="347"/>
    <n v="81"/>
    <n v="5.0493827160493829"/>
  </r>
  <r>
    <n v="6902"/>
    <s v="kaya"/>
    <n v="2"/>
    <s v="Loggerhead"/>
    <s v=""/>
    <d v="2017-08-12T00:00:00"/>
    <n v="203"/>
    <n v="12.2"/>
    <n v="11.7"/>
    <n v="10.9"/>
    <n v="10.199999999999999"/>
    <n v="40040"/>
    <d v="2017-11-01T00:00:00"/>
    <n v="404"/>
    <m/>
    <m/>
    <m/>
    <m/>
    <n v="6902"/>
    <n v="1"/>
    <x v="348"/>
    <n v="81"/>
    <n v="2.4814814814814814"/>
  </r>
  <r>
    <n v="6903"/>
    <s v="Sha'am"/>
    <n v="2"/>
    <s v="Loggerhead"/>
    <s v="Female"/>
    <d v="2017-08-07T00:00:00"/>
    <m/>
    <n v="68"/>
    <n v="61.5"/>
    <n v="63.5"/>
    <m/>
    <n v="39471"/>
    <d v="2017-08-07T00:00:00"/>
    <m/>
    <n v="68"/>
    <n v="61.5"/>
    <n v="63.5"/>
    <m/>
    <n v="6903"/>
    <n v="1"/>
    <x v="7"/>
    <n v="0"/>
    <n v="0"/>
  </r>
  <r>
    <n v="6905"/>
    <s v="Amir"/>
    <n v="2"/>
    <s v="Loggerhead"/>
    <s v=""/>
    <d v="2017-08-19T00:00:00"/>
    <n v="403"/>
    <n v="13.9"/>
    <n v="13.8"/>
    <n v="13.2"/>
    <n v="10.8"/>
    <n v="40038"/>
    <d v="2017-11-01T00:00:00"/>
    <n v="610"/>
    <m/>
    <m/>
    <m/>
    <m/>
    <n v="6905"/>
    <n v="1"/>
    <x v="349"/>
    <n v="74"/>
    <n v="2.7972972972972974"/>
  </r>
  <r>
    <n v="6906"/>
    <s v="Sami"/>
    <n v="2"/>
    <s v="Loggerhead"/>
    <s v=""/>
    <d v="2017-08-27T00:00:00"/>
    <n v="568"/>
    <n v="16"/>
    <n v="14.4"/>
    <n v="14"/>
    <n v="12.5"/>
    <n v="40514"/>
    <d v="2017-12-24T00:00:00"/>
    <n v="1090"/>
    <n v="20.3"/>
    <n v="17.5"/>
    <n v="16"/>
    <m/>
    <n v="6906"/>
    <n v="1"/>
    <x v="350"/>
    <n v="119"/>
    <n v="4.3865546218487399"/>
  </r>
  <r>
    <n v="6908"/>
    <s v="Joshua"/>
    <n v="2"/>
    <s v="Loggerhead"/>
    <s v=""/>
    <d v="2017-09-02T00:00:00"/>
    <n v="558"/>
    <n v="17"/>
    <n v="15.5"/>
    <n v="20.2"/>
    <n v="13"/>
    <n v="40511"/>
    <d v="2017-12-24T00:00:00"/>
    <n v="990"/>
    <n v="21"/>
    <n v="18.5"/>
    <n v="16.3"/>
    <m/>
    <n v="6908"/>
    <n v="1"/>
    <x v="351"/>
    <n v="113"/>
    <n v="3.8230088495575223"/>
  </r>
  <r>
    <n v="6915"/>
    <s v="yehoshua"/>
    <n v="2"/>
    <s v="Loggerhead"/>
    <s v=""/>
    <d v="2017-10-08T00:00:00"/>
    <n v="546"/>
    <n v="16"/>
    <n v="15.5"/>
    <n v="12.8"/>
    <m/>
    <n v="41847"/>
    <d v="2018-04-22T00:00:00"/>
    <n v="936"/>
    <n v="18.5"/>
    <n v="17"/>
    <n v="15.4"/>
    <m/>
    <n v="6915"/>
    <n v="1"/>
    <x v="352"/>
    <n v="196"/>
    <n v="1.989795918367347"/>
  </r>
  <r>
    <n v="6920"/>
    <s v="adam"/>
    <n v="2"/>
    <s v="Loggerhead"/>
    <s v="Female"/>
    <d v="2017-10-18T00:00:00"/>
    <n v="27360"/>
    <n v="61.5"/>
    <n v="58"/>
    <n v="56.2"/>
    <n v="45"/>
    <n v="40503"/>
    <d v="2017-12-21T00:00:00"/>
    <n v="31120"/>
    <m/>
    <m/>
    <m/>
    <m/>
    <n v="6920"/>
    <n v="1"/>
    <x v="353"/>
    <n v="64"/>
    <n v="58.75"/>
  </r>
  <r>
    <n v="6927"/>
    <s v="Moti"/>
    <n v="1"/>
    <s v="Green Turtle"/>
    <s v=""/>
    <d v="2017-10-25T00:00:00"/>
    <n v="1064"/>
    <n v="20.7"/>
    <n v="17.899999999999999"/>
    <n v="18.5"/>
    <n v="14.5"/>
    <n v="40479"/>
    <d v="2017-12-20T00:00:00"/>
    <n v="1340"/>
    <n v="23"/>
    <n v="19"/>
    <n v="19.8"/>
    <m/>
    <n v="6927"/>
    <n v="1"/>
    <x v="86"/>
    <n v="56"/>
    <n v="4.9285714285714288"/>
  </r>
  <r>
    <n v="6930"/>
    <s v="Misao"/>
    <n v="5"/>
    <s v="Nile Softshell"/>
    <s v=""/>
    <d v="2017-10-26T00:00:00"/>
    <n v="14620"/>
    <m/>
    <m/>
    <n v="55"/>
    <n v="39"/>
    <n v="40947"/>
    <d v="2018-02-05T00:00:00"/>
    <n v="17850"/>
    <m/>
    <m/>
    <m/>
    <m/>
    <n v="6930"/>
    <n v="2"/>
    <x v="354"/>
    <n v="102"/>
    <n v="31.666666666666668"/>
  </r>
  <r>
    <n v="6933"/>
    <s v="Halochem Hakatan"/>
    <n v="2"/>
    <s v="Loggerhead"/>
    <s v=""/>
    <d v="2017-11-03T00:00:00"/>
    <n v="14620"/>
    <n v="48"/>
    <n v="47.5"/>
    <n v="43.4"/>
    <n v="36.4"/>
    <n v="40340"/>
    <d v="2017-12-03T00:00:00"/>
    <n v="16500"/>
    <n v="48.2"/>
    <n v="48.1"/>
    <n v="44"/>
    <n v="36"/>
    <n v="6933"/>
    <n v="1"/>
    <x v="218"/>
    <n v="30"/>
    <n v="62.666666666666664"/>
  </r>
  <r>
    <n v="6934"/>
    <s v="Nikita"/>
    <n v="2"/>
    <s v="Loggerhead"/>
    <s v="Male"/>
    <d v="2017-11-04T00:00:00"/>
    <n v="44160"/>
    <n v="72.5"/>
    <n v="65.5"/>
    <n v="68.599999999999994"/>
    <n v="52.5"/>
    <n v="40640"/>
    <d v="2018-01-11T00:00:00"/>
    <n v="50120"/>
    <n v="72.5"/>
    <n v="65.7"/>
    <n v="67.7"/>
    <m/>
    <n v="6934"/>
    <n v="1"/>
    <x v="270"/>
    <n v="68"/>
    <n v="87.647058823529406"/>
  </r>
  <r>
    <n v="6935"/>
    <s v="Tayam"/>
    <n v="2"/>
    <s v="Loggerhead"/>
    <s v="Female"/>
    <d v="2017-11-04T00:00:00"/>
    <n v="37400"/>
    <n v="67"/>
    <n v="63.5"/>
    <n v="62.4"/>
    <n v="51.5"/>
    <n v="40636"/>
    <d v="2018-01-11T00:00:00"/>
    <n v="41940"/>
    <n v="67.5"/>
    <n v="63.6"/>
    <n v="62.4"/>
    <m/>
    <n v="6935"/>
    <n v="1"/>
    <x v="355"/>
    <n v="68"/>
    <n v="66.764705882352942"/>
  </r>
  <r>
    <n v="6936"/>
    <s v="Naim"/>
    <n v="2"/>
    <s v="Loggerhead"/>
    <s v="Female"/>
    <d v="2017-11-08T00:00:00"/>
    <n v="36680"/>
    <n v="67.5"/>
    <n v="62.2"/>
    <n v="62.5"/>
    <n v="50.7"/>
    <n v="42585"/>
    <d v="2018-07-12T00:00:00"/>
    <n v="43640"/>
    <n v="69"/>
    <n v="64"/>
    <n v="62"/>
    <m/>
    <n v="6936"/>
    <n v="1"/>
    <x v="356"/>
    <n v="246"/>
    <n v="28.292682926829269"/>
  </r>
  <r>
    <n v="6937"/>
    <s v="Shaked"/>
    <n v="2"/>
    <s v="Loggerhead"/>
    <s v="Female"/>
    <d v="2017-11-12T00:00:00"/>
    <n v="26060"/>
    <n v="60"/>
    <n v="55"/>
    <n v="54"/>
    <n v="43.4"/>
    <n v="40642"/>
    <d v="2018-01-11T00:00:00"/>
    <n v="26600"/>
    <n v="60"/>
    <n v="54.9"/>
    <n v="54.4"/>
    <m/>
    <n v="6937"/>
    <n v="1"/>
    <x v="283"/>
    <n v="60"/>
    <n v="9"/>
  </r>
  <r>
    <n v="6938"/>
    <s v="Ocean"/>
    <n v="2"/>
    <s v="Loggerhead"/>
    <s v=""/>
    <d v="2017-11-12T00:00:00"/>
    <n v="430"/>
    <n v="14.5"/>
    <n v="14.5"/>
    <n v="12.2"/>
    <n v="10.5"/>
    <n v="41839"/>
    <d v="2018-04-22T00:00:00"/>
    <n v="915"/>
    <n v="18.8"/>
    <n v="17.100000000000001"/>
    <n v="14.8"/>
    <m/>
    <n v="6938"/>
    <n v="1"/>
    <x v="357"/>
    <n v="161"/>
    <n v="3.012422360248447"/>
  </r>
  <r>
    <n v="6939"/>
    <s v="Roni"/>
    <n v="2"/>
    <s v="Loggerhead"/>
    <s v="Female"/>
    <d v="2017-11-17T00:00:00"/>
    <n v="38200"/>
    <n v="67.7"/>
    <n v="61"/>
    <n v="61.5"/>
    <n v="49"/>
    <n v="41583"/>
    <d v="2018-03-28T00:00:00"/>
    <n v="42980"/>
    <n v="67"/>
    <n v="61"/>
    <n v="62.4"/>
    <m/>
    <n v="6939"/>
    <n v="1"/>
    <x v="296"/>
    <n v="131"/>
    <n v="36.488549618320612"/>
  </r>
  <r>
    <n v="6995"/>
    <s v="yaakov"/>
    <n v="1"/>
    <s v="Green Turtle"/>
    <s v="Male"/>
    <d v="2017-11-22T00:00:00"/>
    <n v="62600"/>
    <n v="81"/>
    <n v="70.599999999999994"/>
    <n v="75.400000000000006"/>
    <n v="58.1"/>
    <n v="42258"/>
    <d v="2018-06-03T00:00:00"/>
    <m/>
    <n v="81"/>
    <n v="70"/>
    <n v="75"/>
    <n v="57"/>
    <n v="6995"/>
    <n v="1"/>
    <x v="7"/>
    <n v="193"/>
    <n v="0"/>
  </r>
  <r>
    <n v="7004"/>
    <s v="Alex"/>
    <n v="2"/>
    <s v="Loggerhead"/>
    <s v="Male"/>
    <d v="2017-11-28T00:00:00"/>
    <n v="43340"/>
    <n v="73"/>
    <n v="64"/>
    <n v="68.599999999999994"/>
    <n v="51.6"/>
    <n v="41600"/>
    <d v="2018-03-29T00:00:00"/>
    <n v="45500"/>
    <n v="74"/>
    <n v="65"/>
    <n v="68"/>
    <m/>
    <n v="7004"/>
    <n v="1"/>
    <x v="358"/>
    <n v="121"/>
    <n v="17.851239669421489"/>
  </r>
  <r>
    <n v="7005"/>
    <s v="Zoya"/>
    <n v="2"/>
    <s v="Loggerhead"/>
    <s v="Female"/>
    <d v="2017-11-28T00:00:00"/>
    <n v="31100"/>
    <n v="62"/>
    <n v="59.7"/>
    <n v="55.8"/>
    <n v="46.7"/>
    <n v="42703"/>
    <d v="2018-07-26T00:00:00"/>
    <n v="40660"/>
    <n v="68"/>
    <n v="64.099999999999994"/>
    <n v="57.7"/>
    <m/>
    <n v="7005"/>
    <n v="1"/>
    <x v="359"/>
    <n v="240"/>
    <n v="39.833333333333336"/>
  </r>
  <r>
    <n v="7007"/>
    <s v="Carmel"/>
    <n v="2"/>
    <s v="Loggerhead"/>
    <s v=""/>
    <d v="2017-12-03T00:00:00"/>
    <n v="29280"/>
    <n v="63"/>
    <n v="58.4"/>
    <n v="57.8"/>
    <n v="46.4"/>
    <n v="41817"/>
    <d v="2018-04-17T00:00:00"/>
    <n v="34580"/>
    <n v="65.2"/>
    <n v="59"/>
    <n v="56.4"/>
    <m/>
    <n v="7007"/>
    <n v="1"/>
    <x v="360"/>
    <n v="135"/>
    <n v="39.25925925925926"/>
  </r>
  <r>
    <n v="7010"/>
    <s v="Ofer"/>
    <n v="2"/>
    <s v="Loggerhead"/>
    <s v=""/>
    <d v="2017-12-18T00:00:00"/>
    <n v="25300"/>
    <n v="61.5"/>
    <n v="59.1"/>
    <n v="56.6"/>
    <n v="44.6"/>
    <n v="41598"/>
    <d v="2018-03-29T00:00:00"/>
    <n v="28920"/>
    <n v="61.7"/>
    <n v="60"/>
    <n v="58"/>
    <m/>
    <n v="7010"/>
    <n v="1"/>
    <x v="361"/>
    <n v="101"/>
    <n v="35.841584158415841"/>
  </r>
  <r>
    <n v="7011"/>
    <s v="Shir"/>
    <n v="2"/>
    <s v="Loggerhead"/>
    <s v=""/>
    <d v="2017-12-21T00:00:00"/>
    <n v="1140"/>
    <n v="19.5"/>
    <n v="18.5"/>
    <m/>
    <m/>
    <n v="40623"/>
    <d v="2018-01-10T00:00:00"/>
    <n v="1193"/>
    <m/>
    <m/>
    <m/>
    <m/>
    <n v="7011"/>
    <n v="1"/>
    <x v="2"/>
    <n v="20"/>
    <n v="2.65"/>
  </r>
  <r>
    <n v="7012"/>
    <s v="Alisa"/>
    <n v="2"/>
    <s v="Loggerhead"/>
    <s v=""/>
    <d v="2017-12-25T00:00:00"/>
    <n v="90"/>
    <n v="8"/>
    <n v="8.1"/>
    <n v="7.6"/>
    <n v="6.5"/>
    <n v="41481"/>
    <d v="2018-03-18T00:00:00"/>
    <n v="226"/>
    <m/>
    <m/>
    <m/>
    <m/>
    <n v="7012"/>
    <n v="1"/>
    <x v="362"/>
    <n v="83"/>
    <n v="1.6385542168674698"/>
  </r>
  <r>
    <n v="7016"/>
    <s v="Fares"/>
    <n v="2"/>
    <s v="Loggerhead"/>
    <s v=""/>
    <d v="2018-01-05T00:00:00"/>
    <n v="10240"/>
    <n v="44.8"/>
    <n v="42.3"/>
    <n v="40.5"/>
    <n v="33.299999999999997"/>
    <n v="42541"/>
    <d v="2018-07-08T00:00:00"/>
    <n v="14100"/>
    <n v="46"/>
    <n v="43"/>
    <n v="41"/>
    <m/>
    <n v="7016"/>
    <n v="1"/>
    <x v="308"/>
    <n v="184"/>
    <n v="20.978260869565219"/>
  </r>
  <r>
    <n v="7020"/>
    <s v="Kim (Amit)"/>
    <n v="2"/>
    <s v="Loggerhead"/>
    <s v="Female"/>
    <d v="2018-01-08T00:00:00"/>
    <n v="40780"/>
    <n v="71"/>
    <n v="63.3"/>
    <n v="65.3"/>
    <n v="52.2"/>
    <n v="42779"/>
    <d v="2018-08-09T00:00:00"/>
    <n v="54820"/>
    <m/>
    <m/>
    <m/>
    <m/>
    <n v="7020"/>
    <n v="1"/>
    <x v="363"/>
    <n v="213"/>
    <n v="65.91549295774648"/>
  </r>
  <r>
    <n v="7021"/>
    <s v="Oz"/>
    <n v="2"/>
    <s v="Loggerhead"/>
    <s v="Female"/>
    <d v="2018-01-12T00:00:00"/>
    <n v="30680"/>
    <n v="65.5"/>
    <n v="66.5"/>
    <n v="60.8"/>
    <n v="45.5"/>
    <n v="43285"/>
    <d v="2018-09-20T00:00:00"/>
    <n v="28460"/>
    <n v="65.400000000000006"/>
    <n v="57.4"/>
    <n v="60.4"/>
    <m/>
    <n v="7021"/>
    <n v="1"/>
    <x v="364"/>
    <n v="251"/>
    <n v="0"/>
  </r>
  <r>
    <n v="7023"/>
    <s v="Zilbi"/>
    <n v="2"/>
    <s v="Loggerhead"/>
    <s v=""/>
    <d v="2018-01-15T00:00:00"/>
    <n v="2222"/>
    <n v="25.9"/>
    <n v="24.2"/>
    <m/>
    <m/>
    <n v="41478"/>
    <d v="2018-03-18T00:00:00"/>
    <n v="2758"/>
    <n v="26.4"/>
    <n v="24.9"/>
    <n v="22.9"/>
    <m/>
    <n v="7023"/>
    <n v="1"/>
    <x v="365"/>
    <n v="62"/>
    <n v="8.6451612903225801"/>
  </r>
  <r>
    <n v="7024"/>
    <s v="Abu Shadi"/>
    <n v="1"/>
    <s v="Green Turtle"/>
    <s v=""/>
    <d v="2018-01-15T00:00:00"/>
    <n v="1164"/>
    <n v="21.2"/>
    <n v="18.5"/>
    <m/>
    <m/>
    <n v="41903"/>
    <d v="2018-04-26T00:00:00"/>
    <n v="1664"/>
    <n v="22"/>
    <n v="20"/>
    <n v="22"/>
    <n v="18"/>
    <n v="7024"/>
    <n v="1"/>
    <x v="67"/>
    <n v="101"/>
    <n v="4.9504950495049505"/>
  </r>
  <r>
    <n v="7025"/>
    <s v="Charlie"/>
    <n v="1"/>
    <s v="Green Turtle"/>
    <s v=""/>
    <d v="2018-01-15T00:00:00"/>
    <n v="846"/>
    <n v="19.3"/>
    <n v="17.399999999999999"/>
    <m/>
    <m/>
    <n v="42164"/>
    <d v="2018-05-23T00:00:00"/>
    <n v="1579"/>
    <m/>
    <m/>
    <m/>
    <m/>
    <n v="7025"/>
    <n v="1"/>
    <x v="366"/>
    <n v="128"/>
    <n v="5.7265625"/>
  </r>
  <r>
    <n v="7027"/>
    <s v="Maayan"/>
    <n v="2"/>
    <s v="Loggerhead"/>
    <s v=""/>
    <d v="2018-01-20T00:00:00"/>
    <n v="75"/>
    <n v="8"/>
    <n v="8.1999999999999993"/>
    <m/>
    <m/>
    <n v="41484"/>
    <d v="2018-03-18T00:00:00"/>
    <n v="108"/>
    <m/>
    <m/>
    <m/>
    <m/>
    <n v="7027"/>
    <n v="1"/>
    <x v="367"/>
    <n v="57"/>
    <n v="0.57894736842105265"/>
  </r>
  <r>
    <n v="7028"/>
    <s v="Shahar"/>
    <n v="2"/>
    <s v="Loggerhead"/>
    <s v=""/>
    <d v="2018-01-20T00:00:00"/>
    <n v="74"/>
    <n v="8"/>
    <n v="7.5"/>
    <m/>
    <m/>
    <n v="41487"/>
    <d v="2018-03-18T00:00:00"/>
    <n v="96"/>
    <m/>
    <m/>
    <m/>
    <m/>
    <n v="7028"/>
    <n v="1"/>
    <x v="368"/>
    <n v="57"/>
    <n v="0.38596491228070173"/>
  </r>
  <r>
    <n v="7029"/>
    <s v="Daniela"/>
    <n v="2"/>
    <s v="Loggerhead"/>
    <s v=""/>
    <d v="2018-01-20T00:00:00"/>
    <n v="100"/>
    <n v="8.5"/>
    <n v="8.5"/>
    <m/>
    <m/>
    <n v="41480"/>
    <d v="2018-03-18T00:00:00"/>
    <n v="168"/>
    <m/>
    <m/>
    <m/>
    <m/>
    <n v="7029"/>
    <n v="1"/>
    <x v="369"/>
    <n v="57"/>
    <n v="1.1929824561403508"/>
  </r>
  <r>
    <n v="7030"/>
    <s v="Baby"/>
    <n v="2"/>
    <s v="Loggerhead"/>
    <s v=""/>
    <d v="2018-01-20T00:00:00"/>
    <n v="68"/>
    <n v="7.5"/>
    <n v="7.5"/>
    <m/>
    <m/>
    <n v="41486"/>
    <d v="2018-03-18T00:00:00"/>
    <n v="106"/>
    <m/>
    <m/>
    <m/>
    <m/>
    <n v="7030"/>
    <n v="1"/>
    <x v="163"/>
    <n v="57"/>
    <n v="0.66666666666666663"/>
  </r>
  <r>
    <n v="7031"/>
    <s v="anat"/>
    <n v="2"/>
    <s v="Loggerhead"/>
    <s v=""/>
    <d v="2018-01-20T00:00:00"/>
    <n v="94"/>
    <n v="8.5"/>
    <n v="8"/>
    <m/>
    <m/>
    <n v="41483"/>
    <d v="2018-03-18T00:00:00"/>
    <n v="173"/>
    <m/>
    <m/>
    <m/>
    <m/>
    <n v="7031"/>
    <n v="1"/>
    <x v="370"/>
    <n v="57"/>
    <n v="1.3859649122807018"/>
  </r>
  <r>
    <n v="7033"/>
    <s v="Gordon"/>
    <n v="2"/>
    <s v="Loggerhead"/>
    <s v=""/>
    <d v="2018-01-24T00:00:00"/>
    <n v="55"/>
    <n v="7"/>
    <n v="7.3"/>
    <n v="6.4"/>
    <n v="5.5"/>
    <n v="41482"/>
    <d v="2018-03-18T00:00:00"/>
    <n v="119"/>
    <m/>
    <m/>
    <m/>
    <m/>
    <n v="7033"/>
    <n v="1"/>
    <x v="371"/>
    <n v="53"/>
    <n v="1.2075471698113207"/>
  </r>
  <r>
    <n v="7036"/>
    <s v="Gal"/>
    <n v="2"/>
    <s v="Loggerhead"/>
    <s v="Female"/>
    <d v="2018-01-27T00:00:00"/>
    <n v="40200"/>
    <n v="71.5"/>
    <n v="65"/>
    <m/>
    <m/>
    <n v="42234"/>
    <d v="2018-05-31T00:00:00"/>
    <n v="49000"/>
    <n v="71.900000000000006"/>
    <n v="64.900000000000006"/>
    <n v="66.2"/>
    <m/>
    <n v="7036"/>
    <n v="1"/>
    <x v="372"/>
    <n v="124"/>
    <n v="70.967741935483872"/>
  </r>
  <r>
    <n v="7038"/>
    <s v="Michi"/>
    <n v="5"/>
    <s v="Nile Softshell"/>
    <s v=""/>
    <d v="2018-01-28T00:00:00"/>
    <n v="2540"/>
    <n v="32"/>
    <n v="26.5"/>
    <m/>
    <m/>
    <n v="40841"/>
    <d v="2018-01-28T00:00:00"/>
    <n v="2540"/>
    <n v="32"/>
    <n v="26.5"/>
    <m/>
    <m/>
    <n v="7038"/>
    <n v="1"/>
    <x v="7"/>
    <n v="0"/>
    <n v="0"/>
  </r>
  <r>
    <n v="7039"/>
    <s v="Chitos"/>
    <n v="2"/>
    <s v="Loggerhead"/>
    <s v=""/>
    <d v="2018-01-29T00:00:00"/>
    <n v="110"/>
    <m/>
    <m/>
    <m/>
    <m/>
    <n v="41485"/>
    <d v="2018-03-18T00:00:00"/>
    <n v="164"/>
    <m/>
    <m/>
    <m/>
    <m/>
    <n v="7039"/>
    <n v="1"/>
    <x v="373"/>
    <n v="48"/>
    <n v="1.125"/>
  </r>
  <r>
    <n v="7040"/>
    <s v="Kabianka"/>
    <n v="2"/>
    <s v="Loggerhead"/>
    <s v="Female"/>
    <d v="2018-02-01T00:00:00"/>
    <n v="30320"/>
    <n v="66"/>
    <n v="62"/>
    <n v="61"/>
    <n v="46.6"/>
    <n v="41865"/>
    <d v="2018-04-24T00:00:00"/>
    <n v="37400"/>
    <n v="66"/>
    <n v="63"/>
    <n v="61.8"/>
    <m/>
    <n v="7040"/>
    <n v="1"/>
    <x v="374"/>
    <n v="82"/>
    <n v="86.341463414634148"/>
  </r>
  <r>
    <n v="7041"/>
    <s v="Shula"/>
    <n v="5"/>
    <s v="Nile Softshell"/>
    <s v=""/>
    <d v="2018-02-05T00:00:00"/>
    <n v="2800"/>
    <n v="35"/>
    <n v="30"/>
    <m/>
    <m/>
    <n v="40960"/>
    <d v="2018-02-05T00:00:00"/>
    <n v="2800"/>
    <n v="35"/>
    <n v="30"/>
    <m/>
    <m/>
    <n v="7041"/>
    <n v="1"/>
    <x v="7"/>
    <n v="0"/>
    <n v="0"/>
  </r>
  <r>
    <n v="7043"/>
    <s v="Dori"/>
    <n v="1"/>
    <s v="Green Turtle"/>
    <s v=""/>
    <d v="2018-02-19T00:00:00"/>
    <n v="1100"/>
    <n v="21"/>
    <n v="19"/>
    <m/>
    <m/>
    <n v="42162"/>
    <d v="2018-05-23T00:00:00"/>
    <n v="1525"/>
    <m/>
    <m/>
    <m/>
    <m/>
    <n v="7043"/>
    <n v="1"/>
    <x v="375"/>
    <n v="93"/>
    <n v="4.56989247311828"/>
  </r>
  <r>
    <n v="7044"/>
    <s v="Steve"/>
    <n v="1"/>
    <s v="Green Turtle"/>
    <s v=""/>
    <d v="2018-02-20T00:00:00"/>
    <n v="2752"/>
    <n v="28.3"/>
    <n v="25.1"/>
    <n v="25.6"/>
    <n v="20.3"/>
    <n v="41868"/>
    <d v="2018-04-25T00:00:00"/>
    <n v="2934"/>
    <m/>
    <m/>
    <m/>
    <m/>
    <n v="7044"/>
    <n v="1"/>
    <x v="49"/>
    <n v="64"/>
    <n v="2.84375"/>
  </r>
  <r>
    <n v="7045"/>
    <s v="Ronen"/>
    <n v="2"/>
    <s v="Loggerhead"/>
    <s v=""/>
    <d v="2018-02-21T00:00:00"/>
    <n v="25460"/>
    <n v="60"/>
    <n v="54.5"/>
    <n v="55.2"/>
    <n v="44.7"/>
    <n v="42232"/>
    <d v="2018-05-31T00:00:00"/>
    <n v="30460"/>
    <n v="60.5"/>
    <n v="55.2"/>
    <n v="55.5"/>
    <m/>
    <n v="7045"/>
    <n v="1"/>
    <x v="376"/>
    <n v="99"/>
    <n v="50.505050505050505"/>
  </r>
  <r>
    <n v="7046"/>
    <s v="Chananel"/>
    <n v="2"/>
    <s v="Loggerhead"/>
    <s v=""/>
    <d v="2018-02-25T00:00:00"/>
    <n v="562"/>
    <n v="17"/>
    <n v="15.5"/>
    <n v="16"/>
    <n v="13.5"/>
    <n v="42724"/>
    <d v="2018-08-01T00:00:00"/>
    <n v="1518"/>
    <m/>
    <m/>
    <m/>
    <m/>
    <n v="7046"/>
    <n v="1"/>
    <x v="377"/>
    <n v="157"/>
    <n v="6.0891719745222934"/>
  </r>
  <r>
    <n v="7047"/>
    <s v="Alon"/>
    <n v="2"/>
    <s v="Loggerhead"/>
    <s v="Male"/>
    <d v="2018-03-01T00:00:00"/>
    <n v="40540"/>
    <n v="68"/>
    <n v="66"/>
    <n v="63"/>
    <n v="51.1"/>
    <n v="41778"/>
    <d v="2018-04-15T00:00:00"/>
    <n v="42140"/>
    <n v="67.5"/>
    <n v="66.5"/>
    <n v="63.3"/>
    <m/>
    <n v="7047"/>
    <n v="1"/>
    <x v="378"/>
    <n v="45"/>
    <n v="35.555555555555557"/>
  </r>
  <r>
    <n v="7048"/>
    <s v="Lilu"/>
    <n v="2"/>
    <s v="Loggerhead"/>
    <s v=""/>
    <d v="2018-03-23T00:00:00"/>
    <n v="26220"/>
    <n v="60.5"/>
    <n v="54"/>
    <n v="54.3"/>
    <n v="42.5"/>
    <n v="42284"/>
    <d v="2018-06-07T00:00:00"/>
    <n v="28780"/>
    <m/>
    <m/>
    <m/>
    <m/>
    <n v="7048"/>
    <n v="1"/>
    <x v="110"/>
    <n v="76"/>
    <n v="33.684210526315788"/>
  </r>
  <r>
    <n v="7051"/>
    <s v="Joe"/>
    <n v="2"/>
    <s v="Loggerhead"/>
    <s v=""/>
    <d v="2018-03-31T00:00:00"/>
    <n v="66"/>
    <n v="7"/>
    <n v="6"/>
    <m/>
    <m/>
    <n v="42255"/>
    <d v="2018-06-03T00:00:00"/>
    <n v="149"/>
    <n v="9.5"/>
    <n v="9"/>
    <n v="8.5"/>
    <m/>
    <n v="7051"/>
    <n v="1"/>
    <x v="379"/>
    <n v="64"/>
    <n v="1.296875"/>
  </r>
  <r>
    <n v="7057"/>
    <s v="Bat Gurion"/>
    <n v="2"/>
    <s v="Loggerhead"/>
    <s v="Female"/>
    <d v="2018-04-17T00:00:00"/>
    <n v="41000"/>
    <n v="68"/>
    <n v="63"/>
    <n v="62.8"/>
    <n v="49.2"/>
    <n v="42733"/>
    <d v="2018-08-02T00:00:00"/>
    <n v="50600"/>
    <m/>
    <m/>
    <m/>
    <m/>
    <n v="7057"/>
    <n v="1"/>
    <x v="380"/>
    <n v="107"/>
    <n v="89.719626168224295"/>
  </r>
  <r>
    <n v="7059"/>
    <s v="Shachar"/>
    <n v="2"/>
    <s v="Loggerhead"/>
    <s v="Female"/>
    <d v="2018-04-24T00:00:00"/>
    <n v="38420"/>
    <n v="67.5"/>
    <n v="65"/>
    <n v="62"/>
    <n v="50"/>
    <n v="43009"/>
    <d v="2018-08-30T00:00:00"/>
    <n v="38120"/>
    <n v="68.8"/>
    <n v="65.5"/>
    <n v="62"/>
    <m/>
    <n v="7059"/>
    <n v="1"/>
    <x v="324"/>
    <n v="128"/>
    <n v="0"/>
  </r>
  <r>
    <n v="7062"/>
    <s v="Wachad"/>
    <n v="2"/>
    <s v="Loggerhead"/>
    <s v="Female"/>
    <d v="2018-05-10T00:00:00"/>
    <n v="25980"/>
    <n v="61.5"/>
    <n v="55.5"/>
    <n v="56.5"/>
    <n v="44"/>
    <n v="43183"/>
    <d v="2018-09-12T00:00:00"/>
    <n v="32760"/>
    <n v="66.2"/>
    <n v="67.400000000000006"/>
    <n v="66.900000000000006"/>
    <m/>
    <n v="7062"/>
    <n v="1"/>
    <x v="381"/>
    <n v="125"/>
    <n v="54.24"/>
  </r>
  <r>
    <n v="7063"/>
    <s v="Tnin"/>
    <n v="2"/>
    <s v="Loggerhead"/>
    <s v=""/>
    <d v="2018-05-10T00:00:00"/>
    <n v="12320"/>
    <n v="48"/>
    <n v="46"/>
    <n v="43.5"/>
    <n v="37"/>
    <n v="42297"/>
    <d v="2018-06-10T00:00:00"/>
    <n v="13520"/>
    <n v="48.5"/>
    <n v="47"/>
    <n v="43.5"/>
    <m/>
    <n v="7063"/>
    <n v="1"/>
    <x v="382"/>
    <n v="31"/>
    <n v="38.70967741935484"/>
  </r>
  <r>
    <n v="7065"/>
    <s v="Almog"/>
    <n v="2"/>
    <s v="Loggerhead"/>
    <s v=""/>
    <d v="2018-05-19T00:00:00"/>
    <n v="29460"/>
    <n v="62.5"/>
    <n v="60"/>
    <n v="58"/>
    <n v="48"/>
    <n v="42740"/>
    <d v="2018-08-05T00:00:00"/>
    <n v="34140"/>
    <n v="64.3"/>
    <n v="59.7"/>
    <n v="58"/>
    <m/>
    <n v="7065"/>
    <n v="1"/>
    <x v="285"/>
    <n v="78"/>
    <n v="60"/>
  </r>
  <r>
    <n v="7073"/>
    <s v="Pikaso"/>
    <n v="2"/>
    <s v="Loggerhead"/>
    <s v=""/>
    <d v="2018-06-20T00:00:00"/>
    <n v="46500"/>
    <n v="74.3"/>
    <n v="65"/>
    <m/>
    <m/>
    <n v="42412"/>
    <d v="2018-06-20T00:00:00"/>
    <n v="46500"/>
    <n v="74.3"/>
    <n v="65"/>
    <m/>
    <m/>
    <n v="7073"/>
    <n v="1"/>
    <x v="7"/>
    <n v="0"/>
    <n v="0"/>
  </r>
  <r>
    <n v="7074"/>
    <s v="Sea-Mantov"/>
    <n v="2"/>
    <s v="Loggerhead"/>
    <s v=""/>
    <d v="2018-06-20T00:00:00"/>
    <n v="36000"/>
    <n v="67"/>
    <n v="63"/>
    <m/>
    <m/>
    <n v="42409"/>
    <d v="2018-06-20T00:00:00"/>
    <n v="36000"/>
    <n v="67"/>
    <n v="63"/>
    <m/>
    <m/>
    <n v="7074"/>
    <n v="1"/>
    <x v="7"/>
    <n v="0"/>
    <n v="0"/>
  </r>
  <r>
    <n v="7078"/>
    <s v="Shmuel"/>
    <n v="2"/>
    <s v="Loggerhead"/>
    <s v=""/>
    <d v="2018-07-09T00:00:00"/>
    <n v="299"/>
    <n v="12.5"/>
    <n v="13"/>
    <n v="12"/>
    <n v="11.5"/>
    <n v="43199"/>
    <d v="2018-09-12T00:00:00"/>
    <n v="591"/>
    <m/>
    <m/>
    <m/>
    <m/>
    <n v="7078"/>
    <n v="1"/>
    <x v="383"/>
    <n v="65"/>
    <n v="4.4923076923076923"/>
  </r>
  <r>
    <n v="7080"/>
    <s v="Elia"/>
    <n v="2"/>
    <s v="Loggerhead"/>
    <s v=""/>
    <d v="2018-07-11T00:00:00"/>
    <n v="16"/>
    <n v="4.5"/>
    <n v="3.5"/>
    <m/>
    <m/>
    <n v="42571"/>
    <d v="2018-07-11T00:00:00"/>
    <n v="16"/>
    <n v="4.5"/>
    <n v="3.5"/>
    <m/>
    <m/>
    <n v="7080"/>
    <n v="1"/>
    <x v="7"/>
    <n v="0"/>
    <n v="0"/>
  </r>
  <r>
    <n v="7082"/>
    <s v="Nisim"/>
    <n v="2"/>
    <s v="Loggerhead"/>
    <s v=""/>
    <d v="2018-07-16T00:00:00"/>
    <n v="267"/>
    <n v="12"/>
    <n v="12.5"/>
    <n v="11.5"/>
    <n v="11"/>
    <n v="42946"/>
    <d v="2018-08-26T00:00:00"/>
    <n v="366"/>
    <n v="12.4"/>
    <n v="12.1"/>
    <n v="10.199999999999999"/>
    <m/>
    <n v="7082"/>
    <n v="1"/>
    <x v="384"/>
    <n v="41"/>
    <n v="2.4146341463414633"/>
  </r>
  <r>
    <n v="7088"/>
    <s v="Yami"/>
    <n v="2"/>
    <s v="Loggerhead"/>
    <s v=""/>
    <d v="2018-08-21T00:00:00"/>
    <n v="12"/>
    <n v="3.8"/>
    <n v="3.5"/>
    <n v="4"/>
    <n v="3"/>
    <n v="42891"/>
    <d v="2018-08-21T00:00:00"/>
    <n v="12"/>
    <n v="3.8"/>
    <n v="3.5"/>
    <n v="4"/>
    <n v="3"/>
    <n v="7088"/>
    <n v="1"/>
    <x v="7"/>
    <n v="0"/>
    <n v="0"/>
  </r>
  <r>
    <n v="7100"/>
    <s v="Diper"/>
    <n v="2"/>
    <s v="Loggerhead"/>
    <s v=""/>
    <d v="2018-09-05T00:00:00"/>
    <n v="22"/>
    <n v="4.5"/>
    <n v="4.5"/>
    <n v="4.2"/>
    <n v="4.2"/>
    <n v="43131"/>
    <d v="2018-09-05T00:00:00"/>
    <n v="22"/>
    <n v="4.5"/>
    <n v="4.5"/>
    <n v="4.2"/>
    <n v="4.2"/>
    <n v="7100"/>
    <n v="1"/>
    <x v="7"/>
    <n v="0"/>
    <n v="0"/>
  </r>
  <r>
    <n v="7101"/>
    <s v="Gei"/>
    <n v="2"/>
    <s v="Loggerhead"/>
    <s v=""/>
    <d v="2018-09-05T00:00:00"/>
    <n v="20"/>
    <n v="4.5"/>
    <n v="4.5"/>
    <n v="4.2"/>
    <n v="4.2"/>
    <n v="43134"/>
    <d v="2018-09-05T00:00:00"/>
    <n v="20"/>
    <n v="4.5"/>
    <n v="4.5"/>
    <n v="4.2"/>
    <n v="4.2"/>
    <n v="7101"/>
    <n v="1"/>
    <x v="7"/>
    <n v="0"/>
    <n v="0"/>
  </r>
  <r>
    <n v="7104"/>
    <s v="Jamili"/>
    <n v="2"/>
    <s v="Loggerhead"/>
    <s v=""/>
    <d v="2018-09-10T00:00:00"/>
    <n v="11"/>
    <n v="4.5"/>
    <n v="4"/>
    <n v="4.5"/>
    <n v="4"/>
    <n v="43177"/>
    <d v="2018-09-10T00:00:00"/>
    <n v="11"/>
    <n v="4.5"/>
    <n v="4"/>
    <n v="4.5"/>
    <n v="4"/>
    <n v="7104"/>
    <n v="1"/>
    <x v="7"/>
    <n v="0"/>
    <n v="0"/>
  </r>
  <r>
    <n v="7109"/>
    <s v="Nemo"/>
    <n v="2"/>
    <s v="Loggerhead"/>
    <s v=""/>
    <d v="2018-09-23T00:00:00"/>
    <n v="17"/>
    <n v="5"/>
    <n v="5"/>
    <m/>
    <m/>
    <n v="43309"/>
    <d v="2018-09-23T00:00:00"/>
    <n v="17"/>
    <n v="5"/>
    <n v="5"/>
    <m/>
    <m/>
    <n v="7109"/>
    <n v="1"/>
    <x v="7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3">
  <r>
    <n v="12"/>
    <s v="Lior"/>
    <n v="2"/>
    <s v="Loggerhead"/>
    <s v=""/>
    <d v="2002-04-02T00:00:00"/>
    <n v="84.3"/>
    <n v="8.8000000000000007"/>
    <n v="8.6999999999999993"/>
    <n v="8.15"/>
    <n v="7.2"/>
    <n v="8902"/>
    <d v="2003-07-24T00:00:00"/>
    <n v="1880.5"/>
    <n v="22"/>
    <n v="16.5"/>
    <m/>
    <m/>
    <n v="12"/>
    <n v="1"/>
    <x v="0"/>
    <n v="478"/>
    <n v="3.7577405857740587"/>
    <x v="0"/>
  </r>
  <r>
    <n v="13"/>
    <s v="Irit II"/>
    <n v="2"/>
    <s v="Loggerhead"/>
    <s v=""/>
    <d v="2003-03-21T00:00:00"/>
    <n v="59.5"/>
    <n v="6.4"/>
    <n v="5.4"/>
    <m/>
    <m/>
    <n v="6140"/>
    <d v="2003-07-24T00:00:00"/>
    <n v="158"/>
    <m/>
    <m/>
    <n v="8.9"/>
    <n v="8.1"/>
    <n v="13"/>
    <n v="1"/>
    <x v="1"/>
    <n v="125"/>
    <n v="0.78800000000000003"/>
    <x v="1"/>
  </r>
  <r>
    <n v="14"/>
    <s v="Jabar"/>
    <n v="2"/>
    <s v="Loggerhead"/>
    <s v=""/>
    <d v="2003-04-28T00:00:00"/>
    <n v="153"/>
    <m/>
    <m/>
    <n v="9.9"/>
    <n v="8.4"/>
    <n v="8149"/>
    <d v="2003-07-24T00:00:00"/>
    <n v="206"/>
    <m/>
    <m/>
    <n v="10.5"/>
    <n v="8.5500000000000007"/>
    <n v="14"/>
    <n v="1"/>
    <x v="2"/>
    <n v="87"/>
    <n v="0.60919540229885061"/>
    <x v="1"/>
  </r>
  <r>
    <n v="17"/>
    <s v="Yirmiyahu"/>
    <n v="2"/>
    <s v="Loggerhead"/>
    <s v=""/>
    <d v="2003-03-21T00:00:00"/>
    <n v="84.5"/>
    <m/>
    <m/>
    <n v="7.5"/>
    <n v="6.7"/>
    <n v="6122"/>
    <d v="2003-07-24T00:00:00"/>
    <n v="217"/>
    <m/>
    <m/>
    <n v="10"/>
    <n v="8.6999999999999993"/>
    <n v="17"/>
    <n v="1"/>
    <x v="3"/>
    <n v="125"/>
    <n v="1.06"/>
    <x v="1"/>
  </r>
  <r>
    <n v="18"/>
    <s v="Hurican"/>
    <n v="2"/>
    <s v="Loggerhead"/>
    <s v=""/>
    <d v="2001-11-18T00:00:00"/>
    <n v="29.9"/>
    <n v="5.8"/>
    <n v="4.7"/>
    <n v="5.6"/>
    <n v="4.7"/>
    <n v="6130"/>
    <d v="2003-07-24T00:00:00"/>
    <n v="830"/>
    <m/>
    <m/>
    <n v="14.3"/>
    <n v="12.1"/>
    <n v="18"/>
    <n v="1"/>
    <x v="4"/>
    <n v="613"/>
    <n v="1.3052202283849919"/>
    <x v="1"/>
  </r>
  <r>
    <n v="19"/>
    <s v="Bilha"/>
    <n v="2"/>
    <s v="Loggerhead"/>
    <s v=""/>
    <d v="2003-03-25T00:00:00"/>
    <n v="110"/>
    <n v="9"/>
    <m/>
    <n v="7.8"/>
    <m/>
    <n v="6144"/>
    <d v="2003-07-24T00:00:00"/>
    <n v="264"/>
    <m/>
    <m/>
    <n v="11"/>
    <n v="9.3000000000000007"/>
    <n v="19"/>
    <n v="1"/>
    <x v="5"/>
    <n v="121"/>
    <n v="1.2727272727272727"/>
    <x v="1"/>
  </r>
  <r>
    <n v="23"/>
    <s v="Padung-boney"/>
    <n v="1"/>
    <s v="Green Turtle"/>
    <s v=""/>
    <d v="2003-02-26T00:00:00"/>
    <n v="25000"/>
    <n v="65.5"/>
    <n v="58"/>
    <n v="62"/>
    <n v="50.9"/>
    <n v="6149"/>
    <d v="2003-07-23T00:00:00"/>
    <n v="33000"/>
    <n v="64.5"/>
    <m/>
    <m/>
    <m/>
    <n v="23"/>
    <n v="1"/>
    <x v="6"/>
    <n v="147"/>
    <n v="54.42176870748299"/>
    <x v="2"/>
  </r>
  <r>
    <n v="27"/>
    <s v="Shraga"/>
    <n v="2"/>
    <s v="Loggerhead"/>
    <s v=""/>
    <d v="2003-08-09T00:00:00"/>
    <n v="16"/>
    <n v="4.4000000000000004"/>
    <n v="4.2"/>
    <n v="4.3"/>
    <n v="3.4"/>
    <n v="8417"/>
    <d v="2003-08-09T00:00:00"/>
    <n v="16"/>
    <n v="4.4000000000000004"/>
    <n v="4.2"/>
    <n v="4.3"/>
    <n v="3.4"/>
    <n v="27"/>
    <n v="1"/>
    <x v="7"/>
    <n v="0"/>
    <n v="0"/>
    <x v="1"/>
  </r>
  <r>
    <n v="28"/>
    <s v="Yehuda"/>
    <n v="2"/>
    <s v="Loggerhead"/>
    <s v=""/>
    <d v="2003-08-09T00:00:00"/>
    <n v="16.899999999999999"/>
    <n v="4.5"/>
    <n v="4.2"/>
    <n v="4.2"/>
    <n v="3.6"/>
    <n v="8671"/>
    <d v="2003-08-09T00:00:00"/>
    <n v="16.899999999999999"/>
    <n v="4.5"/>
    <n v="4.2"/>
    <n v="4.2"/>
    <n v="3.6"/>
    <n v="28"/>
    <n v="1"/>
    <x v="7"/>
    <n v="0"/>
    <n v="0"/>
    <x v="1"/>
  </r>
  <r>
    <n v="35"/>
    <s v="Shimshon"/>
    <n v="2"/>
    <s v="Loggerhead"/>
    <s v=""/>
    <d v="2003-03-27T00:00:00"/>
    <n v="5400"/>
    <n v="35"/>
    <n v="35"/>
    <m/>
    <m/>
    <n v="1238"/>
    <d v="2003-08-27T00:00:00"/>
    <m/>
    <n v="38.5"/>
    <n v="37"/>
    <m/>
    <m/>
    <n v="35"/>
    <n v="1"/>
    <x v="7"/>
    <n v="153"/>
    <n v="0"/>
    <x v="3"/>
  </r>
  <r>
    <n v="37"/>
    <s v="Dror"/>
    <n v="2"/>
    <s v="Loggerhead"/>
    <s v=""/>
    <d v="2003-08-29T00:00:00"/>
    <n v="6200"/>
    <n v="38.5"/>
    <n v="35.200000000000003"/>
    <n v="37.5"/>
    <n v="29.6"/>
    <n v="6151"/>
    <d v="2003-08-29T00:00:00"/>
    <n v="6200"/>
    <n v="38.5"/>
    <n v="35.200000000000003"/>
    <n v="37.5"/>
    <n v="29.6"/>
    <n v="37"/>
    <n v="1"/>
    <x v="7"/>
    <n v="0"/>
    <n v="0"/>
    <x v="1"/>
  </r>
  <r>
    <n v="46"/>
    <s v="Marina"/>
    <n v="2"/>
    <s v="Loggerhead"/>
    <s v=""/>
    <d v="2003-02-06T00:00:00"/>
    <m/>
    <n v="65"/>
    <n v="63"/>
    <m/>
    <m/>
    <n v="15025"/>
    <d v="2003-02-06T00:00:00"/>
    <m/>
    <n v="65"/>
    <n v="63"/>
    <m/>
    <m/>
    <n v="46"/>
    <n v="1"/>
    <x v="7"/>
    <n v="0"/>
    <n v="0"/>
    <x v="1"/>
  </r>
  <r>
    <n v="48"/>
    <s v="Micha"/>
    <n v="1"/>
    <s v="Green Turtle"/>
    <s v=""/>
    <d v="2003-02-07T00:00:00"/>
    <n v="15500"/>
    <n v="50"/>
    <n v="46"/>
    <n v="48.2"/>
    <n v="39.299999999999997"/>
    <n v="8945"/>
    <d v="2003-03-01T00:00:00"/>
    <n v="15500"/>
    <m/>
    <m/>
    <m/>
    <m/>
    <n v="48"/>
    <n v="1"/>
    <x v="7"/>
    <n v="22"/>
    <n v="0"/>
    <x v="1"/>
  </r>
  <r>
    <n v="61"/>
    <s v="Razon yonsy"/>
    <n v="2"/>
    <s v="Loggerhead"/>
    <s v=""/>
    <d v="2003-03-26T00:00:00"/>
    <n v="3600"/>
    <n v="30"/>
    <m/>
    <n v="30"/>
    <m/>
    <n v="9052"/>
    <d v="2003-11-27T00:00:00"/>
    <n v="7000"/>
    <n v="35"/>
    <n v="33.5"/>
    <m/>
    <m/>
    <n v="61"/>
    <n v="1"/>
    <x v="8"/>
    <n v="246"/>
    <n v="13.821138211382113"/>
    <x v="4"/>
  </r>
  <r>
    <n v="64"/>
    <s v="Ga'aton"/>
    <n v="2"/>
    <s v="Loggerhead"/>
    <s v=""/>
    <d v="2003-11-27T00:00:00"/>
    <m/>
    <n v="39"/>
    <m/>
    <m/>
    <m/>
    <n v="8036"/>
    <d v="2003-11-27T00:00:00"/>
    <m/>
    <n v="40"/>
    <m/>
    <m/>
    <n v="36.5"/>
    <n v="64"/>
    <n v="1"/>
    <x v="7"/>
    <n v="0"/>
    <n v="0"/>
    <x v="5"/>
  </r>
  <r>
    <n v="66"/>
    <s v="Dromy"/>
    <n v="2"/>
    <s v="Loggerhead"/>
    <s v=""/>
    <d v="2003-02-23T00:00:00"/>
    <n v="49"/>
    <m/>
    <m/>
    <n v="6.1"/>
    <n v="5.5"/>
    <n v="8013"/>
    <d v="2003-04-07T00:00:00"/>
    <n v="77"/>
    <m/>
    <m/>
    <n v="6.7"/>
    <n v="6.1"/>
    <n v="66"/>
    <n v="1"/>
    <x v="9"/>
    <n v="43"/>
    <n v="0.65116279069767447"/>
    <x v="1"/>
  </r>
  <r>
    <n v="76"/>
    <s v="Danny"/>
    <n v="2"/>
    <s v="Loggerhead"/>
    <s v=""/>
    <d v="2001-08-23T00:00:00"/>
    <n v="124.43"/>
    <n v="11"/>
    <n v="10.9"/>
    <n v="10.199999999999999"/>
    <n v="9"/>
    <n v="7898"/>
    <d v="2002-05-20T00:00:00"/>
    <n v="1009.7"/>
    <m/>
    <m/>
    <m/>
    <m/>
    <n v="76"/>
    <n v="1"/>
    <x v="10"/>
    <n v="270"/>
    <n v="3.2787777777777776"/>
    <x v="1"/>
  </r>
  <r>
    <n v="79"/>
    <s v="Rahav"/>
    <n v="1"/>
    <s v="Green Turtle"/>
    <s v=""/>
    <d v="2001-12-20T00:00:00"/>
    <n v="29200"/>
    <n v="65"/>
    <n v="58.5"/>
    <m/>
    <m/>
    <n v="8402"/>
    <d v="2003-12-24T00:00:00"/>
    <n v="32000"/>
    <n v="65.5"/>
    <m/>
    <m/>
    <n v="60"/>
    <n v="79"/>
    <n v="1"/>
    <x v="11"/>
    <n v="734"/>
    <n v="3.8147138964577656"/>
    <x v="6"/>
  </r>
  <r>
    <n v="80"/>
    <s v="Quasimodo"/>
    <n v="2"/>
    <s v="Loggerhead"/>
    <s v=""/>
    <d v="2001-12-29T00:00:00"/>
    <n v="37800"/>
    <n v="68"/>
    <n v="65.5"/>
    <m/>
    <m/>
    <n v="8175"/>
    <d v="2002-02-05T00:00:00"/>
    <n v="39500"/>
    <n v="68"/>
    <n v="66"/>
    <n v="64"/>
    <n v="52.1"/>
    <n v="80"/>
    <n v="1"/>
    <x v="12"/>
    <n v="38"/>
    <n v="44.736842105263158"/>
    <x v="1"/>
  </r>
  <r>
    <n v="83"/>
    <s v="Noam"/>
    <n v="2"/>
    <s v="Loggerhead"/>
    <s v="Male"/>
    <d v="2002-01-11T00:00:00"/>
    <n v="35200"/>
    <n v="65.5"/>
    <n v="63"/>
    <m/>
    <m/>
    <n v="8300"/>
    <d v="2002-05-28T00:00:00"/>
    <n v="41000"/>
    <m/>
    <m/>
    <m/>
    <m/>
    <n v="83"/>
    <n v="1"/>
    <x v="13"/>
    <n v="137"/>
    <n v="42.335766423357661"/>
    <x v="1"/>
  </r>
  <r>
    <n v="90"/>
    <s v="Nir"/>
    <n v="2"/>
    <s v="Loggerhead"/>
    <s v=""/>
    <d v="2002-02-17T00:00:00"/>
    <n v="69.599999999999994"/>
    <n v="7.9"/>
    <n v="8.4"/>
    <n v="7.5"/>
    <n v="6.8"/>
    <n v="6334"/>
    <d v="2002-05-20T00:00:00"/>
    <n v="122"/>
    <m/>
    <m/>
    <m/>
    <m/>
    <n v="90"/>
    <n v="1"/>
    <x v="14"/>
    <n v="92"/>
    <n v="0.56956521739130439"/>
    <x v="1"/>
  </r>
  <r>
    <n v="92"/>
    <s v="Raziel"/>
    <n v="2"/>
    <s v="Loggerhead"/>
    <s v=""/>
    <d v="2002-02-27T00:00:00"/>
    <n v="6800"/>
    <n v="37.4"/>
    <n v="35.799999999999997"/>
    <n v="35.799999999999997"/>
    <m/>
    <n v="8405"/>
    <d v="2002-02-27T00:00:00"/>
    <n v="6800"/>
    <n v="37.4"/>
    <n v="35.799999999999997"/>
    <n v="35.799999999999997"/>
    <m/>
    <n v="92"/>
    <n v="1"/>
    <x v="7"/>
    <n v="0"/>
    <n v="0"/>
    <x v="1"/>
  </r>
  <r>
    <n v="95"/>
    <s v="Irit"/>
    <n v="2"/>
    <s v="Loggerhead"/>
    <s v=""/>
    <d v="2002-04-03T00:00:00"/>
    <n v="102.7"/>
    <n v="8.8000000000000007"/>
    <n v="8.5"/>
    <n v="8.3000000000000007"/>
    <n v="7.4"/>
    <n v="6134"/>
    <d v="2002-05-20T00:00:00"/>
    <n v="159"/>
    <m/>
    <m/>
    <m/>
    <m/>
    <n v="95"/>
    <n v="1"/>
    <x v="15"/>
    <n v="47"/>
    <n v="1.1978723404255318"/>
    <x v="1"/>
  </r>
  <r>
    <n v="98"/>
    <s v="Junior"/>
    <n v="2"/>
    <s v="Loggerhead"/>
    <s v=""/>
    <d v="2002-08-20T00:00:00"/>
    <n v="17"/>
    <m/>
    <m/>
    <n v="4.3"/>
    <m/>
    <n v="8163"/>
    <d v="2003-04-07T00:00:00"/>
    <n v="394.2"/>
    <m/>
    <m/>
    <n v="12.6"/>
    <n v="10.8"/>
    <n v="98"/>
    <n v="1"/>
    <x v="16"/>
    <n v="230"/>
    <n v="1.64"/>
    <x v="1"/>
  </r>
  <r>
    <n v="101"/>
    <s v="Naama"/>
    <n v="2"/>
    <s v="Loggerhead"/>
    <s v="Female"/>
    <d v="2002-11-22T00:00:00"/>
    <m/>
    <n v="61"/>
    <n v="59"/>
    <n v="59.6"/>
    <n v="49.7"/>
    <n v="8280"/>
    <d v="2002-11-22T00:00:00"/>
    <m/>
    <n v="61"/>
    <n v="59"/>
    <n v="59.6"/>
    <n v="49.7"/>
    <n v="101"/>
    <n v="1"/>
    <x v="7"/>
    <n v="0"/>
    <n v="0"/>
    <x v="1"/>
  </r>
  <r>
    <n v="102"/>
    <s v="Orion"/>
    <n v="2"/>
    <s v="Loggerhead"/>
    <s v=""/>
    <d v="2002-12-20T00:00:00"/>
    <n v="72.599999999999994"/>
    <n v="6.9"/>
    <n v="7.6"/>
    <n v="6.5"/>
    <n v="6"/>
    <n v="8390"/>
    <d v="2003-04-07T00:00:00"/>
    <n v="141"/>
    <m/>
    <m/>
    <n v="8.3000000000000007"/>
    <n v="7.4"/>
    <n v="102"/>
    <n v="1"/>
    <x v="17"/>
    <n v="108"/>
    <n v="0.63333333333333341"/>
    <x v="1"/>
  </r>
  <r>
    <n v="104"/>
    <s v="Froodo"/>
    <n v="2"/>
    <s v="Loggerhead"/>
    <s v=""/>
    <d v="2002-12-20T00:00:00"/>
    <n v="43.5"/>
    <n v="6.5"/>
    <n v="6.3"/>
    <n v="6.18"/>
    <n v="5.44"/>
    <n v="8031"/>
    <d v="2003-04-07T00:00:00"/>
    <n v="131.5"/>
    <m/>
    <m/>
    <n v="8.6"/>
    <n v="7.6"/>
    <n v="104"/>
    <n v="1"/>
    <x v="18"/>
    <n v="108"/>
    <n v="0.81481481481481477"/>
    <x v="1"/>
  </r>
  <r>
    <n v="113"/>
    <s v="Pamela"/>
    <n v="1"/>
    <s v="Green Turtle"/>
    <s v=""/>
    <d v="1999-05-15T00:00:00"/>
    <n v="15000"/>
    <n v="54"/>
    <m/>
    <m/>
    <m/>
    <n v="8395"/>
    <d v="1999-09-14T00:00:00"/>
    <n v="17800"/>
    <m/>
    <m/>
    <m/>
    <m/>
    <n v="113"/>
    <n v="1"/>
    <x v="11"/>
    <n v="122"/>
    <n v="22.950819672131146"/>
    <x v="1"/>
  </r>
  <r>
    <n v="123"/>
    <s v="Adel"/>
    <n v="5"/>
    <s v="Nile Softshell"/>
    <s v=""/>
    <d v="2004-02-06T00:00:00"/>
    <m/>
    <n v="65"/>
    <n v="52"/>
    <m/>
    <m/>
    <n v="7632"/>
    <d v="2004-02-06T00:00:00"/>
    <m/>
    <n v="65"/>
    <n v="52"/>
    <m/>
    <m/>
    <n v="123"/>
    <n v="1"/>
    <x v="7"/>
    <n v="0"/>
    <n v="0"/>
    <x v="1"/>
  </r>
  <r>
    <n v="126"/>
    <s v="Gordon"/>
    <n v="2"/>
    <s v="Loggerhead"/>
    <s v=""/>
    <d v="2000-01-21T00:00:00"/>
    <n v="52.8"/>
    <n v="6.7"/>
    <n v="6.8"/>
    <m/>
    <m/>
    <n v="8118"/>
    <d v="2000-03-31T00:00:00"/>
    <n v="81.5"/>
    <m/>
    <m/>
    <m/>
    <m/>
    <n v="126"/>
    <n v="1"/>
    <x v="19"/>
    <n v="70"/>
    <n v="0.41000000000000003"/>
    <x v="1"/>
  </r>
  <r>
    <n v="130"/>
    <s v="Blue bay"/>
    <n v="2"/>
    <s v="Loggerhead"/>
    <s v="Female"/>
    <d v="2000-12-05T00:00:00"/>
    <n v="24000"/>
    <n v="54"/>
    <n v="53.7"/>
    <m/>
    <m/>
    <n v="7873"/>
    <d v="2004-02-12T00:00:00"/>
    <n v="24000"/>
    <m/>
    <m/>
    <m/>
    <m/>
    <n v="130"/>
    <n v="1"/>
    <x v="7"/>
    <n v="1164"/>
    <n v="0"/>
    <x v="1"/>
  </r>
  <r>
    <n v="133"/>
    <s v="Kesari"/>
    <n v="2"/>
    <s v="Loggerhead"/>
    <s v="Female"/>
    <d v="2001-02-02T00:00:00"/>
    <n v="3700"/>
    <n v="66"/>
    <n v="62"/>
    <m/>
    <m/>
    <n v="8169"/>
    <d v="2001-02-02T00:00:00"/>
    <n v="3700"/>
    <n v="66"/>
    <n v="62"/>
    <m/>
    <m/>
    <n v="133"/>
    <n v="1"/>
    <x v="7"/>
    <n v="0"/>
    <n v="0"/>
    <x v="1"/>
  </r>
  <r>
    <n v="134"/>
    <s v="Silver"/>
    <n v="2"/>
    <s v="Loggerhead"/>
    <s v=""/>
    <d v="2001-02-24T00:00:00"/>
    <n v="49.4"/>
    <n v="8.9"/>
    <n v="9.1999999999999993"/>
    <n v="8.5"/>
    <m/>
    <n v="8422"/>
    <d v="2001-02-24T00:00:00"/>
    <n v="49.4"/>
    <n v="8.9"/>
    <n v="9.1999999999999993"/>
    <n v="8.5"/>
    <m/>
    <n v="134"/>
    <n v="1"/>
    <x v="7"/>
    <n v="0"/>
    <n v="0"/>
    <x v="1"/>
  </r>
  <r>
    <n v="138"/>
    <s v="Chofesh (freedom)"/>
    <n v="2"/>
    <s v="Loggerhead"/>
    <s v=""/>
    <d v="2004-02-16T00:00:00"/>
    <n v="93.5"/>
    <n v="8.3000000000000007"/>
    <n v="8.3000000000000007"/>
    <m/>
    <m/>
    <n v="7886"/>
    <d v="2004-07-14T00:00:00"/>
    <n v="367.5"/>
    <m/>
    <m/>
    <m/>
    <m/>
    <n v="138"/>
    <n v="1"/>
    <x v="20"/>
    <n v="149"/>
    <n v="1.8389261744966443"/>
    <x v="1"/>
  </r>
  <r>
    <n v="141"/>
    <s v="Chubby"/>
    <n v="2"/>
    <s v="Loggerhead"/>
    <s v=""/>
    <d v="2004-02-21T00:00:00"/>
    <n v="64"/>
    <n v="7.6"/>
    <n v="7.5"/>
    <n v="7"/>
    <n v="7.1"/>
    <n v="7906"/>
    <d v="2004-07-14T00:00:00"/>
    <n v="327"/>
    <m/>
    <m/>
    <m/>
    <m/>
    <n v="141"/>
    <n v="1"/>
    <x v="21"/>
    <n v="144"/>
    <n v="1.8263888888888888"/>
    <x v="1"/>
  </r>
  <r>
    <n v="159"/>
    <s v="1/2 headless terapin"/>
    <n v="9"/>
    <s v="Caspian Turtle"/>
    <s v=""/>
    <d v="2004-04-29T00:00:00"/>
    <n v="932"/>
    <n v="21"/>
    <n v="16"/>
    <m/>
    <m/>
    <n v="1244"/>
    <d v="2004-04-29T00:00:00"/>
    <n v="932"/>
    <n v="21"/>
    <n v="16"/>
    <m/>
    <m/>
    <n v="159"/>
    <n v="1"/>
    <x v="7"/>
    <n v="0"/>
    <n v="0"/>
    <x v="1"/>
  </r>
  <r>
    <n v="160"/>
    <s v="No-nail"/>
    <n v="4"/>
    <s v="Red Ear Slider"/>
    <s v=""/>
    <d v="2004-05-04T00:00:00"/>
    <n v="664"/>
    <n v="19.399999999999999"/>
    <n v="15.8"/>
    <m/>
    <m/>
    <n v="6220"/>
    <d v="2004-05-04T00:00:00"/>
    <n v="664"/>
    <n v="19.399999999999999"/>
    <n v="15.8"/>
    <m/>
    <m/>
    <n v="160"/>
    <n v="1"/>
    <x v="7"/>
    <n v="0"/>
    <n v="0"/>
    <x v="1"/>
  </r>
  <r>
    <n v="161"/>
    <s v="3 Red Yaakov"/>
    <n v="1"/>
    <s v="Green Turtle"/>
    <s v="Male"/>
    <d v="2002-09-09T00:00:00"/>
    <n v="19.8"/>
    <m/>
    <m/>
    <n v="4.7"/>
    <n v="3.6"/>
    <n v="29871"/>
    <d v="2013-08-15T00:00:00"/>
    <n v="38580"/>
    <n v="64.3"/>
    <n v="56.5"/>
    <n v="60"/>
    <n v="49.9"/>
    <n v="161"/>
    <n v="1"/>
    <x v="22"/>
    <n v="3993"/>
    <n v="9.6569496619083388"/>
    <x v="1"/>
  </r>
  <r>
    <n v="166"/>
    <s v="George"/>
    <n v="2"/>
    <s v="Loggerhead"/>
    <s v=""/>
    <d v="2004-05-15T00:00:00"/>
    <n v="72"/>
    <n v="7.8"/>
    <n v="7.6"/>
    <m/>
    <m/>
    <n v="8050"/>
    <d v="2004-07-14T00:00:00"/>
    <n v="173.5"/>
    <m/>
    <m/>
    <m/>
    <m/>
    <n v="166"/>
    <n v="1"/>
    <x v="23"/>
    <n v="60"/>
    <n v="1.6916666666666667"/>
    <x v="1"/>
  </r>
  <r>
    <n v="185"/>
    <s v="Svetlana"/>
    <n v="5"/>
    <s v="Nile Softshell"/>
    <s v=""/>
    <d v="2004-06-24T00:00:00"/>
    <n v="1370"/>
    <n v="27"/>
    <n v="23"/>
    <m/>
    <m/>
    <n v="9096"/>
    <d v="2004-06-24T00:00:00"/>
    <n v="1370"/>
    <n v="27"/>
    <n v="23"/>
    <m/>
    <m/>
    <n v="185"/>
    <n v="1"/>
    <x v="7"/>
    <n v="0"/>
    <n v="0"/>
    <x v="1"/>
  </r>
  <r>
    <n v="188"/>
    <s v="Molly"/>
    <n v="2"/>
    <s v="Loggerhead"/>
    <s v=""/>
    <d v="2004-07-11T00:00:00"/>
    <n v="12800"/>
    <n v="47"/>
    <n v="44.5"/>
    <m/>
    <m/>
    <n v="8950"/>
    <d v="2005-06-17T00:00:00"/>
    <n v="20000"/>
    <n v="48.8"/>
    <n v="46"/>
    <m/>
    <m/>
    <n v="188"/>
    <n v="1"/>
    <x v="24"/>
    <n v="341"/>
    <n v="21.114369501466275"/>
    <x v="7"/>
  </r>
  <r>
    <n v="201"/>
    <s v="Speedo"/>
    <n v="2"/>
    <s v="Loggerhead"/>
    <s v=""/>
    <d v="2004-09-10T00:00:00"/>
    <n v="546"/>
    <n v="16.5"/>
    <n v="15.4"/>
    <m/>
    <m/>
    <n v="8502"/>
    <d v="2004-11-04T00:00:00"/>
    <n v="815"/>
    <m/>
    <m/>
    <m/>
    <m/>
    <n v="201"/>
    <n v="1"/>
    <x v="25"/>
    <n v="55"/>
    <n v="4.8909090909090907"/>
    <x v="1"/>
  </r>
  <r>
    <n v="207"/>
    <s v="Almog Tiger"/>
    <n v="4"/>
    <s v="Red Ear Slider"/>
    <s v=""/>
    <d v="2004-11-09T00:00:00"/>
    <n v="600"/>
    <n v="16.399999999999999"/>
    <n v="15"/>
    <m/>
    <m/>
    <n v="7315"/>
    <d v="2004-11-09T00:00:00"/>
    <n v="600"/>
    <n v="16.399999999999999"/>
    <n v="15"/>
    <m/>
    <m/>
    <n v="207"/>
    <n v="1"/>
    <x v="7"/>
    <n v="0"/>
    <n v="0"/>
    <x v="1"/>
  </r>
  <r>
    <n v="209"/>
    <s v="Sulam"/>
    <n v="1"/>
    <s v="Green Turtle"/>
    <s v=""/>
    <d v="2004-11-24T00:00:00"/>
    <n v="39.5"/>
    <n v="6.7"/>
    <n v="6.7"/>
    <n v="6.2"/>
    <n v="5.55"/>
    <n v="9093"/>
    <d v="2005-06-17T00:00:00"/>
    <n v="294.5"/>
    <m/>
    <m/>
    <m/>
    <m/>
    <n v="209"/>
    <n v="1"/>
    <x v="26"/>
    <n v="205"/>
    <n v="1.2439024390243902"/>
    <x v="1"/>
  </r>
  <r>
    <n v="210"/>
    <s v="Marko"/>
    <n v="2"/>
    <s v="Loggerhead"/>
    <s v=""/>
    <d v="2004-11-27T00:00:00"/>
    <n v="47.5"/>
    <n v="7"/>
    <n v="6.4"/>
    <n v="6.1"/>
    <n v="5.3"/>
    <n v="8934"/>
    <d v="2005-06-17T00:00:00"/>
    <n v="148.5"/>
    <m/>
    <m/>
    <m/>
    <m/>
    <n v="210"/>
    <n v="1"/>
    <x v="27"/>
    <n v="202"/>
    <n v="0.5"/>
    <x v="1"/>
  </r>
  <r>
    <n v="211"/>
    <s v="Choomi"/>
    <n v="2"/>
    <s v="Loggerhead"/>
    <s v=""/>
    <d v="2004-11-27T00:00:00"/>
    <n v="57.7"/>
    <n v="7.2"/>
    <n v="7"/>
    <m/>
    <m/>
    <n v="8777"/>
    <d v="2005-06-17T00:00:00"/>
    <n v="172"/>
    <m/>
    <m/>
    <m/>
    <m/>
    <n v="211"/>
    <n v="1"/>
    <x v="28"/>
    <n v="202"/>
    <n v="0.56584158415841579"/>
    <x v="1"/>
  </r>
  <r>
    <n v="212"/>
    <s v="Gil"/>
    <n v="1"/>
    <s v="Green Turtle"/>
    <s v=""/>
    <d v="2004-11-28T00:00:00"/>
    <n v="42.5"/>
    <n v="7.4"/>
    <n v="7"/>
    <n v="7.2"/>
    <n v="5.8"/>
    <n v="8809"/>
    <d v="2005-06-17T00:00:00"/>
    <n v="369"/>
    <m/>
    <m/>
    <m/>
    <m/>
    <n v="212"/>
    <n v="1"/>
    <x v="29"/>
    <n v="201"/>
    <n v="1.6243781094527363"/>
    <x v="1"/>
  </r>
  <r>
    <n v="218"/>
    <s v="Malachy"/>
    <n v="2"/>
    <s v="Loggerhead"/>
    <s v=""/>
    <d v="2005-01-24T00:00:00"/>
    <n v="65"/>
    <n v="7.6"/>
    <n v="7.7"/>
    <m/>
    <m/>
    <n v="15042"/>
    <d v="2005-01-24T00:00:00"/>
    <n v="65"/>
    <n v="7.6"/>
    <n v="7.7"/>
    <m/>
    <m/>
    <n v="218"/>
    <n v="1"/>
    <x v="7"/>
    <n v="0"/>
    <n v="0"/>
    <x v="1"/>
  </r>
  <r>
    <n v="227"/>
    <s v="Zefet"/>
    <n v="1"/>
    <s v="Green Turtle"/>
    <s v=""/>
    <d v="2005-04-03T00:00:00"/>
    <n v="269.5"/>
    <n v="12.8"/>
    <n v="11.5"/>
    <m/>
    <m/>
    <n v="9110"/>
    <d v="2005-06-17T00:00:00"/>
    <n v="410"/>
    <m/>
    <m/>
    <m/>
    <m/>
    <n v="227"/>
    <n v="1"/>
    <x v="30"/>
    <n v="75"/>
    <n v="1.8733333333333333"/>
    <x v="1"/>
  </r>
  <r>
    <n v="229"/>
    <s v="Tzphony"/>
    <n v="2"/>
    <s v="Loggerhead"/>
    <s v=""/>
    <d v="2005-04-07T00:00:00"/>
    <n v="37.5"/>
    <n v="6.2"/>
    <n v="6"/>
    <m/>
    <m/>
    <n v="9100"/>
    <d v="2005-06-17T00:00:00"/>
    <n v="78.5"/>
    <m/>
    <m/>
    <m/>
    <m/>
    <n v="229"/>
    <n v="1"/>
    <x v="31"/>
    <n v="71"/>
    <n v="0.57746478873239437"/>
    <x v="1"/>
  </r>
  <r>
    <n v="246"/>
    <s v="Guy Tzoref"/>
    <n v="2"/>
    <s v="Loggerhead"/>
    <s v=""/>
    <d v="2005-05-31T00:00:00"/>
    <n v="23740"/>
    <n v="57"/>
    <n v="55"/>
    <m/>
    <m/>
    <n v="15045"/>
    <d v="2005-05-31T00:00:00"/>
    <n v="23740"/>
    <n v="57"/>
    <n v="55"/>
    <m/>
    <m/>
    <n v="246"/>
    <n v="1"/>
    <x v="7"/>
    <n v="0"/>
    <n v="0"/>
    <x v="1"/>
  </r>
  <r>
    <n v="252"/>
    <s v="Long John Silver"/>
    <n v="2"/>
    <s v="Loggerhead"/>
    <s v="Male"/>
    <d v="2005-06-10T00:00:00"/>
    <n v="47650"/>
    <m/>
    <m/>
    <m/>
    <m/>
    <n v="8885"/>
    <d v="2006-04-19T00:00:00"/>
    <n v="58900"/>
    <n v="74.5"/>
    <n v="66"/>
    <m/>
    <m/>
    <n v="252"/>
    <n v="1"/>
    <x v="32"/>
    <n v="313"/>
    <n v="35.942492012779553"/>
    <x v="1"/>
  </r>
  <r>
    <n v="278"/>
    <s v="Idan"/>
    <n v="2"/>
    <s v="Loggerhead"/>
    <s v=""/>
    <d v="2006-05-01T00:00:00"/>
    <n v="53"/>
    <n v="7.5"/>
    <n v="7.2"/>
    <m/>
    <m/>
    <n v="8128"/>
    <d v="2006-07-03T00:00:00"/>
    <n v="73.5"/>
    <m/>
    <m/>
    <m/>
    <m/>
    <n v="278"/>
    <n v="1"/>
    <x v="33"/>
    <n v="63"/>
    <n v="0.32539682539682541"/>
    <x v="1"/>
  </r>
  <r>
    <n v="300"/>
    <s v="Assi"/>
    <n v="2"/>
    <s v="Loggerhead"/>
    <s v=""/>
    <d v="2006-03-20T00:00:00"/>
    <n v="704"/>
    <n v="20"/>
    <n v="18.5"/>
    <m/>
    <m/>
    <n v="6110"/>
    <d v="2006-07-03T00:00:00"/>
    <n v="1470"/>
    <m/>
    <m/>
    <m/>
    <m/>
    <n v="300"/>
    <n v="1"/>
    <x v="34"/>
    <n v="105"/>
    <n v="7.2952380952380951"/>
    <x v="1"/>
  </r>
  <r>
    <n v="302"/>
    <s v="Leon"/>
    <n v="2"/>
    <s v="Loggerhead"/>
    <s v=""/>
    <d v="2006-05-17T00:00:00"/>
    <n v="1150"/>
    <n v="19"/>
    <n v="18.5"/>
    <m/>
    <m/>
    <n v="8880"/>
    <d v="2006-07-03T00:00:00"/>
    <n v="1490"/>
    <m/>
    <m/>
    <m/>
    <m/>
    <n v="302"/>
    <n v="1"/>
    <x v="35"/>
    <n v="47"/>
    <n v="7.2340425531914896"/>
    <x v="1"/>
  </r>
  <r>
    <n v="323"/>
    <s v="Dlila"/>
    <n v="2"/>
    <s v="Loggerhead"/>
    <s v=""/>
    <d v="2006-06-28T00:00:00"/>
    <n v="251"/>
    <n v="12.5"/>
    <n v="12"/>
    <m/>
    <m/>
    <n v="15047"/>
    <d v="2006-06-28T00:00:00"/>
    <n v="251"/>
    <n v="12.5"/>
    <n v="12"/>
    <m/>
    <m/>
    <n v="323"/>
    <n v="1"/>
    <x v="7"/>
    <n v="0"/>
    <n v="0"/>
    <x v="1"/>
  </r>
  <r>
    <n v="335"/>
    <s v="Max"/>
    <n v="2"/>
    <s v="Loggerhead"/>
    <s v=""/>
    <d v="2006-02-17T00:00:00"/>
    <n v="146.5"/>
    <m/>
    <m/>
    <m/>
    <m/>
    <n v="8941"/>
    <d v="2006-07-03T00:00:00"/>
    <n v="391"/>
    <n v="14"/>
    <n v="12.5"/>
    <m/>
    <m/>
    <n v="335"/>
    <n v="1"/>
    <x v="36"/>
    <n v="136"/>
    <n v="1.7977941176470589"/>
    <x v="1"/>
  </r>
  <r>
    <n v="422"/>
    <s v="Mimi"/>
    <n v="2"/>
    <s v="Loggerhead"/>
    <s v="Female"/>
    <d v="2007-01-22T00:00:00"/>
    <n v="36"/>
    <n v="6.2"/>
    <n v="5.7"/>
    <m/>
    <m/>
    <n v="7657"/>
    <d v="2007-11-14T00:00:00"/>
    <n v="723"/>
    <n v="17.399999999999999"/>
    <m/>
    <m/>
    <m/>
    <n v="422"/>
    <n v="1"/>
    <x v="37"/>
    <n v="296"/>
    <n v="2.3209459459459461"/>
    <x v="8"/>
  </r>
  <r>
    <n v="432"/>
    <s v="David"/>
    <n v="2"/>
    <s v="Loggerhead"/>
    <s v=""/>
    <d v="2007-01-06T00:00:00"/>
    <n v="119"/>
    <n v="9.5"/>
    <n v="9.5"/>
    <m/>
    <m/>
    <n v="665"/>
    <d v="2007-01-06T00:00:00"/>
    <n v="119"/>
    <n v="9.5"/>
    <n v="9.5"/>
    <m/>
    <m/>
    <n v="432"/>
    <n v="1"/>
    <x v="7"/>
    <n v="0"/>
    <n v="0"/>
    <x v="1"/>
  </r>
  <r>
    <n v="433"/>
    <s v="Liat"/>
    <n v="2"/>
    <s v="Loggerhead"/>
    <s v=""/>
    <d v="2007-01-31T00:00:00"/>
    <n v="94"/>
    <n v="8.6"/>
    <n v="8.6"/>
    <m/>
    <m/>
    <n v="7658"/>
    <d v="2007-11-14T00:00:00"/>
    <n v="852.5"/>
    <n v="18.7"/>
    <m/>
    <m/>
    <m/>
    <n v="433"/>
    <n v="1"/>
    <x v="38"/>
    <n v="287"/>
    <n v="2.6428571428571428"/>
    <x v="9"/>
  </r>
  <r>
    <n v="438"/>
    <s v="Eli Markos"/>
    <n v="1"/>
    <s v="Green Turtle"/>
    <s v="Male"/>
    <d v="2007-03-15T00:00:00"/>
    <n v="57000"/>
    <n v="84.2"/>
    <n v="76.400000000000006"/>
    <m/>
    <m/>
    <n v="6920"/>
    <d v="2007-09-30T00:00:00"/>
    <n v="72280"/>
    <n v="83.6"/>
    <n v="75.7"/>
    <m/>
    <m/>
    <n v="438"/>
    <n v="1"/>
    <x v="39"/>
    <n v="199"/>
    <n v="76.78391959798995"/>
    <x v="10"/>
  </r>
  <r>
    <n v="439"/>
    <s v="Karen"/>
    <n v="2"/>
    <s v="Loggerhead"/>
    <s v=""/>
    <d v="2007-03-15T00:00:00"/>
    <n v="69.5"/>
    <n v="7.7"/>
    <n v="7.5"/>
    <m/>
    <m/>
    <n v="6067"/>
    <d v="2007-06-03T00:00:00"/>
    <n v="157"/>
    <m/>
    <m/>
    <m/>
    <m/>
    <n v="439"/>
    <n v="1"/>
    <x v="40"/>
    <n v="80"/>
    <n v="1.09375"/>
    <x v="1"/>
  </r>
  <r>
    <n v="441"/>
    <s v="Carmel"/>
    <n v="2"/>
    <s v="Loggerhead"/>
    <s v=""/>
    <d v="2007-03-17T00:00:00"/>
    <n v="55.5"/>
    <n v="8.5"/>
    <n v="8"/>
    <m/>
    <m/>
    <n v="6066"/>
    <d v="2007-06-03T00:00:00"/>
    <n v="173"/>
    <m/>
    <m/>
    <m/>
    <m/>
    <n v="441"/>
    <n v="1"/>
    <x v="41"/>
    <n v="78"/>
    <n v="1.5064102564102564"/>
    <x v="1"/>
  </r>
  <r>
    <n v="447"/>
    <s v="Putzker"/>
    <n v="2"/>
    <s v="Loggerhead"/>
    <s v=""/>
    <d v="2007-03-31T00:00:00"/>
    <n v="29220"/>
    <n v="62.4"/>
    <n v="56.3"/>
    <m/>
    <m/>
    <n v="5963"/>
    <d v="2007-06-03T00:00:00"/>
    <n v="32320"/>
    <n v="61.6"/>
    <n v="56.1"/>
    <m/>
    <m/>
    <n v="447"/>
    <n v="1"/>
    <x v="42"/>
    <n v="64"/>
    <n v="48.4375"/>
    <x v="11"/>
  </r>
  <r>
    <n v="451"/>
    <s v="Aryeh"/>
    <n v="2"/>
    <s v="Loggerhead"/>
    <s v=""/>
    <d v="2007-04-11T00:00:00"/>
    <n v="33"/>
    <n v="6"/>
    <n v="6"/>
    <m/>
    <m/>
    <n v="6065"/>
    <d v="2007-06-03T00:00:00"/>
    <n v="64"/>
    <m/>
    <m/>
    <m/>
    <m/>
    <n v="451"/>
    <n v="1"/>
    <x v="43"/>
    <n v="53"/>
    <n v="0.58490566037735847"/>
    <x v="1"/>
  </r>
  <r>
    <n v="454"/>
    <s v="Annakin"/>
    <n v="5"/>
    <s v="Nile Softshell"/>
    <s v="Female"/>
    <d v="2007-04-18T00:00:00"/>
    <m/>
    <n v="84"/>
    <n v="62"/>
    <m/>
    <m/>
    <n v="959"/>
    <d v="2007-04-18T00:00:00"/>
    <m/>
    <n v="84"/>
    <n v="62"/>
    <m/>
    <m/>
    <n v="454"/>
    <n v="1"/>
    <x v="7"/>
    <n v="0"/>
    <n v="0"/>
    <x v="1"/>
  </r>
  <r>
    <n v="455"/>
    <s v="Gal Handless"/>
    <n v="2"/>
    <s v="Loggerhead"/>
    <s v="Female"/>
    <d v="2004-02-15T00:00:00"/>
    <n v="47500"/>
    <n v="75.5"/>
    <n v="71"/>
    <n v="71.7"/>
    <n v="56.3"/>
    <n v="29398"/>
    <d v="2013-05-27T00:00:00"/>
    <m/>
    <n v="79.8"/>
    <n v="74.3"/>
    <n v="74.400000000000006"/>
    <n v="56.2"/>
    <n v="455"/>
    <n v="1"/>
    <x v="7"/>
    <n v="3389"/>
    <n v="0"/>
    <x v="12"/>
  </r>
  <r>
    <n v="456"/>
    <s v="Fender"/>
    <n v="2"/>
    <s v="Loggerhead"/>
    <s v="Female"/>
    <d v="2007-04-29T00:00:00"/>
    <n v="46600"/>
    <m/>
    <m/>
    <m/>
    <m/>
    <n v="1044"/>
    <d v="2007-05-07T00:00:00"/>
    <n v="46700"/>
    <n v="71.099999999999994"/>
    <n v="67.3"/>
    <m/>
    <m/>
    <n v="456"/>
    <n v="1"/>
    <x v="44"/>
    <n v="8"/>
    <n v="12.5"/>
    <x v="1"/>
  </r>
  <r>
    <n v="457"/>
    <s v="Haya"/>
    <n v="2"/>
    <s v="Loggerhead"/>
    <s v="Female"/>
    <d v="2006-05-10T00:00:00"/>
    <n v="41600"/>
    <n v="76"/>
    <n v="68"/>
    <m/>
    <m/>
    <n v="976"/>
    <d v="2007-04-29T00:00:00"/>
    <n v="57800"/>
    <m/>
    <m/>
    <m/>
    <m/>
    <n v="457"/>
    <n v="1"/>
    <x v="45"/>
    <n v="354"/>
    <n v="45.762711864406782"/>
    <x v="1"/>
  </r>
  <r>
    <n v="459"/>
    <s v="Alberto"/>
    <n v="2"/>
    <s v="Loggerhead"/>
    <s v=""/>
    <d v="2006-10-16T00:00:00"/>
    <n v="300"/>
    <n v="13.5"/>
    <m/>
    <m/>
    <m/>
    <n v="1047"/>
    <d v="2007-05-07T00:00:00"/>
    <n v="1400"/>
    <n v="22.2"/>
    <n v="20.3"/>
    <m/>
    <m/>
    <n v="459"/>
    <n v="1"/>
    <x v="46"/>
    <n v="203"/>
    <n v="5.4187192118226601"/>
    <x v="13"/>
  </r>
  <r>
    <n v="460"/>
    <s v="Hymika"/>
    <n v="2"/>
    <s v="Loggerhead"/>
    <s v="Female"/>
    <d v="2006-10-24T00:00:00"/>
    <n v="22800"/>
    <m/>
    <m/>
    <m/>
    <m/>
    <n v="1045"/>
    <d v="2007-05-07T00:00:00"/>
    <n v="25820"/>
    <n v="56.5"/>
    <n v="54.3"/>
    <m/>
    <m/>
    <n v="460"/>
    <n v="1"/>
    <x v="47"/>
    <n v="195"/>
    <n v="15.487179487179487"/>
    <x v="1"/>
  </r>
  <r>
    <n v="464"/>
    <s v="Roey"/>
    <n v="2"/>
    <s v="Loggerhead"/>
    <s v=""/>
    <d v="2007-04-27T00:00:00"/>
    <n v="91.4"/>
    <m/>
    <m/>
    <m/>
    <m/>
    <n v="6068"/>
    <d v="2007-06-03T00:00:00"/>
    <n v="135"/>
    <m/>
    <m/>
    <m/>
    <m/>
    <n v="464"/>
    <n v="1"/>
    <x v="48"/>
    <n v="37"/>
    <n v="1.1783783783783783"/>
    <x v="1"/>
  </r>
  <r>
    <n v="483"/>
    <s v="Itamar"/>
    <n v="2"/>
    <s v="Loggerhead"/>
    <s v=""/>
    <d v="2007-05-03T00:00:00"/>
    <m/>
    <n v="28.1"/>
    <n v="25.5"/>
    <m/>
    <m/>
    <n v="1046"/>
    <d v="2007-05-07T00:00:00"/>
    <n v="3040"/>
    <n v="27.5"/>
    <n v="26.4"/>
    <m/>
    <m/>
    <n v="483"/>
    <n v="1"/>
    <x v="7"/>
    <n v="4"/>
    <n v="0"/>
    <x v="14"/>
  </r>
  <r>
    <n v="508"/>
    <s v="Uri"/>
    <n v="2"/>
    <s v="Loggerhead"/>
    <s v=""/>
    <d v="2007-02-08T00:00:00"/>
    <n v="78"/>
    <n v="8.5"/>
    <n v="8.1999999999999993"/>
    <m/>
    <m/>
    <n v="6063"/>
    <d v="2007-06-03T00:00:00"/>
    <n v="260"/>
    <m/>
    <m/>
    <m/>
    <m/>
    <n v="508"/>
    <n v="1"/>
    <x v="49"/>
    <n v="115"/>
    <n v="1.5826086956521739"/>
    <x v="1"/>
  </r>
  <r>
    <n v="509"/>
    <s v="Yoav"/>
    <n v="2"/>
    <s v="Loggerhead"/>
    <s v=""/>
    <d v="2007-02-04T00:00:00"/>
    <n v="66.5"/>
    <n v="7.6"/>
    <n v="7.5"/>
    <m/>
    <m/>
    <n v="6060"/>
    <d v="2007-06-03T00:00:00"/>
    <n v="172"/>
    <m/>
    <m/>
    <m/>
    <m/>
    <n v="509"/>
    <n v="1"/>
    <x v="50"/>
    <n v="119"/>
    <n v="0.88655462184873945"/>
    <x v="1"/>
  </r>
  <r>
    <n v="510"/>
    <s v="Lior the 2nd"/>
    <n v="2"/>
    <s v="Loggerhead"/>
    <s v=""/>
    <d v="2007-01-06T00:00:00"/>
    <n v="96"/>
    <n v="9"/>
    <n v="8.6999999999999993"/>
    <m/>
    <m/>
    <n v="1103"/>
    <d v="2007-01-06T00:00:00"/>
    <n v="96"/>
    <n v="9"/>
    <n v="8.6999999999999993"/>
    <m/>
    <m/>
    <n v="510"/>
    <n v="1"/>
    <x v="7"/>
    <n v="0"/>
    <n v="0"/>
    <x v="1"/>
  </r>
  <r>
    <n v="511"/>
    <s v="Hannah"/>
    <n v="2"/>
    <s v="Loggerhead"/>
    <s v=""/>
    <d v="2007-02-06T00:00:00"/>
    <n v="95"/>
    <n v="8.6"/>
    <n v="8.8000000000000007"/>
    <m/>
    <m/>
    <n v="6061"/>
    <d v="2007-06-03T00:00:00"/>
    <n v="238"/>
    <m/>
    <m/>
    <m/>
    <m/>
    <n v="511"/>
    <n v="1"/>
    <x v="51"/>
    <n v="117"/>
    <n v="1.2222222222222223"/>
    <x v="1"/>
  </r>
  <r>
    <n v="513"/>
    <s v="Tzphanya"/>
    <n v="2"/>
    <s v="Loggerhead"/>
    <s v=""/>
    <d v="2007-02-07T00:00:00"/>
    <n v="87"/>
    <n v="9"/>
    <n v="8.6999999999999993"/>
    <m/>
    <m/>
    <n v="6062"/>
    <d v="2007-06-03T00:00:00"/>
    <n v="260"/>
    <m/>
    <m/>
    <m/>
    <m/>
    <n v="513"/>
    <n v="1"/>
    <x v="52"/>
    <n v="116"/>
    <n v="1.4913793103448276"/>
    <x v="1"/>
  </r>
  <r>
    <n v="514"/>
    <s v="Lahav"/>
    <n v="2"/>
    <s v="Loggerhead"/>
    <s v=""/>
    <d v="2007-01-26T00:00:00"/>
    <n v="133"/>
    <m/>
    <m/>
    <m/>
    <m/>
    <n v="1116"/>
    <d v="2007-01-26T00:00:00"/>
    <n v="133"/>
    <m/>
    <m/>
    <m/>
    <m/>
    <n v="514"/>
    <n v="1"/>
    <x v="7"/>
    <n v="0"/>
    <n v="0"/>
    <x v="1"/>
  </r>
  <r>
    <n v="515"/>
    <s v="Moby"/>
    <n v="2"/>
    <s v="Loggerhead"/>
    <s v=""/>
    <d v="2007-01-26T00:00:00"/>
    <n v="58"/>
    <m/>
    <m/>
    <m/>
    <m/>
    <n v="1118"/>
    <d v="2007-01-26T00:00:00"/>
    <n v="58"/>
    <m/>
    <m/>
    <m/>
    <m/>
    <n v="515"/>
    <n v="1"/>
    <x v="7"/>
    <n v="0"/>
    <n v="0"/>
    <x v="1"/>
  </r>
  <r>
    <n v="516"/>
    <s v="Yiftach"/>
    <n v="2"/>
    <s v="Loggerhead"/>
    <s v=""/>
    <d v="2007-04-27T00:00:00"/>
    <n v="82"/>
    <m/>
    <m/>
    <m/>
    <m/>
    <n v="1121"/>
    <d v="2007-04-27T00:00:00"/>
    <n v="82"/>
    <m/>
    <m/>
    <m/>
    <m/>
    <n v="516"/>
    <n v="1"/>
    <x v="7"/>
    <n v="0"/>
    <n v="0"/>
    <x v="1"/>
  </r>
  <r>
    <n v="854"/>
    <s v="Zion"/>
    <n v="5"/>
    <s v="Nile Softshell"/>
    <s v=""/>
    <d v="2002-11-10T00:00:00"/>
    <n v="3250"/>
    <n v="35"/>
    <m/>
    <m/>
    <m/>
    <n v="9117"/>
    <d v="2002-11-10T00:00:00"/>
    <n v="3250"/>
    <n v="35"/>
    <m/>
    <m/>
    <m/>
    <n v="854"/>
    <n v="1"/>
    <x v="7"/>
    <n v="0"/>
    <n v="0"/>
    <x v="1"/>
  </r>
  <r>
    <n v="855"/>
    <s v="Bill"/>
    <n v="5"/>
    <s v="Nile Softshell"/>
    <s v=""/>
    <d v="2002-12-21T00:00:00"/>
    <n v="37"/>
    <n v="7"/>
    <m/>
    <m/>
    <n v="7"/>
    <n v="8762"/>
    <d v="2002-12-21T00:00:00"/>
    <n v="37"/>
    <n v="7"/>
    <m/>
    <m/>
    <n v="7"/>
    <n v="855"/>
    <n v="1"/>
    <x v="7"/>
    <n v="0"/>
    <n v="0"/>
    <x v="1"/>
  </r>
  <r>
    <n v="862"/>
    <s v="Or"/>
    <n v="5"/>
    <s v="Nile Softshell"/>
    <s v=""/>
    <d v="2006-11-27T00:00:00"/>
    <n v="1640"/>
    <n v="28.5"/>
    <n v="23.5"/>
    <m/>
    <m/>
    <n v="9035"/>
    <d v="2006-11-27T00:00:00"/>
    <n v="1640"/>
    <n v="28.5"/>
    <n v="23.5"/>
    <m/>
    <m/>
    <n v="862"/>
    <n v="1"/>
    <x v="7"/>
    <n v="0"/>
    <n v="0"/>
    <x v="1"/>
  </r>
  <r>
    <n v="863"/>
    <s v="Shvili"/>
    <n v="5"/>
    <s v="Nile Softshell"/>
    <s v=""/>
    <d v="2003-08-05T00:00:00"/>
    <n v="2397"/>
    <n v="32.5"/>
    <n v="27"/>
    <m/>
    <m/>
    <n v="9087"/>
    <d v="2003-08-05T00:00:00"/>
    <n v="2397"/>
    <n v="32.5"/>
    <n v="27"/>
    <m/>
    <m/>
    <n v="863"/>
    <n v="1"/>
    <x v="7"/>
    <n v="0"/>
    <n v="0"/>
    <x v="1"/>
  </r>
  <r>
    <n v="893"/>
    <s v="Nizan"/>
    <n v="2"/>
    <s v="Loggerhead"/>
    <s v=""/>
    <d v="1999-03-10T00:00:00"/>
    <n v="10200"/>
    <n v="45"/>
    <m/>
    <m/>
    <m/>
    <n v="20673"/>
    <d v="1999-12-13T00:00:00"/>
    <n v="16100"/>
    <n v="51"/>
    <m/>
    <m/>
    <m/>
    <n v="893"/>
    <n v="1"/>
    <x v="53"/>
    <n v="278"/>
    <n v="21.223021582733814"/>
    <x v="15"/>
  </r>
  <r>
    <n v="894"/>
    <s v="Mazal"/>
    <n v="2"/>
    <s v="Loggerhead"/>
    <s v=""/>
    <d v="1999-03-03T00:00:00"/>
    <n v="17200"/>
    <n v="54"/>
    <m/>
    <m/>
    <m/>
    <n v="8241"/>
    <d v="1999-06-26T00:00:00"/>
    <n v="19000"/>
    <n v="55.2"/>
    <m/>
    <m/>
    <m/>
    <n v="894"/>
    <n v="1"/>
    <x v="54"/>
    <n v="115"/>
    <n v="15.652173913043478"/>
    <x v="16"/>
  </r>
  <r>
    <n v="903"/>
    <s v="Jackson the champ"/>
    <n v="2"/>
    <s v="Loggerhead"/>
    <s v=""/>
    <d v="2003-06-13T00:00:00"/>
    <n v="30000"/>
    <n v="63.5"/>
    <n v="59"/>
    <m/>
    <m/>
    <n v="8158"/>
    <d v="2003-08-26T00:00:00"/>
    <n v="31500"/>
    <n v="64"/>
    <n v="57.8"/>
    <n v="61.5"/>
    <n v="47.4"/>
    <n v="903"/>
    <n v="1"/>
    <x v="55"/>
    <n v="74"/>
    <n v="20.27027027027027"/>
    <x v="6"/>
  </r>
  <r>
    <n v="906"/>
    <s v="Natan"/>
    <n v="2"/>
    <s v="Loggerhead"/>
    <s v=""/>
    <d v="2002-12-21T00:00:00"/>
    <n v="22000"/>
    <n v="57"/>
    <n v="56"/>
    <n v="55.3"/>
    <n v="46"/>
    <n v="8283"/>
    <d v="2002-12-21T00:00:00"/>
    <n v="22000"/>
    <n v="57"/>
    <n v="56"/>
    <n v="55.3"/>
    <n v="46"/>
    <n v="906"/>
    <n v="1"/>
    <x v="7"/>
    <n v="0"/>
    <n v="0"/>
    <x v="1"/>
  </r>
  <r>
    <n v="907"/>
    <s v="Mr. T"/>
    <n v="2"/>
    <s v="Loggerhead"/>
    <s v=""/>
    <d v="2001-11-22T00:00:00"/>
    <n v="2900"/>
    <n v="29.3"/>
    <n v="25.6"/>
    <m/>
    <m/>
    <n v="8277"/>
    <d v="2002-05-28T00:00:00"/>
    <n v="4800"/>
    <m/>
    <m/>
    <m/>
    <m/>
    <n v="907"/>
    <n v="1"/>
    <x v="56"/>
    <n v="187"/>
    <n v="10.160427807486631"/>
    <x v="1"/>
  </r>
  <r>
    <n v="910"/>
    <s v="Filthy Harry"/>
    <n v="2"/>
    <s v="Loggerhead"/>
    <s v=""/>
    <d v="2001-06-29T00:00:00"/>
    <n v="26800"/>
    <n v="51"/>
    <n v="55.5"/>
    <n v="50"/>
    <n v="46"/>
    <n v="8025"/>
    <d v="2001-06-29T00:00:00"/>
    <n v="26800"/>
    <n v="51"/>
    <n v="55.5"/>
    <n v="50"/>
    <n v="46"/>
    <n v="910"/>
    <n v="1"/>
    <x v="7"/>
    <n v="0"/>
    <n v="0"/>
    <x v="1"/>
  </r>
  <r>
    <n v="911"/>
    <s v="Anat"/>
    <n v="2"/>
    <s v="Loggerhead"/>
    <s v="Female"/>
    <d v="2001-03-25T00:00:00"/>
    <n v="6980"/>
    <n v="40"/>
    <n v="0"/>
    <n v="35.4"/>
    <n v="0"/>
    <n v="7635"/>
    <d v="2001-06-25T00:00:00"/>
    <n v="10000"/>
    <m/>
    <m/>
    <m/>
    <m/>
    <n v="911"/>
    <n v="1"/>
    <x v="47"/>
    <n v="92"/>
    <n v="32.826086956521742"/>
    <x v="1"/>
  </r>
  <r>
    <n v="913"/>
    <s v="Doogit"/>
    <n v="2"/>
    <s v="Loggerhead"/>
    <s v="Female"/>
    <d v="2000-07-12T00:00:00"/>
    <n v="22000"/>
    <m/>
    <m/>
    <m/>
    <m/>
    <n v="7998"/>
    <d v="2000-07-04T00:00:00"/>
    <n v="22000"/>
    <n v="56.5"/>
    <m/>
    <m/>
    <m/>
    <n v="913"/>
    <n v="1"/>
    <x v="7"/>
    <n v="-8"/>
    <n v="0"/>
    <x v="1"/>
  </r>
  <r>
    <n v="965"/>
    <s v="Long John"/>
    <n v="2"/>
    <s v="Loggerhead"/>
    <s v=""/>
    <d v="2001-02-24T00:00:00"/>
    <n v="113"/>
    <n v="7"/>
    <n v="6.9"/>
    <n v="6.5"/>
    <m/>
    <n v="8923"/>
    <d v="2001-03-30T00:00:00"/>
    <n v="138.38"/>
    <m/>
    <m/>
    <m/>
    <m/>
    <n v="965"/>
    <n v="1"/>
    <x v="57"/>
    <n v="34"/>
    <n v="0.746470588235294"/>
    <x v="1"/>
  </r>
  <r>
    <n v="967"/>
    <s v="Yam (sea)"/>
    <n v="2"/>
    <s v="Loggerhead"/>
    <s v=""/>
    <d v="2004-02-22T00:00:00"/>
    <n v="160.5"/>
    <n v="10.5"/>
    <n v="10"/>
    <m/>
    <m/>
    <n v="8653"/>
    <d v="2004-07-14T00:00:00"/>
    <n v="579"/>
    <m/>
    <m/>
    <m/>
    <m/>
    <n v="967"/>
    <n v="1"/>
    <x v="58"/>
    <n v="143"/>
    <n v="2.9265734265734267"/>
    <x v="1"/>
  </r>
  <r>
    <n v="975"/>
    <s v="Dooma"/>
    <n v="2"/>
    <s v="Loggerhead"/>
    <s v=""/>
    <d v="2003-02-05T00:00:00"/>
    <n v="156.9"/>
    <m/>
    <n v="7.6"/>
    <n v="9.1"/>
    <m/>
    <n v="8004"/>
    <d v="2003-04-07T00:00:00"/>
    <n v="233.5"/>
    <m/>
    <m/>
    <n v="10.1"/>
    <n v="8.6999999999999993"/>
    <n v="975"/>
    <n v="1"/>
    <x v="59"/>
    <n v="61"/>
    <n v="1.2557377049180327"/>
    <x v="1"/>
  </r>
  <r>
    <n v="977"/>
    <s v="Barnacle"/>
    <n v="2"/>
    <s v="Loggerhead"/>
    <s v=""/>
    <d v="2000-01-21T00:00:00"/>
    <n v="51.4"/>
    <n v="6.8"/>
    <n v="6.7"/>
    <m/>
    <m/>
    <n v="7641"/>
    <d v="2000-03-31T00:00:00"/>
    <n v="86.4"/>
    <m/>
    <m/>
    <m/>
    <m/>
    <n v="977"/>
    <n v="1"/>
    <x v="60"/>
    <n v="70"/>
    <n v="0.50000000000000011"/>
    <x v="1"/>
  </r>
  <r>
    <n v="984"/>
    <s v="Loo"/>
    <n v="2"/>
    <s v="Loggerhead"/>
    <s v=""/>
    <d v="1999-04-03T00:00:00"/>
    <n v="65.2"/>
    <n v="9"/>
    <m/>
    <m/>
    <m/>
    <n v="8228"/>
    <d v="1999-06-29T00:00:00"/>
    <n v="178"/>
    <m/>
    <m/>
    <m/>
    <m/>
    <n v="984"/>
    <n v="1"/>
    <x v="61"/>
    <n v="87"/>
    <n v="1.296551724137931"/>
    <x v="1"/>
  </r>
  <r>
    <n v="993"/>
    <s v="Ziv Neurim"/>
    <n v="2"/>
    <s v="Loggerhead"/>
    <s v=""/>
    <d v="2003-02-20T00:00:00"/>
    <n v="43.5"/>
    <m/>
    <m/>
    <n v="5.9"/>
    <n v="5.0999999999999996"/>
    <n v="8685"/>
    <d v="2003-07-24T00:00:00"/>
    <n v="164"/>
    <m/>
    <m/>
    <n v="9.1999999999999993"/>
    <n v="7.7"/>
    <n v="993"/>
    <n v="1"/>
    <x v="62"/>
    <n v="154"/>
    <n v="0.78246753246753242"/>
    <x v="1"/>
  </r>
  <r>
    <n v="1000"/>
    <s v="Rephael"/>
    <n v="2"/>
    <s v="Loggerhead"/>
    <s v=""/>
    <d v="2003-04-22T00:00:00"/>
    <n v="83.5"/>
    <m/>
    <m/>
    <n v="8.1999999999999993"/>
    <n v="7.4"/>
    <n v="6097"/>
    <d v="2003-07-24T00:00:00"/>
    <n v="209"/>
    <m/>
    <m/>
    <n v="10.4"/>
    <n v="9.6"/>
    <n v="1000"/>
    <n v="1"/>
    <x v="63"/>
    <n v="93"/>
    <n v="1.3494623655913978"/>
    <x v="1"/>
  </r>
  <r>
    <n v="1032"/>
    <s v="Chaim"/>
    <n v="2"/>
    <s v="Loggerhead"/>
    <s v=""/>
    <d v="2003-03-17T00:00:00"/>
    <n v="54.7"/>
    <m/>
    <m/>
    <n v="6.6"/>
    <n v="5.9"/>
    <n v="7876"/>
    <d v="2003-07-24T00:00:00"/>
    <n v="161"/>
    <m/>
    <m/>
    <n v="9.1999999999999993"/>
    <n v="7.4"/>
    <n v="1032"/>
    <n v="1"/>
    <x v="64"/>
    <n v="129"/>
    <n v="0.82403100775193794"/>
    <x v="1"/>
  </r>
  <r>
    <n v="1033"/>
    <s v="Jacko"/>
    <n v="2"/>
    <s v="Loggerhead"/>
    <s v=""/>
    <d v="2003-03-19T00:00:00"/>
    <n v="69.900000000000006"/>
    <m/>
    <m/>
    <n v="7"/>
    <n v="6.3"/>
    <n v="8153"/>
    <d v="2003-07-24T00:00:00"/>
    <n v="168"/>
    <m/>
    <m/>
    <n v="9.5"/>
    <n v="8.1"/>
    <n v="1033"/>
    <n v="1"/>
    <x v="65"/>
    <n v="127"/>
    <n v="0.77244094488188975"/>
    <x v="1"/>
  </r>
  <r>
    <n v="1068"/>
    <s v="Yanay 2"/>
    <n v="2"/>
    <s v="Loggerhead"/>
    <s v=""/>
    <d v="2004-07-21T00:00:00"/>
    <n v="324.5"/>
    <n v="14"/>
    <n v="13.4"/>
    <n v="12.6"/>
    <n v="10.6"/>
    <n v="8656"/>
    <d v="2004-11-04T00:00:00"/>
    <n v="1052"/>
    <m/>
    <m/>
    <m/>
    <m/>
    <n v="1068"/>
    <n v="1"/>
    <x v="66"/>
    <n v="106"/>
    <n v="6.8632075471698117"/>
    <x v="1"/>
  </r>
  <r>
    <n v="1095"/>
    <s v="Liran"/>
    <n v="1"/>
    <s v="Green Turtle"/>
    <s v="Female"/>
    <d v="2000-01-21T00:00:00"/>
    <n v="29500"/>
    <n v="63.6"/>
    <n v="58.5"/>
    <m/>
    <m/>
    <n v="8183"/>
    <d v="2003-08-26T00:00:00"/>
    <n v="30000"/>
    <n v="61"/>
    <n v="56"/>
    <n v="61.1"/>
    <n v="45.5"/>
    <n v="1095"/>
    <n v="1"/>
    <x v="67"/>
    <n v="1313"/>
    <n v="0.38080731150038083"/>
    <x v="17"/>
  </r>
  <r>
    <n v="1146"/>
    <s v="Ben"/>
    <n v="1"/>
    <s v="Green Turtle"/>
    <s v=""/>
    <d v="2005-04-03T00:00:00"/>
    <n v="5100"/>
    <n v="38.5"/>
    <n v="34.5"/>
    <m/>
    <m/>
    <n v="7838"/>
    <d v="2005-04-03T00:00:00"/>
    <n v="5100"/>
    <n v="38.5"/>
    <n v="34.5"/>
    <m/>
    <m/>
    <n v="1146"/>
    <n v="1"/>
    <x v="7"/>
    <n v="0"/>
    <n v="0"/>
    <x v="1"/>
  </r>
  <r>
    <n v="1147"/>
    <s v="Zahi"/>
    <n v="1"/>
    <s v="Green Turtle"/>
    <s v=""/>
    <d v="1999-08-05T00:00:00"/>
    <n v="1900"/>
    <n v="41"/>
    <m/>
    <m/>
    <m/>
    <n v="8680"/>
    <d v="1999-09-14T00:00:00"/>
    <n v="3015"/>
    <m/>
    <m/>
    <m/>
    <m/>
    <n v="1147"/>
    <n v="1"/>
    <x v="68"/>
    <n v="40"/>
    <n v="27.875"/>
    <x v="1"/>
  </r>
  <r>
    <n v="1155"/>
    <s v="Michael"/>
    <n v="1"/>
    <s v="Green Turtle"/>
    <s v=""/>
    <d v="1999-08-31T00:00:00"/>
    <n v="2890"/>
    <n v="40"/>
    <m/>
    <m/>
    <m/>
    <n v="8246"/>
    <d v="1999-09-14T00:00:00"/>
    <n v="2300"/>
    <m/>
    <m/>
    <m/>
    <m/>
    <n v="1155"/>
    <n v="1"/>
    <x v="69"/>
    <n v="14"/>
    <n v="0"/>
    <x v="1"/>
  </r>
  <r>
    <n v="1180"/>
    <s v="597 Shabi"/>
    <n v="1"/>
    <s v="Green Turtle"/>
    <s v="Male"/>
    <d v="2002-09-16T00:00:00"/>
    <n v="19.3"/>
    <m/>
    <m/>
    <n v="4.5999999999999996"/>
    <n v="3.7"/>
    <n v="29872"/>
    <d v="2013-08-15T00:00:00"/>
    <n v="39960"/>
    <n v="64.7"/>
    <n v="59.3"/>
    <n v="60.3"/>
    <n v="50.9"/>
    <n v="1180"/>
    <n v="1"/>
    <x v="70"/>
    <n v="3986"/>
    <n v="10.020245860511791"/>
    <x v="1"/>
  </r>
  <r>
    <n v="1184"/>
    <s v="87 Isashar"/>
    <n v="1"/>
    <s v="Green Turtle"/>
    <s v="Male"/>
    <d v="2002-09-16T00:00:00"/>
    <n v="19.899999999999999"/>
    <m/>
    <m/>
    <n v="4.8"/>
    <n v="3.7"/>
    <n v="32033"/>
    <d v="2014-06-16T00:00:00"/>
    <n v="49000"/>
    <n v="68.400000000000006"/>
    <n v="62.2"/>
    <n v="64.400000000000006"/>
    <n v="53.4"/>
    <n v="1184"/>
    <n v="2"/>
    <x v="71"/>
    <n v="4291"/>
    <n v="11.414611978559776"/>
    <x v="1"/>
  </r>
  <r>
    <n v="1185"/>
    <s v="599 Benjamin"/>
    <n v="1"/>
    <s v="Green Turtle"/>
    <s v="Male"/>
    <d v="2002-09-16T00:00:00"/>
    <n v="20.2"/>
    <m/>
    <m/>
    <n v="4.8"/>
    <n v="3.8"/>
    <n v="29876"/>
    <d v="2013-08-15T00:00:00"/>
    <n v="37500"/>
    <n v="61.9"/>
    <n v="57.2"/>
    <n v="58.1"/>
    <n v="48.4"/>
    <n v="1185"/>
    <n v="1"/>
    <x v="72"/>
    <n v="3986"/>
    <n v="9.4028600100351234"/>
    <x v="1"/>
  </r>
  <r>
    <n v="1193"/>
    <s v="596 Rachel"/>
    <n v="1"/>
    <s v="Green Turtle"/>
    <s v="Male"/>
    <d v="2002-09-09T00:00:00"/>
    <n v="20"/>
    <m/>
    <m/>
    <n v="4.9000000000000004"/>
    <n v="3.7"/>
    <n v="29873"/>
    <d v="2013-08-15T00:00:00"/>
    <n v="63320"/>
    <n v="75.7"/>
    <n v="67.5"/>
    <n v="70.599999999999994"/>
    <n v="58.6"/>
    <n v="1193"/>
    <n v="1"/>
    <x v="73"/>
    <n v="3993"/>
    <n v="15.852742299023291"/>
    <x v="1"/>
  </r>
  <r>
    <n v="1199"/>
    <s v="158 Asher"/>
    <n v="1"/>
    <s v="Green Turtle"/>
    <s v="Male"/>
    <d v="2002-09-16T00:00:00"/>
    <n v="19.8"/>
    <m/>
    <m/>
    <n v="4.7"/>
    <n v="3.7"/>
    <n v="32034"/>
    <d v="2014-06-16T00:00:00"/>
    <n v="54860"/>
    <n v="72.2"/>
    <n v="61.2"/>
    <n v="67.2"/>
    <n v="64.099999999999994"/>
    <n v="1199"/>
    <n v="2"/>
    <x v="74"/>
    <n v="4291"/>
    <n v="12.780284316010253"/>
    <x v="1"/>
  </r>
  <r>
    <n v="1203"/>
    <s v="402 Gad"/>
    <n v="1"/>
    <s v="Green Turtle"/>
    <s v="Male"/>
    <d v="2002-09-16T00:00:00"/>
    <n v="19.3"/>
    <m/>
    <m/>
    <n v="4.5999999999999996"/>
    <n v="3.6"/>
    <n v="43362"/>
    <d v="2018-09-27T00:00:00"/>
    <n v="51540"/>
    <n v="71.3"/>
    <n v="64"/>
    <n v="61.8"/>
    <m/>
    <n v="1203"/>
    <n v="3"/>
    <x v="75"/>
    <n v="5855"/>
    <n v="8.7994363791631081"/>
    <x v="1"/>
  </r>
  <r>
    <n v="1206"/>
    <s v="Pitusea"/>
    <n v="2"/>
    <s v="Loggerhead"/>
    <s v=""/>
    <d v="2007-05-22T00:00:00"/>
    <n v="79"/>
    <n v="9.3000000000000007"/>
    <n v="9.6999999999999993"/>
    <m/>
    <m/>
    <n v="7659"/>
    <d v="2007-11-14T00:00:00"/>
    <n v="362"/>
    <n v="13.8"/>
    <m/>
    <m/>
    <m/>
    <n v="1206"/>
    <n v="1"/>
    <x v="76"/>
    <n v="176"/>
    <n v="1.6079545454545454"/>
    <x v="18"/>
  </r>
  <r>
    <n v="1214"/>
    <s v="Sarosi"/>
    <n v="2"/>
    <s v="Loggerhead"/>
    <s v=""/>
    <d v="2007-05-28T00:00:00"/>
    <n v="27060"/>
    <n v="58"/>
    <n v="58"/>
    <m/>
    <m/>
    <n v="6866"/>
    <d v="2007-09-24T00:00:00"/>
    <n v="26140"/>
    <n v="59.7"/>
    <n v="57"/>
    <m/>
    <m/>
    <n v="1214"/>
    <n v="1"/>
    <x v="77"/>
    <n v="119"/>
    <n v="0"/>
    <x v="19"/>
  </r>
  <r>
    <n v="1259"/>
    <s v="Refael"/>
    <n v="2"/>
    <s v="Loggerhead"/>
    <s v=""/>
    <d v="2007-09-20T00:00:00"/>
    <n v="250"/>
    <n v="13.2"/>
    <n v="12.5"/>
    <m/>
    <m/>
    <n v="10706"/>
    <d v="2008-07-15T00:00:00"/>
    <n v="1644"/>
    <n v="22.5"/>
    <n v="20.100000000000001"/>
    <m/>
    <m/>
    <n v="1259"/>
    <n v="1"/>
    <x v="78"/>
    <n v="299"/>
    <n v="4.6622073578595318"/>
    <x v="20"/>
  </r>
  <r>
    <n v="1260"/>
    <s v="Yonah"/>
    <n v="1"/>
    <s v="Green Turtle"/>
    <s v="Female"/>
    <d v="2007-09-29T00:00:00"/>
    <n v="31120"/>
    <n v="64"/>
    <n v="57.5"/>
    <m/>
    <m/>
    <n v="15906"/>
    <d v="2009-07-03T00:00:00"/>
    <n v="31620"/>
    <n v="63.2"/>
    <n v="57"/>
    <m/>
    <m/>
    <n v="1260"/>
    <n v="1"/>
    <x v="67"/>
    <n v="643"/>
    <n v="0.77760497667185069"/>
    <x v="11"/>
  </r>
  <r>
    <n v="1319"/>
    <s v="TanTan"/>
    <n v="2"/>
    <s v="Loggerhead"/>
    <s v="Female"/>
    <d v="2007-10-22T00:00:00"/>
    <n v="41200"/>
    <n v="70.099999999999994"/>
    <n v="69.400000000000006"/>
    <m/>
    <m/>
    <n v="10740"/>
    <d v="2008-07-16T00:00:00"/>
    <m/>
    <m/>
    <m/>
    <m/>
    <m/>
    <n v="1319"/>
    <n v="1"/>
    <x v="7"/>
    <n v="268"/>
    <n v="0"/>
    <x v="1"/>
  </r>
  <r>
    <n v="1325"/>
    <s v="Chen"/>
    <n v="1"/>
    <s v="Green Turtle"/>
    <s v=""/>
    <d v="2007-10-25T00:00:00"/>
    <n v="2700"/>
    <n v="27"/>
    <n v="24.4"/>
    <m/>
    <m/>
    <n v="10708"/>
    <d v="2008-07-15T00:00:00"/>
    <n v="4760"/>
    <n v="31.5"/>
    <n v="28.7"/>
    <m/>
    <m/>
    <n v="1325"/>
    <n v="1"/>
    <x v="79"/>
    <n v="264"/>
    <n v="7.8030303030303028"/>
    <x v="18"/>
  </r>
  <r>
    <n v="1462"/>
    <s v="Dolev"/>
    <n v="2"/>
    <s v="Loggerhead"/>
    <s v=""/>
    <d v="2007-11-08T00:00:00"/>
    <n v="47"/>
    <n v="7.1"/>
    <n v="7"/>
    <m/>
    <m/>
    <n v="7660"/>
    <d v="2007-11-14T00:00:00"/>
    <n v="53.5"/>
    <n v="7.2"/>
    <m/>
    <m/>
    <m/>
    <n v="1462"/>
    <n v="1"/>
    <x v="80"/>
    <n v="6"/>
    <n v="1.0833333333333333"/>
    <x v="21"/>
  </r>
  <r>
    <n v="2099"/>
    <s v="Hariba"/>
    <n v="2"/>
    <s v="Loggerhead"/>
    <s v=""/>
    <d v="2006-05-17T00:00:00"/>
    <n v="15640"/>
    <n v="48"/>
    <n v="52"/>
    <m/>
    <m/>
    <n v="15037"/>
    <d v="2006-10-18T00:00:00"/>
    <n v="20520"/>
    <m/>
    <m/>
    <m/>
    <m/>
    <n v="2099"/>
    <n v="1"/>
    <x v="81"/>
    <n v="154"/>
    <n v="31.688311688311689"/>
    <x v="1"/>
  </r>
  <r>
    <n v="2101"/>
    <s v="Tova"/>
    <n v="2"/>
    <s v="Loggerhead"/>
    <s v=""/>
    <d v="2006-04-19T00:00:00"/>
    <n v="23280"/>
    <n v="56"/>
    <n v="53.5"/>
    <m/>
    <m/>
    <n v="8236"/>
    <d v="2006-04-19T00:00:00"/>
    <n v="23280"/>
    <n v="56"/>
    <n v="53.5"/>
    <m/>
    <m/>
    <n v="2101"/>
    <n v="1"/>
    <x v="7"/>
    <n v="0"/>
    <n v="0"/>
    <x v="1"/>
  </r>
  <r>
    <n v="2107"/>
    <s v="Fares"/>
    <n v="1"/>
    <s v="Green Turtle"/>
    <s v=""/>
    <d v="2008-01-30T00:00:00"/>
    <n v="896"/>
    <n v="20.6"/>
    <n v="18"/>
    <m/>
    <m/>
    <n v="10530"/>
    <d v="2008-06-13T00:00:00"/>
    <n v="1403"/>
    <n v="21.8"/>
    <n v="18"/>
    <m/>
    <m/>
    <n v="2107"/>
    <n v="1"/>
    <x v="82"/>
    <n v="135"/>
    <n v="3.7555555555555555"/>
    <x v="22"/>
  </r>
  <r>
    <n v="2109"/>
    <s v="Itzik"/>
    <n v="2"/>
    <s v="Loggerhead"/>
    <s v=""/>
    <d v="2008-01-31T00:00:00"/>
    <n v="56"/>
    <m/>
    <m/>
    <m/>
    <m/>
    <n v="10705"/>
    <d v="2008-07-15T00:00:00"/>
    <n v="319"/>
    <n v="12.7"/>
    <n v="11.2"/>
    <m/>
    <m/>
    <n v="2109"/>
    <n v="1"/>
    <x v="21"/>
    <n v="166"/>
    <n v="1.5843373493975903"/>
    <x v="1"/>
  </r>
  <r>
    <n v="2119"/>
    <s v="Krembo"/>
    <n v="2"/>
    <s v="Loggerhead"/>
    <s v=""/>
    <d v="2008-02-15T00:00:00"/>
    <n v="24760"/>
    <m/>
    <m/>
    <m/>
    <m/>
    <n v="10534"/>
    <d v="2008-06-02T00:00:00"/>
    <n v="27860"/>
    <n v="59.8"/>
    <n v="52.3"/>
    <n v="55.6"/>
    <m/>
    <n v="2119"/>
    <n v="1"/>
    <x v="42"/>
    <n v="108"/>
    <n v="28.703703703703702"/>
    <x v="1"/>
  </r>
  <r>
    <n v="2120"/>
    <s v="Chalooshes"/>
    <n v="1"/>
    <s v="Green Turtle"/>
    <s v=""/>
    <d v="2008-02-05T00:00:00"/>
    <n v="696.5"/>
    <n v="18.5"/>
    <m/>
    <m/>
    <m/>
    <n v="10581"/>
    <d v="2008-06-25T00:00:00"/>
    <n v="1656"/>
    <n v="23.8"/>
    <n v="19.5"/>
    <m/>
    <m/>
    <n v="2120"/>
    <n v="1"/>
    <x v="83"/>
    <n v="141"/>
    <n v="6.8049645390070923"/>
    <x v="23"/>
  </r>
  <r>
    <n v="2124"/>
    <s v="Moshe"/>
    <n v="2"/>
    <s v="Loggerhead"/>
    <s v=""/>
    <d v="2008-02-13T00:00:00"/>
    <n v="72.5"/>
    <n v="8.1999999999999993"/>
    <n v="8"/>
    <m/>
    <m/>
    <n v="10522"/>
    <d v="2008-06-13T00:00:00"/>
    <n v="230"/>
    <n v="11.3"/>
    <n v="11.1"/>
    <m/>
    <m/>
    <n v="2124"/>
    <n v="1"/>
    <x v="84"/>
    <n v="121"/>
    <n v="1.3016528925619835"/>
    <x v="24"/>
  </r>
  <r>
    <n v="2127"/>
    <s v="Tchompee"/>
    <n v="2"/>
    <s v="Loggerhead"/>
    <s v=""/>
    <d v="2008-02-19T00:00:00"/>
    <n v="13540"/>
    <n v="51.4"/>
    <n v="48.4"/>
    <m/>
    <m/>
    <n v="17679"/>
    <d v="2009-12-24T00:00:00"/>
    <n v="25580"/>
    <n v="57.5"/>
    <n v="54"/>
    <n v="56"/>
    <m/>
    <n v="2127"/>
    <n v="1"/>
    <x v="85"/>
    <n v="674"/>
    <n v="17.863501483679524"/>
    <x v="25"/>
  </r>
  <r>
    <n v="2129"/>
    <s v="Raz"/>
    <n v="2"/>
    <s v="Loggerhead"/>
    <s v=""/>
    <d v="2008-02-20T00:00:00"/>
    <n v="89"/>
    <n v="8.5"/>
    <n v="8.6"/>
    <m/>
    <m/>
    <n v="10531"/>
    <d v="2008-06-13T00:00:00"/>
    <n v="365"/>
    <n v="13.7"/>
    <n v="13.3"/>
    <m/>
    <m/>
    <n v="2129"/>
    <n v="1"/>
    <x v="86"/>
    <n v="114"/>
    <n v="2.4210526315789473"/>
    <x v="26"/>
  </r>
  <r>
    <n v="2131"/>
    <s v="yossef"/>
    <n v="2"/>
    <s v="Loggerhead"/>
    <s v=""/>
    <d v="2008-02-20T00:00:00"/>
    <n v="140.5"/>
    <n v="9.8000000000000007"/>
    <n v="9.5"/>
    <m/>
    <m/>
    <n v="10515"/>
    <d v="2008-06-13T00:00:00"/>
    <n v="422.5"/>
    <n v="14.1"/>
    <n v="12.7"/>
    <m/>
    <m/>
    <n v="2131"/>
    <n v="1"/>
    <x v="87"/>
    <n v="114"/>
    <n v="2.4736842105263159"/>
    <x v="27"/>
  </r>
  <r>
    <n v="2132"/>
    <s v="Foohad"/>
    <n v="2"/>
    <s v="Loggerhead"/>
    <s v=""/>
    <d v="2008-02-19T00:00:00"/>
    <n v="204"/>
    <n v="11.8"/>
    <m/>
    <m/>
    <m/>
    <n v="10764"/>
    <d v="2008-07-08T00:00:00"/>
    <n v="672"/>
    <n v="17.600000000000001"/>
    <n v="15.7"/>
    <m/>
    <m/>
    <n v="2132"/>
    <n v="1"/>
    <x v="88"/>
    <n v="140"/>
    <n v="3.342857142857143"/>
    <x v="28"/>
  </r>
  <r>
    <n v="2133"/>
    <s v="Tony (Fat Tony)"/>
    <n v="2"/>
    <s v="Loggerhead"/>
    <s v=""/>
    <d v="2008-02-21T00:00:00"/>
    <n v="124.5"/>
    <n v="9.6"/>
    <n v="9.5"/>
    <m/>
    <m/>
    <n v="10528"/>
    <d v="2008-06-13T00:00:00"/>
    <n v="315.5"/>
    <n v="13.8"/>
    <n v="12.6"/>
    <m/>
    <m/>
    <n v="2133"/>
    <n v="1"/>
    <x v="89"/>
    <n v="113"/>
    <n v="1.6902654867256637"/>
    <x v="29"/>
  </r>
  <r>
    <n v="2141"/>
    <s v="Effi"/>
    <n v="2"/>
    <s v="Loggerhead"/>
    <s v=""/>
    <d v="2008-03-03T00:00:00"/>
    <n v="73"/>
    <n v="8.6"/>
    <n v="8"/>
    <m/>
    <m/>
    <n v="10511"/>
    <d v="2008-06-13T00:00:00"/>
    <n v="291.5"/>
    <n v="12.6"/>
    <n v="11.7"/>
    <m/>
    <m/>
    <n v="2141"/>
    <n v="1"/>
    <x v="90"/>
    <n v="102"/>
    <n v="2.142156862745098"/>
    <x v="30"/>
  </r>
  <r>
    <n v="2143"/>
    <s v="Tsvika"/>
    <n v="2"/>
    <s v="Loggerhead"/>
    <s v=""/>
    <d v="2008-03-05T00:00:00"/>
    <n v="68.5"/>
    <n v="8.1"/>
    <n v="7.7"/>
    <m/>
    <m/>
    <n v="10523"/>
    <d v="2008-06-13T00:00:00"/>
    <n v="267"/>
    <n v="12.4"/>
    <n v="12.6"/>
    <m/>
    <m/>
    <n v="2143"/>
    <n v="1"/>
    <x v="91"/>
    <n v="100"/>
    <n v="1.9850000000000001"/>
    <x v="31"/>
  </r>
  <r>
    <n v="2148"/>
    <s v="Amirko"/>
    <n v="2"/>
    <s v="Loggerhead"/>
    <s v=""/>
    <d v="2008-03-14T00:00:00"/>
    <n v="88.5"/>
    <n v="9.3000000000000007"/>
    <n v="9"/>
    <m/>
    <m/>
    <n v="10513"/>
    <d v="2008-06-13T00:00:00"/>
    <n v="288"/>
    <n v="12.3"/>
    <n v="11.8"/>
    <m/>
    <m/>
    <n v="2148"/>
    <n v="1"/>
    <x v="92"/>
    <n v="91"/>
    <n v="2.1923076923076925"/>
    <x v="32"/>
  </r>
  <r>
    <n v="2163"/>
    <s v="Roni"/>
    <n v="2"/>
    <s v="Loggerhead"/>
    <s v=""/>
    <d v="2008-04-01T00:00:00"/>
    <n v="91.5"/>
    <n v="9"/>
    <n v="9.3000000000000007"/>
    <m/>
    <m/>
    <n v="10526"/>
    <d v="2008-06-13T00:00:00"/>
    <n v="181.5"/>
    <n v="10.9"/>
    <n v="10.8"/>
    <m/>
    <m/>
    <n v="2163"/>
    <n v="1"/>
    <x v="93"/>
    <n v="73"/>
    <n v="1.2328767123287672"/>
    <x v="33"/>
  </r>
  <r>
    <n v="2167"/>
    <s v="Alik"/>
    <n v="1"/>
    <s v="Green Turtle"/>
    <s v=""/>
    <d v="2008-04-17T00:00:00"/>
    <n v="1098"/>
    <n v="21.2"/>
    <n v="19.3"/>
    <m/>
    <m/>
    <n v="10580"/>
    <d v="2008-06-25T00:00:00"/>
    <n v="1623"/>
    <n v="22.2"/>
    <n v="20.3"/>
    <m/>
    <m/>
    <n v="2167"/>
    <n v="1"/>
    <x v="94"/>
    <n v="69"/>
    <n v="7.6086956521739131"/>
    <x v="5"/>
  </r>
  <r>
    <n v="2168"/>
    <s v="Shir"/>
    <n v="2"/>
    <s v="Loggerhead"/>
    <s v="Female"/>
    <d v="2008-04-18T00:00:00"/>
    <n v="44040"/>
    <n v="71"/>
    <n v="65.8"/>
    <m/>
    <m/>
    <n v="10535"/>
    <d v="2008-06-02T00:00:00"/>
    <n v="47600"/>
    <n v="71.5"/>
    <m/>
    <n v="68"/>
    <m/>
    <n v="2168"/>
    <n v="1"/>
    <x v="95"/>
    <n v="45"/>
    <n v="79.111111111111114"/>
    <x v="6"/>
  </r>
  <r>
    <n v="2170"/>
    <s v="Iris"/>
    <n v="2"/>
    <s v="Loggerhead"/>
    <s v="Female"/>
    <d v="2008-05-21T00:00:00"/>
    <n v="42680"/>
    <n v="66.8"/>
    <n v="62.6"/>
    <m/>
    <m/>
    <n v="10533"/>
    <d v="2008-06-02T00:00:00"/>
    <n v="43520"/>
    <n v="67"/>
    <n v="63"/>
    <n v="63.8"/>
    <m/>
    <n v="2170"/>
    <n v="1"/>
    <x v="96"/>
    <n v="12"/>
    <n v="70"/>
    <x v="34"/>
  </r>
  <r>
    <n v="2172"/>
    <s v="Boya"/>
    <n v="2"/>
    <s v="Loggerhead"/>
    <s v="Male"/>
    <d v="2008-05-23T00:00:00"/>
    <n v="35560"/>
    <n v="66.5"/>
    <n v="63"/>
    <m/>
    <m/>
    <n v="14902"/>
    <d v="2009-04-21T00:00:00"/>
    <n v="44060"/>
    <n v="67"/>
    <n v="60.6"/>
    <n v="64.099999999999994"/>
    <n v="51.1"/>
    <n v="2172"/>
    <n v="1"/>
    <x v="97"/>
    <n v="333"/>
    <n v="25.525525525525527"/>
    <x v="6"/>
  </r>
  <r>
    <n v="2173"/>
    <s v="hahim sarosi"/>
    <n v="1"/>
    <s v="Green Turtle"/>
    <s v=""/>
    <d v="2008-05-30T00:00:00"/>
    <n v="24900"/>
    <n v="58.6"/>
    <n v="52"/>
    <m/>
    <m/>
    <n v="10287"/>
    <d v="2008-05-30T00:00:00"/>
    <n v="24900"/>
    <n v="58.6"/>
    <n v="52"/>
    <m/>
    <m/>
    <n v="2173"/>
    <n v="1"/>
    <x v="7"/>
    <n v="0"/>
    <n v="0"/>
    <x v="1"/>
  </r>
  <r>
    <n v="2175"/>
    <s v="Shy"/>
    <n v="1"/>
    <s v="Green Turtle"/>
    <s v=""/>
    <d v="2008-05-29T00:00:00"/>
    <n v="695"/>
    <n v="18.399999999999999"/>
    <n v="15.5"/>
    <m/>
    <m/>
    <n v="10578"/>
    <d v="2008-06-25T00:00:00"/>
    <n v="911"/>
    <n v="18.5"/>
    <n v="16"/>
    <m/>
    <m/>
    <n v="2175"/>
    <n v="1"/>
    <x v="98"/>
    <n v="27"/>
    <n v="8"/>
    <x v="35"/>
  </r>
  <r>
    <n v="2176"/>
    <s v="Alfred"/>
    <n v="1"/>
    <s v="Green Turtle"/>
    <s v=""/>
    <d v="2008-06-01T00:00:00"/>
    <n v="788"/>
    <n v="19.899999999999999"/>
    <n v="17.2"/>
    <m/>
    <m/>
    <n v="11070"/>
    <d v="2008-09-24T00:00:00"/>
    <n v="1577"/>
    <n v="24.4"/>
    <n v="20"/>
    <m/>
    <m/>
    <n v="2176"/>
    <n v="1"/>
    <x v="99"/>
    <n v="115"/>
    <n v="6.8608695652173912"/>
    <x v="18"/>
  </r>
  <r>
    <n v="2206"/>
    <s v="Tchiko"/>
    <n v="1"/>
    <s v="Green Turtle"/>
    <s v=""/>
    <d v="2008-07-04T00:00:00"/>
    <n v="1011"/>
    <n v="19.399999999999999"/>
    <n v="18"/>
    <m/>
    <m/>
    <n v="11071"/>
    <d v="2008-09-24T00:00:00"/>
    <n v="1616"/>
    <n v="21.8"/>
    <n v="19.7"/>
    <m/>
    <m/>
    <n v="2206"/>
    <n v="1"/>
    <x v="100"/>
    <n v="82"/>
    <n v="7.3780487804878048"/>
    <x v="36"/>
  </r>
  <r>
    <n v="2207"/>
    <s v="Ohad"/>
    <n v="2"/>
    <s v="Loggerhead"/>
    <s v=""/>
    <d v="2008-07-04T00:00:00"/>
    <n v="15.5"/>
    <n v="4.4000000000000004"/>
    <n v="4.0999999999999996"/>
    <m/>
    <m/>
    <n v="10672"/>
    <d v="2008-07-04T00:00:00"/>
    <n v="15.5"/>
    <n v="4.4000000000000004"/>
    <n v="4.0999999999999996"/>
    <m/>
    <m/>
    <n v="2207"/>
    <n v="1"/>
    <x v="7"/>
    <n v="0"/>
    <n v="0"/>
    <x v="1"/>
  </r>
  <r>
    <n v="2213"/>
    <s v="Haifa (the kicking nun)"/>
    <n v="2"/>
    <s v="Loggerhead"/>
    <s v="Female"/>
    <d v="2008-07-18T00:00:00"/>
    <n v="42950"/>
    <n v="70"/>
    <n v="12.5"/>
    <m/>
    <m/>
    <n v="10751"/>
    <d v="2008-07-18T00:00:00"/>
    <n v="42950"/>
    <n v="70"/>
    <n v="12.5"/>
    <m/>
    <m/>
    <n v="2213"/>
    <n v="1"/>
    <x v="7"/>
    <n v="0"/>
    <n v="0"/>
    <x v="1"/>
  </r>
  <r>
    <n v="2215"/>
    <s v="Fadida"/>
    <n v="2"/>
    <s v="Loggerhead"/>
    <s v=""/>
    <d v="2008-07-22T00:00:00"/>
    <n v="361.5"/>
    <n v="14.1"/>
    <n v="13.1"/>
    <m/>
    <m/>
    <n v="11067"/>
    <d v="2008-09-24T00:00:00"/>
    <n v="744"/>
    <n v="17.3"/>
    <n v="15.9"/>
    <m/>
    <m/>
    <n v="2215"/>
    <n v="1"/>
    <x v="101"/>
    <n v="64"/>
    <n v="5.9765625"/>
    <x v="37"/>
  </r>
  <r>
    <n v="2217"/>
    <s v="Yair"/>
    <n v="2"/>
    <s v="Loggerhead"/>
    <s v=""/>
    <d v="2008-07-29T00:00:00"/>
    <n v="314.5"/>
    <n v="12.4"/>
    <m/>
    <m/>
    <m/>
    <n v="11069"/>
    <d v="2008-09-24T00:00:00"/>
    <n v="574"/>
    <n v="15.7"/>
    <n v="14.4"/>
    <m/>
    <m/>
    <n v="2217"/>
    <n v="1"/>
    <x v="102"/>
    <n v="57"/>
    <n v="4.5526315789473681"/>
    <x v="38"/>
  </r>
  <r>
    <n v="2222"/>
    <s v="Frishman"/>
    <n v="1"/>
    <s v="Green Turtle"/>
    <s v=""/>
    <d v="2008-08-28T00:00:00"/>
    <n v="26360"/>
    <n v="63.2"/>
    <n v="56.1"/>
    <m/>
    <m/>
    <n v="11250"/>
    <d v="2008-10-30T00:00:00"/>
    <n v="26300"/>
    <n v="63.2"/>
    <n v="56.5"/>
    <m/>
    <m/>
    <n v="2222"/>
    <n v="1"/>
    <x v="103"/>
    <n v="63"/>
    <n v="0"/>
    <x v="1"/>
  </r>
  <r>
    <n v="2223"/>
    <s v="Jinji"/>
    <n v="2"/>
    <s v="Loggerhead"/>
    <s v=""/>
    <d v="2008-08-27T00:00:00"/>
    <n v="445"/>
    <n v="15"/>
    <n v="15"/>
    <m/>
    <m/>
    <n v="11068"/>
    <d v="2008-09-24T00:00:00"/>
    <n v="539"/>
    <n v="14.8"/>
    <n v="15.5"/>
    <m/>
    <m/>
    <n v="2223"/>
    <n v="1"/>
    <x v="104"/>
    <n v="28"/>
    <n v="3.3571428571428572"/>
    <x v="39"/>
  </r>
  <r>
    <n v="2225"/>
    <s v="Kzaa"/>
    <n v="1"/>
    <s v="Green Turtle"/>
    <s v="Male"/>
    <d v="2008-09-21T00:00:00"/>
    <m/>
    <n v="52.5"/>
    <m/>
    <m/>
    <m/>
    <n v="11037"/>
    <d v="2008-09-21T00:00:00"/>
    <m/>
    <n v="52.5"/>
    <m/>
    <m/>
    <m/>
    <n v="2225"/>
    <n v="1"/>
    <x v="7"/>
    <n v="0"/>
    <n v="0"/>
    <x v="1"/>
  </r>
  <r>
    <n v="2227"/>
    <s v="Corfu"/>
    <n v="2"/>
    <s v="Loggerhead"/>
    <s v=""/>
    <d v="2008-09-27T00:00:00"/>
    <n v="393"/>
    <n v="14"/>
    <n v="14.3"/>
    <m/>
    <m/>
    <n v="16129"/>
    <d v="2009-07-22T00:00:00"/>
    <n v="1880"/>
    <n v="23.5"/>
    <n v="22.5"/>
    <m/>
    <m/>
    <n v="2227"/>
    <n v="1"/>
    <x v="105"/>
    <n v="298"/>
    <n v="4.9899328859060406"/>
    <x v="40"/>
  </r>
  <r>
    <n v="2238"/>
    <s v="Moosa"/>
    <n v="2"/>
    <s v="Loggerhead"/>
    <s v="Female"/>
    <d v="2008-10-09T00:00:00"/>
    <n v="31860"/>
    <n v="64"/>
    <n v="62"/>
    <m/>
    <m/>
    <n v="14901"/>
    <d v="2009-04-21T00:00:00"/>
    <n v="37066"/>
    <n v="64.2"/>
    <n v="62"/>
    <n v="60.2"/>
    <n v="49.7"/>
    <n v="2238"/>
    <n v="1"/>
    <x v="106"/>
    <n v="194"/>
    <n v="26.835051546391753"/>
    <x v="34"/>
  </r>
  <r>
    <n v="2256"/>
    <s v="Zarka"/>
    <n v="1"/>
    <s v="Green Turtle"/>
    <s v=""/>
    <d v="2008-11-09T00:00:00"/>
    <n v="1902"/>
    <n v="23.6"/>
    <n v="22.3"/>
    <m/>
    <m/>
    <n v="15131"/>
    <d v="2009-05-04T00:00:00"/>
    <n v="3240"/>
    <n v="27.9"/>
    <n v="26.1"/>
    <m/>
    <m/>
    <n v="2256"/>
    <n v="1"/>
    <x v="107"/>
    <n v="176"/>
    <n v="7.6022727272727275"/>
    <x v="12"/>
  </r>
  <r>
    <n v="2427"/>
    <s v="Jambo"/>
    <n v="1"/>
    <s v="Green Turtle"/>
    <s v=""/>
    <d v="2009-01-07T00:00:00"/>
    <n v="3580"/>
    <n v="30.3"/>
    <n v="27.7"/>
    <m/>
    <m/>
    <n v="15130"/>
    <d v="2009-05-04T00:00:00"/>
    <n v="4300"/>
    <n v="32"/>
    <n v="28.3"/>
    <m/>
    <m/>
    <n v="2427"/>
    <n v="1"/>
    <x v="108"/>
    <n v="117"/>
    <n v="6.1538461538461542"/>
    <x v="41"/>
  </r>
  <r>
    <n v="3106"/>
    <s v="Baraka"/>
    <n v="2"/>
    <s v="Loggerhead"/>
    <s v="Female"/>
    <d v="2009-02-07T00:00:00"/>
    <n v="47300"/>
    <n v="72"/>
    <n v="66"/>
    <m/>
    <m/>
    <n v="12833"/>
    <d v="2009-02-07T00:00:00"/>
    <n v="47300"/>
    <n v="72"/>
    <n v="66"/>
    <m/>
    <m/>
    <n v="3106"/>
    <n v="1"/>
    <x v="7"/>
    <n v="0"/>
    <n v="0"/>
    <x v="1"/>
  </r>
  <r>
    <n v="3108"/>
    <s v="Asaf"/>
    <n v="1"/>
    <s v="Green Turtle"/>
    <s v=""/>
    <d v="2009-02-12T00:00:00"/>
    <n v="31160"/>
    <n v="69.400000000000006"/>
    <n v="60.4"/>
    <m/>
    <m/>
    <n v="15121"/>
    <d v="2009-05-03T00:00:00"/>
    <n v="35420"/>
    <m/>
    <m/>
    <m/>
    <m/>
    <n v="3108"/>
    <n v="1"/>
    <x v="109"/>
    <n v="80"/>
    <n v="53.25"/>
    <x v="1"/>
  </r>
  <r>
    <n v="3111"/>
    <s v="Rotem"/>
    <n v="2"/>
    <s v="Loggerhead"/>
    <s v=""/>
    <d v="2009-02-20T00:00:00"/>
    <n v="27940"/>
    <n v="63"/>
    <n v="57"/>
    <m/>
    <m/>
    <n v="14900"/>
    <d v="2009-04-21T00:00:00"/>
    <n v="31040"/>
    <n v="62.2"/>
    <n v="56.4"/>
    <n v="58.2"/>
    <n v="47"/>
    <n v="3111"/>
    <n v="1"/>
    <x v="42"/>
    <n v="60"/>
    <n v="51.666666666666664"/>
    <x v="11"/>
  </r>
  <r>
    <n v="3116"/>
    <s v="Machloof"/>
    <n v="2"/>
    <s v="Loggerhead"/>
    <s v="Male"/>
    <d v="2009-03-10T00:00:00"/>
    <n v="34520"/>
    <n v="64.2"/>
    <n v="62.5"/>
    <m/>
    <m/>
    <n v="15126"/>
    <d v="2009-05-04T00:00:00"/>
    <n v="37080"/>
    <n v="63.8"/>
    <n v="62.8"/>
    <n v="61"/>
    <n v="51.2"/>
    <n v="3116"/>
    <n v="1"/>
    <x v="110"/>
    <n v="55"/>
    <n v="46.545454545454547"/>
    <x v="42"/>
  </r>
  <r>
    <n v="3144"/>
    <s v="kummi2"/>
    <n v="2"/>
    <s v="Loggerhead"/>
    <s v=""/>
    <d v="2009-03-17T00:00:00"/>
    <n v="43.5"/>
    <n v="6.9"/>
    <n v="6.4"/>
    <m/>
    <m/>
    <n v="18435"/>
    <d v="2010-03-25T00:00:00"/>
    <n v="965"/>
    <n v="20"/>
    <n v="16.5"/>
    <m/>
    <m/>
    <n v="3144"/>
    <n v="1"/>
    <x v="111"/>
    <n v="373"/>
    <n v="2.4705093833780163"/>
    <x v="43"/>
  </r>
  <r>
    <n v="3819"/>
    <s v="Yoad"/>
    <n v="2"/>
    <s v="Loggerhead"/>
    <s v=""/>
    <d v="2009-04-01T00:00:00"/>
    <n v="42.5"/>
    <n v="7"/>
    <n v="6.8"/>
    <m/>
    <m/>
    <n v="16757"/>
    <d v="2009-09-19T00:00:00"/>
    <n v="352"/>
    <n v="13.8"/>
    <n v="11.2"/>
    <m/>
    <m/>
    <n v="3819"/>
    <n v="1"/>
    <x v="112"/>
    <n v="171"/>
    <n v="1.8099415204678362"/>
    <x v="44"/>
  </r>
  <r>
    <n v="3858"/>
    <s v="Aidel"/>
    <n v="2"/>
    <s v="Loggerhead"/>
    <s v=""/>
    <d v="2009-04-16T00:00:00"/>
    <n v="85"/>
    <n v="8.6"/>
    <n v="8.4"/>
    <m/>
    <m/>
    <n v="16132"/>
    <d v="2009-07-22T00:00:00"/>
    <n v="279"/>
    <n v="12.5"/>
    <n v="12"/>
    <m/>
    <m/>
    <n v="3858"/>
    <n v="1"/>
    <x v="113"/>
    <n v="97"/>
    <n v="2"/>
    <x v="45"/>
  </r>
  <r>
    <n v="3859"/>
    <s v="Jolean"/>
    <n v="2"/>
    <s v="Loggerhead"/>
    <s v=""/>
    <d v="2009-04-18T00:00:00"/>
    <n v="837"/>
    <n v="19"/>
    <n v="18.8"/>
    <m/>
    <m/>
    <n v="16760"/>
    <d v="2009-09-19T00:00:00"/>
    <n v="1340"/>
    <n v="22.5"/>
    <n v="20.2"/>
    <m/>
    <m/>
    <n v="3859"/>
    <n v="1"/>
    <x v="114"/>
    <n v="154"/>
    <n v="3.2662337662337664"/>
    <x v="3"/>
  </r>
  <r>
    <n v="3860"/>
    <s v="Frankenstain"/>
    <n v="2"/>
    <s v="Loggerhead"/>
    <s v=""/>
    <d v="2009-04-23T00:00:00"/>
    <n v="22300"/>
    <n v="58.2"/>
    <n v="53.5"/>
    <m/>
    <m/>
    <n v="27561"/>
    <d v="2012-09-17T00:00:00"/>
    <n v="55580"/>
    <n v="71.599999999999994"/>
    <n v="61.5"/>
    <n v="63"/>
    <n v="50.6"/>
    <n v="3860"/>
    <n v="1"/>
    <x v="115"/>
    <n v="1243"/>
    <n v="26.773934030571198"/>
    <x v="46"/>
  </r>
  <r>
    <n v="3866"/>
    <s v="Sarusi"/>
    <n v="1"/>
    <s v="Green Turtle"/>
    <s v=""/>
    <d v="2001-06-21T00:00:00"/>
    <n v="5200"/>
    <n v="35"/>
    <m/>
    <m/>
    <m/>
    <n v="14966"/>
    <d v="2001-06-21T00:00:00"/>
    <n v="5200"/>
    <n v="35"/>
    <m/>
    <m/>
    <m/>
    <n v="3866"/>
    <n v="1"/>
    <x v="7"/>
    <n v="0"/>
    <n v="0"/>
    <x v="1"/>
  </r>
  <r>
    <n v="3867"/>
    <s v="Gifa"/>
    <n v="2"/>
    <s v="Loggerhead"/>
    <s v=""/>
    <d v="2001-05-22T00:00:00"/>
    <n v="37000"/>
    <n v="62"/>
    <m/>
    <m/>
    <m/>
    <n v="14970"/>
    <d v="2001-05-22T00:00:00"/>
    <n v="37000"/>
    <n v="62"/>
    <m/>
    <m/>
    <m/>
    <n v="3867"/>
    <n v="1"/>
    <x v="7"/>
    <n v="0"/>
    <n v="0"/>
    <x v="1"/>
  </r>
  <r>
    <n v="3871"/>
    <s v="Tzabi"/>
    <n v="2"/>
    <s v="Loggerhead"/>
    <s v=""/>
    <d v="2004-02-21T00:00:00"/>
    <n v="64"/>
    <n v="7.6"/>
    <n v="7.5"/>
    <n v="7"/>
    <n v="7.1"/>
    <n v="15029"/>
    <d v="2004-02-21T00:00:00"/>
    <n v="64"/>
    <n v="7.6"/>
    <n v="7.5"/>
    <n v="7"/>
    <n v="7.1"/>
    <n v="3871"/>
    <n v="1"/>
    <x v="7"/>
    <n v="0"/>
    <n v="0"/>
    <x v="1"/>
  </r>
  <r>
    <n v="3872"/>
    <s v="Carmel"/>
    <n v="2"/>
    <s v="Loggerhead"/>
    <s v=""/>
    <d v="2004-04-20T00:00:00"/>
    <n v="127.5"/>
    <n v="10.5"/>
    <n v="10.199999999999999"/>
    <m/>
    <m/>
    <n v="15032"/>
    <d v="2004-04-20T00:00:00"/>
    <n v="127.5"/>
    <n v="10.5"/>
    <n v="10.199999999999999"/>
    <m/>
    <m/>
    <n v="3872"/>
    <n v="1"/>
    <x v="7"/>
    <n v="0"/>
    <n v="0"/>
    <x v="1"/>
  </r>
  <r>
    <n v="3885"/>
    <s v="Yoss"/>
    <n v="1"/>
    <s v="Green Turtle"/>
    <s v=""/>
    <d v="2009-05-01T00:00:00"/>
    <n v="233.5"/>
    <n v="13.5"/>
    <n v="11.7"/>
    <m/>
    <m/>
    <n v="16136"/>
    <d v="2009-07-22T00:00:00"/>
    <n v="491"/>
    <n v="15.5"/>
    <n v="13.5"/>
    <m/>
    <m/>
    <n v="3885"/>
    <n v="1"/>
    <x v="116"/>
    <n v="82"/>
    <n v="3.1402439024390243"/>
    <x v="47"/>
  </r>
  <r>
    <n v="3965"/>
    <s v="Mary"/>
    <n v="2"/>
    <s v="Loggerhead"/>
    <s v="Female"/>
    <d v="2009-06-13T00:00:00"/>
    <n v="36240"/>
    <n v="68"/>
    <n v="64.3"/>
    <m/>
    <m/>
    <n v="15629"/>
    <d v="2009-06-13T00:00:00"/>
    <n v="36240"/>
    <n v="68"/>
    <n v="64.3"/>
    <m/>
    <m/>
    <n v="3965"/>
    <n v="1"/>
    <x v="7"/>
    <n v="0"/>
    <n v="0"/>
    <x v="1"/>
  </r>
  <r>
    <n v="4071"/>
    <s v="Aharon"/>
    <n v="2"/>
    <s v="Loggerhead"/>
    <s v="Female"/>
    <d v="2009-06-30T00:00:00"/>
    <n v="43820"/>
    <n v="68.5"/>
    <n v="62.2"/>
    <m/>
    <m/>
    <n v="16874"/>
    <d v="2009-09-24T00:00:00"/>
    <n v="43080"/>
    <n v="68.7"/>
    <n v="61.5"/>
    <n v="64.7"/>
    <n v="52.4"/>
    <n v="4071"/>
    <n v="1"/>
    <x v="117"/>
    <n v="86"/>
    <n v="0"/>
    <x v="34"/>
  </r>
  <r>
    <n v="4076"/>
    <s v="Blue"/>
    <n v="2"/>
    <s v="Loggerhead"/>
    <s v="Female"/>
    <d v="2009-07-05T00:00:00"/>
    <m/>
    <n v="68.5"/>
    <n v="64"/>
    <m/>
    <m/>
    <n v="15966"/>
    <d v="2009-07-05T00:00:00"/>
    <m/>
    <n v="68.5"/>
    <n v="64"/>
    <m/>
    <m/>
    <n v="4076"/>
    <n v="1"/>
    <x v="7"/>
    <n v="0"/>
    <n v="0"/>
    <x v="1"/>
  </r>
  <r>
    <n v="4077"/>
    <s v="Shever"/>
    <n v="2"/>
    <s v="Loggerhead"/>
    <s v="Female"/>
    <d v="2009-07-05T00:00:00"/>
    <n v="42500"/>
    <m/>
    <m/>
    <m/>
    <m/>
    <n v="17678"/>
    <d v="2009-12-24T00:00:00"/>
    <n v="40980"/>
    <n v="69"/>
    <n v="65"/>
    <n v="65.2"/>
    <m/>
    <n v="4077"/>
    <n v="1"/>
    <x v="118"/>
    <n v="172"/>
    <n v="0"/>
    <x v="1"/>
  </r>
  <r>
    <n v="4079"/>
    <s v="Etya"/>
    <n v="5"/>
    <s v="Nile Softshell"/>
    <s v=""/>
    <d v="2009-07-09T00:00:00"/>
    <n v="1040"/>
    <n v="24"/>
    <n v="20"/>
    <m/>
    <m/>
    <n v="16007"/>
    <d v="2009-07-09T00:00:00"/>
    <n v="1040"/>
    <n v="24"/>
    <n v="20"/>
    <m/>
    <m/>
    <n v="4079"/>
    <n v="1"/>
    <x v="7"/>
    <n v="0"/>
    <n v="0"/>
    <x v="1"/>
  </r>
  <r>
    <n v="4112"/>
    <s v="Nimrod"/>
    <n v="2"/>
    <s v="Loggerhead"/>
    <s v="Female"/>
    <d v="2009-07-23T00:00:00"/>
    <n v="47040"/>
    <m/>
    <m/>
    <m/>
    <m/>
    <n v="19537"/>
    <d v="2010-09-02T00:00:00"/>
    <m/>
    <n v="70.400000000000006"/>
    <n v="62.8"/>
    <n v="69.2"/>
    <n v="53.1"/>
    <n v="4112"/>
    <n v="1"/>
    <x v="7"/>
    <n v="406"/>
    <n v="0"/>
    <x v="1"/>
  </r>
  <r>
    <n v="4130"/>
    <s v="Optimist"/>
    <n v="1"/>
    <s v="Green Turtle"/>
    <s v=""/>
    <d v="2009-08-15T00:00:00"/>
    <n v="3050"/>
    <n v="30"/>
    <n v="25.5"/>
    <m/>
    <m/>
    <n v="16759"/>
    <d v="2009-09-19T00:00:00"/>
    <n v="3320"/>
    <n v="29"/>
    <n v="26"/>
    <m/>
    <m/>
    <n v="4130"/>
    <n v="1"/>
    <x v="119"/>
    <n v="35"/>
    <n v="7.7142857142857144"/>
    <x v="2"/>
  </r>
  <r>
    <n v="4143"/>
    <s v="August"/>
    <n v="1"/>
    <s v="Green Turtle"/>
    <s v=""/>
    <d v="2009-08-30T00:00:00"/>
    <n v="21"/>
    <n v="5"/>
    <n v="4.3"/>
    <m/>
    <m/>
    <n v="16758"/>
    <d v="2009-09-19T00:00:00"/>
    <n v="40"/>
    <n v="6.1"/>
    <n v="5.3"/>
    <m/>
    <m/>
    <n v="4143"/>
    <n v="1"/>
    <x v="120"/>
    <n v="20"/>
    <n v="0.95"/>
    <x v="48"/>
  </r>
  <r>
    <n v="4156"/>
    <s v="Moshe Hakatan"/>
    <n v="2"/>
    <s v="Loggerhead"/>
    <s v=""/>
    <d v="2009-09-11T00:00:00"/>
    <n v="16860"/>
    <n v="52.5"/>
    <n v="50.8"/>
    <m/>
    <m/>
    <n v="16875"/>
    <d v="2009-09-24T00:00:00"/>
    <n v="16080"/>
    <n v="52"/>
    <n v="50.8"/>
    <n v="49.9"/>
    <n v="40"/>
    <n v="4156"/>
    <n v="1"/>
    <x v="121"/>
    <n v="13"/>
    <n v="0"/>
    <x v="49"/>
  </r>
  <r>
    <n v="4163"/>
    <s v="Mazooli angelina"/>
    <n v="1"/>
    <s v="Green Turtle"/>
    <s v=""/>
    <d v="2009-09-20T00:00:00"/>
    <n v="3140"/>
    <n v="28.4"/>
    <n v="26.8"/>
    <m/>
    <m/>
    <n v="17680"/>
    <d v="2009-12-24T00:00:00"/>
    <n v="3880"/>
    <n v="29"/>
    <n v="27.8"/>
    <n v="29.5"/>
    <m/>
    <n v="4163"/>
    <n v="1"/>
    <x v="122"/>
    <n v="95"/>
    <n v="7.7894736842105265"/>
    <x v="50"/>
  </r>
  <r>
    <n v="4190"/>
    <s v="Yonah yoni"/>
    <n v="2"/>
    <s v="Loggerhead"/>
    <s v="Female"/>
    <d v="2009-10-13T00:00:00"/>
    <n v="34680"/>
    <n v="66.400000000000006"/>
    <n v="62.3"/>
    <m/>
    <m/>
    <n v="17108"/>
    <d v="2009-10-28T00:00:00"/>
    <n v="34360"/>
    <n v="65.5"/>
    <n v="62"/>
    <n v="62.8"/>
    <n v="52.9"/>
    <n v="4190"/>
    <n v="1"/>
    <x v="123"/>
    <n v="15"/>
    <n v="0"/>
    <x v="51"/>
  </r>
  <r>
    <n v="4203"/>
    <s v="Hertzog"/>
    <n v="2"/>
    <s v="Loggerhead"/>
    <s v=""/>
    <d v="2006-06-28T00:00:00"/>
    <n v="10820"/>
    <n v="43.7"/>
    <n v="42.5"/>
    <m/>
    <m/>
    <n v="17154"/>
    <d v="2006-06-28T00:00:00"/>
    <n v="10820"/>
    <n v="43.7"/>
    <n v="42.5"/>
    <m/>
    <m/>
    <n v="4203"/>
    <n v="1"/>
    <x v="7"/>
    <n v="0"/>
    <n v="0"/>
    <x v="1"/>
  </r>
  <r>
    <n v="4208"/>
    <s v="Shir"/>
    <n v="2"/>
    <s v="Loggerhead"/>
    <s v=""/>
    <d v="2009-11-04T00:00:00"/>
    <n v="71"/>
    <n v="8"/>
    <n v="8.5"/>
    <m/>
    <m/>
    <n v="18438"/>
    <d v="2010-03-25T00:00:00"/>
    <n v="328"/>
    <n v="13.3"/>
    <n v="12.1"/>
    <m/>
    <m/>
    <n v="4208"/>
    <n v="1"/>
    <x v="124"/>
    <n v="141"/>
    <n v="1.822695035460993"/>
    <x v="23"/>
  </r>
  <r>
    <n v="4234"/>
    <s v="Adi"/>
    <n v="2"/>
    <s v="Loggerhead"/>
    <s v=""/>
    <d v="2009-12-18T00:00:00"/>
    <n v="34340"/>
    <n v="68.8"/>
    <n v="61"/>
    <m/>
    <m/>
    <n v="19097"/>
    <d v="2010-06-17T00:00:00"/>
    <n v="44520"/>
    <n v="69.3"/>
    <n v="62.6"/>
    <n v="64.8"/>
    <n v="52.4"/>
    <n v="4234"/>
    <n v="1"/>
    <x v="125"/>
    <n v="181"/>
    <n v="56.243093922651937"/>
    <x v="6"/>
  </r>
  <r>
    <n v="4236"/>
    <s v="Sofer"/>
    <n v="1"/>
    <s v="Green Turtle"/>
    <s v=""/>
    <d v="2009-12-19T00:00:00"/>
    <n v="1968.5"/>
    <n v="25.8"/>
    <n v="23.7"/>
    <m/>
    <m/>
    <n v="18367"/>
    <d v="2010-03-17T00:00:00"/>
    <n v="2300"/>
    <n v="26.8"/>
    <n v="24.5"/>
    <m/>
    <m/>
    <n v="4236"/>
    <n v="1"/>
    <x v="126"/>
    <n v="88"/>
    <n v="3.7670454545454546"/>
    <x v="5"/>
  </r>
  <r>
    <n v="4243"/>
    <s v="Udi"/>
    <n v="2"/>
    <s v="Loggerhead"/>
    <s v=""/>
    <d v="2010-02-28T00:00:00"/>
    <n v="749.5"/>
    <n v="18.100000000000001"/>
    <n v="18.2"/>
    <n v="17.399999999999999"/>
    <n v="15.4"/>
    <n v="19075"/>
    <d v="2010-06-17T00:00:00"/>
    <n v="1432"/>
    <n v="22.2"/>
    <n v="21.6"/>
    <m/>
    <m/>
    <n v="4243"/>
    <n v="1"/>
    <x v="127"/>
    <n v="109"/>
    <n v="6.261467889908257"/>
    <x v="52"/>
  </r>
  <r>
    <n v="4245"/>
    <s v="Merkava"/>
    <n v="2"/>
    <s v="Loggerhead"/>
    <s v="Female"/>
    <d v="2010-03-04T00:00:00"/>
    <n v="32200"/>
    <n v="68"/>
    <n v="62.9"/>
    <n v="64.400000000000006"/>
    <m/>
    <n v="19540"/>
    <d v="2010-09-02T00:00:00"/>
    <n v="43000"/>
    <n v="67.5"/>
    <n v="63.5"/>
    <n v="65.2"/>
    <n v="53.5"/>
    <n v="4245"/>
    <n v="1"/>
    <x v="128"/>
    <n v="182"/>
    <n v="59.340659340659343"/>
    <x v="49"/>
  </r>
  <r>
    <n v="4261"/>
    <s v="Shy"/>
    <n v="2"/>
    <s v="Loggerhead"/>
    <s v="Female"/>
    <d v="2010-03-12T00:00:00"/>
    <n v="40000"/>
    <n v="67"/>
    <n v="63"/>
    <n v="63.6"/>
    <n v="53.5"/>
    <n v="18728"/>
    <d v="2010-04-29T00:00:00"/>
    <n v="38320"/>
    <n v="67.7"/>
    <n v="64.7"/>
    <n v="64.2"/>
    <n v="53"/>
    <n v="4261"/>
    <n v="1"/>
    <x v="129"/>
    <n v="48"/>
    <n v="0"/>
    <x v="53"/>
  </r>
  <r>
    <n v="4264"/>
    <s v="Shayko"/>
    <n v="2"/>
    <s v="Loggerhead"/>
    <s v=""/>
    <d v="2010-03-18T00:00:00"/>
    <n v="12320"/>
    <n v="49.8"/>
    <n v="46"/>
    <n v="47.8"/>
    <n v="39.5"/>
    <n v="18725"/>
    <d v="2010-04-29T00:00:00"/>
    <n v="15040"/>
    <n v="50.6"/>
    <n v="46.2"/>
    <n v="47.6"/>
    <n v="39.299999999999997"/>
    <n v="4264"/>
    <n v="1"/>
    <x v="130"/>
    <n v="42"/>
    <n v="64.761904761904759"/>
    <x v="54"/>
  </r>
  <r>
    <n v="4265"/>
    <s v="Forrest"/>
    <n v="2"/>
    <s v="Loggerhead"/>
    <s v="Male"/>
    <d v="2010-03-21T00:00:00"/>
    <n v="50460"/>
    <n v="77"/>
    <n v="68.8"/>
    <n v="75"/>
    <n v="56.2"/>
    <n v="18688"/>
    <d v="2010-04-25T00:00:00"/>
    <n v="49000"/>
    <m/>
    <m/>
    <m/>
    <m/>
    <n v="4265"/>
    <n v="1"/>
    <x v="131"/>
    <n v="35"/>
    <n v="0"/>
    <x v="1"/>
  </r>
  <r>
    <n v="4271"/>
    <s v="Michael"/>
    <n v="5"/>
    <s v="Nile Softshell"/>
    <s v="Male"/>
    <d v="2010-04-11T00:00:00"/>
    <n v="44200"/>
    <n v="83"/>
    <n v="57.5"/>
    <m/>
    <m/>
    <n v="18591"/>
    <d v="2010-04-11T00:00:00"/>
    <n v="44200"/>
    <n v="83"/>
    <n v="57.5"/>
    <m/>
    <m/>
    <n v="4271"/>
    <n v="1"/>
    <x v="7"/>
    <n v="0"/>
    <n v="0"/>
    <x v="1"/>
  </r>
  <r>
    <n v="4273"/>
    <s v="Shlomi"/>
    <n v="2"/>
    <s v="Loggerhead"/>
    <s v=""/>
    <d v="2010-04-12T00:00:00"/>
    <n v="5340"/>
    <n v="37"/>
    <n v="34.5"/>
    <m/>
    <m/>
    <n v="19856"/>
    <d v="2010-10-12T00:00:00"/>
    <n v="7760"/>
    <n v="39.5"/>
    <n v="35.5"/>
    <n v="38.1"/>
    <n v="28.7"/>
    <n v="4273"/>
    <n v="1"/>
    <x v="132"/>
    <n v="183"/>
    <n v="13.224043715846994"/>
    <x v="55"/>
  </r>
  <r>
    <n v="4274"/>
    <s v="Dima"/>
    <n v="1"/>
    <s v="Green Turtle"/>
    <s v="Male"/>
    <d v="2010-04-18T00:00:00"/>
    <n v="48080"/>
    <n v="73.5"/>
    <n v="67.3"/>
    <n v="69.5"/>
    <n v="56.3"/>
    <n v="18624"/>
    <d v="2010-04-18T00:00:00"/>
    <n v="48080"/>
    <n v="73.5"/>
    <n v="67.3"/>
    <n v="69.5"/>
    <n v="56.3"/>
    <n v="4274"/>
    <n v="1"/>
    <x v="7"/>
    <n v="0"/>
    <n v="0"/>
    <x v="1"/>
  </r>
  <r>
    <n v="4276"/>
    <s v="Omer"/>
    <n v="5"/>
    <s v="Nile Softshell"/>
    <s v="Female"/>
    <d v="2010-04-21T00:00:00"/>
    <n v="31380"/>
    <n v="78.5"/>
    <n v="58"/>
    <m/>
    <m/>
    <n v="18676"/>
    <d v="2010-04-21T00:00:00"/>
    <n v="31380"/>
    <n v="78.5"/>
    <n v="58"/>
    <m/>
    <m/>
    <n v="4276"/>
    <n v="1"/>
    <x v="7"/>
    <n v="0"/>
    <n v="0"/>
    <x v="1"/>
  </r>
  <r>
    <n v="4323"/>
    <s v="Aswad (Wasim)"/>
    <n v="2"/>
    <s v="Loggerhead"/>
    <s v="Male"/>
    <d v="2010-06-12T00:00:00"/>
    <n v="37540"/>
    <n v="65"/>
    <n v="62"/>
    <m/>
    <m/>
    <n v="19093"/>
    <d v="2010-06-17T00:00:00"/>
    <n v="36340"/>
    <n v="65.7"/>
    <n v="68.7"/>
    <n v="62.8"/>
    <n v="51.7"/>
    <n v="4323"/>
    <n v="1"/>
    <x v="133"/>
    <n v="5"/>
    <n v="0"/>
    <x v="53"/>
  </r>
  <r>
    <n v="4325"/>
    <s v="YannaitRegel?"/>
    <n v="2"/>
    <s v="Loggerhead"/>
    <s v="Female"/>
    <d v="2010-06-18T00:00:00"/>
    <n v="50360"/>
    <n v="77"/>
    <n v="69.8"/>
    <n v="73"/>
    <n v="57.4"/>
    <n v="19084"/>
    <d v="2010-06-18T00:00:00"/>
    <n v="50360"/>
    <n v="77"/>
    <n v="69.8"/>
    <n v="73"/>
    <n v="57.4"/>
    <n v="4325"/>
    <n v="1"/>
    <x v="7"/>
    <n v="0"/>
    <n v="0"/>
    <x v="1"/>
  </r>
  <r>
    <n v="4329"/>
    <s v="Bucket Oshri"/>
    <n v="1"/>
    <s v="Green Turtle"/>
    <s v=""/>
    <d v="2010-06-20T00:00:00"/>
    <n v="1050"/>
    <n v="20"/>
    <n v="19"/>
    <m/>
    <m/>
    <n v="19141"/>
    <d v="2010-06-20T00:00:00"/>
    <n v="1050"/>
    <n v="20"/>
    <n v="19"/>
    <m/>
    <m/>
    <n v="4329"/>
    <n v="1"/>
    <x v="7"/>
    <n v="0"/>
    <n v="0"/>
    <x v="1"/>
  </r>
  <r>
    <n v="4337"/>
    <s v="Moris"/>
    <n v="2"/>
    <s v="Loggerhead"/>
    <s v=""/>
    <d v="2010-07-11T00:00:00"/>
    <n v="20460"/>
    <n v="56.1"/>
    <n v="53.3"/>
    <n v="51.9"/>
    <n v="44.7"/>
    <n v="23248"/>
    <d v="2011-09-27T00:00:00"/>
    <n v="29680"/>
    <n v="61"/>
    <n v="58"/>
    <n v="58"/>
    <n v="47.7"/>
    <n v="4337"/>
    <n v="1"/>
    <x v="134"/>
    <n v="443"/>
    <n v="20.812641083521445"/>
    <x v="56"/>
  </r>
  <r>
    <n v="4338"/>
    <s v="Adva"/>
    <n v="2"/>
    <s v="Loggerhead"/>
    <s v=""/>
    <d v="2010-07-26T00:00:00"/>
    <n v="346"/>
    <n v="13.6"/>
    <n v="12.9"/>
    <m/>
    <m/>
    <n v="19401"/>
    <d v="2010-08-17T00:00:00"/>
    <m/>
    <n v="14.5"/>
    <n v="13.5"/>
    <m/>
    <m/>
    <n v="4338"/>
    <n v="1"/>
    <x v="7"/>
    <n v="22"/>
    <n v="0"/>
    <x v="57"/>
  </r>
  <r>
    <n v="4342"/>
    <s v="Nidal"/>
    <n v="1"/>
    <s v="Green Turtle"/>
    <s v=""/>
    <d v="2010-08-03T00:00:00"/>
    <n v="3140"/>
    <n v="29"/>
    <n v="26.6"/>
    <m/>
    <m/>
    <n v="19399"/>
    <d v="2010-08-17T00:00:00"/>
    <n v="2945"/>
    <n v="29.2"/>
    <n v="26.8"/>
    <n v="28.4"/>
    <n v="23.7"/>
    <n v="4342"/>
    <n v="1"/>
    <x v="135"/>
    <n v="14"/>
    <n v="0"/>
    <x v="58"/>
  </r>
  <r>
    <n v="4343"/>
    <s v="moshiko"/>
    <n v="2"/>
    <s v="Loggerhead"/>
    <s v=""/>
    <d v="2010-08-13T00:00:00"/>
    <n v="358"/>
    <n v="14.8"/>
    <n v="14"/>
    <n v="13.7"/>
    <n v="11.7"/>
    <n v="20017"/>
    <d v="2010-11-03T00:00:00"/>
    <n v="803"/>
    <n v="19.2"/>
    <n v="16.399999999999999"/>
    <m/>
    <m/>
    <n v="4343"/>
    <n v="1"/>
    <x v="136"/>
    <n v="82"/>
    <n v="5.4268292682926829"/>
    <x v="59"/>
  </r>
  <r>
    <n v="4344"/>
    <s v="shoko"/>
    <n v="2"/>
    <s v="Loggerhead"/>
    <s v=""/>
    <d v="2010-08-13T00:00:00"/>
    <n v="4440"/>
    <n v="33.5"/>
    <n v="31.7"/>
    <n v="30.7"/>
    <n v="25.3"/>
    <n v="21875"/>
    <d v="2011-04-26T00:00:00"/>
    <n v="6880"/>
    <n v="37.200000000000003"/>
    <n v="34.4"/>
    <m/>
    <m/>
    <n v="4344"/>
    <n v="1"/>
    <x v="137"/>
    <n v="256"/>
    <n v="9.53125"/>
    <x v="60"/>
  </r>
  <r>
    <n v="4345"/>
    <s v="shimshon"/>
    <n v="2"/>
    <s v="Loggerhead"/>
    <s v=""/>
    <d v="2010-08-14T00:00:00"/>
    <n v="307.5"/>
    <n v="13.5"/>
    <n v="13.5"/>
    <n v="13"/>
    <n v="10.4"/>
    <n v="20016"/>
    <d v="2010-11-03T00:00:00"/>
    <n v="713"/>
    <n v="17.100000000000001"/>
    <n v="15"/>
    <m/>
    <m/>
    <n v="4345"/>
    <n v="1"/>
    <x v="138"/>
    <n v="81"/>
    <n v="5.0061728395061724"/>
    <x v="61"/>
  </r>
  <r>
    <n v="4347"/>
    <s v="Barvaz"/>
    <n v="1"/>
    <s v="Green Turtle"/>
    <s v=""/>
    <d v="2010-08-25T00:00:00"/>
    <n v="2400"/>
    <n v="30.5"/>
    <n v="28.7"/>
    <m/>
    <m/>
    <n v="21979"/>
    <d v="2011-05-05T00:00:00"/>
    <n v="4860"/>
    <n v="32.6"/>
    <n v="29.7"/>
    <n v="31"/>
    <m/>
    <n v="4347"/>
    <n v="1"/>
    <x v="139"/>
    <n v="253"/>
    <n v="9.7233201581027675"/>
    <x v="62"/>
  </r>
  <r>
    <n v="4373"/>
    <s v="lior"/>
    <n v="1"/>
    <s v="Green Turtle"/>
    <s v=""/>
    <d v="2010-09-11T00:00:00"/>
    <n v="1938"/>
    <n v="24.5"/>
    <n v="23.5"/>
    <m/>
    <m/>
    <n v="20018"/>
    <d v="2010-11-03T00:00:00"/>
    <n v="2160"/>
    <n v="24.5"/>
    <n v="24"/>
    <m/>
    <m/>
    <n v="4373"/>
    <n v="1"/>
    <x v="140"/>
    <n v="53"/>
    <n v="4.1886792452830193"/>
    <x v="1"/>
  </r>
  <r>
    <n v="4393"/>
    <s v="Mantin"/>
    <n v="2"/>
    <s v="Loggerhead"/>
    <s v=""/>
    <d v="2010-10-15T00:00:00"/>
    <n v="32140"/>
    <n v="65"/>
    <n v="61"/>
    <n v="63.3"/>
    <n v="48"/>
    <n v="19861"/>
    <d v="2010-10-15T00:00:00"/>
    <n v="32140"/>
    <n v="65"/>
    <n v="61"/>
    <n v="63.3"/>
    <n v="48"/>
    <n v="4393"/>
    <n v="1"/>
    <x v="7"/>
    <n v="0"/>
    <n v="0"/>
    <x v="1"/>
  </r>
  <r>
    <n v="4413"/>
    <s v="Dirty harry"/>
    <n v="2"/>
    <s v="Loggerhead"/>
    <s v="Male"/>
    <d v="2001-06-29T00:00:00"/>
    <n v="26800"/>
    <n v="51"/>
    <n v="55.5"/>
    <n v="50"/>
    <n v="46"/>
    <n v="20068"/>
    <d v="2001-06-29T00:00:00"/>
    <n v="26800"/>
    <n v="51"/>
    <n v="55.5"/>
    <n v="50"/>
    <n v="46"/>
    <n v="4413"/>
    <n v="1"/>
    <x v="7"/>
    <n v="0"/>
    <n v="0"/>
    <x v="1"/>
  </r>
  <r>
    <n v="4414"/>
    <s v="Shay"/>
    <n v="2"/>
    <s v="Loggerhead"/>
    <s v=""/>
    <d v="2010-11-06T00:00:00"/>
    <n v="21380"/>
    <n v="56"/>
    <n v="54.3"/>
    <n v="55.5"/>
    <n v="45.6"/>
    <n v="29785"/>
    <d v="2013-08-06T00:00:00"/>
    <m/>
    <n v="60"/>
    <n v="56.5"/>
    <m/>
    <m/>
    <n v="4414"/>
    <n v="1"/>
    <x v="7"/>
    <n v="1004"/>
    <n v="0"/>
    <x v="30"/>
  </r>
  <r>
    <n v="4498"/>
    <s v="Naim"/>
    <n v="2"/>
    <s v="Loggerhead"/>
    <s v="Female"/>
    <d v="2010-11-30T00:00:00"/>
    <n v="61080"/>
    <n v="77"/>
    <n v="69"/>
    <n v="72"/>
    <m/>
    <n v="20334"/>
    <d v="2010-11-30T00:00:00"/>
    <n v="61080"/>
    <n v="77"/>
    <n v="69"/>
    <n v="72"/>
    <m/>
    <n v="4498"/>
    <n v="1"/>
    <x v="7"/>
    <n v="0"/>
    <n v="0"/>
    <x v="1"/>
  </r>
  <r>
    <n v="4502"/>
    <s v="Erez (nachsholim)"/>
    <n v="1"/>
    <s v="Green Turtle"/>
    <s v=""/>
    <d v="2010-12-12T00:00:00"/>
    <n v="54"/>
    <n v="7.3"/>
    <n v="7"/>
    <n v="6.7"/>
    <n v="6"/>
    <n v="22026"/>
    <d v="2011-05-09T00:00:00"/>
    <n v="242"/>
    <n v="12.3"/>
    <n v="11.2"/>
    <m/>
    <m/>
    <n v="4502"/>
    <n v="1"/>
    <x v="141"/>
    <n v="148"/>
    <n v="1.2702702702702702"/>
    <x v="63"/>
  </r>
  <r>
    <n v="4504"/>
    <s v="Sharon"/>
    <n v="2"/>
    <s v="Loggerhead"/>
    <s v=""/>
    <d v="2010-12-13T00:00:00"/>
    <n v="33"/>
    <n v="6"/>
    <n v="5.5"/>
    <m/>
    <m/>
    <n v="22025"/>
    <d v="2011-05-09T00:00:00"/>
    <n v="79"/>
    <n v="8.1"/>
    <n v="8"/>
    <m/>
    <m/>
    <n v="4504"/>
    <n v="1"/>
    <x v="142"/>
    <n v="147"/>
    <n v="0.31292517006802723"/>
    <x v="64"/>
  </r>
  <r>
    <n v="4548"/>
    <s v="Modo"/>
    <n v="1"/>
    <s v="Green Turtle"/>
    <s v=""/>
    <d v="2005-09-13T00:00:00"/>
    <n v="15"/>
    <m/>
    <m/>
    <m/>
    <m/>
    <n v="20686"/>
    <d v="2005-09-30T00:00:00"/>
    <n v="19"/>
    <m/>
    <m/>
    <m/>
    <m/>
    <n v="4548"/>
    <n v="1"/>
    <x v="143"/>
    <n v="17"/>
    <n v="0.23529411764705882"/>
    <x v="1"/>
  </r>
  <r>
    <n v="4550"/>
    <s v="Quazi"/>
    <n v="1"/>
    <s v="Green Turtle"/>
    <s v=""/>
    <d v="2005-09-13T00:00:00"/>
    <n v="17.5"/>
    <m/>
    <m/>
    <m/>
    <m/>
    <n v="20695"/>
    <d v="2005-09-30T00:00:00"/>
    <n v="23"/>
    <m/>
    <m/>
    <m/>
    <m/>
    <n v="4550"/>
    <n v="1"/>
    <x v="144"/>
    <n v="17"/>
    <n v="0.3235294117647059"/>
    <x v="1"/>
  </r>
  <r>
    <n v="4552"/>
    <s v="Effi"/>
    <n v="2"/>
    <s v="Loggerhead"/>
    <s v=""/>
    <d v="2006-03-20T00:00:00"/>
    <n v="704"/>
    <n v="20"/>
    <n v="18.5"/>
    <m/>
    <m/>
    <n v="20708"/>
    <d v="2006-07-03T00:00:00"/>
    <n v="1470"/>
    <m/>
    <m/>
    <m/>
    <m/>
    <n v="4552"/>
    <n v="1"/>
    <x v="34"/>
    <n v="105"/>
    <n v="7.2952380952380951"/>
    <x v="1"/>
  </r>
  <r>
    <n v="4553"/>
    <s v="Guy"/>
    <n v="2"/>
    <s v="Loggerhead"/>
    <s v=""/>
    <d v="2005-06-28T00:00:00"/>
    <n v="22500"/>
    <m/>
    <m/>
    <m/>
    <m/>
    <n v="20706"/>
    <d v="2005-10-19T00:00:00"/>
    <n v="24120"/>
    <m/>
    <m/>
    <m/>
    <m/>
    <n v="4553"/>
    <n v="1"/>
    <x v="145"/>
    <n v="113"/>
    <n v="14.336283185840708"/>
    <x v="1"/>
  </r>
  <r>
    <n v="4772"/>
    <s v="Adi (kodo)"/>
    <n v="2"/>
    <s v="Loggerhead"/>
    <s v="Female"/>
    <d v="2011-02-01T00:00:00"/>
    <n v="46120"/>
    <n v="75.400000000000006"/>
    <n v="73.599999999999994"/>
    <m/>
    <m/>
    <n v="22146"/>
    <d v="2011-05-19T00:00:00"/>
    <n v="53780"/>
    <n v="75"/>
    <n v="72.7"/>
    <n v="70.900000000000006"/>
    <n v="58.3"/>
    <n v="4772"/>
    <n v="1"/>
    <x v="146"/>
    <n v="107"/>
    <n v="71.588785046728972"/>
    <x v="42"/>
  </r>
  <r>
    <n v="4786"/>
    <s v="Zveya"/>
    <n v="6"/>
    <s v="Med. Spur-Thighed Tortoise"/>
    <s v=""/>
    <d v="2011-02-06T00:00:00"/>
    <n v="17"/>
    <n v="5.4"/>
    <n v="5.2"/>
    <m/>
    <m/>
    <n v="21780"/>
    <d v="2011-04-15T00:00:00"/>
    <n v="15"/>
    <m/>
    <m/>
    <m/>
    <m/>
    <n v="4786"/>
    <n v="1"/>
    <x v="147"/>
    <n v="68"/>
    <n v="0"/>
    <x v="1"/>
  </r>
  <r>
    <n v="4839"/>
    <s v="Saleit"/>
    <n v="2"/>
    <s v="Loggerhead"/>
    <s v=""/>
    <d v="2011-02-21T00:00:00"/>
    <n v="35060"/>
    <n v="71.099999999999994"/>
    <n v="66.5"/>
    <n v="67.599999999999994"/>
    <n v="53.7"/>
    <n v="23249"/>
    <d v="2011-09-27T00:00:00"/>
    <n v="44950"/>
    <n v="71.3"/>
    <n v="66.5"/>
    <n v="67.5"/>
    <n v="53.1"/>
    <n v="4839"/>
    <n v="1"/>
    <x v="148"/>
    <n v="218"/>
    <n v="45.366972477064223"/>
    <x v="34"/>
  </r>
  <r>
    <n v="4879"/>
    <s v="Minime"/>
    <n v="1"/>
    <s v="Green Turtle"/>
    <s v=""/>
    <d v="2011-03-10T00:00:00"/>
    <n v="1284"/>
    <n v="22.7"/>
    <n v="19.7"/>
    <n v="21.3"/>
    <n v="18.3"/>
    <n v="22194"/>
    <d v="2011-05-25T00:00:00"/>
    <n v="1841"/>
    <n v="24.7"/>
    <m/>
    <m/>
    <m/>
    <n v="4879"/>
    <n v="1"/>
    <x v="149"/>
    <n v="76"/>
    <n v="7.3289473684210522"/>
    <x v="47"/>
  </r>
  <r>
    <n v="4880"/>
    <s v="Nadav"/>
    <n v="2"/>
    <s v="Loggerhead"/>
    <s v=""/>
    <d v="2011-03-12T00:00:00"/>
    <n v="104.5"/>
    <n v="9.1999999999999993"/>
    <n v="9.1999999999999993"/>
    <n v="8.6"/>
    <n v="7.6"/>
    <n v="22024"/>
    <d v="2011-05-09T00:00:00"/>
    <n v="169"/>
    <n v="10.1"/>
    <n v="9.8000000000000007"/>
    <m/>
    <m/>
    <n v="4880"/>
    <n v="1"/>
    <x v="150"/>
    <n v="58"/>
    <n v="1.1120689655172413"/>
    <x v="57"/>
  </r>
  <r>
    <n v="4884"/>
    <s v="Mika"/>
    <n v="2"/>
    <s v="Loggerhead"/>
    <s v=""/>
    <d v="2011-03-31T00:00:00"/>
    <n v="14900"/>
    <n v="57.8"/>
    <n v="54.7"/>
    <n v="52.7"/>
    <n v="44"/>
    <n v="24946"/>
    <d v="2012-03-06T00:00:00"/>
    <n v="24380"/>
    <n v="58.8"/>
    <n v="59.7"/>
    <n v="55.3"/>
    <n v="44.7"/>
    <n v="4884"/>
    <n v="1"/>
    <x v="151"/>
    <n v="341"/>
    <n v="27.80058651026393"/>
    <x v="5"/>
  </r>
  <r>
    <n v="4887"/>
    <s v="Ali"/>
    <n v="2"/>
    <s v="Loggerhead"/>
    <s v=""/>
    <d v="2011-04-24T00:00:00"/>
    <n v="34100"/>
    <n v="67.400000000000006"/>
    <n v="63"/>
    <n v="63.4"/>
    <n v="49.3"/>
    <n v="22208"/>
    <d v="2011-05-29T00:00:00"/>
    <n v="35040"/>
    <n v="67.8"/>
    <n v="62.5"/>
    <n v="62.6"/>
    <n v="49.9"/>
    <n v="4887"/>
    <n v="1"/>
    <x v="152"/>
    <n v="35"/>
    <n v="26.857142857142858"/>
    <x v="65"/>
  </r>
  <r>
    <n v="4888"/>
    <s v="Omis"/>
    <n v="2"/>
    <s v="Loggerhead"/>
    <s v="Male"/>
    <d v="2011-04-26T00:00:00"/>
    <n v="51400"/>
    <n v="79.7"/>
    <n v="66.5"/>
    <n v="75.3"/>
    <n v="55.6"/>
    <n v="21882"/>
    <d v="2011-04-26T00:00:00"/>
    <n v="51400"/>
    <n v="79.7"/>
    <n v="66.5"/>
    <n v="75.3"/>
    <n v="55.6"/>
    <n v="4888"/>
    <n v="1"/>
    <x v="7"/>
    <n v="0"/>
    <n v="0"/>
    <x v="1"/>
  </r>
  <r>
    <n v="4907"/>
    <s v="Eran"/>
    <n v="1"/>
    <s v="Green Turtle"/>
    <s v=""/>
    <d v="2011-05-10T00:00:00"/>
    <n v="23280"/>
    <n v="60.5"/>
    <n v="52.9"/>
    <n v="54.9"/>
    <n v="44"/>
    <n v="22147"/>
    <d v="2011-05-19T00:00:00"/>
    <n v="21860"/>
    <n v="60.4"/>
    <n v="53.6"/>
    <n v="55.2"/>
    <m/>
    <n v="4907"/>
    <n v="1"/>
    <x v="153"/>
    <n v="9"/>
    <n v="0"/>
    <x v="66"/>
  </r>
  <r>
    <n v="4941"/>
    <s v="Meira"/>
    <n v="1"/>
    <s v="Green Turtle"/>
    <s v="Female"/>
    <d v="2011-05-20T00:00:00"/>
    <n v="26160"/>
    <n v="59.5"/>
    <n v="56.5"/>
    <n v="55.7"/>
    <n v="47.5"/>
    <n v="22153"/>
    <d v="2011-05-20T00:00:00"/>
    <n v="26160"/>
    <n v="59.5"/>
    <n v="56.5"/>
    <n v="55.7"/>
    <n v="47.5"/>
    <n v="4941"/>
    <n v="1"/>
    <x v="7"/>
    <n v="0"/>
    <n v="0"/>
    <x v="1"/>
  </r>
  <r>
    <n v="4943"/>
    <s v="Haim"/>
    <n v="2"/>
    <s v="Loggerhead"/>
    <s v=""/>
    <d v="2011-05-24T00:00:00"/>
    <n v="41700"/>
    <n v="69.5"/>
    <n v="65.099999999999994"/>
    <n v="64.400000000000006"/>
    <n v="53.2"/>
    <n v="22999"/>
    <d v="2011-08-30T00:00:00"/>
    <n v="43220"/>
    <n v="67.599999999999994"/>
    <n v="65.599999999999994"/>
    <n v="64.2"/>
    <n v="54.4"/>
    <n v="4943"/>
    <n v="1"/>
    <x v="154"/>
    <n v="98"/>
    <n v="15.510204081632653"/>
    <x v="67"/>
  </r>
  <r>
    <n v="4950"/>
    <s v="Ofek"/>
    <n v="2"/>
    <s v="Loggerhead"/>
    <s v=""/>
    <d v="2011-05-25T00:00:00"/>
    <n v="33840"/>
    <n v="66"/>
    <n v="60.3"/>
    <n v="62.1"/>
    <n v="48.8"/>
    <n v="23632"/>
    <d v="2011-11-21T00:00:00"/>
    <n v="35240"/>
    <n v="65.5"/>
    <n v="59.7"/>
    <n v="62.4"/>
    <n v="48.9"/>
    <n v="4950"/>
    <n v="2"/>
    <x v="155"/>
    <n v="180"/>
    <n v="7.7777777777777777"/>
    <x v="49"/>
  </r>
  <r>
    <n v="5041"/>
    <s v="Michelle"/>
    <n v="2"/>
    <s v="Loggerhead"/>
    <s v=""/>
    <d v="2011-06-29T00:00:00"/>
    <n v="89"/>
    <n v="8.6"/>
    <n v="8.4"/>
    <n v="7.9"/>
    <n v="6.4"/>
    <n v="25151"/>
    <d v="2012-03-13T00:00:00"/>
    <n v="197"/>
    <n v="9.9"/>
    <n v="10"/>
    <n v="9.6"/>
    <n v="8.4"/>
    <n v="5041"/>
    <n v="1"/>
    <x v="156"/>
    <n v="258"/>
    <n v="0.41860465116279072"/>
    <x v="68"/>
  </r>
  <r>
    <n v="5044"/>
    <s v="Sea soft shell"/>
    <n v="5"/>
    <s v="Nile Softshell"/>
    <s v=""/>
    <d v="2011-07-11T00:00:00"/>
    <n v="3600"/>
    <n v="38.5"/>
    <n v="30.5"/>
    <m/>
    <m/>
    <n v="22690"/>
    <d v="2011-07-27T00:00:00"/>
    <n v="3280"/>
    <m/>
    <m/>
    <m/>
    <m/>
    <n v="5044"/>
    <n v="1"/>
    <x v="123"/>
    <n v="16"/>
    <n v="0"/>
    <x v="1"/>
  </r>
  <r>
    <n v="5045"/>
    <s v="Eran"/>
    <n v="2"/>
    <s v="Loggerhead"/>
    <s v=""/>
    <d v="2011-07-11T00:00:00"/>
    <n v="238"/>
    <n v="13"/>
    <n v="12.4"/>
    <m/>
    <m/>
    <n v="23731"/>
    <d v="2011-12-05T00:00:00"/>
    <n v="757"/>
    <n v="17.5"/>
    <n v="15.3"/>
    <n v="15.4"/>
    <n v="13.7"/>
    <n v="5045"/>
    <n v="1"/>
    <x v="157"/>
    <n v="147"/>
    <n v="3.5306122448979593"/>
    <x v="18"/>
  </r>
  <r>
    <n v="5053"/>
    <s v="Jecki"/>
    <n v="9"/>
    <s v="Caspian Turtle"/>
    <s v=""/>
    <d v="2011-08-01T00:00:00"/>
    <n v="866"/>
    <n v="20.9"/>
    <n v="17.399999999999999"/>
    <m/>
    <m/>
    <n v="22749"/>
    <d v="2011-08-09T00:00:00"/>
    <n v="860"/>
    <m/>
    <m/>
    <m/>
    <m/>
    <n v="5053"/>
    <n v="1"/>
    <x v="158"/>
    <n v="8"/>
    <n v="0"/>
    <x v="1"/>
  </r>
  <r>
    <n v="5121"/>
    <s v="x"/>
    <n v="5"/>
    <s v="Nile Softshell"/>
    <s v=""/>
    <d v="2011-08-27T00:00:00"/>
    <n v="14.5"/>
    <n v="6"/>
    <n v="5.3"/>
    <m/>
    <m/>
    <n v="22987"/>
    <d v="2011-08-27T00:00:00"/>
    <n v="14.5"/>
    <n v="6"/>
    <n v="5.3"/>
    <m/>
    <m/>
    <n v="5121"/>
    <n v="1"/>
    <x v="7"/>
    <n v="0"/>
    <n v="0"/>
    <x v="1"/>
  </r>
  <r>
    <n v="5134"/>
    <s v="Zohar"/>
    <n v="2"/>
    <s v="Loggerhead"/>
    <s v="Female"/>
    <d v="2011-09-17T00:00:00"/>
    <n v="39740"/>
    <n v="71.8"/>
    <n v="63"/>
    <n v="67"/>
    <n v="51.9"/>
    <n v="25147"/>
    <d v="2012-03-13T00:00:00"/>
    <m/>
    <n v="72"/>
    <n v="64"/>
    <n v="68.400000000000006"/>
    <n v="60"/>
    <n v="5134"/>
    <n v="1"/>
    <x v="7"/>
    <n v="178"/>
    <n v="0"/>
    <x v="34"/>
  </r>
  <r>
    <n v="5148"/>
    <s v="Tzvika"/>
    <n v="2"/>
    <s v="Loggerhead"/>
    <s v=""/>
    <d v="2011-10-15T00:00:00"/>
    <n v="27280"/>
    <m/>
    <m/>
    <m/>
    <m/>
    <n v="23633"/>
    <d v="2011-11-21T00:00:00"/>
    <n v="29320"/>
    <n v="62.3"/>
    <n v="64.900000000000006"/>
    <n v="58"/>
    <n v="46.5"/>
    <n v="5148"/>
    <n v="1"/>
    <x v="159"/>
    <n v="37"/>
    <n v="55.135135135135137"/>
    <x v="1"/>
  </r>
  <r>
    <n v="5165"/>
    <s v="Chatcho"/>
    <n v="1"/>
    <s v="Green Turtle"/>
    <s v=""/>
    <d v="2011-12-11T00:00:00"/>
    <n v="3400"/>
    <m/>
    <m/>
    <m/>
    <m/>
    <n v="26720"/>
    <d v="2012-05-25T00:00:00"/>
    <n v="4260"/>
    <n v="29.5"/>
    <n v="27.4"/>
    <n v="28.4"/>
    <n v="24.3"/>
    <n v="5165"/>
    <n v="1"/>
    <x v="160"/>
    <n v="166"/>
    <n v="5.1807228915662646"/>
    <x v="1"/>
  </r>
  <r>
    <n v="5185"/>
    <s v="Dickoos"/>
    <n v="9"/>
    <s v="Caspian Turtle"/>
    <s v=""/>
    <d v="2012-01-01T00:00:00"/>
    <n v="24"/>
    <m/>
    <m/>
    <m/>
    <m/>
    <n v="28933"/>
    <d v="2013-03-17T00:00:00"/>
    <n v="55"/>
    <m/>
    <m/>
    <m/>
    <m/>
    <n v="5185"/>
    <n v="1"/>
    <x v="43"/>
    <n v="441"/>
    <n v="7.029478458049887E-2"/>
    <x v="1"/>
  </r>
  <r>
    <n v="5187"/>
    <s v="Itay"/>
    <n v="2"/>
    <s v="Loggerhead"/>
    <s v=""/>
    <d v="2011-12-26T00:00:00"/>
    <n v="29600"/>
    <n v="63.5"/>
    <n v="57.5"/>
    <m/>
    <m/>
    <n v="27085"/>
    <d v="2012-07-03T00:00:00"/>
    <n v="36450"/>
    <n v="63.6"/>
    <n v="58.5"/>
    <n v="59.9"/>
    <m/>
    <n v="5187"/>
    <n v="1"/>
    <x v="161"/>
    <n v="190"/>
    <n v="36.05263157894737"/>
    <x v="35"/>
  </r>
  <r>
    <n v="5190"/>
    <s v="Nissan"/>
    <n v="2"/>
    <s v="Loggerhead"/>
    <s v="Female"/>
    <d v="2011-12-26T00:00:00"/>
    <n v="34980"/>
    <n v="69.5"/>
    <n v="64"/>
    <n v="65.400000000000006"/>
    <n v="52.3"/>
    <n v="26889"/>
    <d v="2012-06-07T00:00:00"/>
    <n v="41620"/>
    <n v="69.2"/>
    <n v="64"/>
    <n v="64.7"/>
    <n v="50.8"/>
    <n v="5190"/>
    <n v="1"/>
    <x v="162"/>
    <n v="164"/>
    <n v="40.487804878048777"/>
    <x v="69"/>
  </r>
  <r>
    <n v="5191"/>
    <s v="Terano"/>
    <n v="1"/>
    <s v="Green Turtle"/>
    <s v=""/>
    <d v="2011-12-26T00:00:00"/>
    <n v="65"/>
    <n v="7.8"/>
    <n v="7.7"/>
    <n v="7.4"/>
    <n v="6.5"/>
    <n v="25141"/>
    <d v="2012-03-13T00:00:00"/>
    <n v="103"/>
    <n v="9.1999999999999993"/>
    <n v="9"/>
    <n v="8.6999999999999993"/>
    <n v="7.8"/>
    <n v="5191"/>
    <n v="1"/>
    <x v="163"/>
    <n v="78"/>
    <n v="0.48717948717948717"/>
    <x v="70"/>
  </r>
  <r>
    <n v="5193"/>
    <s v="Idan"/>
    <n v="2"/>
    <s v="Loggerhead"/>
    <s v=""/>
    <d v="2011-12-26T00:00:00"/>
    <n v="72"/>
    <n v="7.8"/>
    <n v="8.1"/>
    <n v="7"/>
    <n v="6.1"/>
    <n v="26183"/>
    <d v="2012-04-27T00:00:00"/>
    <n v="122"/>
    <n v="8.8000000000000007"/>
    <n v="8.9"/>
    <n v="8.3000000000000007"/>
    <n v="7.5"/>
    <n v="5193"/>
    <n v="1"/>
    <x v="164"/>
    <n v="123"/>
    <n v="0.4065040650406504"/>
    <x v="71"/>
  </r>
  <r>
    <n v="5194"/>
    <s v="Peretz"/>
    <n v="2"/>
    <s v="Loggerhead"/>
    <s v=""/>
    <d v="2011-12-26T00:00:00"/>
    <n v="58"/>
    <n v="7.3"/>
    <n v="7.5"/>
    <n v="6.5"/>
    <n v="5.5"/>
    <n v="25149"/>
    <d v="2012-03-13T00:00:00"/>
    <n v="106"/>
    <n v="8.9"/>
    <n v="8.5"/>
    <n v="8.1999999999999993"/>
    <n v="7.1"/>
    <n v="5194"/>
    <n v="1"/>
    <x v="165"/>
    <n v="78"/>
    <n v="0.61538461538461542"/>
    <x v="72"/>
  </r>
  <r>
    <n v="5196"/>
    <s v="Luigi"/>
    <n v="2"/>
    <s v="Loggerhead"/>
    <s v=""/>
    <d v="2011-12-27T00:00:00"/>
    <n v="93"/>
    <n v="9.1"/>
    <n v="8"/>
    <n v="7.2"/>
    <n v="6.5"/>
    <n v="25143"/>
    <d v="2012-03-13T00:00:00"/>
    <n v="155"/>
    <n v="9.6"/>
    <n v="9.6"/>
    <n v="9.1"/>
    <n v="7.8"/>
    <n v="5196"/>
    <n v="1"/>
    <x v="166"/>
    <n v="77"/>
    <n v="0.80519480519480524"/>
    <x v="6"/>
  </r>
  <r>
    <n v="5244"/>
    <s v="Odelia"/>
    <n v="2"/>
    <s v="Loggerhead"/>
    <s v="Female"/>
    <d v="2012-01-23T00:00:00"/>
    <n v="38940"/>
    <n v="67.3"/>
    <n v="61"/>
    <m/>
    <m/>
    <n v="26887"/>
    <d v="2012-06-07T00:00:00"/>
    <n v="44520"/>
    <n v="67.2"/>
    <n v="61.6"/>
    <n v="63.7"/>
    <n v="49.5"/>
    <n v="5244"/>
    <n v="1"/>
    <x v="167"/>
    <n v="136"/>
    <n v="41.029411764705884"/>
    <x v="73"/>
  </r>
  <r>
    <n v="5245"/>
    <s v="Hadas"/>
    <n v="2"/>
    <s v="Loggerhead"/>
    <s v="Female"/>
    <d v="2012-01-26T00:00:00"/>
    <n v="41080"/>
    <n v="69"/>
    <n v="66.2"/>
    <n v="66.2"/>
    <n v="53"/>
    <n v="25087"/>
    <d v="2012-03-11T00:00:00"/>
    <n v="44500"/>
    <n v="70"/>
    <n v="65.5"/>
    <n v="66"/>
    <m/>
    <n v="5245"/>
    <n v="1"/>
    <x v="168"/>
    <n v="45"/>
    <n v="76"/>
    <x v="5"/>
  </r>
  <r>
    <n v="5246"/>
    <s v="Yeudit"/>
    <n v="2"/>
    <s v="Loggerhead"/>
    <s v="Female"/>
    <d v="2012-01-29T00:00:00"/>
    <n v="42380"/>
    <n v="73.7"/>
    <n v="69"/>
    <n v="67"/>
    <n v="56.8"/>
    <n v="26973"/>
    <d v="2012-06-18T00:00:00"/>
    <n v="51580"/>
    <n v="74.3"/>
    <n v="68.8"/>
    <n v="70.099999999999994"/>
    <n v="55.8"/>
    <n v="5246"/>
    <n v="1"/>
    <x v="169"/>
    <n v="141"/>
    <n v="65.248226950354606"/>
    <x v="74"/>
  </r>
  <r>
    <n v="5264"/>
    <s v="Shachaf"/>
    <n v="1"/>
    <s v="Green Turtle"/>
    <s v=""/>
    <d v="2012-02-18T00:00:00"/>
    <n v="21320"/>
    <n v="60.1"/>
    <n v="54.9"/>
    <n v="57.1"/>
    <n v="47.2"/>
    <n v="27536"/>
    <d v="2012-09-07T00:00:00"/>
    <n v="30020"/>
    <n v="60"/>
    <n v="54.8"/>
    <n v="56.6"/>
    <n v="46.6"/>
    <n v="5264"/>
    <n v="1"/>
    <x v="170"/>
    <n v="202"/>
    <n v="43.069306930693067"/>
    <x v="66"/>
  </r>
  <r>
    <n v="5267"/>
    <s v="Gihad"/>
    <n v="2"/>
    <s v="Loggerhead"/>
    <s v=""/>
    <d v="2012-02-18T00:00:00"/>
    <m/>
    <n v="10"/>
    <n v="9.1999999999999993"/>
    <n v="8.6"/>
    <n v="7.2"/>
    <n v="26187"/>
    <d v="2012-04-27T00:00:00"/>
    <n v="185"/>
    <n v="10.7"/>
    <n v="10.3"/>
    <n v="10"/>
    <n v="8.5"/>
    <n v="5267"/>
    <n v="1"/>
    <x v="7"/>
    <n v="69"/>
    <n v="0"/>
    <x v="75"/>
  </r>
  <r>
    <n v="5269"/>
    <s v="Meirav"/>
    <n v="2"/>
    <s v="Loggerhead"/>
    <s v=""/>
    <d v="2012-02-18T00:00:00"/>
    <n v="31380"/>
    <n v="65.599999999999994"/>
    <n v="62"/>
    <n v="62.2"/>
    <n v="50.1"/>
    <n v="27453"/>
    <d v="2012-08-23T00:00:00"/>
    <n v="39280"/>
    <n v="67.2"/>
    <m/>
    <n v="59.1"/>
    <n v="46.6"/>
    <n v="5269"/>
    <n v="1"/>
    <x v="171"/>
    <n v="187"/>
    <n v="42.245989304812831"/>
    <x v="76"/>
  </r>
  <r>
    <n v="5270"/>
    <s v="Tzahi"/>
    <n v="2"/>
    <s v="Loggerhead"/>
    <s v=""/>
    <d v="2012-02-18T00:00:00"/>
    <n v="19360"/>
    <n v="56.4"/>
    <n v="52.8"/>
    <n v="53"/>
    <n v="45.3"/>
    <n v="25145"/>
    <d v="2012-03-13T00:00:00"/>
    <n v="21040"/>
    <n v="56.1"/>
    <n v="52.8"/>
    <n v="53.4"/>
    <n v="44.5"/>
    <n v="5270"/>
    <n v="1"/>
    <x v="172"/>
    <n v="24"/>
    <n v="70"/>
    <x v="69"/>
  </r>
  <r>
    <n v="5271"/>
    <s v="Shiva"/>
    <n v="2"/>
    <s v="Loggerhead"/>
    <s v=""/>
    <d v="2012-02-19T00:00:00"/>
    <n v="222"/>
    <n v="11.7"/>
    <n v="11.7"/>
    <n v="10.5"/>
    <n v="9.1999999999999993"/>
    <n v="26189"/>
    <d v="2012-04-27T00:00:00"/>
    <n v="324"/>
    <n v="12.8"/>
    <n v="12.7"/>
    <n v="12"/>
    <n v="10.4"/>
    <n v="5271"/>
    <n v="1"/>
    <x v="173"/>
    <n v="68"/>
    <n v="1.5"/>
    <x v="77"/>
  </r>
  <r>
    <n v="5272"/>
    <s v="Nitzan"/>
    <n v="2"/>
    <s v="Loggerhead"/>
    <s v=""/>
    <d v="2012-02-19T00:00:00"/>
    <n v="115"/>
    <n v="8.8000000000000007"/>
    <n v="9.3000000000000007"/>
    <n v="8.1"/>
    <n v="7.5"/>
    <n v="26185"/>
    <d v="2012-04-27T00:00:00"/>
    <n v="185"/>
    <n v="10.4"/>
    <n v="10.5"/>
    <n v="9.6999999999999993"/>
    <n v="8.9"/>
    <n v="5272"/>
    <n v="1"/>
    <x v="174"/>
    <n v="68"/>
    <n v="1.0294117647058822"/>
    <x v="78"/>
  </r>
  <r>
    <n v="5273"/>
    <s v="Navara"/>
    <n v="1"/>
    <s v="Green Turtle"/>
    <s v="Male"/>
    <d v="2012-02-19T00:00:00"/>
    <n v="23220"/>
    <n v="60.1"/>
    <n v="53.8"/>
    <n v="57.1"/>
    <n v="48.2"/>
    <n v="27451"/>
    <d v="2012-08-23T00:00:00"/>
    <n v="24680"/>
    <n v="60.2"/>
    <n v="54.1"/>
    <n v="55.4"/>
    <n v="47.2"/>
    <n v="5273"/>
    <n v="1"/>
    <x v="175"/>
    <n v="186"/>
    <n v="7.849462365591398"/>
    <x v="35"/>
  </r>
  <r>
    <n v="5276"/>
    <s v="Edwin"/>
    <n v="2"/>
    <s v="Loggerhead"/>
    <s v=""/>
    <d v="2012-02-20T00:00:00"/>
    <n v="25020"/>
    <n v="62.6"/>
    <n v="59.3"/>
    <m/>
    <m/>
    <n v="27452"/>
    <d v="2012-08-23T00:00:00"/>
    <n v="29720"/>
    <n v="62.6"/>
    <n v="60.5"/>
    <n v="59.1"/>
    <n v="46.6"/>
    <n v="5276"/>
    <n v="1"/>
    <x v="176"/>
    <n v="185"/>
    <n v="25.405405405405407"/>
    <x v="1"/>
  </r>
  <r>
    <n v="5283"/>
    <s v="Shtaym"/>
    <n v="2"/>
    <s v="Loggerhead"/>
    <s v=""/>
    <d v="2012-03-01T00:00:00"/>
    <n v="42340"/>
    <n v="70.5"/>
    <n v="64"/>
    <n v="67.599999999999994"/>
    <n v="53.6"/>
    <n v="25625"/>
    <d v="2012-04-03T00:00:00"/>
    <n v="45140"/>
    <n v="69.8"/>
    <n v="64"/>
    <n v="67.3"/>
    <n v="54"/>
    <n v="5283"/>
    <n v="1"/>
    <x v="11"/>
    <n v="33"/>
    <n v="84.848484848484844"/>
    <x v="79"/>
  </r>
  <r>
    <n v="5284"/>
    <s v="yossi fisherman"/>
    <n v="1"/>
    <s v="Green Turtle"/>
    <s v=""/>
    <d v="2012-03-02T00:00:00"/>
    <n v="27740"/>
    <n v="61.3"/>
    <n v="56.3"/>
    <n v="58.6"/>
    <n v="48.3"/>
    <n v="27449"/>
    <d v="2012-08-23T00:00:00"/>
    <n v="33000"/>
    <n v="61.6"/>
    <n v="57.8"/>
    <n v="57.4"/>
    <n v="46.7"/>
    <n v="5284"/>
    <n v="1"/>
    <x v="177"/>
    <n v="174"/>
    <n v="30.229885057471265"/>
    <x v="80"/>
  </r>
  <r>
    <n v="5286"/>
    <s v="Daniel"/>
    <n v="1"/>
    <s v="Green Turtle"/>
    <s v=""/>
    <d v="2012-03-02T00:00:00"/>
    <n v="5800"/>
    <n v="37.5"/>
    <n v="32.5"/>
    <n v="36.9"/>
    <n v="30.2"/>
    <n v="26721"/>
    <d v="2012-05-25T00:00:00"/>
    <n v="7760"/>
    <n v="37.799999999999997"/>
    <n v="33.1"/>
    <n v="36.1"/>
    <n v="29.2"/>
    <n v="5286"/>
    <n v="1"/>
    <x v="178"/>
    <n v="84"/>
    <n v="23.333333333333332"/>
    <x v="81"/>
  </r>
  <r>
    <n v="5287"/>
    <s v="Gili"/>
    <n v="2"/>
    <s v="Loggerhead"/>
    <s v=""/>
    <d v="2012-03-02T00:00:00"/>
    <n v="6160"/>
    <n v="37.6"/>
    <n v="35.5"/>
    <n v="35.4"/>
    <n v="30.2"/>
    <n v="26115"/>
    <d v="2012-04-24T00:00:00"/>
    <n v="6520"/>
    <n v="37"/>
    <n v="34.700000000000003"/>
    <n v="35.299999999999997"/>
    <n v="29.4"/>
    <n v="5287"/>
    <n v="1"/>
    <x v="179"/>
    <n v="53"/>
    <n v="6.7924528301886795"/>
    <x v="14"/>
  </r>
  <r>
    <n v="5288"/>
    <s v="Louie"/>
    <n v="1"/>
    <s v="Green Turtle"/>
    <s v=""/>
    <d v="2012-03-03T00:00:00"/>
    <n v="191"/>
    <n v="11.3"/>
    <n v="9.9"/>
    <n v="10.9"/>
    <n v="9.4"/>
    <n v="26192"/>
    <d v="2012-04-27T00:00:00"/>
    <n v="265"/>
    <n v="11.6"/>
    <n v="10.6"/>
    <n v="11.3"/>
    <n v="9.9"/>
    <n v="5288"/>
    <n v="1"/>
    <x v="180"/>
    <n v="55"/>
    <n v="1.3454545454545455"/>
    <x v="82"/>
  </r>
  <r>
    <n v="5293"/>
    <s v="Snake"/>
    <n v="2"/>
    <s v="Loggerhead"/>
    <s v=""/>
    <d v="2012-03-08T00:00:00"/>
    <n v="35860"/>
    <n v="67.400000000000006"/>
    <n v="62.9"/>
    <m/>
    <m/>
    <n v="25675"/>
    <d v="2012-04-05T00:00:00"/>
    <n v="34140"/>
    <n v="66.400000000000006"/>
    <n v="61.2"/>
    <n v="63.5"/>
    <n v="50.6"/>
    <n v="5293"/>
    <n v="1"/>
    <x v="181"/>
    <n v="28"/>
    <n v="0"/>
    <x v="2"/>
  </r>
  <r>
    <n v="5298"/>
    <s v="Nissan Junior"/>
    <n v="1"/>
    <s v="Green Turtle"/>
    <s v=""/>
    <d v="2012-03-16T00:00:00"/>
    <n v="114"/>
    <n v="9.4"/>
    <n v="8.6"/>
    <n v="7.9"/>
    <n v="7.6"/>
    <n v="26193"/>
    <d v="2012-04-27T00:00:00"/>
    <n v="151"/>
    <n v="9.9"/>
    <n v="8.8000000000000007"/>
    <n v="9.4"/>
    <n v="8"/>
    <n v="5298"/>
    <n v="1"/>
    <x v="182"/>
    <n v="42"/>
    <n v="0.88095238095238093"/>
    <x v="6"/>
  </r>
  <r>
    <n v="5300"/>
    <s v="Tzabi"/>
    <n v="2"/>
    <s v="Loggerhead"/>
    <s v=""/>
    <d v="2012-03-18T00:00:00"/>
    <n v="144"/>
    <n v="9.9"/>
    <n v="9.6999999999999993"/>
    <n v="9.1999999999999993"/>
    <n v="7.7"/>
    <n v="26181"/>
    <d v="2012-04-27T00:00:00"/>
    <n v="181"/>
    <n v="10.199999999999999"/>
    <n v="9.4"/>
    <n v="9.6"/>
    <n v="8.1999999999999993"/>
    <n v="5300"/>
    <n v="1"/>
    <x v="182"/>
    <n v="40"/>
    <n v="0.92500000000000004"/>
    <x v="82"/>
  </r>
  <r>
    <n v="5302"/>
    <s v="KishonPowerStationHaifa"/>
    <n v="5"/>
    <s v="Nile Softshell"/>
    <s v=""/>
    <d v="2012-03-24T00:00:00"/>
    <n v="16080"/>
    <n v="60.9"/>
    <n v="49.2"/>
    <m/>
    <m/>
    <n v="25369"/>
    <d v="2012-03-24T00:00:00"/>
    <n v="16080"/>
    <n v="60.9"/>
    <n v="49.2"/>
    <m/>
    <m/>
    <n v="5302"/>
    <n v="1"/>
    <x v="7"/>
    <n v="0"/>
    <n v="0"/>
    <x v="1"/>
  </r>
  <r>
    <n v="5328"/>
    <s v="ScarFace"/>
    <n v="9"/>
    <s v="Caspian Turtle"/>
    <s v=""/>
    <d v="2012-03-28T00:00:00"/>
    <n v="995"/>
    <n v="20.8"/>
    <n v="17.8"/>
    <m/>
    <m/>
    <n v="25854"/>
    <d v="2012-04-14T00:00:00"/>
    <n v="880"/>
    <n v="21"/>
    <n v="15"/>
    <n v="0"/>
    <m/>
    <n v="5328"/>
    <n v="1"/>
    <x v="183"/>
    <n v="17"/>
    <n v="0"/>
    <x v="58"/>
  </r>
  <r>
    <n v="5331"/>
    <s v="Adam"/>
    <n v="2"/>
    <s v="Loggerhead"/>
    <s v=""/>
    <d v="2012-04-09T00:00:00"/>
    <n v="97"/>
    <n v="9.1999999999999993"/>
    <n v="8.1999999999999993"/>
    <n v="8.4"/>
    <n v="7.5"/>
    <n v="26901"/>
    <d v="2012-06-08T00:00:00"/>
    <n v="123"/>
    <n v="9.6999999999999993"/>
    <n v="9.6999999999999993"/>
    <n v="8.6"/>
    <n v="7.5"/>
    <n v="5331"/>
    <n v="1"/>
    <x v="184"/>
    <n v="60"/>
    <n v="0.43333333333333335"/>
    <x v="6"/>
  </r>
  <r>
    <n v="5334"/>
    <s v="Fredy"/>
    <n v="6"/>
    <s v="Med. Spur-Thighed Tortoise"/>
    <s v="Male"/>
    <d v="2012-04-15T00:00:00"/>
    <n v="520"/>
    <m/>
    <m/>
    <m/>
    <m/>
    <n v="26410"/>
    <d v="2012-05-07T00:00:00"/>
    <n v="565"/>
    <m/>
    <m/>
    <m/>
    <m/>
    <n v="5334"/>
    <n v="1"/>
    <x v="185"/>
    <n v="22"/>
    <n v="2.0454545454545454"/>
    <x v="1"/>
  </r>
  <r>
    <n v="5335"/>
    <s v="Ori"/>
    <n v="1"/>
    <s v="Green Turtle"/>
    <s v=""/>
    <d v="2012-04-13T00:00:00"/>
    <n v="2540"/>
    <n v="27"/>
    <n v="24.4"/>
    <n v="25.9"/>
    <n v="22"/>
    <n v="26905"/>
    <d v="2012-06-08T00:00:00"/>
    <n v="2800"/>
    <n v="26.9"/>
    <n v="24.5"/>
    <n v="25.7"/>
    <n v="21.7"/>
    <n v="5335"/>
    <n v="1"/>
    <x v="186"/>
    <n v="56"/>
    <n v="4.6428571428571432"/>
    <x v="66"/>
  </r>
  <r>
    <n v="5341"/>
    <s v="Hoomoos"/>
    <n v="2"/>
    <s v="Loggerhead"/>
    <s v=""/>
    <d v="2012-04-22T00:00:00"/>
    <n v="103"/>
    <n v="8.6999999999999993"/>
    <m/>
    <n v="76"/>
    <m/>
    <n v="26899"/>
    <d v="2012-06-08T00:00:00"/>
    <n v="118"/>
    <n v="8.9"/>
    <n v="7.5"/>
    <n v="7.8"/>
    <n v="6"/>
    <n v="5341"/>
    <n v="1"/>
    <x v="187"/>
    <n v="47"/>
    <n v="0.31914893617021278"/>
    <x v="83"/>
  </r>
  <r>
    <n v="5342"/>
    <s v="Guy"/>
    <n v="1"/>
    <s v="Green Turtle"/>
    <s v=""/>
    <d v="2012-04-23T00:00:00"/>
    <n v="3450"/>
    <n v="29.2"/>
    <n v="27.5"/>
    <n v="28.2"/>
    <n v="23.9"/>
    <n v="27542"/>
    <d v="2012-09-10T00:00:00"/>
    <n v="4320"/>
    <n v="30.5"/>
    <n v="28.3"/>
    <n v="28.8"/>
    <n v="24.3"/>
    <n v="5342"/>
    <n v="1"/>
    <x v="188"/>
    <n v="140"/>
    <n v="6.2142857142857144"/>
    <x v="68"/>
  </r>
  <r>
    <n v="5345"/>
    <s v="Bugus the small"/>
    <n v="9"/>
    <s v="Caspian Turtle"/>
    <s v=""/>
    <d v="2012-04-27T00:00:00"/>
    <n v="12"/>
    <n v="4.4000000000000004"/>
    <n v="4.4000000000000004"/>
    <m/>
    <m/>
    <n v="26174"/>
    <d v="2012-04-27T00:00:00"/>
    <n v="12"/>
    <n v="4.4000000000000004"/>
    <n v="4.4000000000000004"/>
    <m/>
    <m/>
    <n v="5345"/>
    <n v="1"/>
    <x v="7"/>
    <n v="0"/>
    <n v="0"/>
    <x v="1"/>
  </r>
  <r>
    <n v="5347"/>
    <s v="Elisai"/>
    <n v="9"/>
    <s v="Caspian Turtle"/>
    <s v=""/>
    <d v="2012-04-29T00:00:00"/>
    <n v="7"/>
    <n v="4.4000000000000004"/>
    <n v="3.4"/>
    <m/>
    <m/>
    <n v="26232"/>
    <d v="2012-04-29T00:00:00"/>
    <n v="7"/>
    <n v="4.4000000000000004"/>
    <n v="3.4"/>
    <m/>
    <m/>
    <n v="5347"/>
    <n v="1"/>
    <x v="7"/>
    <n v="0"/>
    <n v="0"/>
    <x v="1"/>
  </r>
  <r>
    <n v="5348"/>
    <s v="Bat Sheva"/>
    <n v="9"/>
    <s v="Caspian Turtle"/>
    <s v=""/>
    <d v="2012-04-29T00:00:00"/>
    <n v="135"/>
    <n v="11"/>
    <n v="9"/>
    <m/>
    <m/>
    <n v="26236"/>
    <d v="2012-04-29T00:00:00"/>
    <n v="135"/>
    <n v="11"/>
    <n v="9"/>
    <m/>
    <m/>
    <n v="5348"/>
    <n v="1"/>
    <x v="7"/>
    <n v="0"/>
    <n v="0"/>
    <x v="1"/>
  </r>
  <r>
    <n v="5349"/>
    <s v="Willi"/>
    <n v="2"/>
    <s v="Loggerhead"/>
    <s v=""/>
    <d v="2012-04-28T00:00:00"/>
    <n v="50"/>
    <n v="6.6"/>
    <n v="6.6"/>
    <n v="6.2"/>
    <n v="5.8"/>
    <n v="26903"/>
    <d v="2012-06-08T00:00:00"/>
    <n v="73"/>
    <n v="7.3"/>
    <n v="7.1"/>
    <n v="6.4"/>
    <n v="5.6"/>
    <n v="5349"/>
    <n v="1"/>
    <x v="189"/>
    <n v="41"/>
    <n v="0.56097560975609762"/>
    <x v="84"/>
  </r>
  <r>
    <n v="5351"/>
    <s v="Shalom Stalone=Omis2"/>
    <n v="1"/>
    <s v="Green Turtle"/>
    <s v="Male"/>
    <d v="2012-05-01T00:00:00"/>
    <n v="63500"/>
    <n v="79.7"/>
    <n v="69.2"/>
    <n v="77.2"/>
    <n v="61.3"/>
    <n v="26611"/>
    <d v="2012-05-17T00:00:00"/>
    <n v="61520"/>
    <n v="79.599999999999994"/>
    <n v="61.8"/>
    <n v="76.3"/>
    <n v="61.1"/>
    <n v="5351"/>
    <n v="1"/>
    <x v="190"/>
    <n v="16"/>
    <n v="0"/>
    <x v="85"/>
  </r>
  <r>
    <n v="5352"/>
    <s v="Moshe Haim"/>
    <n v="2"/>
    <s v="Loggerhead"/>
    <s v="Male"/>
    <d v="2012-05-04T00:00:00"/>
    <n v="23260"/>
    <n v="57"/>
    <n v="54.5"/>
    <n v="55"/>
    <n v="48.5"/>
    <n v="26972"/>
    <d v="2012-06-18T00:00:00"/>
    <n v="24680"/>
    <n v="57.2"/>
    <n v="53.5"/>
    <n v="53.5"/>
    <n v="46.3"/>
    <n v="5352"/>
    <n v="1"/>
    <x v="191"/>
    <n v="45"/>
    <n v="31.555555555555557"/>
    <x v="34"/>
  </r>
  <r>
    <n v="5358"/>
    <s v="Sunshine"/>
    <n v="2"/>
    <s v="Loggerhead"/>
    <s v="Female"/>
    <d v="2012-05-11T00:00:00"/>
    <m/>
    <n v="69"/>
    <n v="62.7"/>
    <n v="65.7"/>
    <n v="52"/>
    <n v="26491"/>
    <d v="2012-05-12T00:00:00"/>
    <n v="43440"/>
    <m/>
    <m/>
    <m/>
    <m/>
    <n v="5358"/>
    <n v="1"/>
    <x v="7"/>
    <n v="1"/>
    <n v="0"/>
    <x v="1"/>
  </r>
  <r>
    <n v="5359"/>
    <s v="Eli (Dave)"/>
    <n v="1"/>
    <s v="Green Turtle"/>
    <s v=""/>
    <d v="2012-05-12T00:00:00"/>
    <n v="3100"/>
    <n v="28.2"/>
    <n v="27.1"/>
    <n v="27.4"/>
    <n v="24.7"/>
    <n v="27391"/>
    <d v="2012-08-12T00:00:00"/>
    <n v="3800"/>
    <n v="29.3"/>
    <n v="28.1"/>
    <n v="27.6"/>
    <n v="24.3"/>
    <n v="5359"/>
    <n v="1"/>
    <x v="192"/>
    <n v="92"/>
    <n v="7.6086956521739131"/>
    <x v="77"/>
  </r>
  <r>
    <n v="5361"/>
    <s v="Awad"/>
    <n v="2"/>
    <s v="Loggerhead"/>
    <s v=""/>
    <d v="2012-05-16T00:00:00"/>
    <n v="16020"/>
    <n v="52"/>
    <n v="46.1"/>
    <m/>
    <m/>
    <n v="26891"/>
    <d v="2012-06-07T00:00:00"/>
    <n v="18020"/>
    <n v="52"/>
    <n v="47"/>
    <n v="47.9"/>
    <n v="38"/>
    <n v="5361"/>
    <n v="1"/>
    <x v="193"/>
    <n v="22"/>
    <n v="90.909090909090907"/>
    <x v="1"/>
  </r>
  <r>
    <n v="5365"/>
    <s v="Mantin2"/>
    <n v="2"/>
    <s v="Loggerhead"/>
    <s v="Male"/>
    <d v="2012-05-25T00:00:00"/>
    <n v="41100"/>
    <n v="70.099999999999994"/>
    <n v="63.2"/>
    <n v="65.5"/>
    <n v="49.2"/>
    <n v="26971"/>
    <d v="2012-06-18T00:00:00"/>
    <n v="40480"/>
    <n v="69.900000000000006"/>
    <n v="63.2"/>
    <n v="65.8"/>
    <n v="49.7"/>
    <n v="5365"/>
    <n v="1"/>
    <x v="194"/>
    <n v="24"/>
    <n v="0"/>
    <x v="86"/>
  </r>
  <r>
    <n v="5370"/>
    <s v="Shlomi"/>
    <n v="2"/>
    <s v="Loggerhead"/>
    <s v="Female"/>
    <d v="2012-06-04T00:00:00"/>
    <n v="29420"/>
    <n v="61.9"/>
    <n v="60.2"/>
    <n v="57.9"/>
    <n v="47.7"/>
    <n v="29275"/>
    <d v="2013-05-09T00:00:00"/>
    <m/>
    <n v="64.8"/>
    <n v="62.1"/>
    <n v="60.2"/>
    <n v="49.7"/>
    <n v="5370"/>
    <n v="1"/>
    <x v="7"/>
    <n v="339"/>
    <n v="0"/>
    <x v="87"/>
  </r>
  <r>
    <n v="5373"/>
    <s v="Arik"/>
    <n v="2"/>
    <s v="Loggerhead"/>
    <s v="Male"/>
    <d v="2012-06-08T00:00:00"/>
    <n v="32260"/>
    <n v="66.3"/>
    <n v="63.3"/>
    <n v="61.6"/>
    <n v="51"/>
    <n v="31695"/>
    <d v="2014-04-22T00:00:00"/>
    <n v="56580"/>
    <n v="69.8"/>
    <n v="67"/>
    <n v="64.099999999999994"/>
    <n v="52.4"/>
    <n v="5373"/>
    <n v="1"/>
    <x v="195"/>
    <n v="683"/>
    <n v="35.60761346998536"/>
    <x v="3"/>
  </r>
  <r>
    <n v="5374"/>
    <s v="softy"/>
    <n v="5"/>
    <s v="Nile Softshell"/>
    <s v=""/>
    <d v="2012-06-12T00:00:00"/>
    <n v="14220"/>
    <n v="63.3"/>
    <n v="44.9"/>
    <m/>
    <m/>
    <n v="27048"/>
    <d v="2012-06-27T00:00:00"/>
    <n v="15280"/>
    <m/>
    <m/>
    <m/>
    <m/>
    <n v="5374"/>
    <n v="1"/>
    <x v="196"/>
    <n v="15"/>
    <n v="70.666666666666671"/>
    <x v="1"/>
  </r>
  <r>
    <n v="5375"/>
    <s v="Gabriel"/>
    <n v="1"/>
    <s v="Green Turtle"/>
    <s v=""/>
    <d v="2012-06-18T00:00:00"/>
    <n v="2060"/>
    <n v="25.4"/>
    <n v="24"/>
    <n v="23.3"/>
    <n v="20.7"/>
    <n v="28039"/>
    <d v="2012-11-18T00:00:00"/>
    <n v="3080"/>
    <n v="28.7"/>
    <n v="25.9"/>
    <n v="27.3"/>
    <n v="24.5"/>
    <n v="5375"/>
    <n v="1"/>
    <x v="197"/>
    <n v="153"/>
    <n v="6.666666666666667"/>
    <x v="88"/>
  </r>
  <r>
    <n v="5376"/>
    <s v="Symba"/>
    <n v="1"/>
    <s v="Green Turtle"/>
    <s v=""/>
    <d v="2012-06-25T00:00:00"/>
    <n v="1140"/>
    <n v="21.2"/>
    <n v="20.2"/>
    <n v="20.5"/>
    <n v="17.2"/>
    <n v="28037"/>
    <d v="2012-11-18T00:00:00"/>
    <n v="1960"/>
    <n v="24.2"/>
    <n v="22"/>
    <n v="23.7"/>
    <n v="20.5"/>
    <n v="5376"/>
    <n v="1"/>
    <x v="198"/>
    <n v="146"/>
    <n v="5.6164383561643838"/>
    <x v="32"/>
  </r>
  <r>
    <n v="5377"/>
    <s v="Charlie"/>
    <n v="1"/>
    <s v="Green Turtle"/>
    <s v=""/>
    <d v="2012-06-27T00:00:00"/>
    <m/>
    <n v="60"/>
    <n v="57"/>
    <m/>
    <m/>
    <n v="27051"/>
    <d v="2012-06-27T00:00:00"/>
    <m/>
    <n v="60"/>
    <n v="57"/>
    <m/>
    <m/>
    <n v="5377"/>
    <n v="1"/>
    <x v="7"/>
    <n v="0"/>
    <n v="0"/>
    <x v="1"/>
  </r>
  <r>
    <n v="5378"/>
    <s v="Red"/>
    <n v="10"/>
    <s v="Hawksbill Turtle"/>
    <s v=""/>
    <d v="2012-07-01T00:00:00"/>
    <n v="19600"/>
    <n v="53.4"/>
    <n v="54"/>
    <n v="49.9"/>
    <n v="45.2"/>
    <n v="27673"/>
    <d v="2012-10-07T00:00:00"/>
    <n v="19320"/>
    <n v="56"/>
    <n v="53.8"/>
    <n v="51.1"/>
    <n v="45.7"/>
    <n v="5378"/>
    <n v="1"/>
    <x v="199"/>
    <n v="98"/>
    <n v="0"/>
    <x v="89"/>
  </r>
  <r>
    <n v="5460"/>
    <s v="Trecky"/>
    <n v="1"/>
    <s v="Green Turtle"/>
    <s v=""/>
    <d v="2012-08-14T00:00:00"/>
    <n v="2800"/>
    <n v="26.2"/>
    <n v="23.9"/>
    <n v="24.6"/>
    <n v="20.7"/>
    <n v="28693"/>
    <d v="2013-02-05T00:00:00"/>
    <n v="2920"/>
    <n v="27.7"/>
    <n v="25.1"/>
    <n v="26.2"/>
    <n v="22"/>
    <n v="5460"/>
    <n v="1"/>
    <x v="200"/>
    <n v="175"/>
    <n v="0.68571428571428572"/>
    <x v="90"/>
  </r>
  <r>
    <n v="5470"/>
    <s v="Yshay"/>
    <n v="5"/>
    <s v="Nile Softshell"/>
    <s v=""/>
    <d v="2012-09-16T00:00:00"/>
    <n v="36800"/>
    <n v="81"/>
    <n v="59"/>
    <m/>
    <m/>
    <n v="27665"/>
    <d v="2012-10-04T00:00:00"/>
    <n v="34800"/>
    <m/>
    <m/>
    <m/>
    <m/>
    <n v="5470"/>
    <n v="1"/>
    <x v="201"/>
    <n v="18"/>
    <n v="0"/>
    <x v="1"/>
  </r>
  <r>
    <n v="5495"/>
    <s v="Hay"/>
    <n v="9"/>
    <s v="Caspian Turtle"/>
    <s v=""/>
    <d v="2012-10-11T00:00:00"/>
    <n v="540"/>
    <n v="18"/>
    <n v="13.9"/>
    <n v="15.8"/>
    <m/>
    <n v="27951"/>
    <d v="2012-11-08T00:00:00"/>
    <n v="540"/>
    <n v="18.3"/>
    <n v="14.3"/>
    <n v="15.7"/>
    <m/>
    <n v="5495"/>
    <n v="1"/>
    <x v="7"/>
    <n v="28"/>
    <n v="0"/>
    <x v="91"/>
  </r>
  <r>
    <n v="5582"/>
    <s v="Sivan"/>
    <n v="2"/>
    <s v="Loggerhead"/>
    <s v="Female"/>
    <d v="2012-11-12T00:00:00"/>
    <n v="40480"/>
    <n v="71"/>
    <n v="64"/>
    <m/>
    <m/>
    <n v="29782"/>
    <d v="2013-08-05T00:00:00"/>
    <n v="49160"/>
    <n v="70.400000000000006"/>
    <n v="65"/>
    <n v="67.400000000000006"/>
    <n v="50.2"/>
    <n v="5582"/>
    <n v="1"/>
    <x v="202"/>
    <n v="266"/>
    <n v="32.631578947368418"/>
    <x v="92"/>
  </r>
  <r>
    <n v="5583"/>
    <s v="Alex"/>
    <n v="9"/>
    <s v="Caspian Turtle"/>
    <s v=""/>
    <d v="2012-11-14T00:00:00"/>
    <n v="603"/>
    <n v="19.600000000000001"/>
    <n v="15.4"/>
    <n v="16.7"/>
    <n v="10.7"/>
    <n v="28019"/>
    <d v="2012-11-14T00:00:00"/>
    <n v="603"/>
    <n v="19.600000000000001"/>
    <n v="15.4"/>
    <n v="16.7"/>
    <n v="10.7"/>
    <n v="5583"/>
    <n v="1"/>
    <x v="7"/>
    <n v="0"/>
    <n v="0"/>
    <x v="1"/>
  </r>
  <r>
    <n v="5609"/>
    <s v="Bijo"/>
    <n v="5"/>
    <s v="Nile Softshell"/>
    <s v=""/>
    <d v="2012-11-26T00:00:00"/>
    <n v="22400"/>
    <n v="67"/>
    <n v="53.3"/>
    <m/>
    <m/>
    <n v="28126"/>
    <d v="2012-12-02T00:00:00"/>
    <n v="22680"/>
    <n v="67"/>
    <n v="53.9"/>
    <n v="63.7"/>
    <n v="50.2"/>
    <n v="5609"/>
    <n v="1"/>
    <x v="203"/>
    <n v="6"/>
    <n v="46.666666666666664"/>
    <x v="1"/>
  </r>
  <r>
    <n v="5658"/>
    <s v="Esther"/>
    <n v="2"/>
    <s v="Loggerhead"/>
    <s v="Female"/>
    <d v="2012-12-11T00:00:00"/>
    <n v="36280"/>
    <n v="72.3"/>
    <n v="64.900000000000006"/>
    <n v="68.7"/>
    <n v="53.5"/>
    <n v="29784"/>
    <d v="2013-08-06T00:00:00"/>
    <n v="44620"/>
    <m/>
    <m/>
    <m/>
    <m/>
    <n v="5658"/>
    <n v="1"/>
    <x v="204"/>
    <n v="238"/>
    <n v="35.042016806722692"/>
    <x v="1"/>
  </r>
  <r>
    <n v="5659"/>
    <s v="Datz"/>
    <n v="9"/>
    <s v="Caspian Turtle"/>
    <s v=""/>
    <d v="2012-12-17T00:00:00"/>
    <n v="18"/>
    <n v="5.0999999999999996"/>
    <n v="4.5999999999999996"/>
    <n v="4.7"/>
    <m/>
    <n v="28928"/>
    <d v="2013-03-17T00:00:00"/>
    <n v="21"/>
    <m/>
    <m/>
    <m/>
    <m/>
    <n v="5659"/>
    <n v="1"/>
    <x v="205"/>
    <n v="90"/>
    <n v="3.3333333333333333E-2"/>
    <x v="1"/>
  </r>
  <r>
    <n v="5660"/>
    <s v="Datza"/>
    <n v="9"/>
    <s v="Caspian Turtle"/>
    <s v=""/>
    <d v="2012-12-17T00:00:00"/>
    <n v="11"/>
    <n v="4.2"/>
    <n v="3.9"/>
    <n v="3.8"/>
    <m/>
    <n v="28929"/>
    <d v="2013-03-17T00:00:00"/>
    <n v="14"/>
    <m/>
    <m/>
    <m/>
    <m/>
    <n v="5660"/>
    <n v="1"/>
    <x v="205"/>
    <n v="90"/>
    <n v="3.3333333333333333E-2"/>
    <x v="1"/>
  </r>
  <r>
    <n v="5661"/>
    <s v="Ronit"/>
    <n v="2"/>
    <s v="Loggerhead"/>
    <s v="Female"/>
    <d v="2012-12-17T00:00:00"/>
    <n v="33100"/>
    <n v="63.9"/>
    <n v="62"/>
    <n v="58.5"/>
    <n v="49.2"/>
    <n v="28269"/>
    <d v="2012-12-17T00:00:00"/>
    <n v="33100"/>
    <n v="63.9"/>
    <n v="62"/>
    <n v="58.5"/>
    <n v="49.2"/>
    <n v="5661"/>
    <n v="1"/>
    <x v="7"/>
    <n v="0"/>
    <n v="0"/>
    <x v="1"/>
  </r>
  <r>
    <n v="5664"/>
    <s v="Strider"/>
    <n v="2"/>
    <s v="Loggerhead"/>
    <s v=""/>
    <d v="2012-12-21T00:00:00"/>
    <n v="19440"/>
    <n v="55.4"/>
    <n v="54.2"/>
    <n v="51.7"/>
    <n v="42.6"/>
    <n v="29780"/>
    <d v="2013-08-05T00:00:00"/>
    <n v="25640"/>
    <n v="57.5"/>
    <n v="55.6"/>
    <n v="53.2"/>
    <n v="45.2"/>
    <n v="5664"/>
    <n v="1"/>
    <x v="206"/>
    <n v="227"/>
    <n v="27.312775330396477"/>
    <x v="62"/>
  </r>
  <r>
    <n v="5665"/>
    <s v="Udi"/>
    <n v="2"/>
    <s v="Loggerhead"/>
    <s v="Female"/>
    <d v="2012-12-21T00:00:00"/>
    <n v="35020"/>
    <n v="70.3"/>
    <n v="63.7"/>
    <n v="65.5"/>
    <n v="52.7"/>
    <n v="30498"/>
    <d v="2013-11-13T00:00:00"/>
    <n v="46100"/>
    <n v="71.400000000000006"/>
    <n v="64.5"/>
    <n v="66.3"/>
    <n v="53.8"/>
    <n v="5665"/>
    <n v="1"/>
    <x v="207"/>
    <n v="327"/>
    <n v="33.883792048929664"/>
    <x v="93"/>
  </r>
  <r>
    <n v="5667"/>
    <s v="Easy"/>
    <n v="2"/>
    <s v="Loggerhead"/>
    <s v="Female"/>
    <d v="2012-12-22T00:00:00"/>
    <n v="37160"/>
    <n v="70.2"/>
    <n v="66.400000000000006"/>
    <n v="66.2"/>
    <n v="53.1"/>
    <n v="32448"/>
    <d v="2014-08-27T00:00:00"/>
    <n v="50400"/>
    <m/>
    <m/>
    <n v="69.3"/>
    <m/>
    <n v="5667"/>
    <n v="1"/>
    <x v="208"/>
    <n v="613"/>
    <n v="21.598694942903752"/>
    <x v="1"/>
  </r>
  <r>
    <n v="5681"/>
    <s v="Naomi"/>
    <n v="2"/>
    <s v="Loggerhead"/>
    <s v="Female"/>
    <d v="2013-01-08T00:00:00"/>
    <n v="29240"/>
    <n v="60.5"/>
    <n v="60.9"/>
    <n v="54.5"/>
    <m/>
    <n v="30499"/>
    <d v="2013-11-13T00:00:00"/>
    <n v="39600"/>
    <n v="62.5"/>
    <n v="63"/>
    <n v="58.1"/>
    <n v="51.6"/>
    <n v="5681"/>
    <n v="1"/>
    <x v="209"/>
    <n v="309"/>
    <n v="33.527508090614887"/>
    <x v="47"/>
  </r>
  <r>
    <n v="5687"/>
    <s v="metziztan"/>
    <n v="5"/>
    <s v="Nile Softshell"/>
    <s v=""/>
    <d v="2013-01-11T00:00:00"/>
    <n v="210"/>
    <n v="14.6"/>
    <n v="11.3"/>
    <n v="13.4"/>
    <n v="11.6"/>
    <n v="28720"/>
    <d v="2013-02-09T00:00:00"/>
    <n v="222"/>
    <m/>
    <m/>
    <m/>
    <m/>
    <n v="5687"/>
    <n v="1"/>
    <x v="210"/>
    <n v="29"/>
    <n v="0.41379310344827586"/>
    <x v="1"/>
  </r>
  <r>
    <n v="5690"/>
    <s v="sufa3"/>
    <n v="9"/>
    <s v="Caspian Turtle"/>
    <s v=""/>
    <d v="2013-01-13T00:00:00"/>
    <n v="388"/>
    <n v="17.2"/>
    <n v="13.6"/>
    <m/>
    <m/>
    <n v="28447"/>
    <d v="2013-01-13T00:00:00"/>
    <n v="388"/>
    <n v="17.2"/>
    <n v="13.6"/>
    <m/>
    <m/>
    <n v="5690"/>
    <n v="1"/>
    <x v="7"/>
    <n v="0"/>
    <n v="0"/>
    <x v="1"/>
  </r>
  <r>
    <n v="5691"/>
    <s v="sufa13"/>
    <n v="9"/>
    <s v="Caspian Turtle"/>
    <s v=""/>
    <d v="2013-01-13T00:00:00"/>
    <n v="243"/>
    <n v="14"/>
    <n v="11.8"/>
    <m/>
    <m/>
    <n v="28927"/>
    <d v="2013-03-17T00:00:00"/>
    <n v="262"/>
    <m/>
    <m/>
    <m/>
    <m/>
    <n v="5691"/>
    <n v="1"/>
    <x v="120"/>
    <n v="63"/>
    <n v="0.30158730158730157"/>
    <x v="1"/>
  </r>
  <r>
    <n v="5692"/>
    <s v="sufa14"/>
    <n v="9"/>
    <s v="Caspian Turtle"/>
    <s v=""/>
    <d v="2013-01-13T00:00:00"/>
    <n v="440"/>
    <n v="16.100000000000001"/>
    <n v="13.6"/>
    <m/>
    <m/>
    <n v="28451"/>
    <d v="2013-01-13T00:00:00"/>
    <n v="440"/>
    <n v="16.100000000000001"/>
    <n v="13.6"/>
    <m/>
    <m/>
    <n v="5692"/>
    <n v="1"/>
    <x v="7"/>
    <n v="0"/>
    <n v="0"/>
    <x v="1"/>
  </r>
  <r>
    <n v="5693"/>
    <s v="sufa15"/>
    <n v="9"/>
    <s v="Caspian Turtle"/>
    <s v=""/>
    <d v="2013-01-13T00:00:00"/>
    <n v="1107"/>
    <n v="21.7"/>
    <n v="19.399999999999999"/>
    <m/>
    <m/>
    <n v="28454"/>
    <d v="2013-01-13T00:00:00"/>
    <n v="1107"/>
    <n v="21.7"/>
    <n v="19.399999999999999"/>
    <m/>
    <m/>
    <n v="5693"/>
    <n v="1"/>
    <x v="7"/>
    <n v="0"/>
    <n v="0"/>
    <x v="1"/>
  </r>
  <r>
    <n v="5694"/>
    <s v="sufa1"/>
    <n v="9"/>
    <s v="Caspian Turtle"/>
    <s v=""/>
    <d v="2013-01-13T00:00:00"/>
    <n v="859"/>
    <n v="19.100000000000001"/>
    <n v="16.7"/>
    <m/>
    <m/>
    <n v="28457"/>
    <d v="2013-01-13T00:00:00"/>
    <n v="859"/>
    <n v="19.100000000000001"/>
    <n v="16.7"/>
    <m/>
    <m/>
    <n v="5694"/>
    <n v="1"/>
    <x v="7"/>
    <n v="0"/>
    <n v="0"/>
    <x v="1"/>
  </r>
  <r>
    <n v="5695"/>
    <s v="sufa2"/>
    <n v="9"/>
    <s v="Caspian Turtle"/>
    <s v=""/>
    <d v="2013-01-13T00:00:00"/>
    <n v="875"/>
    <n v="20"/>
    <n v="17.2"/>
    <m/>
    <m/>
    <n v="28459"/>
    <d v="2013-01-13T00:00:00"/>
    <n v="875"/>
    <n v="20"/>
    <n v="17.2"/>
    <m/>
    <m/>
    <n v="5695"/>
    <n v="1"/>
    <x v="7"/>
    <n v="0"/>
    <n v="0"/>
    <x v="1"/>
  </r>
  <r>
    <n v="5696"/>
    <s v="sufa4"/>
    <n v="9"/>
    <s v="Caspian Turtle"/>
    <s v=""/>
    <d v="2013-01-13T00:00:00"/>
    <n v="1066"/>
    <n v="21.8"/>
    <n v="18"/>
    <m/>
    <m/>
    <n v="28604"/>
    <d v="2013-01-28T00:00:00"/>
    <n v="987"/>
    <n v="21.7"/>
    <n v="18.5"/>
    <n v="18.8"/>
    <m/>
    <n v="5696"/>
    <n v="1"/>
    <x v="211"/>
    <n v="15"/>
    <n v="0"/>
    <x v="66"/>
  </r>
  <r>
    <n v="5697"/>
    <s v="sufa12"/>
    <n v="9"/>
    <s v="Caspian Turtle"/>
    <s v=""/>
    <d v="2013-01-13T00:00:00"/>
    <n v="924"/>
    <n v="23.2"/>
    <n v="18.3"/>
    <m/>
    <m/>
    <n v="28463"/>
    <d v="2013-01-13T00:00:00"/>
    <n v="924"/>
    <n v="23.2"/>
    <n v="18.3"/>
    <m/>
    <m/>
    <n v="5697"/>
    <n v="1"/>
    <x v="7"/>
    <n v="0"/>
    <n v="0"/>
    <x v="1"/>
  </r>
  <r>
    <n v="5699"/>
    <s v="sufa10"/>
    <n v="9"/>
    <s v="Caspian Turtle"/>
    <s v=""/>
    <d v="2013-01-13T00:00:00"/>
    <n v="788"/>
    <n v="19.899999999999999"/>
    <n v="16.899999999999999"/>
    <m/>
    <m/>
    <n v="28468"/>
    <d v="2013-01-13T00:00:00"/>
    <n v="788"/>
    <n v="19.899999999999999"/>
    <n v="16.899999999999999"/>
    <m/>
    <m/>
    <n v="5699"/>
    <n v="1"/>
    <x v="7"/>
    <n v="0"/>
    <n v="0"/>
    <x v="1"/>
  </r>
  <r>
    <n v="5700"/>
    <s v="sufa9"/>
    <n v="9"/>
    <s v="Caspian Turtle"/>
    <s v=""/>
    <d v="2013-01-13T00:00:00"/>
    <n v="842"/>
    <n v="20.7"/>
    <n v="16"/>
    <m/>
    <m/>
    <n v="28470"/>
    <d v="2013-01-13T00:00:00"/>
    <n v="842"/>
    <n v="20.7"/>
    <n v="16"/>
    <m/>
    <m/>
    <n v="5700"/>
    <n v="1"/>
    <x v="7"/>
    <n v="0"/>
    <n v="0"/>
    <x v="1"/>
  </r>
  <r>
    <n v="5701"/>
    <s v="sufa6"/>
    <n v="9"/>
    <s v="Caspian Turtle"/>
    <s v=""/>
    <d v="2013-01-13T00:00:00"/>
    <n v="1152"/>
    <n v="21.2"/>
    <n v="17.7"/>
    <m/>
    <m/>
    <n v="28472"/>
    <d v="2013-01-13T00:00:00"/>
    <n v="1152"/>
    <n v="21.2"/>
    <n v="17.7"/>
    <m/>
    <m/>
    <n v="5701"/>
    <n v="1"/>
    <x v="7"/>
    <n v="0"/>
    <n v="0"/>
    <x v="1"/>
  </r>
  <r>
    <n v="5702"/>
    <s v="sufa5"/>
    <n v="9"/>
    <s v="Caspian Turtle"/>
    <s v=""/>
    <d v="2013-01-13T00:00:00"/>
    <n v="964"/>
    <n v="21.1"/>
    <n v="18.3"/>
    <m/>
    <m/>
    <n v="28474"/>
    <d v="2013-01-13T00:00:00"/>
    <n v="964"/>
    <n v="21.1"/>
    <n v="18.3"/>
    <m/>
    <m/>
    <n v="5702"/>
    <n v="1"/>
    <x v="7"/>
    <n v="0"/>
    <n v="0"/>
    <x v="1"/>
  </r>
  <r>
    <n v="5703"/>
    <s v="sufa8"/>
    <n v="9"/>
    <s v="Caspian Turtle"/>
    <s v=""/>
    <d v="2013-01-13T00:00:00"/>
    <n v="1956"/>
    <n v="27.3"/>
    <n v="20.7"/>
    <m/>
    <m/>
    <n v="28476"/>
    <d v="2013-01-13T00:00:00"/>
    <n v="1956"/>
    <n v="27.3"/>
    <n v="20.7"/>
    <m/>
    <m/>
    <n v="5703"/>
    <n v="1"/>
    <x v="7"/>
    <n v="0"/>
    <n v="0"/>
    <x v="1"/>
  </r>
  <r>
    <n v="5704"/>
    <s v="sufa7"/>
    <n v="9"/>
    <s v="Caspian Turtle"/>
    <s v=""/>
    <d v="2013-01-13T00:00:00"/>
    <n v="727"/>
    <n v="21.6"/>
    <n v="16.5"/>
    <m/>
    <m/>
    <n v="28478"/>
    <d v="2013-01-13T00:00:00"/>
    <n v="727"/>
    <n v="21.6"/>
    <n v="16.5"/>
    <m/>
    <m/>
    <n v="5704"/>
    <n v="1"/>
    <x v="7"/>
    <n v="0"/>
    <n v="0"/>
    <x v="1"/>
  </r>
  <r>
    <n v="5705"/>
    <s v="sufa16"/>
    <n v="9"/>
    <s v="Caspian Turtle"/>
    <s v=""/>
    <d v="2013-01-13T00:00:00"/>
    <n v="753"/>
    <n v="19.3"/>
    <n v="15.6"/>
    <m/>
    <m/>
    <n v="28480"/>
    <d v="2013-01-13T00:00:00"/>
    <n v="753"/>
    <n v="19.3"/>
    <n v="15.6"/>
    <m/>
    <m/>
    <n v="5705"/>
    <n v="1"/>
    <x v="7"/>
    <n v="0"/>
    <n v="0"/>
    <x v="1"/>
  </r>
  <r>
    <n v="5706"/>
    <s v="sufa17"/>
    <n v="9"/>
    <s v="Caspian Turtle"/>
    <s v=""/>
    <d v="2013-01-13T00:00:00"/>
    <n v="5"/>
    <n v="3.2"/>
    <n v="3.2"/>
    <m/>
    <m/>
    <n v="28566"/>
    <d v="2013-01-13T00:00:00"/>
    <n v="5"/>
    <n v="3.2"/>
    <n v="3.2"/>
    <m/>
    <m/>
    <n v="5706"/>
    <n v="1"/>
    <x v="7"/>
    <n v="0"/>
    <n v="0"/>
    <x v="1"/>
  </r>
  <r>
    <n v="5708"/>
    <s v="makpitzan"/>
    <n v="5"/>
    <s v="Nile Softshell"/>
    <s v=""/>
    <d v="2013-01-14T00:00:00"/>
    <n v="556"/>
    <n v="20.399999999999999"/>
    <n v="17.3"/>
    <m/>
    <n v="16.100000000000001"/>
    <n v="28602"/>
    <d v="2013-01-28T00:00:00"/>
    <n v="544"/>
    <n v="19.600000000000001"/>
    <n v="17"/>
    <n v="18.5"/>
    <m/>
    <n v="5708"/>
    <n v="1"/>
    <x v="212"/>
    <n v="14"/>
    <n v="0"/>
    <x v="11"/>
  </r>
  <r>
    <n v="5709"/>
    <s v="sufa18"/>
    <n v="9"/>
    <s v="Caspian Turtle"/>
    <s v=""/>
    <d v="2013-01-14T00:00:00"/>
    <n v="247"/>
    <n v="13.5"/>
    <n v="11"/>
    <m/>
    <m/>
    <n v="28493"/>
    <d v="2013-01-14T00:00:00"/>
    <n v="247"/>
    <n v="13.5"/>
    <n v="11"/>
    <m/>
    <m/>
    <n v="5709"/>
    <n v="1"/>
    <x v="7"/>
    <n v="0"/>
    <n v="0"/>
    <x v="1"/>
  </r>
  <r>
    <n v="5714"/>
    <s v="Einat"/>
    <n v="5"/>
    <s v="Nile Softshell"/>
    <s v=""/>
    <d v="2013-01-17T00:00:00"/>
    <n v="28200"/>
    <n v="72"/>
    <n v="53"/>
    <n v="65.599999999999994"/>
    <n v="49.4"/>
    <n v="28517"/>
    <d v="2013-01-17T00:00:00"/>
    <n v="28200"/>
    <n v="72"/>
    <n v="53"/>
    <n v="65.599999999999994"/>
    <n v="49.4"/>
    <n v="5714"/>
    <n v="1"/>
    <x v="7"/>
    <n v="0"/>
    <n v="0"/>
    <x v="1"/>
  </r>
  <r>
    <n v="5718"/>
    <s v="Yona"/>
    <n v="2"/>
    <s v="Loggerhead"/>
    <s v="Female"/>
    <d v="2013-01-21T00:00:00"/>
    <n v="23100"/>
    <n v="56.8"/>
    <n v="57.2"/>
    <n v="53.7"/>
    <n v="45.6"/>
    <n v="28697"/>
    <d v="2013-02-05T00:00:00"/>
    <n v="24860"/>
    <n v="56.7"/>
    <n v="56.6"/>
    <n v="52.4"/>
    <n v="44"/>
    <n v="5718"/>
    <n v="1"/>
    <x v="213"/>
    <n v="15"/>
    <n v="117.33333333333333"/>
    <x v="73"/>
  </r>
  <r>
    <n v="5721"/>
    <s v="Sahar"/>
    <n v="9"/>
    <s v="Caspian Turtle"/>
    <s v=""/>
    <d v="2013-01-26T00:00:00"/>
    <n v="24"/>
    <m/>
    <m/>
    <m/>
    <m/>
    <n v="28608"/>
    <d v="2013-01-26T00:00:00"/>
    <n v="24"/>
    <m/>
    <m/>
    <m/>
    <m/>
    <n v="5721"/>
    <n v="1"/>
    <x v="7"/>
    <n v="0"/>
    <n v="0"/>
    <x v="1"/>
  </r>
  <r>
    <n v="5722"/>
    <s v="Jo-avi"/>
    <n v="9"/>
    <s v="Caspian Turtle"/>
    <s v=""/>
    <d v="2013-01-28T00:00:00"/>
    <n v="872"/>
    <m/>
    <m/>
    <m/>
    <m/>
    <n v="28612"/>
    <d v="2013-01-28T00:00:00"/>
    <n v="872"/>
    <m/>
    <m/>
    <m/>
    <m/>
    <n v="5722"/>
    <n v="1"/>
    <x v="7"/>
    <n v="0"/>
    <n v="0"/>
    <x v="1"/>
  </r>
  <r>
    <n v="5723"/>
    <s v="Rikki"/>
    <n v="2"/>
    <s v="Loggerhead"/>
    <s v=""/>
    <d v="2013-01-28T00:00:00"/>
    <n v="19720"/>
    <n v="54.4"/>
    <n v="52.5"/>
    <n v="49.4"/>
    <n v="41.5"/>
    <n v="28695"/>
    <d v="2013-02-05T00:00:00"/>
    <n v="20160"/>
    <n v="54.7"/>
    <n v="51"/>
    <n v="50.3"/>
    <n v="41"/>
    <n v="5723"/>
    <n v="1"/>
    <x v="214"/>
    <n v="8"/>
    <n v="55"/>
    <x v="80"/>
  </r>
  <r>
    <n v="5729"/>
    <s v="Sagi"/>
    <n v="2"/>
    <s v="Loggerhead"/>
    <s v="Female"/>
    <d v="2013-02-02T00:00:00"/>
    <n v="41740"/>
    <n v="73.400000000000006"/>
    <n v="67.7"/>
    <n v="69.599999999999994"/>
    <n v="55.5"/>
    <n v="30560"/>
    <d v="2013-11-17T00:00:00"/>
    <n v="52940"/>
    <n v="74.7"/>
    <n v="68.400000000000006"/>
    <n v="71.3"/>
    <n v="56.5"/>
    <n v="5729"/>
    <n v="1"/>
    <x v="215"/>
    <n v="288"/>
    <n v="38.888888888888886"/>
    <x v="94"/>
  </r>
  <r>
    <n v="5750"/>
    <s v="Yahalom"/>
    <n v="2"/>
    <s v="Loggerhead"/>
    <s v="Female"/>
    <d v="2013-02-24T00:00:00"/>
    <n v="34400"/>
    <n v="73"/>
    <n v="66"/>
    <n v="68.400000000000006"/>
    <n v="50.7"/>
    <n v="29635"/>
    <d v="2013-07-08T00:00:00"/>
    <n v="50050"/>
    <n v="72.400000000000006"/>
    <n v="65.2"/>
    <n v="68.2"/>
    <n v="51.8"/>
    <n v="5750"/>
    <n v="1"/>
    <x v="216"/>
    <n v="134"/>
    <n v="116.79104477611941"/>
    <x v="92"/>
  </r>
  <r>
    <n v="5753"/>
    <s v="Datzon"/>
    <n v="9"/>
    <s v="Caspian Turtle"/>
    <s v=""/>
    <d v="2013-03-17T00:00:00"/>
    <n v="50"/>
    <m/>
    <m/>
    <m/>
    <m/>
    <n v="28930"/>
    <d v="2013-03-17T00:00:00"/>
    <n v="50"/>
    <m/>
    <m/>
    <m/>
    <m/>
    <n v="5753"/>
    <n v="1"/>
    <x v="7"/>
    <n v="0"/>
    <n v="0"/>
    <x v="1"/>
  </r>
  <r>
    <n v="5754"/>
    <s v="Goodi"/>
    <n v="1"/>
    <s v="Green Turtle"/>
    <s v=""/>
    <d v="2013-03-06T00:00:00"/>
    <n v="5700"/>
    <n v="39.5"/>
    <n v="35.4"/>
    <n v="37.299999999999997"/>
    <n v="30.2"/>
    <n v="29764"/>
    <d v="2013-08-01T00:00:00"/>
    <n v="7520"/>
    <n v="40.5"/>
    <n v="35.9"/>
    <n v="37.299999999999997"/>
    <n v="30.5"/>
    <n v="5754"/>
    <n v="1"/>
    <x v="217"/>
    <n v="148"/>
    <n v="12.297297297297296"/>
    <x v="5"/>
  </r>
  <r>
    <n v="5756"/>
    <s v="Mazal-Frida"/>
    <n v="6"/>
    <s v="Med. Spur-Thighed Tortoise"/>
    <s v="Female"/>
    <d v="2013-04-16T00:00:00"/>
    <n v="784"/>
    <n v="19.2"/>
    <n v="18.7"/>
    <n v="15.5"/>
    <m/>
    <n v="29085"/>
    <d v="2013-04-16T00:00:00"/>
    <n v="784"/>
    <n v="19.2"/>
    <n v="18.7"/>
    <n v="15.5"/>
    <m/>
    <n v="5756"/>
    <n v="1"/>
    <x v="7"/>
    <n v="0"/>
    <n v="0"/>
    <x v="1"/>
  </r>
  <r>
    <n v="5757"/>
    <s v="Negev-Gate"/>
    <n v="2"/>
    <s v="Loggerhead"/>
    <s v=""/>
    <d v="2013-04-18T00:00:00"/>
    <n v="18700"/>
    <n v="52.3"/>
    <n v="51.8"/>
    <n v="47.6"/>
    <n v="41.5"/>
    <n v="29594"/>
    <d v="2013-06-30T00:00:00"/>
    <n v="20580"/>
    <n v="53.1"/>
    <n v="51.8"/>
    <m/>
    <m/>
    <n v="5757"/>
    <n v="1"/>
    <x v="218"/>
    <n v="73"/>
    <n v="25.753424657534246"/>
    <x v="54"/>
  </r>
  <r>
    <n v="5807"/>
    <s v="Genius"/>
    <n v="1"/>
    <s v="Green Turtle"/>
    <s v="Female"/>
    <d v="2013-05-08T00:00:00"/>
    <n v="33940"/>
    <n v="65.900000000000006"/>
    <n v="62.4"/>
    <n v="61.6"/>
    <n v="51.2"/>
    <n v="29557"/>
    <d v="2013-06-20T00:00:00"/>
    <n v="33360"/>
    <n v="64.8"/>
    <n v="58.4"/>
    <n v="59.2"/>
    <m/>
    <n v="5807"/>
    <n v="1"/>
    <x v="219"/>
    <n v="43"/>
    <n v="0"/>
    <x v="95"/>
  </r>
  <r>
    <n v="5810"/>
    <s v="Vova"/>
    <n v="1"/>
    <s v="Green Turtle"/>
    <s v=""/>
    <d v="2013-05-14T00:00:00"/>
    <n v="11800"/>
    <n v="47"/>
    <n v="40.5"/>
    <n v="43"/>
    <n v="43.4"/>
    <n v="29502"/>
    <d v="2013-06-12T00:00:00"/>
    <m/>
    <n v="46.2"/>
    <n v="40.1"/>
    <n v="43.2"/>
    <n v="34.5"/>
    <n v="5810"/>
    <n v="1"/>
    <x v="7"/>
    <n v="29"/>
    <n v="0"/>
    <x v="11"/>
  </r>
  <r>
    <n v="5816"/>
    <s v="Ofir"/>
    <n v="2"/>
    <s v="Loggerhead"/>
    <s v="Male"/>
    <d v="2013-05-20T00:00:00"/>
    <n v="54840"/>
    <n v="77.5"/>
    <n v="69.400000000000006"/>
    <n v="72.2"/>
    <n v="54.9"/>
    <n v="29493"/>
    <d v="2013-06-11T00:00:00"/>
    <n v="55240"/>
    <n v="77.099999999999994"/>
    <n v="69.2"/>
    <n v="72.3"/>
    <n v="54.7"/>
    <n v="5816"/>
    <n v="1"/>
    <x v="220"/>
    <n v="22"/>
    <n v="18.181818181818183"/>
    <x v="42"/>
  </r>
  <r>
    <n v="5823"/>
    <s v="SoftPower"/>
    <n v="5"/>
    <s v="Nile Softshell"/>
    <s v=""/>
    <d v="2013-05-23T00:00:00"/>
    <n v="4950"/>
    <n v="39.5"/>
    <n v="32"/>
    <m/>
    <m/>
    <n v="29447"/>
    <d v="2013-06-02T00:00:00"/>
    <n v="4450"/>
    <n v="38.5"/>
    <n v="31.5"/>
    <m/>
    <m/>
    <n v="5823"/>
    <n v="1"/>
    <x v="221"/>
    <n v="10"/>
    <n v="0"/>
    <x v="2"/>
  </r>
  <r>
    <n v="5827"/>
    <s v="Daga-Yam"/>
    <n v="2"/>
    <s v="Loggerhead"/>
    <s v="Female"/>
    <d v="2013-05-28T00:00:00"/>
    <n v="27450"/>
    <n v="62.2"/>
    <n v="59.4"/>
    <n v="57.9"/>
    <n v="49"/>
    <n v="29503"/>
    <d v="2013-06-12T00:00:00"/>
    <n v="28840"/>
    <n v="62.3"/>
    <n v="58.7"/>
    <n v="57.6"/>
    <n v="48.2"/>
    <n v="5827"/>
    <n v="1"/>
    <x v="222"/>
    <n v="15"/>
    <n v="92.666666666666671"/>
    <x v="96"/>
  </r>
  <r>
    <n v="5833"/>
    <s v="Jango"/>
    <n v="2"/>
    <s v="Loggerhead"/>
    <s v="Female"/>
    <d v="2013-06-04T00:00:00"/>
    <n v="29950"/>
    <n v="64.599999999999994"/>
    <n v="59.6"/>
    <n v="59.3"/>
    <n v="45.6"/>
    <n v="29494"/>
    <d v="2013-06-11T00:00:00"/>
    <n v="30240"/>
    <n v="65.400000000000006"/>
    <n v="59.4"/>
    <n v="59.4"/>
    <n v="45.4"/>
    <n v="5833"/>
    <n v="1"/>
    <x v="223"/>
    <n v="7"/>
    <n v="41.428571428571431"/>
    <x v="97"/>
  </r>
  <r>
    <n v="5851"/>
    <s v="Joni"/>
    <n v="2"/>
    <s v="Loggerhead"/>
    <s v=""/>
    <d v="2013-06-27T00:00:00"/>
    <n v="12740"/>
    <n v="47"/>
    <n v="45"/>
    <n v="42.3"/>
    <n v="35.299999999999997"/>
    <n v="29586"/>
    <d v="2013-06-27T00:00:00"/>
    <n v="12740"/>
    <n v="47"/>
    <n v="45"/>
    <n v="42.3"/>
    <n v="35.299999999999997"/>
    <n v="5851"/>
    <n v="1"/>
    <x v="7"/>
    <n v="0"/>
    <n v="0"/>
    <x v="1"/>
  </r>
  <r>
    <n v="5875"/>
    <s v="Adi"/>
    <n v="2"/>
    <s v="Loggerhead"/>
    <s v="Female"/>
    <d v="2013-08-01T00:00:00"/>
    <n v="27080"/>
    <n v="59.8"/>
    <n v="54.8"/>
    <n v="55.3"/>
    <n v="44.9"/>
    <n v="30561"/>
    <d v="2013-11-19T00:00:00"/>
    <n v="29280"/>
    <n v="60"/>
    <n v="55.3"/>
    <n v="55.7"/>
    <n v="44.9"/>
    <n v="5875"/>
    <n v="1"/>
    <x v="224"/>
    <n v="110"/>
    <n v="20"/>
    <x v="34"/>
  </r>
  <r>
    <n v="5877"/>
    <s v="Stifler"/>
    <n v="2"/>
    <s v="Loggerhead"/>
    <s v="Female"/>
    <d v="2013-08-04T00:00:00"/>
    <n v="33500"/>
    <n v="65.5"/>
    <n v="61.2"/>
    <n v="61.1"/>
    <n v="49.7"/>
    <n v="29775"/>
    <d v="2013-08-04T00:00:00"/>
    <n v="33500"/>
    <n v="65.5"/>
    <n v="61.2"/>
    <n v="61.1"/>
    <n v="49.7"/>
    <n v="5877"/>
    <n v="1"/>
    <x v="7"/>
    <n v="0"/>
    <n v="0"/>
    <x v="1"/>
  </r>
  <r>
    <n v="5879"/>
    <s v="Rach2"/>
    <n v="5"/>
    <s v="Nile Softshell"/>
    <s v=""/>
    <d v="2013-08-10T00:00:00"/>
    <n v="11980"/>
    <n v="56.5"/>
    <n v="43.5"/>
    <m/>
    <m/>
    <n v="29857"/>
    <d v="2013-08-14T00:00:00"/>
    <n v="12080"/>
    <m/>
    <m/>
    <m/>
    <m/>
    <n v="5879"/>
    <n v="1"/>
    <x v="44"/>
    <n v="4"/>
    <n v="25"/>
    <x v="1"/>
  </r>
  <r>
    <n v="5880"/>
    <s v="Rach3"/>
    <n v="5"/>
    <s v="Nile Softshell"/>
    <s v=""/>
    <d v="2013-08-10T00:00:00"/>
    <n v="13560"/>
    <n v="57"/>
    <n v="42.7"/>
    <m/>
    <m/>
    <n v="29858"/>
    <d v="2013-08-14T00:00:00"/>
    <n v="13820"/>
    <m/>
    <m/>
    <m/>
    <m/>
    <n v="5880"/>
    <n v="1"/>
    <x v="186"/>
    <n v="4"/>
    <n v="65"/>
    <x v="1"/>
  </r>
  <r>
    <n v="5935"/>
    <s v="Shrir"/>
    <n v="2"/>
    <s v="Loggerhead"/>
    <s v=""/>
    <d v="2013-09-06T00:00:00"/>
    <n v="2440"/>
    <n v="26.6"/>
    <n v="25.7"/>
    <n v="25.2"/>
    <n v="20.8"/>
    <n v="30500"/>
    <d v="2013-11-13T00:00:00"/>
    <n v="3006"/>
    <n v="28.6"/>
    <n v="25.8"/>
    <n v="24.9"/>
    <n v="21.6"/>
    <n v="5935"/>
    <n v="1"/>
    <x v="225"/>
    <n v="68"/>
    <n v="8.3235294117647065"/>
    <x v="47"/>
  </r>
  <r>
    <n v="5960"/>
    <s v="Kapara - mantin"/>
    <n v="2"/>
    <s v="Loggerhead"/>
    <s v=""/>
    <d v="2013-09-13T00:00:00"/>
    <n v="35060"/>
    <n v="65.5"/>
    <n v="63"/>
    <n v="61.5"/>
    <m/>
    <n v="30564"/>
    <d v="2013-11-19T00:00:00"/>
    <n v="35540"/>
    <n v="65.7"/>
    <n v="62.2"/>
    <n v="61.2"/>
    <m/>
    <n v="5960"/>
    <n v="1"/>
    <x v="226"/>
    <n v="67"/>
    <n v="7.1641791044776122"/>
    <x v="34"/>
  </r>
  <r>
    <n v="5990"/>
    <s v="Efrat"/>
    <n v="2"/>
    <s v="Loggerhead"/>
    <s v="Female"/>
    <d v="2013-10-06T00:00:00"/>
    <n v="24160"/>
    <n v="60.5"/>
    <n v="58.5"/>
    <n v="57"/>
    <m/>
    <n v="31860"/>
    <d v="2014-05-21T00:00:00"/>
    <n v="28520"/>
    <n v="61.7"/>
    <n v="57.4"/>
    <n v="57.1"/>
    <n v="47.7"/>
    <n v="5990"/>
    <n v="1"/>
    <x v="227"/>
    <n v="227"/>
    <n v="19.207048458149778"/>
    <x v="16"/>
  </r>
  <r>
    <n v="5997"/>
    <s v="Tzedek-Ofir"/>
    <n v="2"/>
    <s v="Loggerhead"/>
    <s v="Female"/>
    <d v="2013-10-10T00:00:00"/>
    <n v="22420"/>
    <n v="58.3"/>
    <n v="57.4"/>
    <n v="54.6"/>
    <n v="45"/>
    <n v="30621"/>
    <d v="2013-11-27T00:00:00"/>
    <n v="22340"/>
    <n v="57.5"/>
    <n v="56.1"/>
    <n v="54.6"/>
    <n v="43.7"/>
    <n v="5997"/>
    <n v="1"/>
    <x v="228"/>
    <n v="48"/>
    <n v="0"/>
    <x v="11"/>
  </r>
  <r>
    <n v="5998"/>
    <s v="Tomy"/>
    <n v="2"/>
    <s v="Loggerhead"/>
    <s v="Male"/>
    <d v="2013-10-12T00:00:00"/>
    <n v="43780"/>
    <n v="71.7"/>
    <n v="63.5"/>
    <n v="66.599999999999994"/>
    <n v="49.8"/>
    <n v="30269"/>
    <d v="2013-10-12T00:00:00"/>
    <n v="43780"/>
    <n v="71.7"/>
    <n v="63.5"/>
    <n v="66.599999999999994"/>
    <n v="49.8"/>
    <n v="5998"/>
    <n v="1"/>
    <x v="7"/>
    <n v="0"/>
    <n v="0"/>
    <x v="1"/>
  </r>
  <r>
    <n v="5999"/>
    <s v="Hadas"/>
    <n v="2"/>
    <s v="Loggerhead"/>
    <s v=""/>
    <d v="2013-10-16T00:00:00"/>
    <n v="24440"/>
    <n v="60.2"/>
    <n v="57.5"/>
    <n v="57"/>
    <n v="47.5"/>
    <n v="30574"/>
    <d v="2013-11-20T00:00:00"/>
    <n v="23440"/>
    <n v="61.1"/>
    <n v="58"/>
    <n v="56"/>
    <m/>
    <n v="5999"/>
    <n v="1"/>
    <x v="229"/>
    <n v="35"/>
    <n v="0"/>
    <x v="98"/>
  </r>
  <r>
    <n v="6012"/>
    <s v="Layla"/>
    <n v="2"/>
    <s v="Loggerhead"/>
    <s v="Female"/>
    <d v="2013-11-01T00:00:00"/>
    <n v="19660"/>
    <n v="58.7"/>
    <n v="59.83"/>
    <n v="48.9"/>
    <n v="43.9"/>
    <n v="32045"/>
    <d v="2014-06-18T00:00:00"/>
    <n v="24020"/>
    <n v="58"/>
    <n v="61"/>
    <n v="49"/>
    <n v="45.4"/>
    <n v="6012"/>
    <n v="1"/>
    <x v="227"/>
    <n v="229"/>
    <n v="19.039301310043669"/>
    <x v="79"/>
  </r>
  <r>
    <n v="6013"/>
    <s v="Salach"/>
    <n v="2"/>
    <s v="Loggerhead"/>
    <s v="Male"/>
    <d v="2013-11-01T00:00:00"/>
    <n v="30280"/>
    <n v="64"/>
    <n v="57"/>
    <n v="60.4"/>
    <n v="47"/>
    <n v="30625"/>
    <d v="2013-11-27T00:00:00"/>
    <n v="26880"/>
    <n v="58"/>
    <n v="60"/>
    <n v="48.5"/>
    <m/>
    <n v="6013"/>
    <n v="1"/>
    <x v="230"/>
    <n v="26"/>
    <n v="0"/>
    <x v="99"/>
  </r>
  <r>
    <n v="6028"/>
    <s v="Tzvika3"/>
    <n v="2"/>
    <s v="Loggerhead"/>
    <s v=""/>
    <d v="2013-11-15T00:00:00"/>
    <n v="30900"/>
    <n v="61.9"/>
    <n v="59"/>
    <n v="57.2"/>
    <n v="58.5"/>
    <n v="30577"/>
    <d v="2013-11-21T00:00:00"/>
    <n v="29960"/>
    <n v="63"/>
    <n v="58"/>
    <n v="57.1"/>
    <n v="48.2"/>
    <n v="6028"/>
    <n v="1"/>
    <x v="231"/>
    <n v="6"/>
    <n v="0"/>
    <x v="77"/>
  </r>
  <r>
    <n v="6029"/>
    <s v="Hashoter"/>
    <n v="2"/>
    <s v="Loggerhead"/>
    <s v="Female"/>
    <d v="2013-11-15T00:00:00"/>
    <n v="29980"/>
    <n v="63"/>
    <n v="59.5"/>
    <n v="59.5"/>
    <n v="48"/>
    <n v="31296"/>
    <d v="2014-02-13T00:00:00"/>
    <n v="32220"/>
    <n v="63.5"/>
    <n v="59.5"/>
    <n v="59.4"/>
    <n v="47.6"/>
    <n v="6029"/>
    <n v="1"/>
    <x v="232"/>
    <n v="90"/>
    <n v="24.888888888888889"/>
    <x v="6"/>
  </r>
  <r>
    <n v="6038"/>
    <s v="Tzvika 4"/>
    <n v="2"/>
    <s v="Loggerhead"/>
    <s v="Female"/>
    <d v="2013-11-23T00:00:00"/>
    <n v="39050"/>
    <n v="68"/>
    <n v="62.5"/>
    <n v="61.2"/>
    <n v="50.3"/>
    <n v="32480"/>
    <d v="2014-08-29T00:00:00"/>
    <n v="41000"/>
    <n v="66.5"/>
    <n v="61.7"/>
    <n v="61.9"/>
    <m/>
    <n v="6038"/>
    <n v="1"/>
    <x v="233"/>
    <n v="279"/>
    <n v="6.989247311827957"/>
    <x v="100"/>
  </r>
  <r>
    <n v="6052"/>
    <s v="Kobi"/>
    <n v="5"/>
    <s v="Nile Softshell"/>
    <s v=""/>
    <d v="2013-12-14T00:00:00"/>
    <n v="27500"/>
    <n v="75"/>
    <n v="60"/>
    <m/>
    <m/>
    <n v="30751"/>
    <d v="2013-12-14T00:00:00"/>
    <n v="27500"/>
    <n v="75"/>
    <n v="60"/>
    <m/>
    <m/>
    <n v="6052"/>
    <n v="1"/>
    <x v="7"/>
    <n v="0"/>
    <n v="0"/>
    <x v="1"/>
  </r>
  <r>
    <n v="6053"/>
    <s v="Goliyat"/>
    <n v="5"/>
    <s v="Nile Softshell"/>
    <s v=""/>
    <d v="2013-12-14T00:00:00"/>
    <n v="26100"/>
    <n v="71"/>
    <n v="55"/>
    <m/>
    <m/>
    <n v="30752"/>
    <d v="2013-12-14T00:00:00"/>
    <n v="26100"/>
    <n v="71"/>
    <n v="55"/>
    <m/>
    <m/>
    <n v="6053"/>
    <n v="1"/>
    <x v="7"/>
    <n v="0"/>
    <n v="0"/>
    <x v="1"/>
  </r>
  <r>
    <n v="6054"/>
    <s v="Rafaelo"/>
    <n v="5"/>
    <s v="Nile Softshell"/>
    <s v=""/>
    <d v="2013-12-14T00:00:00"/>
    <n v="4980"/>
    <n v="36"/>
    <n v="31.5"/>
    <m/>
    <m/>
    <n v="30754"/>
    <d v="2013-12-14T00:00:00"/>
    <n v="4980"/>
    <n v="36"/>
    <n v="31.5"/>
    <m/>
    <m/>
    <n v="6054"/>
    <n v="1"/>
    <x v="7"/>
    <n v="0"/>
    <n v="0"/>
    <x v="1"/>
  </r>
  <r>
    <n v="6055"/>
    <s v="Nelson"/>
    <n v="5"/>
    <s v="Nile Softshell"/>
    <s v=""/>
    <d v="2013-12-14T00:00:00"/>
    <n v="28550"/>
    <n v="65"/>
    <n v="50.5"/>
    <m/>
    <m/>
    <n v="30757"/>
    <d v="2013-12-14T00:00:00"/>
    <n v="28550"/>
    <n v="65"/>
    <n v="50.5"/>
    <m/>
    <m/>
    <n v="6055"/>
    <n v="1"/>
    <x v="7"/>
    <n v="0"/>
    <n v="0"/>
    <x v="1"/>
  </r>
  <r>
    <n v="6056"/>
    <s v="Omer"/>
    <n v="5"/>
    <s v="Nile Softshell"/>
    <s v=""/>
    <d v="2013-12-15T00:00:00"/>
    <n v="29450"/>
    <n v="72.900000000000006"/>
    <n v="56.5"/>
    <m/>
    <m/>
    <n v="30761"/>
    <d v="2013-12-15T00:00:00"/>
    <n v="29450"/>
    <n v="72.900000000000006"/>
    <n v="56.5"/>
    <m/>
    <m/>
    <n v="6056"/>
    <n v="1"/>
    <x v="7"/>
    <n v="0"/>
    <n v="0"/>
    <x v="1"/>
  </r>
  <r>
    <n v="6057"/>
    <s v="Murbel"/>
    <n v="5"/>
    <s v="Nile Softshell"/>
    <s v=""/>
    <d v="2013-12-14T00:00:00"/>
    <n v="1507"/>
    <n v="28"/>
    <n v="24"/>
    <m/>
    <m/>
    <n v="30762"/>
    <d v="2013-12-14T00:00:00"/>
    <n v="1507"/>
    <n v="28"/>
    <n v="24"/>
    <m/>
    <m/>
    <n v="6057"/>
    <n v="1"/>
    <x v="7"/>
    <n v="0"/>
    <n v="0"/>
    <x v="1"/>
  </r>
  <r>
    <n v="6058"/>
    <s v="Gili"/>
    <n v="5"/>
    <s v="Nile Softshell"/>
    <s v=""/>
    <d v="2013-12-14T00:00:00"/>
    <n v="11840"/>
    <n v="57"/>
    <n v="43"/>
    <m/>
    <m/>
    <n v="30787"/>
    <d v="2013-12-14T00:00:00"/>
    <n v="11840"/>
    <n v="57"/>
    <n v="43"/>
    <m/>
    <m/>
    <n v="6058"/>
    <n v="1"/>
    <x v="7"/>
    <n v="0"/>
    <n v="0"/>
    <x v="1"/>
  </r>
  <r>
    <n v="6059"/>
    <s v="Dunatelo"/>
    <n v="5"/>
    <s v="Nile Softshell"/>
    <s v=""/>
    <d v="2013-12-14T00:00:00"/>
    <n v="1220"/>
    <n v="25.5"/>
    <n v="21.5"/>
    <m/>
    <m/>
    <n v="30790"/>
    <d v="2013-12-14T00:00:00"/>
    <n v="1220"/>
    <n v="25.5"/>
    <n v="21.5"/>
    <m/>
    <m/>
    <n v="6059"/>
    <n v="1"/>
    <x v="7"/>
    <n v="0"/>
    <n v="0"/>
    <x v="1"/>
  </r>
  <r>
    <n v="6060"/>
    <s v="Michael Angelo"/>
    <n v="5"/>
    <s v="Nile Softshell"/>
    <s v=""/>
    <d v="2013-12-14T00:00:00"/>
    <n v="1045"/>
    <n v="25"/>
    <n v="20.8"/>
    <m/>
    <m/>
    <n v="30793"/>
    <d v="2013-12-14T00:00:00"/>
    <n v="1045"/>
    <n v="25"/>
    <n v="20.8"/>
    <m/>
    <m/>
    <n v="6060"/>
    <n v="1"/>
    <x v="7"/>
    <n v="0"/>
    <n v="0"/>
    <x v="1"/>
  </r>
  <r>
    <n v="6061"/>
    <s v="Leonardo"/>
    <n v="5"/>
    <s v="Nile Softshell"/>
    <s v=""/>
    <d v="2013-12-14T00:00:00"/>
    <n v="2284"/>
    <n v="31"/>
    <n v="26"/>
    <m/>
    <m/>
    <n v="30796"/>
    <d v="2013-12-14T00:00:00"/>
    <n v="2284"/>
    <n v="31"/>
    <n v="26"/>
    <m/>
    <m/>
    <n v="6061"/>
    <n v="1"/>
    <x v="7"/>
    <n v="0"/>
    <n v="0"/>
    <x v="1"/>
  </r>
  <r>
    <n v="6062"/>
    <s v="Asaf"/>
    <n v="5"/>
    <s v="Nile Softshell"/>
    <s v=""/>
    <d v="2013-12-14T00:00:00"/>
    <n v="1560"/>
    <n v="28"/>
    <n v="23"/>
    <m/>
    <m/>
    <n v="30799"/>
    <d v="2013-12-14T00:00:00"/>
    <n v="1560"/>
    <n v="28"/>
    <n v="23"/>
    <m/>
    <m/>
    <n v="6062"/>
    <n v="1"/>
    <x v="7"/>
    <n v="0"/>
    <n v="0"/>
    <x v="1"/>
  </r>
  <r>
    <n v="6063"/>
    <s v="Nilus"/>
    <n v="5"/>
    <s v="Nile Softshell"/>
    <s v=""/>
    <d v="2013-12-14T00:00:00"/>
    <n v="2330"/>
    <n v="33"/>
    <n v="26"/>
    <m/>
    <m/>
    <n v="30802"/>
    <d v="2013-12-14T00:00:00"/>
    <n v="2330"/>
    <n v="33"/>
    <n v="26"/>
    <m/>
    <m/>
    <n v="6063"/>
    <n v="1"/>
    <x v="7"/>
    <n v="0"/>
    <n v="0"/>
    <x v="1"/>
  </r>
  <r>
    <n v="6064"/>
    <s v="Rotem"/>
    <n v="5"/>
    <s v="Nile Softshell"/>
    <s v=""/>
    <d v="2013-12-15T00:00:00"/>
    <n v="24800"/>
    <n v="61.8"/>
    <n v="50.7"/>
    <m/>
    <m/>
    <n v="30809"/>
    <d v="2013-12-15T00:00:00"/>
    <n v="24800"/>
    <n v="61.8"/>
    <n v="50.7"/>
    <m/>
    <m/>
    <n v="6064"/>
    <n v="1"/>
    <x v="7"/>
    <n v="0"/>
    <n v="0"/>
    <x v="1"/>
  </r>
  <r>
    <n v="6066"/>
    <s v="Ruthi"/>
    <n v="9"/>
    <s v="Caspian Turtle"/>
    <s v=""/>
    <d v="2013-12-14T00:00:00"/>
    <n v="740"/>
    <n v="20.9"/>
    <n v="17"/>
    <m/>
    <m/>
    <n v="30815"/>
    <d v="2013-12-14T00:00:00"/>
    <n v="740"/>
    <n v="20.9"/>
    <n v="17"/>
    <m/>
    <m/>
    <n v="6066"/>
    <n v="1"/>
    <x v="7"/>
    <n v="0"/>
    <n v="0"/>
    <x v="1"/>
  </r>
  <r>
    <n v="6070"/>
    <s v="Nisan"/>
    <n v="5"/>
    <s v="Nile Softshell"/>
    <s v=""/>
    <d v="2013-12-18T00:00:00"/>
    <n v="28400"/>
    <n v="64.5"/>
    <n v="54.5"/>
    <m/>
    <m/>
    <n v="31011"/>
    <d v="2014-01-01T00:00:00"/>
    <n v="24050"/>
    <n v="68.8"/>
    <n v="53.6"/>
    <m/>
    <m/>
    <n v="6070"/>
    <n v="1"/>
    <x v="234"/>
    <n v="14"/>
    <n v="0"/>
    <x v="12"/>
  </r>
  <r>
    <n v="6073"/>
    <s v="Shlomo"/>
    <n v="2"/>
    <s v="Loggerhead"/>
    <s v=""/>
    <d v="2013-12-18T00:00:00"/>
    <n v="3428"/>
    <n v="30.7"/>
    <n v="30.8"/>
    <n v="26.4"/>
    <n v="23.1"/>
    <n v="32046"/>
    <d v="2014-06-18T00:00:00"/>
    <n v="4855"/>
    <n v="31.9"/>
    <n v="31.8"/>
    <n v="29.2"/>
    <n v="26.2"/>
    <n v="6073"/>
    <n v="1"/>
    <x v="235"/>
    <n v="182"/>
    <n v="7.8406593406593403"/>
    <x v="22"/>
  </r>
  <r>
    <n v="6079"/>
    <s v="Lakshmi"/>
    <n v="2"/>
    <s v="Loggerhead"/>
    <s v="Female"/>
    <d v="2013-12-22T00:00:00"/>
    <n v="38820"/>
    <n v="81"/>
    <n v="65"/>
    <n v="64.400000000000006"/>
    <m/>
    <n v="33046"/>
    <d v="2014-11-25T00:00:00"/>
    <n v="48080"/>
    <n v="70.8"/>
    <n v="63.5"/>
    <n v="66.2"/>
    <m/>
    <n v="6079"/>
    <n v="1"/>
    <x v="236"/>
    <n v="338"/>
    <n v="27.396449704142011"/>
    <x v="101"/>
  </r>
  <r>
    <n v="6090"/>
    <s v="Risha"/>
    <n v="1"/>
    <s v="Green Turtle"/>
    <s v=""/>
    <d v="2014-01-19T00:00:00"/>
    <n v="3330"/>
    <n v="30"/>
    <n v="27.2"/>
    <n v="27.5"/>
    <n v="22.7"/>
    <n v="31297"/>
    <d v="2014-02-13T00:00:00"/>
    <n v="3180"/>
    <n v="29.7"/>
    <n v="27.2"/>
    <n v="27"/>
    <n v="22.5"/>
    <n v="6090"/>
    <n v="1"/>
    <x v="237"/>
    <n v="25"/>
    <n v="0"/>
    <x v="102"/>
  </r>
  <r>
    <n v="6111"/>
    <s v="Marshmallow"/>
    <n v="2"/>
    <s v="Loggerhead"/>
    <s v="Female"/>
    <d v="2014-03-23T00:00:00"/>
    <n v="37880"/>
    <n v="64.8"/>
    <n v="62.7"/>
    <n v="59.6"/>
    <n v="49"/>
    <n v="32390"/>
    <d v="2014-08-12T00:00:00"/>
    <n v="40920"/>
    <n v="64.5"/>
    <n v="63.1"/>
    <n v="60"/>
    <n v="48.1"/>
    <n v="6111"/>
    <n v="1"/>
    <x v="238"/>
    <n v="142"/>
    <n v="21.408450704225352"/>
    <x v="69"/>
  </r>
  <r>
    <n v="6134"/>
    <s v="Tzedef"/>
    <n v="2"/>
    <s v="Loggerhead"/>
    <s v=""/>
    <d v="2014-04-26T00:00:00"/>
    <n v="111"/>
    <n v="9"/>
    <n v="9"/>
    <m/>
    <m/>
    <n v="32032"/>
    <d v="2014-06-16T00:00:00"/>
    <n v="183"/>
    <n v="10"/>
    <n v="9.5"/>
    <m/>
    <m/>
    <n v="6134"/>
    <n v="1"/>
    <x v="239"/>
    <n v="51"/>
    <n v="1.411764705882353"/>
    <x v="5"/>
  </r>
  <r>
    <n v="6143"/>
    <s v="Alma"/>
    <n v="2"/>
    <s v="Loggerhead"/>
    <s v=""/>
    <d v="2014-05-21T00:00:00"/>
    <n v="155"/>
    <n v="11.3"/>
    <n v="10.3"/>
    <n v="9.6999999999999993"/>
    <n v="8.4"/>
    <n v="32031"/>
    <d v="2014-06-16T00:00:00"/>
    <n v="195"/>
    <n v="11"/>
    <n v="10"/>
    <m/>
    <m/>
    <n v="6143"/>
    <n v="1"/>
    <x v="240"/>
    <n v="26"/>
    <n v="1.5384615384615385"/>
    <x v="102"/>
  </r>
  <r>
    <n v="6144"/>
    <s v="Ela"/>
    <n v="1"/>
    <s v="Green Turtle"/>
    <s v=""/>
    <d v="2014-05-21T00:00:00"/>
    <n v="306"/>
    <n v="13"/>
    <n v="12.5"/>
    <n v="12.5"/>
    <n v="10.8"/>
    <n v="32030"/>
    <d v="2014-06-16T00:00:00"/>
    <n v="350"/>
    <n v="13.5"/>
    <n v="13"/>
    <m/>
    <m/>
    <n v="6144"/>
    <n v="1"/>
    <x v="241"/>
    <n v="26"/>
    <n v="1.6923076923076923"/>
    <x v="6"/>
  </r>
  <r>
    <n v="6145"/>
    <s v="Rona"/>
    <n v="2"/>
    <s v="Loggerhead"/>
    <s v="Female"/>
    <d v="2014-05-24T00:00:00"/>
    <n v="33780"/>
    <n v="63"/>
    <n v="61"/>
    <n v="65.5"/>
    <n v="48.2"/>
    <n v="33156"/>
    <d v="2014-12-16T00:00:00"/>
    <n v="43900"/>
    <n v="66.400000000000006"/>
    <n v="63.5"/>
    <n v="60.8"/>
    <m/>
    <n v="6145"/>
    <n v="1"/>
    <x v="242"/>
    <n v="206"/>
    <n v="49.126213592233007"/>
    <x v="103"/>
  </r>
  <r>
    <n v="6156"/>
    <s v="Shilgia"/>
    <n v="1"/>
    <s v="Green Turtle"/>
    <s v=""/>
    <d v="2014-06-17T00:00:00"/>
    <n v="11020"/>
    <n v="43.8"/>
    <n v="40.700000000000003"/>
    <m/>
    <m/>
    <n v="32584"/>
    <d v="2014-09-09T00:00:00"/>
    <n v="11500"/>
    <n v="43.7"/>
    <n v="40.799999999999997"/>
    <n v="39.9"/>
    <m/>
    <n v="6156"/>
    <n v="1"/>
    <x v="226"/>
    <n v="84"/>
    <n v="5.7142857142857144"/>
    <x v="73"/>
  </r>
  <r>
    <n v="6158"/>
    <s v="Li yam"/>
    <n v="2"/>
    <s v="Loggerhead"/>
    <s v=""/>
    <d v="2014-06-18T00:00:00"/>
    <n v="178"/>
    <n v="10"/>
    <n v="10.199999999999999"/>
    <m/>
    <m/>
    <n v="32259"/>
    <d v="2014-07-26T00:00:00"/>
    <n v="287"/>
    <m/>
    <m/>
    <m/>
    <m/>
    <n v="6158"/>
    <n v="1"/>
    <x v="243"/>
    <n v="38"/>
    <n v="2.8684210526315788"/>
    <x v="1"/>
  </r>
  <r>
    <n v="6163"/>
    <s v="Billy"/>
    <n v="10"/>
    <s v="Hawksbill Turtle"/>
    <s v=""/>
    <d v="2014-07-13T00:00:00"/>
    <n v="29080"/>
    <n v="60.5"/>
    <n v="58.4"/>
    <n v="55.5"/>
    <n v="46.4"/>
    <n v="32936"/>
    <d v="2014-11-05T00:00:00"/>
    <n v="24440"/>
    <n v="59"/>
    <n v="59.5"/>
    <n v="56"/>
    <n v="46.3"/>
    <n v="6163"/>
    <n v="1"/>
    <x v="244"/>
    <n v="115"/>
    <n v="0"/>
    <x v="100"/>
  </r>
  <r>
    <n v="6166"/>
    <s v="Eden"/>
    <n v="2"/>
    <s v="Loggerhead"/>
    <s v=""/>
    <d v="2014-07-14T00:00:00"/>
    <n v="343"/>
    <n v="13.9"/>
    <n v="13.6"/>
    <n v="12.1"/>
    <n v="10.5"/>
    <n v="32625"/>
    <d v="2014-09-15T00:00:00"/>
    <n v="654"/>
    <m/>
    <m/>
    <m/>
    <m/>
    <n v="6166"/>
    <n v="1"/>
    <x v="245"/>
    <n v="63"/>
    <n v="4.9365079365079367"/>
    <x v="1"/>
  </r>
  <r>
    <n v="6168"/>
    <s v="Jacqueline"/>
    <n v="2"/>
    <s v="Loggerhead"/>
    <s v=""/>
    <d v="2014-07-17T00:00:00"/>
    <n v="7120"/>
    <n v="40.5"/>
    <n v="37.6"/>
    <n v="36.4"/>
    <n v="27.7"/>
    <n v="33030"/>
    <d v="2014-11-23T00:00:00"/>
    <n v="9520"/>
    <n v="42.2"/>
    <n v="39.200000000000003"/>
    <n v="36.9"/>
    <m/>
    <n v="6168"/>
    <n v="1"/>
    <x v="246"/>
    <n v="129"/>
    <n v="18.604651162790699"/>
    <x v="19"/>
  </r>
  <r>
    <n v="6186"/>
    <s v="Yahel"/>
    <n v="1"/>
    <s v="Green Turtle"/>
    <s v=""/>
    <d v="2014-07-30T00:00:00"/>
    <n v="452"/>
    <n v="16"/>
    <n v="14.2"/>
    <n v="14.4"/>
    <n v="12.5"/>
    <n v="32782"/>
    <d v="2014-10-10T00:00:00"/>
    <n v="752"/>
    <n v="18.399999999999999"/>
    <n v="16"/>
    <n v="16.399999999999999"/>
    <m/>
    <n v="6186"/>
    <n v="1"/>
    <x v="247"/>
    <n v="72"/>
    <n v="4.166666666666667"/>
    <x v="104"/>
  </r>
  <r>
    <n v="6190"/>
    <s v="Haim"/>
    <n v="2"/>
    <s v="Loggerhead"/>
    <s v=""/>
    <d v="2014-08-09T00:00:00"/>
    <n v="207"/>
    <n v="12"/>
    <n v="12"/>
    <m/>
    <m/>
    <n v="32737"/>
    <d v="2014-10-05T00:00:00"/>
    <n v="322"/>
    <n v="13.1"/>
    <n v="11.5"/>
    <n v="11.6"/>
    <n v="8.9"/>
    <n v="6190"/>
    <n v="1"/>
    <x v="248"/>
    <n v="57"/>
    <n v="2.0175438596491229"/>
    <x v="48"/>
  </r>
  <r>
    <n v="6210"/>
    <s v="Benny"/>
    <n v="2"/>
    <s v="Loggerhead"/>
    <s v=""/>
    <d v="2014-08-19T00:00:00"/>
    <n v="1194"/>
    <n v="22.7"/>
    <n v="20.6"/>
    <n v="18.600000000000001"/>
    <n v="15.1"/>
    <n v="33526"/>
    <d v="2015-02-15T00:00:00"/>
    <n v="2280"/>
    <n v="26.4"/>
    <n v="24.4"/>
    <n v="22.2"/>
    <m/>
    <n v="6210"/>
    <n v="1"/>
    <x v="249"/>
    <n v="180"/>
    <n v="6.0333333333333332"/>
    <x v="105"/>
  </r>
  <r>
    <n v="6223"/>
    <s v="hatchling"/>
    <n v="1"/>
    <s v="Green Turtle"/>
    <s v=""/>
    <d v="2014-08-31T00:00:00"/>
    <n v="17"/>
    <m/>
    <m/>
    <m/>
    <m/>
    <n v="32492"/>
    <d v="2014-08-31T00:00:00"/>
    <n v="17"/>
    <m/>
    <m/>
    <m/>
    <m/>
    <n v="6223"/>
    <n v="1"/>
    <x v="7"/>
    <n v="0"/>
    <n v="0"/>
    <x v="1"/>
  </r>
  <r>
    <n v="6247"/>
    <s v="meira"/>
    <n v="2"/>
    <s v="Loggerhead"/>
    <s v="Female"/>
    <d v="2014-09-12T00:00:00"/>
    <n v="29280"/>
    <n v="63"/>
    <n v="65"/>
    <n v="56.8"/>
    <n v="47.8"/>
    <n v="32772"/>
    <d v="2014-10-07T00:00:00"/>
    <n v="29940"/>
    <n v="64"/>
    <n v="59"/>
    <n v="58"/>
    <m/>
    <n v="6247"/>
    <n v="1"/>
    <x v="250"/>
    <n v="25"/>
    <n v="26.4"/>
    <x v="5"/>
  </r>
  <r>
    <n v="6258"/>
    <s v="Shaked"/>
    <n v="1"/>
    <s v="Green Turtle"/>
    <s v=""/>
    <d v="2014-09-19T00:00:00"/>
    <n v="19"/>
    <n v="4.7"/>
    <n v="3.1"/>
    <n v="4.3"/>
    <n v="3.1"/>
    <n v="32647"/>
    <d v="2014-09-19T00:00:00"/>
    <n v="19"/>
    <n v="4.7"/>
    <n v="3.1"/>
    <n v="4.3"/>
    <n v="3.1"/>
    <n v="6258"/>
    <n v="1"/>
    <x v="7"/>
    <n v="0"/>
    <n v="0"/>
    <x v="1"/>
  </r>
  <r>
    <n v="6259"/>
    <s v="Dvash"/>
    <n v="2"/>
    <s v="Loggerhead"/>
    <s v=""/>
    <d v="2014-09-24T00:00:00"/>
    <n v="31980"/>
    <n v="64"/>
    <n v="57"/>
    <n v="58.6"/>
    <n v="45.5"/>
    <n v="32724"/>
    <d v="2014-10-02T00:00:00"/>
    <n v="30400"/>
    <n v="64"/>
    <n v="57"/>
    <n v="58.5"/>
    <m/>
    <n v="6259"/>
    <n v="1"/>
    <x v="251"/>
    <n v="8"/>
    <n v="0"/>
    <x v="1"/>
  </r>
  <r>
    <n v="6269"/>
    <s v="Tzadik"/>
    <n v="2"/>
    <s v="Loggerhead"/>
    <s v="Male"/>
    <d v="2014-10-03T00:00:00"/>
    <n v="33780"/>
    <n v="66.900000000000006"/>
    <n v="63.5"/>
    <n v="61.7"/>
    <n v="50.1"/>
    <n v="32728"/>
    <d v="2014-10-03T00:00:00"/>
    <n v="33780"/>
    <n v="66.900000000000006"/>
    <n v="63.5"/>
    <n v="61.7"/>
    <n v="50.1"/>
    <n v="6269"/>
    <n v="1"/>
    <x v="7"/>
    <n v="0"/>
    <n v="0"/>
    <x v="1"/>
  </r>
  <r>
    <n v="6271"/>
    <s v="Mula"/>
    <n v="2"/>
    <s v="Loggerhead"/>
    <s v="Female"/>
    <d v="2014-10-12T00:00:00"/>
    <n v="24880"/>
    <n v="58"/>
    <n v="54.4"/>
    <n v="53.4"/>
    <n v="44"/>
    <n v="33584"/>
    <d v="2015-02-25T00:00:00"/>
    <n v="28860"/>
    <m/>
    <m/>
    <m/>
    <m/>
    <n v="6271"/>
    <n v="1"/>
    <x v="252"/>
    <n v="136"/>
    <n v="29.264705882352942"/>
    <x v="1"/>
  </r>
  <r>
    <n v="6277"/>
    <s v="Captain Hook"/>
    <n v="2"/>
    <s v="Loggerhead"/>
    <s v="Female"/>
    <d v="2014-10-24T00:00:00"/>
    <n v="28520"/>
    <n v="63.5"/>
    <n v="58.3"/>
    <n v="56.8"/>
    <n v="54.3"/>
    <n v="33032"/>
    <d v="2014-11-24T00:00:00"/>
    <n v="26880"/>
    <n v="62.6"/>
    <n v="59.2"/>
    <n v="56.9"/>
    <m/>
    <n v="6277"/>
    <n v="1"/>
    <x v="253"/>
    <n v="31"/>
    <n v="0"/>
    <x v="106"/>
  </r>
  <r>
    <n v="6283"/>
    <s v="Ladino"/>
    <n v="2"/>
    <s v="Loggerhead"/>
    <s v=""/>
    <d v="2014-11-01T00:00:00"/>
    <n v="418"/>
    <n v="16.8"/>
    <n v="15.5"/>
    <n v="15.2"/>
    <n v="12.7"/>
    <n v="33162"/>
    <d v="2014-12-18T00:00:00"/>
    <n v="600"/>
    <n v="17.7"/>
    <n v="16.2"/>
    <n v="14.5"/>
    <n v="11.7"/>
    <n v="6283"/>
    <n v="1"/>
    <x v="49"/>
    <n v="47"/>
    <n v="3.8723404255319149"/>
    <x v="98"/>
  </r>
  <r>
    <n v="6292"/>
    <s v="Heiman"/>
    <n v="2"/>
    <s v="Loggerhead"/>
    <s v="Female"/>
    <d v="2014-11-15T00:00:00"/>
    <n v="16360"/>
    <n v="51.5"/>
    <n v="47.5"/>
    <n v="46.3"/>
    <n v="37.5"/>
    <n v="33583"/>
    <d v="2015-02-25T00:00:00"/>
    <n v="18640"/>
    <m/>
    <m/>
    <m/>
    <m/>
    <n v="6292"/>
    <n v="1"/>
    <x v="254"/>
    <n v="102"/>
    <n v="22.352941176470587"/>
    <x v="1"/>
  </r>
  <r>
    <n v="6294"/>
    <s v="Raphael"/>
    <n v="2"/>
    <s v="Loggerhead"/>
    <s v=""/>
    <d v="2014-11-27T00:00:00"/>
    <n v="816"/>
    <n v="19.399999999999999"/>
    <n v="17"/>
    <n v="16.2"/>
    <n v="13.2"/>
    <n v="33163"/>
    <d v="2014-12-18T00:00:00"/>
    <n v="1078"/>
    <n v="20.5"/>
    <n v="17"/>
    <n v="16.600000000000001"/>
    <n v="13.6"/>
    <n v="6294"/>
    <n v="1"/>
    <x v="255"/>
    <n v="21"/>
    <n v="12.476190476190476"/>
    <x v="77"/>
  </r>
  <r>
    <n v="6295"/>
    <s v="Simcha"/>
    <n v="2"/>
    <s v="Loggerhead"/>
    <s v="Female"/>
    <d v="2014-11-28T00:00:00"/>
    <n v="36500"/>
    <n v="68"/>
    <n v="63.9"/>
    <n v="63.6"/>
    <n v="51.6"/>
    <n v="33444"/>
    <d v="2015-02-03T00:00:00"/>
    <n v="41020"/>
    <n v="69"/>
    <n v="64.5"/>
    <n v="63.3"/>
    <n v="50.2"/>
    <n v="6295"/>
    <n v="1"/>
    <x v="256"/>
    <n v="67"/>
    <n v="67.462686567164184"/>
    <x v="5"/>
  </r>
  <r>
    <n v="6298"/>
    <s v="Gabi"/>
    <n v="2"/>
    <s v="Loggerhead"/>
    <s v=""/>
    <d v="2014-12-06T00:00:00"/>
    <n v="28160"/>
    <n v="64.5"/>
    <m/>
    <m/>
    <m/>
    <n v="33445"/>
    <d v="2015-02-03T00:00:00"/>
    <n v="27560"/>
    <n v="62"/>
    <n v="59"/>
    <n v="57.3"/>
    <n v="44.9"/>
    <n v="6298"/>
    <n v="1"/>
    <x v="257"/>
    <n v="59"/>
    <n v="0"/>
    <x v="107"/>
  </r>
  <r>
    <n v="6309"/>
    <s v="Ben"/>
    <n v="2"/>
    <s v="Loggerhead"/>
    <s v=""/>
    <d v="2015-01-06T00:00:00"/>
    <n v="24360"/>
    <m/>
    <m/>
    <m/>
    <m/>
    <n v="35431"/>
    <d v="2015-10-29T00:00:00"/>
    <n v="30040"/>
    <n v="63"/>
    <n v="60"/>
    <n v="58.2"/>
    <n v="49.5"/>
    <n v="6309"/>
    <n v="1"/>
    <x v="258"/>
    <n v="296"/>
    <n v="19.189189189189189"/>
    <x v="1"/>
  </r>
  <r>
    <n v="6310"/>
    <s v="Carlo"/>
    <n v="1"/>
    <s v="Green Turtle"/>
    <s v=""/>
    <d v="2015-01-07T00:00:00"/>
    <n v="16800"/>
    <n v="54"/>
    <n v="51.7"/>
    <n v="48.7"/>
    <n v="42.3"/>
    <n v="34830"/>
    <d v="2015-07-27T00:00:00"/>
    <n v="20760"/>
    <n v="53.5"/>
    <n v="52"/>
    <n v="49.5"/>
    <m/>
    <n v="6310"/>
    <n v="1"/>
    <x v="259"/>
    <n v="201"/>
    <n v="19.701492537313431"/>
    <x v="49"/>
  </r>
  <r>
    <n v="6312"/>
    <s v="Sambalulu"/>
    <n v="2"/>
    <s v="Loggerhead"/>
    <s v="Female"/>
    <d v="2015-01-07T00:00:00"/>
    <n v="29360"/>
    <n v="65"/>
    <n v="60"/>
    <n v="59.5"/>
    <n v="47.9"/>
    <n v="34448"/>
    <d v="2015-06-03T00:00:00"/>
    <n v="34160"/>
    <n v="65.2"/>
    <n v="58.7"/>
    <n v="59.3"/>
    <m/>
    <n v="6312"/>
    <n v="1"/>
    <x v="260"/>
    <n v="147"/>
    <n v="32.653061224489797"/>
    <x v="34"/>
  </r>
  <r>
    <n v="6313"/>
    <s v="Itzik"/>
    <n v="2"/>
    <s v="Loggerhead"/>
    <s v=""/>
    <d v="2015-01-08T00:00:00"/>
    <n v="27460"/>
    <n v="62.4"/>
    <n v="58.6"/>
    <n v="58.9"/>
    <n v="64.7"/>
    <n v="35422"/>
    <d v="2015-10-28T00:00:00"/>
    <n v="33000"/>
    <n v="64"/>
    <n v="60"/>
    <n v="60.7"/>
    <n v="48.6"/>
    <n v="6313"/>
    <n v="1"/>
    <x v="261"/>
    <n v="293"/>
    <n v="18.907849829351537"/>
    <x v="108"/>
  </r>
  <r>
    <n v="6314"/>
    <s v="Rotem"/>
    <n v="1"/>
    <s v="Green Turtle"/>
    <s v=""/>
    <d v="2015-01-08T00:00:00"/>
    <n v="25520"/>
    <n v="63.6"/>
    <n v="57"/>
    <n v="59.6"/>
    <n v="46.9"/>
    <n v="35421"/>
    <d v="2015-10-28T00:00:00"/>
    <n v="29150"/>
    <n v="64.7"/>
    <n v="57.5"/>
    <n v="60.1"/>
    <n v="45.7"/>
    <n v="6314"/>
    <n v="1"/>
    <x v="262"/>
    <n v="293"/>
    <n v="12.389078498293514"/>
    <x v="77"/>
  </r>
  <r>
    <n v="6315"/>
    <s v="Amit (Kim)"/>
    <n v="2"/>
    <s v="Loggerhead"/>
    <s v=""/>
    <d v="2015-01-08T00:00:00"/>
    <n v="33140"/>
    <n v="66.8"/>
    <n v="59.5"/>
    <n v="61.3"/>
    <n v="43.6"/>
    <n v="34322"/>
    <d v="2015-05-19T00:00:00"/>
    <n v="37740"/>
    <n v="66.5"/>
    <n v="58.1"/>
    <n v="61.3"/>
    <n v="49.8"/>
    <n v="6315"/>
    <n v="1"/>
    <x v="263"/>
    <n v="131"/>
    <n v="35.114503816793892"/>
    <x v="69"/>
  </r>
  <r>
    <n v="6316"/>
    <s v="Aviv"/>
    <n v="2"/>
    <s v="Loggerhead"/>
    <s v=""/>
    <d v="2015-01-09T00:00:00"/>
    <n v="45300"/>
    <n v="72.3"/>
    <n v="67.5"/>
    <n v="67.099999999999994"/>
    <n v="54.2"/>
    <n v="35036"/>
    <d v="2015-08-31T00:00:00"/>
    <n v="51720"/>
    <n v="74.099999999999994"/>
    <n v="97.1"/>
    <n v="67.599999999999994"/>
    <n v="53.6"/>
    <n v="6316"/>
    <n v="1"/>
    <x v="264"/>
    <n v="234"/>
    <n v="27.435897435897434"/>
    <x v="7"/>
  </r>
  <r>
    <n v="6317"/>
    <s v="Oded"/>
    <n v="2"/>
    <s v="Loggerhead"/>
    <s v=""/>
    <d v="2015-01-09T00:00:00"/>
    <n v="14800"/>
    <n v="51.7"/>
    <n v="47"/>
    <n v="48"/>
    <n v="38.6"/>
    <n v="34477"/>
    <d v="2015-06-04T00:00:00"/>
    <n v="19060"/>
    <n v="53.7"/>
    <n v="47.5"/>
    <n v="48.3"/>
    <n v="58.9"/>
    <n v="6317"/>
    <n v="1"/>
    <x v="109"/>
    <n v="146"/>
    <n v="29.17808219178082"/>
    <x v="47"/>
  </r>
  <r>
    <n v="6345"/>
    <s v="Freddy"/>
    <n v="9"/>
    <s v="Caspian Turtle"/>
    <s v=""/>
    <d v="2015-01-29T00:00:00"/>
    <n v="119"/>
    <m/>
    <m/>
    <m/>
    <m/>
    <n v="33417"/>
    <d v="2015-01-29T00:00:00"/>
    <n v="119"/>
    <m/>
    <m/>
    <m/>
    <m/>
    <n v="6345"/>
    <n v="1"/>
    <x v="7"/>
    <n v="0"/>
    <n v="0"/>
    <x v="1"/>
  </r>
  <r>
    <n v="6346"/>
    <s v="Eddy"/>
    <n v="9"/>
    <s v="Caspian Turtle"/>
    <s v=""/>
    <d v="2015-01-29T00:00:00"/>
    <n v="205"/>
    <m/>
    <m/>
    <m/>
    <m/>
    <n v="33420"/>
    <d v="2015-01-29T00:00:00"/>
    <n v="205"/>
    <m/>
    <m/>
    <m/>
    <m/>
    <n v="6346"/>
    <n v="1"/>
    <x v="7"/>
    <n v="0"/>
    <n v="0"/>
    <x v="1"/>
  </r>
  <r>
    <n v="6361"/>
    <s v="Meirav"/>
    <n v="1"/>
    <s v="Green Turtle"/>
    <s v="Female"/>
    <d v="2015-02-12T00:00:00"/>
    <n v="60620"/>
    <n v="75.5"/>
    <n v="70.5"/>
    <n v="70.599999999999994"/>
    <m/>
    <n v="33586"/>
    <d v="2015-02-26T00:00:00"/>
    <n v="55600"/>
    <n v="76.099999999999994"/>
    <n v="70.400000000000006"/>
    <n v="70.099999999999994"/>
    <n v="57.3"/>
    <n v="6361"/>
    <n v="1"/>
    <x v="265"/>
    <n v="14"/>
    <n v="0"/>
    <x v="74"/>
  </r>
  <r>
    <n v="6383"/>
    <s v="Sha'aban"/>
    <n v="1"/>
    <s v="Green Turtle"/>
    <s v=""/>
    <d v="2015-02-20T00:00:00"/>
    <n v="27500"/>
    <n v="63.6"/>
    <n v="57.9"/>
    <n v="59.4"/>
    <n v="48.9"/>
    <n v="34323"/>
    <d v="2015-05-19T00:00:00"/>
    <n v="27120"/>
    <n v="64"/>
    <n v="57"/>
    <n v="58.3"/>
    <n v="47.8"/>
    <n v="6383"/>
    <n v="1"/>
    <x v="266"/>
    <n v="88"/>
    <n v="0"/>
    <x v="109"/>
  </r>
  <r>
    <n v="6384"/>
    <s v="Adva Hedva"/>
    <n v="1"/>
    <s v="Green Turtle"/>
    <s v=""/>
    <d v="2015-02-20T00:00:00"/>
    <n v="39620"/>
    <n v="72.099999999999994"/>
    <n v="63.2"/>
    <n v="67.8"/>
    <n v="54.9"/>
    <n v="34693"/>
    <d v="2015-07-08T00:00:00"/>
    <n v="42300"/>
    <n v="72"/>
    <n v="62"/>
    <n v="67"/>
    <n v="54"/>
    <n v="6384"/>
    <n v="1"/>
    <x v="267"/>
    <n v="138"/>
    <n v="19.420289855072465"/>
    <x v="73"/>
  </r>
  <r>
    <n v="6385"/>
    <s v="Yam"/>
    <n v="2"/>
    <s v="Loggerhead"/>
    <s v=""/>
    <d v="2015-02-21T00:00:00"/>
    <n v="33900"/>
    <n v="69.3"/>
    <n v="67.400000000000006"/>
    <n v="62"/>
    <n v="52.3"/>
    <n v="34186"/>
    <d v="2015-05-07T00:00:00"/>
    <n v="39520"/>
    <n v="69.7"/>
    <n v="67"/>
    <n v="61.2"/>
    <n v="51.6"/>
    <n v="6385"/>
    <n v="1"/>
    <x v="268"/>
    <n v="75"/>
    <n v="74.933333333333337"/>
    <x v="110"/>
  </r>
  <r>
    <n v="6386"/>
    <s v="Or"/>
    <n v="1"/>
    <s v="Green Turtle"/>
    <s v="Female"/>
    <d v="2015-02-21T00:00:00"/>
    <n v="70900"/>
    <n v="84.5"/>
    <n v="74"/>
    <n v="87.6"/>
    <n v="61"/>
    <n v="33897"/>
    <d v="2015-04-07T00:00:00"/>
    <n v="73500"/>
    <n v="84.5"/>
    <n v="72.900000000000006"/>
    <n v="78.599999999999994"/>
    <n v="58.8"/>
    <n v="6386"/>
    <n v="1"/>
    <x v="269"/>
    <n v="45"/>
    <n v="57.777777777777779"/>
    <x v="1"/>
  </r>
  <r>
    <n v="6387"/>
    <s v="Ben Zion"/>
    <n v="1"/>
    <s v="Green Turtle"/>
    <s v="Male"/>
    <d v="2015-02-21T00:00:00"/>
    <n v="75440"/>
    <n v="88"/>
    <n v="77"/>
    <n v="83"/>
    <n v="63.7"/>
    <n v="36925"/>
    <d v="2016-07-21T00:00:00"/>
    <n v="81400"/>
    <n v="88.6"/>
    <n v="87"/>
    <n v="89.9"/>
    <n v="64.3"/>
    <n v="6387"/>
    <n v="1"/>
    <x v="270"/>
    <n v="516"/>
    <n v="11.550387596899224"/>
    <x v="74"/>
  </r>
  <r>
    <n v="6388"/>
    <s v="Yoav"/>
    <n v="2"/>
    <s v="Loggerhead"/>
    <s v=""/>
    <d v="2015-03-04T00:00:00"/>
    <n v="3073"/>
    <n v="32.200000000000003"/>
    <n v="30"/>
    <n v="27.7"/>
    <n v="23.2"/>
    <n v="34547"/>
    <d v="2015-06-14T00:00:00"/>
    <n v="4640"/>
    <n v="34.299999999999997"/>
    <n v="31"/>
    <n v="28.7"/>
    <m/>
    <n v="6388"/>
    <n v="1"/>
    <x v="271"/>
    <n v="102"/>
    <n v="15.362745098039216"/>
    <x v="111"/>
  </r>
  <r>
    <n v="6389"/>
    <s v="Dror"/>
    <n v="2"/>
    <s v="Loggerhead"/>
    <s v=""/>
    <d v="2015-03-04T00:00:00"/>
    <n v="31040"/>
    <n v="66.8"/>
    <n v="61.5"/>
    <n v="62"/>
    <n v="47.1"/>
    <n v="36897"/>
    <d v="2016-07-18T00:00:00"/>
    <m/>
    <n v="67"/>
    <n v="62.5"/>
    <m/>
    <m/>
    <n v="6389"/>
    <n v="1"/>
    <x v="7"/>
    <n v="502"/>
    <n v="0"/>
    <x v="34"/>
  </r>
  <r>
    <n v="6414"/>
    <s v="Hofit"/>
    <n v="2"/>
    <s v="Loggerhead"/>
    <s v=""/>
    <d v="2015-03-20T00:00:00"/>
    <n v="29200"/>
    <n v="61"/>
    <n v="60.6"/>
    <n v="57.1"/>
    <n v="47.9"/>
    <n v="36320"/>
    <d v="2016-04-09T00:00:00"/>
    <n v="2380"/>
    <n v="26.6"/>
    <n v="24.5"/>
    <n v="24.4"/>
    <m/>
    <n v="6414"/>
    <n v="1"/>
    <x v="272"/>
    <n v="386"/>
    <n v="0"/>
    <x v="112"/>
  </r>
  <r>
    <n v="6417"/>
    <s v="Mark"/>
    <n v="2"/>
    <s v="Loggerhead"/>
    <s v=""/>
    <d v="2015-03-25T00:00:00"/>
    <n v="63"/>
    <m/>
    <m/>
    <m/>
    <m/>
    <n v="34251"/>
    <d v="2015-05-11T00:00:00"/>
    <n v="107"/>
    <m/>
    <m/>
    <m/>
    <m/>
    <n v="6417"/>
    <n v="1"/>
    <x v="241"/>
    <n v="47"/>
    <n v="0.93617021276595747"/>
    <x v="1"/>
  </r>
  <r>
    <n v="6422"/>
    <s v="Bitz"/>
    <n v="9"/>
    <s v="Caspian Turtle"/>
    <s v=""/>
    <d v="2015-04-05T00:00:00"/>
    <n v="64"/>
    <m/>
    <m/>
    <m/>
    <m/>
    <n v="34276"/>
    <d v="2015-05-14T00:00:00"/>
    <n v="70"/>
    <m/>
    <m/>
    <m/>
    <m/>
    <n v="6422"/>
    <n v="1"/>
    <x v="273"/>
    <n v="39"/>
    <n v="0.15384615384615385"/>
    <x v="1"/>
  </r>
  <r>
    <n v="6424"/>
    <s v="Shay"/>
    <n v="1"/>
    <s v="Green Turtle"/>
    <s v="Male"/>
    <d v="2015-04-04T00:00:00"/>
    <n v="71360"/>
    <n v="86.7"/>
    <n v="82"/>
    <m/>
    <m/>
    <n v="36802"/>
    <d v="2016-07-06T00:00:00"/>
    <n v="89500"/>
    <n v="87"/>
    <n v="84"/>
    <n v="82.7"/>
    <n v="64.7"/>
    <n v="6424"/>
    <n v="1"/>
    <x v="274"/>
    <n v="459"/>
    <n v="39.520697167755991"/>
    <x v="81"/>
  </r>
  <r>
    <n v="6425"/>
    <s v="Jamil"/>
    <n v="2"/>
    <s v="Loggerhead"/>
    <s v=""/>
    <d v="2015-04-07T00:00:00"/>
    <n v="30320"/>
    <n v="64"/>
    <n v="59"/>
    <n v="57.6"/>
    <n v="46.4"/>
    <n v="34301"/>
    <d v="2015-05-18T00:00:00"/>
    <n v="29700"/>
    <n v="65"/>
    <n v="60.4"/>
    <n v="59.8"/>
    <n v="46.1"/>
    <n v="6425"/>
    <n v="1"/>
    <x v="194"/>
    <n v="41"/>
    <n v="0"/>
    <x v="5"/>
  </r>
  <r>
    <n v="6432"/>
    <s v="Olga"/>
    <n v="1"/>
    <s v="Green Turtle"/>
    <s v=""/>
    <d v="2015-04-14T00:00:00"/>
    <n v="162"/>
    <n v="11.3"/>
    <n v="9.9"/>
    <n v="10.1"/>
    <n v="8.6999999999999993"/>
    <n v="34254"/>
    <d v="2015-05-11T00:00:00"/>
    <n v="211"/>
    <m/>
    <m/>
    <m/>
    <m/>
    <n v="6432"/>
    <n v="1"/>
    <x v="275"/>
    <n v="27"/>
    <n v="1.8148148148148149"/>
    <x v="1"/>
  </r>
  <r>
    <n v="6434"/>
    <s v="Snapir"/>
    <n v="2"/>
    <s v="Loggerhead"/>
    <s v=""/>
    <d v="2015-04-16T00:00:00"/>
    <n v="125"/>
    <n v="9.6999999999999993"/>
    <n v="9.4"/>
    <m/>
    <m/>
    <n v="34585"/>
    <d v="2015-06-17T00:00:00"/>
    <n v="152"/>
    <n v="10"/>
    <n v="9"/>
    <n v="12"/>
    <m/>
    <n v="6434"/>
    <n v="1"/>
    <x v="276"/>
    <n v="62"/>
    <n v="0.43548387096774194"/>
    <x v="91"/>
  </r>
  <r>
    <n v="6435"/>
    <s v="Nili"/>
    <n v="2"/>
    <s v="Loggerhead"/>
    <s v="Female"/>
    <d v="2015-04-17T00:00:00"/>
    <n v="37280"/>
    <n v="69.2"/>
    <n v="63.5"/>
    <n v="62.2"/>
    <n v="49.5"/>
    <n v="35068"/>
    <d v="2015-09-05T00:00:00"/>
    <n v="39340"/>
    <n v="72"/>
    <n v="65.599999999999994"/>
    <n v="61.9"/>
    <m/>
    <n v="6435"/>
    <n v="1"/>
    <x v="79"/>
    <n v="141"/>
    <n v="14.609929078014185"/>
    <x v="113"/>
  </r>
  <r>
    <n v="6437"/>
    <s v="Tzuki"/>
    <n v="2"/>
    <s v="Loggerhead"/>
    <s v=""/>
    <d v="2015-04-24T00:00:00"/>
    <n v="79"/>
    <n v="7.8"/>
    <n v="8"/>
    <n v="7.1"/>
    <n v="6.1"/>
    <n v="34588"/>
    <d v="2015-06-17T00:00:00"/>
    <n v="136"/>
    <n v="9.5"/>
    <n v="9"/>
    <m/>
    <m/>
    <n v="6437"/>
    <n v="1"/>
    <x v="277"/>
    <n v="54"/>
    <n v="1.0555555555555556"/>
    <x v="114"/>
  </r>
  <r>
    <n v="6438"/>
    <s v="Nidal"/>
    <n v="1"/>
    <s v="Green Turtle"/>
    <s v=""/>
    <d v="2015-04-24T00:00:00"/>
    <n v="1245"/>
    <n v="22.1"/>
    <n v="19.5"/>
    <n v="20"/>
    <n v="16.399999999999999"/>
    <n v="34255"/>
    <d v="2015-05-11T00:00:00"/>
    <n v="1245"/>
    <m/>
    <m/>
    <m/>
    <m/>
    <n v="6438"/>
    <n v="1"/>
    <x v="7"/>
    <n v="17"/>
    <n v="0"/>
    <x v="1"/>
  </r>
  <r>
    <n v="6445"/>
    <s v="Snapir 2"/>
    <n v="2"/>
    <s v="Loggerhead"/>
    <s v=""/>
    <d v="2015-05-05T00:00:00"/>
    <n v="164"/>
    <n v="10.8"/>
    <n v="10.6"/>
    <n v="9.6"/>
    <n v="8.1999999999999993"/>
    <n v="34586"/>
    <d v="2015-06-17T00:00:00"/>
    <n v="21"/>
    <n v="12"/>
    <n v="11"/>
    <m/>
    <m/>
    <n v="6445"/>
    <n v="1"/>
    <x v="278"/>
    <n v="43"/>
    <n v="0"/>
    <x v="22"/>
  </r>
  <r>
    <n v="6446"/>
    <s v="Naima"/>
    <n v="2"/>
    <s v="Loggerhead"/>
    <s v=""/>
    <d v="2015-05-06T00:00:00"/>
    <n v="41000"/>
    <n v="66"/>
    <n v="62"/>
    <n v="61.3"/>
    <n v="48.5"/>
    <n v="34483"/>
    <d v="2015-06-06T00:00:00"/>
    <n v="40320"/>
    <n v="66.5"/>
    <n v="61.5"/>
    <n v="61"/>
    <m/>
    <n v="6446"/>
    <n v="1"/>
    <x v="279"/>
    <n v="31"/>
    <n v="0"/>
    <x v="6"/>
  </r>
  <r>
    <n v="6447"/>
    <s v="Zehava"/>
    <n v="2"/>
    <s v="Loggerhead"/>
    <s v=""/>
    <d v="2015-05-06T00:00:00"/>
    <n v="29480"/>
    <n v="62.5"/>
    <n v="59"/>
    <n v="56.4"/>
    <n v="46.2"/>
    <n v="34476"/>
    <d v="2015-06-04T00:00:00"/>
    <n v="27020"/>
    <n v="63.5"/>
    <n v="59"/>
    <n v="57"/>
    <n v="46"/>
    <n v="6447"/>
    <n v="1"/>
    <x v="280"/>
    <n v="29"/>
    <n v="0"/>
    <x v="5"/>
  </r>
  <r>
    <n v="6501"/>
    <s v="Hodaya"/>
    <n v="1"/>
    <s v="Green Turtle"/>
    <s v=""/>
    <d v="2015-06-05T00:00:00"/>
    <n v="226"/>
    <m/>
    <m/>
    <m/>
    <m/>
    <n v="34802"/>
    <d v="2015-07-21T00:00:00"/>
    <n v="320"/>
    <m/>
    <m/>
    <m/>
    <m/>
    <n v="6501"/>
    <n v="1"/>
    <x v="104"/>
    <n v="46"/>
    <n v="2.0434782608695654"/>
    <x v="1"/>
  </r>
  <r>
    <n v="6510"/>
    <s v="Bar Refaeli"/>
    <n v="2"/>
    <s v="Loggerhead"/>
    <s v=""/>
    <d v="2015-06-13T00:00:00"/>
    <n v="25120"/>
    <n v="59.5"/>
    <n v="54"/>
    <n v="52.3"/>
    <n v="43.7"/>
    <n v="34915"/>
    <d v="2015-08-12T00:00:00"/>
    <n v="26200"/>
    <n v="60.1"/>
    <n v="54.6"/>
    <n v="53.5"/>
    <n v="44"/>
    <n v="6510"/>
    <n v="1"/>
    <x v="281"/>
    <n v="60"/>
    <n v="18"/>
    <x v="50"/>
  </r>
  <r>
    <n v="6570"/>
    <s v="Lev"/>
    <n v="2"/>
    <s v="Loggerhead"/>
    <s v=""/>
    <d v="2015-07-28T00:00:00"/>
    <n v="335"/>
    <n v="13.3"/>
    <n v="13.1"/>
    <n v="12.6"/>
    <n v="10.6"/>
    <n v="35445"/>
    <d v="2015-11-02T00:00:00"/>
    <n v="970"/>
    <n v="18.7"/>
    <n v="17.3"/>
    <m/>
    <m/>
    <n v="6570"/>
    <n v="1"/>
    <x v="282"/>
    <n v="97"/>
    <n v="6.5463917525773194"/>
    <x v="115"/>
  </r>
  <r>
    <n v="6571"/>
    <s v="Tuko"/>
    <n v="2"/>
    <s v="Loggerhead"/>
    <s v=""/>
    <d v="2015-07-30T00:00:00"/>
    <n v="594"/>
    <n v="16.600000000000001"/>
    <n v="15"/>
    <n v="14.1"/>
    <n v="10.1"/>
    <n v="35444"/>
    <d v="2015-11-02T00:00:00"/>
    <n v="1134"/>
    <m/>
    <m/>
    <m/>
    <m/>
    <n v="6571"/>
    <n v="1"/>
    <x v="283"/>
    <n v="95"/>
    <n v="5.6842105263157894"/>
    <x v="1"/>
  </r>
  <r>
    <n v="6586"/>
    <s v="Kwan"/>
    <n v="2"/>
    <s v="Loggerhead"/>
    <s v=""/>
    <d v="2015-08-28T00:00:00"/>
    <n v="2115"/>
    <n v="27"/>
    <n v="23.5"/>
    <n v="22.5"/>
    <n v="18.7"/>
    <n v="35426"/>
    <d v="2015-10-29T00:00:00"/>
    <n v="2486"/>
    <m/>
    <m/>
    <m/>
    <m/>
    <n v="6586"/>
    <n v="1"/>
    <x v="284"/>
    <n v="62"/>
    <n v="5.9838709677419351"/>
    <x v="1"/>
  </r>
  <r>
    <n v="6600"/>
    <s v="Hemi"/>
    <n v="1"/>
    <s v="Green Turtle"/>
    <s v=""/>
    <d v="2015-09-10T00:00:00"/>
    <n v="1900"/>
    <n v="24.5"/>
    <n v="22.6"/>
    <n v="22.9"/>
    <n v="19.5"/>
    <n v="37847"/>
    <d v="2016-12-21T00:00:00"/>
    <n v="6580"/>
    <n v="35.700000000000003"/>
    <n v="32.5"/>
    <n v="32.799999999999997"/>
    <m/>
    <n v="6600"/>
    <n v="1"/>
    <x v="285"/>
    <n v="468"/>
    <n v="10"/>
    <x v="116"/>
  </r>
  <r>
    <n v="6601"/>
    <s v="Shimon Christoforous"/>
    <n v="2"/>
    <s v="Loggerhead"/>
    <s v="Male"/>
    <d v="2015-09-09T00:00:00"/>
    <n v="32560"/>
    <n v="70.599999999999994"/>
    <n v="65.2"/>
    <n v="36.299999999999997"/>
    <n v="54.4"/>
    <n v="35975"/>
    <d v="2016-02-10T00:00:00"/>
    <n v="49500"/>
    <n v="71"/>
    <n v="66.400000000000006"/>
    <n v="66.400000000000006"/>
    <n v="52.5"/>
    <n v="6601"/>
    <n v="1"/>
    <x v="286"/>
    <n v="154"/>
    <n v="110"/>
    <x v="110"/>
  </r>
  <r>
    <n v="6602"/>
    <s v="Bulbasaur"/>
    <n v="1"/>
    <s v="Green Turtle"/>
    <s v=""/>
    <d v="2015-09-13T00:00:00"/>
    <n v="1440"/>
    <n v="23.5"/>
    <n v="21"/>
    <n v="21.5"/>
    <n v="18.5"/>
    <n v="35425"/>
    <d v="2015-10-29T00:00:00"/>
    <n v="1884"/>
    <m/>
    <m/>
    <m/>
    <m/>
    <n v="6602"/>
    <n v="1"/>
    <x v="287"/>
    <n v="46"/>
    <n v="9.6521739130434785"/>
    <x v="1"/>
  </r>
  <r>
    <n v="6603"/>
    <s v="Shemesh"/>
    <n v="2"/>
    <s v="Loggerhead"/>
    <s v="Female"/>
    <d v="2015-09-19T00:00:00"/>
    <n v="37450"/>
    <n v="65.5"/>
    <n v="66"/>
    <n v="60"/>
    <n v="50.5"/>
    <n v="35417"/>
    <d v="2015-10-28T00:00:00"/>
    <n v="35740"/>
    <n v="66"/>
    <n v="66"/>
    <n v="60.1"/>
    <n v="50.5"/>
    <n v="6603"/>
    <n v="1"/>
    <x v="288"/>
    <n v="39"/>
    <n v="0"/>
    <x v="6"/>
  </r>
  <r>
    <n v="6614"/>
    <s v="Ometz"/>
    <n v="2"/>
    <s v="Loggerhead"/>
    <s v=""/>
    <d v="2015-09-24T00:00:00"/>
    <n v="146"/>
    <n v="11.9"/>
    <n v="10.3"/>
    <m/>
    <m/>
    <n v="35888"/>
    <d v="2016-01-30T00:00:00"/>
    <n v="360"/>
    <n v="14"/>
    <n v="13.5"/>
    <n v="11.6"/>
    <m/>
    <n v="6614"/>
    <n v="1"/>
    <x v="289"/>
    <n v="128"/>
    <n v="1.671875"/>
    <x v="64"/>
  </r>
  <r>
    <n v="6616"/>
    <s v="Hasun"/>
    <n v="5"/>
    <s v="Nile Softshell"/>
    <s v=""/>
    <d v="2015-10-06T00:00:00"/>
    <n v="998"/>
    <m/>
    <m/>
    <m/>
    <m/>
    <n v="35376"/>
    <d v="2015-10-19T00:00:00"/>
    <n v="1018"/>
    <m/>
    <m/>
    <m/>
    <m/>
    <n v="6616"/>
    <n v="1"/>
    <x v="290"/>
    <n v="13"/>
    <n v="1.5384615384615385"/>
    <x v="1"/>
  </r>
  <r>
    <n v="6618"/>
    <s v="Nachmani"/>
    <n v="1"/>
    <s v="Green Turtle"/>
    <s v=""/>
    <d v="2015-10-09T00:00:00"/>
    <n v="2200"/>
    <n v="26.6"/>
    <n v="21.9"/>
    <n v="23.8"/>
    <n v="21.3"/>
    <n v="35423"/>
    <d v="2015-10-29T00:00:00"/>
    <n v="2477"/>
    <m/>
    <m/>
    <m/>
    <m/>
    <n v="6618"/>
    <n v="1"/>
    <x v="291"/>
    <n v="20"/>
    <n v="13.85"/>
    <x v="1"/>
  </r>
  <r>
    <n v="6633"/>
    <s v="Rodrigo"/>
    <n v="10"/>
    <s v="Hawksbill Turtle"/>
    <s v="Male"/>
    <d v="2015-10-21T00:00:00"/>
    <n v="46200"/>
    <n v="74"/>
    <n v="50.3"/>
    <n v="67.2"/>
    <n v="64"/>
    <n v="36502"/>
    <d v="2016-05-11T00:00:00"/>
    <n v="39940"/>
    <n v="74.3"/>
    <n v="63.5"/>
    <n v="69.400000000000006"/>
    <n v="51.6"/>
    <n v="6633"/>
    <n v="1"/>
    <x v="292"/>
    <n v="203"/>
    <n v="0"/>
    <x v="81"/>
  </r>
  <r>
    <n v="6635"/>
    <s v="Moti"/>
    <n v="1"/>
    <s v="Green Turtle"/>
    <s v=""/>
    <d v="2015-10-30T00:00:00"/>
    <n v="2529"/>
    <n v="27.2"/>
    <n v="25.3"/>
    <n v="24.8"/>
    <n v="21.5"/>
    <n v="37848"/>
    <d v="2016-12-21T00:00:00"/>
    <n v="4300"/>
    <n v="31"/>
    <n v="28.9"/>
    <n v="28.3"/>
    <n v="23.7"/>
    <n v="6635"/>
    <n v="1"/>
    <x v="293"/>
    <n v="418"/>
    <n v="4.2368421052631575"/>
    <x v="117"/>
  </r>
  <r>
    <n v="6636"/>
    <s v="Michelangelo"/>
    <n v="1"/>
    <s v="Green Turtle"/>
    <s v=""/>
    <d v="2015-11-10T00:00:00"/>
    <n v="2348"/>
    <n v="26"/>
    <n v="24"/>
    <n v="24.4"/>
    <n v="20.6"/>
    <n v="37853"/>
    <d v="2016-12-17T00:00:00"/>
    <n v="6660"/>
    <n v="26"/>
    <n v="32.299999999999997"/>
    <n v="33"/>
    <n v="27.7"/>
    <n v="6636"/>
    <n v="1"/>
    <x v="294"/>
    <n v="403"/>
    <n v="10.699751861042184"/>
    <x v="1"/>
  </r>
  <r>
    <n v="6637"/>
    <s v="Oria"/>
    <n v="1"/>
    <s v="Green Turtle"/>
    <s v=""/>
    <d v="2015-11-12T00:00:00"/>
    <n v="958"/>
    <n v="18.899999999999999"/>
    <n v="17.600000000000001"/>
    <n v="16.899999999999999"/>
    <n v="15.3"/>
    <n v="38097"/>
    <d v="2017-02-02T00:00:00"/>
    <n v="4640"/>
    <m/>
    <m/>
    <m/>
    <m/>
    <n v="6637"/>
    <n v="1"/>
    <x v="295"/>
    <n v="448"/>
    <n v="8.21875"/>
    <x v="1"/>
  </r>
  <r>
    <n v="6638"/>
    <s v="Shavey Zion"/>
    <n v="2"/>
    <s v="Loggerhead"/>
    <s v="Female"/>
    <d v="2015-11-15T00:00:00"/>
    <n v="31060"/>
    <n v="64"/>
    <n v="59"/>
    <n v="61.1"/>
    <n v="44.1"/>
    <n v="37149"/>
    <d v="2016-09-01T00:00:00"/>
    <n v="35840"/>
    <n v="65.099999999999994"/>
    <n v="60.5"/>
    <n v="61.4"/>
    <n v="46"/>
    <n v="6638"/>
    <n v="1"/>
    <x v="296"/>
    <n v="291"/>
    <n v="16.426116838487971"/>
    <x v="118"/>
  </r>
  <r>
    <n v="6640"/>
    <s v="Malek"/>
    <n v="1"/>
    <s v="Green Turtle"/>
    <s v=""/>
    <d v="2015-11-15T00:00:00"/>
    <n v="4920"/>
    <n v="33.5"/>
    <n v="31"/>
    <n v="31.2"/>
    <n v="25.9"/>
    <n v="35679"/>
    <d v="2015-12-22T00:00:00"/>
    <n v="5300"/>
    <n v="34.5"/>
    <n v="31.5"/>
    <n v="31.4"/>
    <n v="25.7"/>
    <n v="6640"/>
    <n v="1"/>
    <x v="297"/>
    <n v="37"/>
    <n v="10.27027027027027"/>
    <x v="5"/>
  </r>
  <r>
    <n v="6641"/>
    <s v="Denisim"/>
    <n v="2"/>
    <s v="Loggerhead"/>
    <s v="Female"/>
    <d v="2015-11-18T00:00:00"/>
    <n v="32520"/>
    <n v="64.5"/>
    <n v="59.6"/>
    <n v="58.7"/>
    <n v="48"/>
    <n v="36002"/>
    <d v="2016-02-16T00:00:00"/>
    <n v="33680"/>
    <n v="65"/>
    <n v="69.5"/>
    <n v="61.4"/>
    <n v="47.3"/>
    <n v="6641"/>
    <n v="1"/>
    <x v="298"/>
    <n v="90"/>
    <n v="12.888888888888889"/>
    <x v="6"/>
  </r>
  <r>
    <n v="6643"/>
    <s v="Opal"/>
    <n v="2"/>
    <s v="Loggerhead"/>
    <s v=""/>
    <d v="2015-12-07T00:00:00"/>
    <n v="7760"/>
    <n v="43"/>
    <n v="41.3"/>
    <n v="38.700000000000003"/>
    <n v="32.700000000000003"/>
    <n v="36000"/>
    <d v="2016-02-16T00:00:00"/>
    <n v="12020"/>
    <n v="44.1"/>
    <n v="43"/>
    <n v="39.299999999999997"/>
    <n v="33.9"/>
    <n v="6643"/>
    <n v="1"/>
    <x v="109"/>
    <n v="71"/>
    <n v="60"/>
    <x v="77"/>
  </r>
  <r>
    <n v="6644"/>
    <s v="Claus"/>
    <n v="2"/>
    <s v="Loggerhead"/>
    <s v=""/>
    <d v="2015-12-26T00:00:00"/>
    <n v="460"/>
    <n v="15.5"/>
    <n v="14.5"/>
    <n v="14.1"/>
    <n v="11.8"/>
    <n v="35887"/>
    <d v="2016-01-30T00:00:00"/>
    <n v="590"/>
    <n v="16"/>
    <n v="14.5"/>
    <n v="13.3"/>
    <m/>
    <n v="6644"/>
    <n v="1"/>
    <x v="299"/>
    <n v="35"/>
    <n v="3.7142857142857144"/>
    <x v="6"/>
  </r>
  <r>
    <n v="6662"/>
    <s v="Ariel"/>
    <n v="2"/>
    <s v="Loggerhead"/>
    <s v=""/>
    <d v="2016-01-12T00:00:00"/>
    <n v="69"/>
    <n v="7.5"/>
    <n v="8.1999999999999993"/>
    <n v="7.3"/>
    <n v="6"/>
    <n v="36455"/>
    <d v="2016-04-30T00:00:00"/>
    <n v="208"/>
    <n v="11.2"/>
    <n v="10.1"/>
    <n v="9.5"/>
    <m/>
    <n v="6662"/>
    <n v="1"/>
    <x v="300"/>
    <n v="109"/>
    <n v="1.275229357798165"/>
    <x v="105"/>
  </r>
  <r>
    <n v="6663"/>
    <s v="Yair"/>
    <n v="2"/>
    <s v="Loggerhead"/>
    <s v=""/>
    <d v="2016-01-08T00:00:00"/>
    <n v="60"/>
    <n v="8.4"/>
    <n v="7.2"/>
    <n v="7"/>
    <n v="5.8"/>
    <n v="35889"/>
    <d v="2016-01-30T00:00:00"/>
    <n v="84"/>
    <n v="8.4"/>
    <n v="7.8"/>
    <n v="7.6"/>
    <m/>
    <n v="6663"/>
    <n v="1"/>
    <x v="301"/>
    <n v="22"/>
    <n v="1.0909090909090908"/>
    <x v="1"/>
  </r>
  <r>
    <n v="6664"/>
    <s v="Esteban"/>
    <n v="2"/>
    <s v="Loggerhead"/>
    <s v=""/>
    <d v="2016-01-12T00:00:00"/>
    <n v="72"/>
    <n v="8"/>
    <n v="8"/>
    <n v="7.5"/>
    <n v="6.5"/>
    <n v="35890"/>
    <d v="2016-01-30T00:00:00"/>
    <n v="78"/>
    <n v="7.5"/>
    <n v="7"/>
    <n v="7.2"/>
    <m/>
    <n v="6664"/>
    <n v="1"/>
    <x v="273"/>
    <n v="18"/>
    <n v="0.33333333333333331"/>
    <x v="49"/>
  </r>
  <r>
    <n v="6665"/>
    <s v="Mati"/>
    <n v="1"/>
    <s v="Green Turtle"/>
    <s v=""/>
    <d v="2016-01-09T00:00:00"/>
    <n v="1980"/>
    <n v="26"/>
    <n v="24"/>
    <n v="24"/>
    <m/>
    <n v="37851"/>
    <d v="2016-12-21T00:00:00"/>
    <n v="2700"/>
    <n v="28"/>
    <n v="27"/>
    <n v="25.4"/>
    <n v="21.4"/>
    <n v="6665"/>
    <n v="1"/>
    <x v="108"/>
    <n v="347"/>
    <n v="2.0749279538904899"/>
    <x v="47"/>
  </r>
  <r>
    <n v="6667"/>
    <s v="Hamudi"/>
    <n v="2"/>
    <s v="Loggerhead"/>
    <s v="Female"/>
    <d v="2016-01-16T00:00:00"/>
    <n v="36440"/>
    <n v="69"/>
    <n v="60"/>
    <n v="63.4"/>
    <n v="47"/>
    <n v="36005"/>
    <d v="2016-02-17T00:00:00"/>
    <n v="36300"/>
    <n v="69.5"/>
    <n v="59.5"/>
    <n v="63.3"/>
    <n v="46.9"/>
    <n v="6667"/>
    <n v="1"/>
    <x v="302"/>
    <n v="32"/>
    <n v="0"/>
    <x v="6"/>
  </r>
  <r>
    <n v="6668"/>
    <s v="Sari"/>
    <n v="2"/>
    <s v="Loggerhead"/>
    <s v="Female"/>
    <d v="2016-01-21T00:00:00"/>
    <n v="27460"/>
    <n v="62"/>
    <n v="59"/>
    <n v="56.4"/>
    <n v="43"/>
    <n v="36006"/>
    <d v="2016-02-17T00:00:00"/>
    <n v="28000"/>
    <n v="62"/>
    <n v="58.7"/>
    <n v="56.7"/>
    <n v="44.7"/>
    <n v="6668"/>
    <n v="1"/>
    <x v="283"/>
    <n v="27"/>
    <n v="20"/>
    <x v="1"/>
  </r>
  <r>
    <n v="6669"/>
    <s v="4Balance"/>
    <n v="2"/>
    <s v="Loggerhead"/>
    <s v=""/>
    <d v="2016-01-22T00:00:00"/>
    <n v="108"/>
    <n v="9.6999999999999993"/>
    <n v="9"/>
    <m/>
    <m/>
    <n v="35891"/>
    <d v="2016-01-30T00:00:00"/>
    <n v="109"/>
    <n v="9.6"/>
    <n v="8.6999999999999993"/>
    <n v="8.8000000000000007"/>
    <m/>
    <n v="6669"/>
    <n v="1"/>
    <x v="303"/>
    <n v="8"/>
    <n v="0.125"/>
    <x v="119"/>
  </r>
  <r>
    <n v="6670"/>
    <s v="Dan"/>
    <n v="1"/>
    <s v="Green Turtle"/>
    <s v=""/>
    <d v="2016-01-25T00:00:00"/>
    <n v="2082"/>
    <n v="26.5"/>
    <n v="22.6"/>
    <n v="24.1"/>
    <n v="19.399999999999999"/>
    <n v="37845"/>
    <d v="2016-12-21T00:00:00"/>
    <n v="4240"/>
    <n v="32"/>
    <n v="27.3"/>
    <n v="29.2"/>
    <n v="23.4"/>
    <n v="6670"/>
    <n v="1"/>
    <x v="304"/>
    <n v="331"/>
    <n v="6.5196374622356492"/>
    <x v="120"/>
  </r>
  <r>
    <n v="6674"/>
    <s v="Ola"/>
    <n v="2"/>
    <s v="Loggerhead"/>
    <s v=""/>
    <d v="2016-02-07T00:00:00"/>
    <n v="85"/>
    <n v="9"/>
    <n v="8.5"/>
    <n v="8"/>
    <n v="6.9"/>
    <n v="36453"/>
    <d v="2016-04-30T00:00:00"/>
    <n v="198"/>
    <n v="10.4"/>
    <n v="10.6"/>
    <n v="9.8000000000000007"/>
    <m/>
    <n v="6674"/>
    <n v="1"/>
    <x v="305"/>
    <n v="83"/>
    <n v="1.3614457831325302"/>
    <x v="121"/>
  </r>
  <r>
    <n v="6676"/>
    <s v="Potzker"/>
    <n v="1"/>
    <s v="Green Turtle"/>
    <s v=""/>
    <d v="2016-02-13T00:00:00"/>
    <n v="1978"/>
    <m/>
    <m/>
    <m/>
    <m/>
    <n v="36683"/>
    <d v="2016-06-16T00:00:00"/>
    <n v="2880"/>
    <n v="26.5"/>
    <n v="25"/>
    <n v="24.6"/>
    <n v="20.6"/>
    <n v="6676"/>
    <n v="1"/>
    <x v="306"/>
    <n v="124"/>
    <n v="7.274193548387097"/>
    <x v="1"/>
  </r>
  <r>
    <n v="6677"/>
    <s v="Senada"/>
    <n v="3"/>
    <s v="Leatherback"/>
    <s v="Female"/>
    <d v="2016-02-25T00:00:00"/>
    <m/>
    <n v="139"/>
    <n v="98"/>
    <n v="125.9"/>
    <n v="70.5"/>
    <n v="36053"/>
    <d v="2016-02-25T00:00:00"/>
    <m/>
    <n v="139"/>
    <n v="98"/>
    <n v="125.9"/>
    <n v="70.5"/>
    <n v="6677"/>
    <n v="1"/>
    <x v="7"/>
    <n v="0"/>
    <n v="0"/>
    <x v="1"/>
  </r>
  <r>
    <n v="6679"/>
    <s v="Feb2016"/>
    <n v="10"/>
    <s v="Hawksbill Turtle"/>
    <s v=""/>
    <d v="2016-02-15T00:00:00"/>
    <n v="11440"/>
    <m/>
    <m/>
    <m/>
    <m/>
    <n v="36074"/>
    <d v="2016-02-15T00:00:00"/>
    <n v="11440"/>
    <m/>
    <m/>
    <m/>
    <m/>
    <n v="6679"/>
    <n v="1"/>
    <x v="7"/>
    <n v="0"/>
    <n v="0"/>
    <x v="1"/>
  </r>
  <r>
    <n v="6704"/>
    <s v="Hatchi"/>
    <n v="2"/>
    <s v="Loggerhead"/>
    <s v="Male"/>
    <d v="2016-04-02T00:00:00"/>
    <n v="31740"/>
    <n v="64"/>
    <n v="61"/>
    <n v="59.6"/>
    <n v="48.4"/>
    <n v="36526"/>
    <d v="2016-05-17T00:00:00"/>
    <n v="36220"/>
    <n v="63.1"/>
    <n v="60.1"/>
    <m/>
    <m/>
    <n v="6704"/>
    <n v="1"/>
    <x v="307"/>
    <n v="45"/>
    <n v="99.555555555555557"/>
    <x v="106"/>
  </r>
  <r>
    <n v="6706"/>
    <s v="Hidy"/>
    <n v="2"/>
    <s v="Loggerhead"/>
    <s v="Female"/>
    <d v="2016-04-09T00:00:00"/>
    <m/>
    <n v="63.5"/>
    <n v="61"/>
    <n v="59.5"/>
    <n v="47"/>
    <n v="36527"/>
    <d v="2016-05-17T00:00:00"/>
    <n v="30980"/>
    <n v="63.6"/>
    <n v="61.3"/>
    <m/>
    <m/>
    <n v="6706"/>
    <n v="1"/>
    <x v="7"/>
    <n v="38"/>
    <n v="0"/>
    <x v="35"/>
  </r>
  <r>
    <n v="6709"/>
    <s v="Pessach"/>
    <n v="2"/>
    <s v="Loggerhead"/>
    <s v="Male"/>
    <d v="2016-04-26T00:00:00"/>
    <n v="32180"/>
    <n v="66.400000000000006"/>
    <n v="62"/>
    <n v="61.7"/>
    <n v="61.4"/>
    <n v="36682"/>
    <d v="2016-06-16T00:00:00"/>
    <n v="36040"/>
    <n v="66"/>
    <n v="62"/>
    <n v="91.3"/>
    <n v="45"/>
    <n v="6709"/>
    <n v="1"/>
    <x v="308"/>
    <n v="51"/>
    <n v="75.686274509803923"/>
    <x v="42"/>
  </r>
  <r>
    <n v="6710"/>
    <s v="Mimuna"/>
    <n v="1"/>
    <s v="Green Turtle"/>
    <s v=""/>
    <d v="2016-04-29T00:00:00"/>
    <n v="1123"/>
    <m/>
    <m/>
    <m/>
    <m/>
    <n v="38101"/>
    <d v="2017-02-02T00:00:00"/>
    <n v="3340"/>
    <m/>
    <m/>
    <m/>
    <m/>
    <n v="6710"/>
    <n v="1"/>
    <x v="309"/>
    <n v="279"/>
    <n v="7.946236559139785"/>
    <x v="1"/>
  </r>
  <r>
    <n v="6711"/>
    <s v="Gufi"/>
    <n v="2"/>
    <s v="Loggerhead"/>
    <s v=""/>
    <d v="2016-05-10T00:00:00"/>
    <n v="15240"/>
    <n v="50.1"/>
    <n v="46"/>
    <n v="45.3"/>
    <n v="37"/>
    <n v="37101"/>
    <d v="2016-08-21T00:00:00"/>
    <m/>
    <n v="51.2"/>
    <n v="47.7"/>
    <n v="45.8"/>
    <n v="37.700000000000003"/>
    <n v="6711"/>
    <n v="1"/>
    <x v="7"/>
    <n v="103"/>
    <n v="0"/>
    <x v="77"/>
  </r>
  <r>
    <n v="6714"/>
    <s v="Nimrod"/>
    <n v="1"/>
    <s v="Green Turtle"/>
    <s v="Male"/>
    <d v="2016-06-05T00:00:00"/>
    <n v="75800"/>
    <n v="85.5"/>
    <n v="74.400000000000006"/>
    <n v="80.7"/>
    <n v="61.8"/>
    <n v="37066"/>
    <d v="2016-08-18T00:00:00"/>
    <n v="75250"/>
    <n v="86"/>
    <n v="74"/>
    <n v="81.599999999999994"/>
    <n v="61.6"/>
    <n v="6714"/>
    <n v="1"/>
    <x v="310"/>
    <n v="74"/>
    <n v="0"/>
    <x v="6"/>
  </r>
  <r>
    <n v="6720"/>
    <s v="Levana"/>
    <n v="2"/>
    <s v="Loggerhead"/>
    <s v="Female"/>
    <d v="2016-06-12T00:00:00"/>
    <n v="36450"/>
    <n v="68.2"/>
    <n v="63"/>
    <n v="63.5"/>
    <n v="64.7"/>
    <n v="36681"/>
    <d v="2016-06-16T00:00:00"/>
    <n v="34960"/>
    <m/>
    <m/>
    <m/>
    <m/>
    <n v="6720"/>
    <n v="1"/>
    <x v="311"/>
    <n v="4"/>
    <n v="0"/>
    <x v="1"/>
  </r>
  <r>
    <n v="6728"/>
    <s v="Tzila"/>
    <n v="2"/>
    <s v="Loggerhead"/>
    <s v="Female"/>
    <d v="2016-07-07T00:00:00"/>
    <n v="34140"/>
    <n v="68"/>
    <n v="63"/>
    <n v="62.5"/>
    <n v="50"/>
    <n v="37974"/>
    <d v="2017-01-16T00:00:00"/>
    <n v="42920"/>
    <n v="67.5"/>
    <n v="61.5"/>
    <n v="62.6"/>
    <n v="48.3"/>
    <n v="6728"/>
    <n v="1"/>
    <x v="312"/>
    <n v="193"/>
    <n v="45.49222797927461"/>
    <x v="49"/>
  </r>
  <r>
    <n v="6733"/>
    <s v="bijo"/>
    <n v="1"/>
    <s v="Green Turtle"/>
    <s v=""/>
    <d v="2016-07-24T00:00:00"/>
    <n v="29300"/>
    <n v="63.6"/>
    <n v="60.3"/>
    <n v="59"/>
    <n v="47"/>
    <n v="37110"/>
    <d v="2016-08-22T00:00:00"/>
    <n v="30400"/>
    <n v="63.4"/>
    <n v="59.6"/>
    <n v="59.3"/>
    <n v="48.1"/>
    <n v="6733"/>
    <n v="1"/>
    <x v="46"/>
    <n v="29"/>
    <n v="37.931034482758619"/>
    <x v="122"/>
  </r>
  <r>
    <n v="6734"/>
    <s v="Messi"/>
    <n v="5"/>
    <s v="Nile Softshell"/>
    <s v=""/>
    <d v="2016-07-27T00:00:00"/>
    <n v="1000"/>
    <m/>
    <m/>
    <m/>
    <m/>
    <n v="36953"/>
    <d v="2016-07-27T00:00:00"/>
    <n v="1000"/>
    <m/>
    <m/>
    <m/>
    <m/>
    <n v="6734"/>
    <n v="1"/>
    <x v="7"/>
    <n v="0"/>
    <n v="0"/>
    <x v="1"/>
  </r>
  <r>
    <n v="6758"/>
    <s v="sha'adi"/>
    <n v="2"/>
    <s v="Loggerhead"/>
    <s v="Female"/>
    <d v="2016-10-15T00:00:00"/>
    <n v="42500"/>
    <n v="69.400000000000006"/>
    <n v="64.2"/>
    <n v="66.400000000000006"/>
    <n v="50"/>
    <n v="39059"/>
    <d v="2017-06-20T00:00:00"/>
    <n v="45940"/>
    <n v="69.5"/>
    <n v="65"/>
    <n v="67.5"/>
    <n v="51.6"/>
    <n v="6758"/>
    <n v="1"/>
    <x v="313"/>
    <n v="248"/>
    <n v="13.870967741935484"/>
    <x v="96"/>
  </r>
  <r>
    <n v="6759"/>
    <s v="Pinto"/>
    <n v="2"/>
    <s v="Loggerhead"/>
    <s v="Male"/>
    <d v="2016-10-15T00:00:00"/>
    <n v="47420"/>
    <n v="74"/>
    <n v="68"/>
    <n v="73.5"/>
    <n v="48.1"/>
    <n v="39666"/>
    <d v="2017-09-18T00:00:00"/>
    <n v="66840"/>
    <n v="78"/>
    <n v="67"/>
    <n v="73.7"/>
    <n v="61.2"/>
    <n v="6759"/>
    <n v="1"/>
    <x v="314"/>
    <n v="338"/>
    <n v="57.455621301775146"/>
    <x v="30"/>
  </r>
  <r>
    <n v="6760"/>
    <s v="Laana"/>
    <n v="2"/>
    <s v="Loggerhead"/>
    <s v=""/>
    <d v="2016-10-23T00:00:00"/>
    <n v="10900"/>
    <n v="43.7"/>
    <n v="41.9"/>
    <n v="41.5"/>
    <n v="33.6"/>
    <n v="38346"/>
    <d v="2017-03-09T00:00:00"/>
    <n v="14020"/>
    <n v="45"/>
    <n v="32.6"/>
    <n v="40.4"/>
    <m/>
    <n v="6760"/>
    <n v="1"/>
    <x v="315"/>
    <n v="137"/>
    <n v="22.773722627737225"/>
    <x v="94"/>
  </r>
  <r>
    <n v="6762"/>
    <s v="Sofia_x000a__x000a_סופיה_x000a__x000a_Sofia"/>
    <n v="2"/>
    <s v="Loggerhead"/>
    <s v="Female"/>
    <d v="2016-10-29T00:00:00"/>
    <n v="39950"/>
    <n v="68.599999999999994"/>
    <n v="66.5"/>
    <n v="62.7"/>
    <n v="53.3"/>
    <n v="37929"/>
    <d v="2017-01-09T00:00:00"/>
    <n v="43420"/>
    <n v="68.5"/>
    <n v="66"/>
    <n v="62.5"/>
    <n v="52.2"/>
    <n v="6762"/>
    <n v="1"/>
    <x v="316"/>
    <n v="72"/>
    <n v="48.194444444444443"/>
    <x v="73"/>
  </r>
  <r>
    <n v="6763"/>
    <s v="Sheffa"/>
    <n v="2"/>
    <s v="Loggerhead"/>
    <s v="Female"/>
    <d v="2016-10-29T00:00:00"/>
    <n v="65450"/>
    <n v="81"/>
    <n v="74"/>
    <n v="73.400000000000006"/>
    <n v="58"/>
    <n v="38307"/>
    <d v="2017-03-05T00:00:00"/>
    <n v="64680"/>
    <n v="81.7"/>
    <n v="73"/>
    <n v="73.099999999999994"/>
    <n v="57.9"/>
    <n v="6763"/>
    <n v="1"/>
    <x v="317"/>
    <n v="127"/>
    <n v="0"/>
    <x v="53"/>
  </r>
  <r>
    <n v="6764"/>
    <s v="Ninja"/>
    <n v="2"/>
    <s v="Loggerhead"/>
    <s v="Male"/>
    <d v="2016-10-30T00:00:00"/>
    <n v="37000"/>
    <m/>
    <m/>
    <m/>
    <m/>
    <n v="39058"/>
    <d v="2017-06-20T00:00:00"/>
    <m/>
    <n v="72"/>
    <n v="77"/>
    <n v="67.5"/>
    <n v="51.5"/>
    <n v="6764"/>
    <n v="1"/>
    <x v="7"/>
    <n v="233"/>
    <n v="0"/>
    <x v="1"/>
  </r>
  <r>
    <n v="6788"/>
    <s v="Dana"/>
    <n v="2"/>
    <s v="Loggerhead"/>
    <s v="Female"/>
    <d v="2016-11-03T00:00:00"/>
    <n v="38380"/>
    <n v="68.599999999999994"/>
    <n v="52"/>
    <n v="65.900000000000006"/>
    <n v="53.2"/>
    <n v="37930"/>
    <d v="2017-01-09T00:00:00"/>
    <n v="42960"/>
    <n v="20.5"/>
    <n v="66"/>
    <n v="65"/>
    <n v="52.3"/>
    <n v="6788"/>
    <n v="1"/>
    <x v="318"/>
    <n v="67"/>
    <n v="68.358208955223887"/>
    <x v="123"/>
  </r>
  <r>
    <n v="6799"/>
    <s v="Ayala"/>
    <n v="2"/>
    <s v="Loggerhead"/>
    <s v="Female"/>
    <d v="2016-11-08T00:00:00"/>
    <n v="22580"/>
    <n v="57.5"/>
    <n v="56.1"/>
    <n v="52.7"/>
    <n v="45.4"/>
    <n v="39071"/>
    <d v="2017-06-21T00:00:00"/>
    <m/>
    <n v="57.5"/>
    <n v="54"/>
    <n v="52.6"/>
    <n v="44.6"/>
    <n v="6799"/>
    <n v="1"/>
    <x v="7"/>
    <n v="225"/>
    <n v="0"/>
    <x v="1"/>
  </r>
  <r>
    <n v="6800"/>
    <s v="Moti 2"/>
    <n v="2"/>
    <s v="Loggerhead"/>
    <s v="Male"/>
    <d v="2016-11-14T00:00:00"/>
    <n v="23300"/>
    <n v="57.3"/>
    <n v="55"/>
    <n v="53.5"/>
    <n v="45.5"/>
    <n v="39907"/>
    <d v="2017-10-16T00:00:00"/>
    <n v="16820"/>
    <m/>
    <m/>
    <m/>
    <m/>
    <n v="6800"/>
    <n v="1"/>
    <x v="319"/>
    <n v="336"/>
    <n v="0"/>
    <x v="1"/>
  </r>
  <r>
    <n v="6801"/>
    <s v="Levi"/>
    <n v="2"/>
    <s v="Loggerhead"/>
    <s v=""/>
    <d v="2016-11-15T00:00:00"/>
    <n v="23080"/>
    <n v="56.8"/>
    <n v="53"/>
    <n v="51.3"/>
    <n v="42.8"/>
    <n v="37912"/>
    <d v="2017-01-05T00:00:00"/>
    <n v="20900"/>
    <n v="57.8"/>
    <n v="53.6"/>
    <n v="50.9"/>
    <m/>
    <n v="6801"/>
    <n v="1"/>
    <x v="320"/>
    <n v="51"/>
    <n v="0"/>
    <x v="5"/>
  </r>
  <r>
    <n v="6802"/>
    <s v="Yossef"/>
    <n v="2"/>
    <s v="Loggerhead"/>
    <s v=""/>
    <d v="2016-11-17T00:00:00"/>
    <n v="631"/>
    <n v="17.5"/>
    <n v="16"/>
    <n v="16"/>
    <n v="13.2"/>
    <n v="37843"/>
    <d v="2016-12-21T00:00:00"/>
    <n v="874"/>
    <n v="18.5"/>
    <n v="17.899999999999999"/>
    <n v="15.4"/>
    <n v="12.6"/>
    <n v="6802"/>
    <n v="1"/>
    <x v="321"/>
    <n v="34"/>
    <n v="7.1470588235294121"/>
    <x v="5"/>
  </r>
  <r>
    <n v="6803"/>
    <s v="Tzvia"/>
    <n v="2"/>
    <s v="Loggerhead"/>
    <s v=""/>
    <d v="2016-11-17T00:00:00"/>
    <n v="20260"/>
    <n v="55.7"/>
    <n v="52.4"/>
    <n v="51"/>
    <n v="42"/>
    <n v="39072"/>
    <d v="2017-06-21T00:00:00"/>
    <m/>
    <n v="59"/>
    <n v="57.5"/>
    <n v="53.6"/>
    <n v="47.4"/>
    <n v="6803"/>
    <n v="1"/>
    <x v="7"/>
    <n v="216"/>
    <n v="0"/>
    <x v="124"/>
  </r>
  <r>
    <n v="6804"/>
    <s v="Nesherke"/>
    <n v="2"/>
    <s v="Loggerhead"/>
    <s v=""/>
    <d v="2016-11-19T00:00:00"/>
    <n v="20880"/>
    <n v="57.4"/>
    <n v="53.8"/>
    <n v="53"/>
    <n v="42.1"/>
    <n v="38403"/>
    <d v="2017-03-18T00:00:00"/>
    <n v="22240"/>
    <n v="54.6"/>
    <n v="52.5"/>
    <n v="59.5"/>
    <m/>
    <n v="6804"/>
    <n v="1"/>
    <x v="322"/>
    <n v="119"/>
    <n v="11.428571428571429"/>
    <x v="125"/>
  </r>
  <r>
    <n v="6805"/>
    <s v="Elia"/>
    <n v="2"/>
    <s v="Loggerhead"/>
    <s v="Male"/>
    <d v="2016-11-21T00:00:00"/>
    <n v="30780"/>
    <n v="66.400000000000006"/>
    <n v="59"/>
    <n v="61.6"/>
    <n v="54.3"/>
    <n v="38329"/>
    <d v="2017-03-07T00:00:00"/>
    <n v="34580"/>
    <n v="67.3"/>
    <n v="58.4"/>
    <n v="61.8"/>
    <m/>
    <n v="6805"/>
    <n v="1"/>
    <x v="323"/>
    <n v="106"/>
    <n v="35.849056603773583"/>
    <x v="126"/>
  </r>
  <r>
    <n v="6806"/>
    <s v="Rotenberg"/>
    <n v="2"/>
    <s v="Loggerhead"/>
    <s v="Female"/>
    <d v="2016-11-26T00:00:00"/>
    <n v="40640"/>
    <n v="71.5"/>
    <n v="65.5"/>
    <n v="65.900000000000006"/>
    <n v="51.1"/>
    <n v="38695"/>
    <d v="2017-04-26T00:00:00"/>
    <n v="49860"/>
    <n v="71"/>
    <n v="65"/>
    <n v="65.400000000000006"/>
    <m/>
    <n v="6806"/>
    <n v="1"/>
    <x v="134"/>
    <n v="151"/>
    <n v="61.059602649006621"/>
    <x v="49"/>
  </r>
  <r>
    <n v="6808"/>
    <s v="Livna"/>
    <n v="2"/>
    <s v="Loggerhead"/>
    <s v="Female"/>
    <d v="2016-11-29T00:00:00"/>
    <n v="38020"/>
    <m/>
    <m/>
    <m/>
    <m/>
    <n v="37909"/>
    <d v="2017-01-04T00:00:00"/>
    <n v="37720"/>
    <n v="65.099999999999994"/>
    <n v="61.4"/>
    <n v="59.4"/>
    <m/>
    <n v="6808"/>
    <n v="1"/>
    <x v="324"/>
    <n v="36"/>
    <n v="0"/>
    <x v="1"/>
  </r>
  <r>
    <n v="6824"/>
    <s v="Ronen"/>
    <n v="2"/>
    <s v="Loggerhead"/>
    <s v=""/>
    <d v="2016-12-08T00:00:00"/>
    <n v="19000"/>
    <n v="55.3"/>
    <n v="53"/>
    <n v="50.8"/>
    <n v="42.5"/>
    <n v="38308"/>
    <d v="2017-03-05T00:00:00"/>
    <n v="22840"/>
    <n v="55.2"/>
    <n v="52.4"/>
    <n v="52"/>
    <n v="41.4"/>
    <n v="6824"/>
    <n v="1"/>
    <x v="325"/>
    <n v="87"/>
    <n v="44.137931034482762"/>
    <x v="73"/>
  </r>
  <r>
    <n v="6825"/>
    <s v="Mini"/>
    <n v="1"/>
    <s v="Green Turtle"/>
    <s v=""/>
    <d v="2016-12-14T00:00:00"/>
    <n v="2060"/>
    <n v="24.9"/>
    <n v="23.6"/>
    <n v="24"/>
    <n v="19.7"/>
    <n v="38286"/>
    <d v="2017-03-05T00:00:00"/>
    <n v="2580"/>
    <n v="26"/>
    <n v="24.2"/>
    <n v="22.9"/>
    <n v="19.899999999999999"/>
    <n v="6825"/>
    <n v="1"/>
    <x v="326"/>
    <n v="81"/>
    <n v="6.4197530864197532"/>
    <x v="77"/>
  </r>
  <r>
    <n v="6828"/>
    <s v="Mika"/>
    <n v="2"/>
    <s v="Loggerhead"/>
    <s v="Female"/>
    <d v="2017-01-03T00:00:00"/>
    <n v="36660"/>
    <n v="66.7"/>
    <n v="62.9"/>
    <n v="62.4"/>
    <n v="50.6"/>
    <n v="38305"/>
    <d v="2017-03-05T00:00:00"/>
    <n v="34820"/>
    <n v="67.900000000000006"/>
    <n v="63.7"/>
    <n v="61.9"/>
    <n v="49.3"/>
    <n v="6828"/>
    <n v="1"/>
    <x v="327"/>
    <n v="61"/>
    <n v="0"/>
    <x v="16"/>
  </r>
  <r>
    <n v="6829"/>
    <s v="Osher"/>
    <n v="5"/>
    <s v="Nile Softshell"/>
    <s v=""/>
    <d v="2017-01-20T00:00:00"/>
    <n v="450"/>
    <n v="10.3"/>
    <n v="9"/>
    <m/>
    <m/>
    <n v="38012"/>
    <d v="2017-01-20T00:00:00"/>
    <n v="450"/>
    <n v="10.3"/>
    <n v="9"/>
    <m/>
    <m/>
    <n v="6829"/>
    <n v="1"/>
    <x v="7"/>
    <n v="0"/>
    <n v="0"/>
    <x v="1"/>
  </r>
  <r>
    <n v="6831"/>
    <s v="Ozi"/>
    <n v="2"/>
    <s v="Loggerhead"/>
    <s v=""/>
    <d v="2017-01-29T00:00:00"/>
    <n v="250"/>
    <n v="13"/>
    <n v="12"/>
    <n v="11"/>
    <n v="9.5"/>
    <n v="38213"/>
    <d v="2017-02-22T00:00:00"/>
    <n v="321"/>
    <m/>
    <m/>
    <m/>
    <m/>
    <n v="6831"/>
    <n v="1"/>
    <x v="328"/>
    <n v="24"/>
    <n v="2.9583333333333335"/>
    <x v="1"/>
  </r>
  <r>
    <n v="6832"/>
    <s v="Yael"/>
    <n v="2"/>
    <s v="Loggerhead"/>
    <s v=""/>
    <d v="2017-01-31T00:00:00"/>
    <n v="822"/>
    <n v="19"/>
    <n v="17"/>
    <n v="16.600000000000001"/>
    <n v="13.4"/>
    <n v="38655"/>
    <d v="2017-04-17T00:00:00"/>
    <n v="1360"/>
    <n v="21.5"/>
    <n v="19"/>
    <n v="18"/>
    <n v="15.2"/>
    <n v="6832"/>
    <n v="1"/>
    <x v="329"/>
    <n v="76"/>
    <n v="7.0789473684210522"/>
    <x v="55"/>
  </r>
  <r>
    <n v="6836"/>
    <s v="Surfski"/>
    <n v="2"/>
    <s v="Loggerhead"/>
    <s v=""/>
    <d v="2017-03-22T00:00:00"/>
    <n v="4720"/>
    <n v="31.6"/>
    <n v="30.5"/>
    <n v="28.8"/>
    <n v="24.9"/>
    <n v="38946"/>
    <d v="2017-06-05T00:00:00"/>
    <n v="4880"/>
    <m/>
    <m/>
    <m/>
    <m/>
    <n v="6836"/>
    <n v="1"/>
    <x v="330"/>
    <n v="75"/>
    <n v="2.1333333333333333"/>
    <x v="1"/>
  </r>
  <r>
    <n v="6838"/>
    <s v="azrad"/>
    <n v="5"/>
    <s v="Nile Softshell"/>
    <s v=""/>
    <d v="2017-03-30T00:00:00"/>
    <n v="39000"/>
    <m/>
    <m/>
    <m/>
    <m/>
    <n v="38566"/>
    <d v="2017-03-30T00:00:00"/>
    <n v="39000"/>
    <n v="77"/>
    <n v="60"/>
    <n v="69.5"/>
    <m/>
    <n v="6838"/>
    <n v="1"/>
    <x v="7"/>
    <n v="0"/>
    <n v="0"/>
    <x v="1"/>
  </r>
  <r>
    <n v="6859"/>
    <s v="Rotem"/>
    <n v="2"/>
    <s v="Loggerhead"/>
    <s v="Female"/>
    <d v="2017-03-28T00:00:00"/>
    <m/>
    <n v="67.400000000000006"/>
    <n v="65.400000000000006"/>
    <n v="62.2"/>
    <n v="48.1"/>
    <n v="39663"/>
    <d v="2017-09-18T00:00:00"/>
    <n v="41180"/>
    <n v="68"/>
    <n v="65"/>
    <n v="62.9"/>
    <n v="50"/>
    <n v="6859"/>
    <n v="1"/>
    <x v="7"/>
    <n v="174"/>
    <n v="0"/>
    <x v="74"/>
  </r>
  <r>
    <n v="6868"/>
    <s v="Miriam"/>
    <n v="2"/>
    <s v="Loggerhead"/>
    <s v="Female"/>
    <d v="2017-04-11T00:00:00"/>
    <n v="31960"/>
    <n v="67"/>
    <n v="63"/>
    <n v="61.7"/>
    <n v="48.5"/>
    <n v="39653"/>
    <d v="2017-09-18T00:00:00"/>
    <n v="37020"/>
    <n v="67"/>
    <n v="61"/>
    <n v="63.4"/>
    <m/>
    <n v="6868"/>
    <n v="1"/>
    <x v="331"/>
    <n v="160"/>
    <n v="31.625"/>
    <x v="1"/>
  </r>
  <r>
    <n v="6869"/>
    <s v="Mimuna II"/>
    <n v="2"/>
    <s v="Loggerhead"/>
    <s v="Female"/>
    <d v="2017-04-18T00:00:00"/>
    <n v="33820"/>
    <n v="68.5"/>
    <n v="64.7"/>
    <n v="63.6"/>
    <n v="50.7"/>
    <n v="40048"/>
    <d v="2017-11-02T00:00:00"/>
    <n v="45680"/>
    <n v="69"/>
    <n v="65.5"/>
    <n v="63.4"/>
    <m/>
    <n v="6869"/>
    <n v="1"/>
    <x v="332"/>
    <n v="198"/>
    <n v="59.898989898989896"/>
    <x v="6"/>
  </r>
  <r>
    <n v="6871"/>
    <s v="Milka"/>
    <n v="1"/>
    <s v="Green Turtle"/>
    <s v=""/>
    <d v="2017-04-24T00:00:00"/>
    <n v="2760"/>
    <n v="28.3"/>
    <n v="26.2"/>
    <n v="25.5"/>
    <n v="21.4"/>
    <n v="38947"/>
    <d v="2017-06-05T00:00:00"/>
    <n v="2940"/>
    <m/>
    <m/>
    <m/>
    <m/>
    <n v="6871"/>
    <n v="1"/>
    <x v="333"/>
    <n v="42"/>
    <n v="4.2857142857142856"/>
    <x v="1"/>
  </r>
  <r>
    <n v="6872"/>
    <s v="Tzavi"/>
    <n v="2"/>
    <s v="Loggerhead"/>
    <s v=""/>
    <d v="2017-04-29T00:00:00"/>
    <n v="165"/>
    <n v="10.199999999999999"/>
    <n v="10.3"/>
    <n v="10"/>
    <n v="8.1999999999999993"/>
    <n v="39081"/>
    <d v="2017-06-22T00:00:00"/>
    <n v="323"/>
    <m/>
    <m/>
    <m/>
    <m/>
    <n v="6872"/>
    <n v="1"/>
    <x v="334"/>
    <n v="54"/>
    <n v="2.925925925925926"/>
    <x v="1"/>
  </r>
  <r>
    <n v="6880"/>
    <s v="Miri"/>
    <n v="5"/>
    <s v="Nile Softshell"/>
    <s v="Female"/>
    <d v="2017-05-23T00:00:00"/>
    <n v="20200"/>
    <m/>
    <m/>
    <m/>
    <m/>
    <n v="39239"/>
    <d v="2017-07-11T00:00:00"/>
    <n v="18700"/>
    <n v="62"/>
    <n v="51.5"/>
    <m/>
    <m/>
    <n v="6880"/>
    <n v="1"/>
    <x v="335"/>
    <n v="49"/>
    <n v="0"/>
    <x v="1"/>
  </r>
  <r>
    <n v="6881"/>
    <s v="Dude"/>
    <n v="1"/>
    <s v="Green Turtle"/>
    <s v=""/>
    <d v="2017-05-24T00:00:00"/>
    <n v="258"/>
    <n v="13"/>
    <n v="11.4"/>
    <n v="12.1"/>
    <n v="10.3"/>
    <n v="39329"/>
    <d v="2017-07-25T00:00:00"/>
    <n v="426"/>
    <n v="13.9"/>
    <n v="12.8"/>
    <n v="13.8"/>
    <m/>
    <n v="6881"/>
    <n v="1"/>
    <x v="336"/>
    <n v="62"/>
    <n v="2.7096774193548385"/>
    <x v="57"/>
  </r>
  <r>
    <n v="6883"/>
    <s v="Eshkolit"/>
    <n v="2"/>
    <s v="Loggerhead"/>
    <s v="Female"/>
    <d v="2017-06-05T00:00:00"/>
    <m/>
    <n v="60.9"/>
    <n v="58.7"/>
    <n v="56.4"/>
    <n v="45.7"/>
    <n v="39655"/>
    <d v="2017-09-18T00:00:00"/>
    <n v="30440"/>
    <n v="61"/>
    <n v="58.7"/>
    <n v="56.9"/>
    <m/>
    <n v="6883"/>
    <n v="1"/>
    <x v="7"/>
    <n v="105"/>
    <n v="0"/>
    <x v="35"/>
  </r>
  <r>
    <n v="6884"/>
    <s v="Jerusalem"/>
    <n v="2"/>
    <s v="Loggerhead"/>
    <s v="Female"/>
    <d v="2017-06-07T00:00:00"/>
    <n v="32500"/>
    <m/>
    <m/>
    <m/>
    <m/>
    <n v="38978"/>
    <d v="2017-06-07T00:00:00"/>
    <n v="32500"/>
    <m/>
    <m/>
    <m/>
    <m/>
    <n v="6884"/>
    <n v="1"/>
    <x v="7"/>
    <n v="0"/>
    <n v="0"/>
    <x v="1"/>
  </r>
  <r>
    <n v="6885"/>
    <s v="Eer HaKodesh"/>
    <n v="2"/>
    <s v="Loggerhead"/>
    <s v="Female"/>
    <d v="2017-06-07T00:00:00"/>
    <n v="27020"/>
    <m/>
    <m/>
    <m/>
    <m/>
    <n v="39021"/>
    <d v="2017-06-14T00:00:00"/>
    <n v="25060"/>
    <n v="59"/>
    <n v="55.3"/>
    <n v="54.6"/>
    <n v="44.4"/>
    <n v="6885"/>
    <n v="1"/>
    <x v="337"/>
    <n v="7"/>
    <n v="0"/>
    <x v="1"/>
  </r>
  <r>
    <n v="6887"/>
    <s v="Dolly"/>
    <n v="1"/>
    <s v="Green Turtle"/>
    <s v=""/>
    <d v="2017-06-14T00:00:00"/>
    <n v="1556"/>
    <n v="23.5"/>
    <n v="20.5"/>
    <n v="20.7"/>
    <n v="16.600000000000001"/>
    <n v="39994"/>
    <d v="2017-10-26T00:00:00"/>
    <n v="2920"/>
    <n v="28"/>
    <n v="24.6"/>
    <n v="25.4"/>
    <m/>
    <n v="6887"/>
    <n v="1"/>
    <x v="338"/>
    <n v="134"/>
    <n v="10.17910447761194"/>
    <x v="18"/>
  </r>
  <r>
    <n v="6891"/>
    <s v="amit"/>
    <n v="1"/>
    <s v="Green Turtle"/>
    <s v=""/>
    <d v="2017-07-06T00:00:00"/>
    <n v="416"/>
    <n v="15"/>
    <n v="13.3"/>
    <n v="14.2"/>
    <n v="12.1"/>
    <n v="40041"/>
    <d v="2017-11-01T00:00:00"/>
    <n v="910"/>
    <m/>
    <m/>
    <m/>
    <m/>
    <n v="6891"/>
    <n v="1"/>
    <x v="339"/>
    <n v="118"/>
    <n v="4.1864406779661021"/>
    <x v="1"/>
  </r>
  <r>
    <n v="6892"/>
    <s v="Dima"/>
    <n v="2"/>
    <s v="Loggerhead"/>
    <s v=""/>
    <d v="2017-07-13T00:00:00"/>
    <n v="24000"/>
    <n v="59"/>
    <n v="57"/>
    <n v="54.5"/>
    <n v="44.1"/>
    <n v="39635"/>
    <d v="2017-09-14T00:00:00"/>
    <n v="26500"/>
    <n v="59.5"/>
    <n v="57.5"/>
    <n v="54.2"/>
    <n v="44.5"/>
    <n v="6892"/>
    <n v="1"/>
    <x v="340"/>
    <n v="63"/>
    <n v="39.682539682539684"/>
    <x v="6"/>
  </r>
  <r>
    <n v="6893"/>
    <s v="Yahly"/>
    <n v="2"/>
    <s v="Loggerhead"/>
    <s v=""/>
    <d v="2017-07-14T00:00:00"/>
    <n v="256"/>
    <n v="12.2"/>
    <n v="12.1"/>
    <n v="11.3"/>
    <n v="10.199999999999999"/>
    <n v="39489"/>
    <d v="2017-08-19T00:00:00"/>
    <n v="352"/>
    <n v="12.1"/>
    <n v="12.1"/>
    <n v="11.2"/>
    <n v="10.199999999999999"/>
    <n v="6893"/>
    <n v="1"/>
    <x v="341"/>
    <n v="36"/>
    <n v="2.6666666666666665"/>
    <x v="119"/>
  </r>
  <r>
    <n v="6894"/>
    <s v="Aki"/>
    <n v="1"/>
    <s v="Green Turtle"/>
    <s v=""/>
    <d v="2017-07-16T00:00:00"/>
    <n v="3168"/>
    <n v="29"/>
    <m/>
    <m/>
    <m/>
    <n v="40480"/>
    <d v="2017-12-20T00:00:00"/>
    <n v="4420"/>
    <n v="31"/>
    <n v="27"/>
    <n v="27.8"/>
    <m/>
    <n v="6894"/>
    <n v="1"/>
    <x v="342"/>
    <n v="157"/>
    <n v="7.9745222929936306"/>
    <x v="47"/>
  </r>
  <r>
    <n v="6895"/>
    <s v="Benji"/>
    <n v="2"/>
    <s v="Loggerhead"/>
    <s v=""/>
    <d v="2017-07-30T00:00:00"/>
    <n v="504"/>
    <m/>
    <m/>
    <m/>
    <m/>
    <n v="40037"/>
    <d v="2017-11-01T00:00:00"/>
    <n v="938"/>
    <m/>
    <m/>
    <m/>
    <m/>
    <n v="6895"/>
    <n v="1"/>
    <x v="343"/>
    <n v="94"/>
    <n v="4.6170212765957448"/>
    <x v="1"/>
  </r>
  <r>
    <n v="6897"/>
    <s v="Blumental"/>
    <n v="2"/>
    <s v="Loggerhead"/>
    <s v=""/>
    <d v="2017-08-03T00:00:00"/>
    <n v="560"/>
    <n v="16.600000000000001"/>
    <n v="15.6"/>
    <n v="14.5"/>
    <n v="12.7"/>
    <n v="39626"/>
    <d v="2017-09-14T00:00:00"/>
    <n v="789"/>
    <n v="18"/>
    <n v="16.5"/>
    <n v="15.8"/>
    <n v="14.5"/>
    <n v="6897"/>
    <n v="1"/>
    <x v="344"/>
    <n v="42"/>
    <n v="5.4523809523809526"/>
    <x v="127"/>
  </r>
  <r>
    <n v="6898"/>
    <s v="Abarbanel"/>
    <n v="5"/>
    <s v="Nile Softshell"/>
    <s v=""/>
    <d v="2017-08-06T00:00:00"/>
    <n v="18320"/>
    <n v="64"/>
    <n v="49"/>
    <m/>
    <m/>
    <n v="39473"/>
    <d v="2017-08-17T00:00:00"/>
    <n v="17140"/>
    <m/>
    <m/>
    <m/>
    <m/>
    <n v="6898"/>
    <n v="1"/>
    <x v="345"/>
    <n v="11"/>
    <n v="0"/>
    <x v="1"/>
  </r>
  <r>
    <n v="6899"/>
    <s v="Nikko"/>
    <n v="1"/>
    <s v="Green Turtle"/>
    <s v=""/>
    <d v="2017-08-10T00:00:00"/>
    <n v="1471"/>
    <n v="22.7"/>
    <n v="20.6"/>
    <n v="20.399999999999999"/>
    <n v="16.2"/>
    <n v="40002"/>
    <d v="2017-10-26T00:00:00"/>
    <n v="1962"/>
    <n v="23.7"/>
    <n v="22"/>
    <n v="21.6"/>
    <n v="19.399999999999999"/>
    <n v="6899"/>
    <n v="1"/>
    <x v="346"/>
    <n v="77"/>
    <n v="6.3766233766233764"/>
    <x v="5"/>
  </r>
  <r>
    <n v="6901"/>
    <s v="Yael"/>
    <n v="2"/>
    <s v="Loggerhead"/>
    <s v=""/>
    <d v="2017-08-12T00:00:00"/>
    <n v="395"/>
    <n v="14.4"/>
    <n v="13.7"/>
    <n v="13.5"/>
    <n v="11.7"/>
    <n v="40035"/>
    <d v="2017-11-01T00:00:00"/>
    <n v="804"/>
    <m/>
    <m/>
    <m/>
    <m/>
    <n v="6901"/>
    <n v="1"/>
    <x v="347"/>
    <n v="81"/>
    <n v="5.0493827160493829"/>
    <x v="1"/>
  </r>
  <r>
    <n v="6902"/>
    <s v="kaya"/>
    <n v="2"/>
    <s v="Loggerhead"/>
    <s v=""/>
    <d v="2017-08-12T00:00:00"/>
    <n v="203"/>
    <n v="12.2"/>
    <n v="11.7"/>
    <n v="10.9"/>
    <n v="10.199999999999999"/>
    <n v="40040"/>
    <d v="2017-11-01T00:00:00"/>
    <n v="404"/>
    <m/>
    <m/>
    <m/>
    <m/>
    <n v="6902"/>
    <n v="1"/>
    <x v="348"/>
    <n v="81"/>
    <n v="2.4814814814814814"/>
    <x v="1"/>
  </r>
  <r>
    <n v="6903"/>
    <s v="Sha'am"/>
    <n v="2"/>
    <s v="Loggerhead"/>
    <s v="Female"/>
    <d v="2017-08-07T00:00:00"/>
    <m/>
    <n v="68"/>
    <n v="61.5"/>
    <n v="63.5"/>
    <m/>
    <n v="39471"/>
    <d v="2017-08-07T00:00:00"/>
    <m/>
    <n v="68"/>
    <n v="61.5"/>
    <n v="63.5"/>
    <m/>
    <n v="6903"/>
    <n v="1"/>
    <x v="7"/>
    <n v="0"/>
    <n v="0"/>
    <x v="1"/>
  </r>
  <r>
    <n v="6905"/>
    <s v="Amir"/>
    <n v="2"/>
    <s v="Loggerhead"/>
    <s v=""/>
    <d v="2017-08-19T00:00:00"/>
    <n v="403"/>
    <n v="13.9"/>
    <n v="13.8"/>
    <n v="13.2"/>
    <n v="10.8"/>
    <n v="40038"/>
    <d v="2017-11-01T00:00:00"/>
    <n v="610"/>
    <m/>
    <m/>
    <m/>
    <m/>
    <n v="6905"/>
    <n v="1"/>
    <x v="349"/>
    <n v="74"/>
    <n v="2.7972972972972974"/>
    <x v="1"/>
  </r>
  <r>
    <n v="6906"/>
    <s v="Sami"/>
    <n v="2"/>
    <s v="Loggerhead"/>
    <s v=""/>
    <d v="2017-08-27T00:00:00"/>
    <n v="568"/>
    <n v="16"/>
    <n v="14.4"/>
    <n v="14"/>
    <n v="12.5"/>
    <n v="40514"/>
    <d v="2017-12-24T00:00:00"/>
    <n v="1090"/>
    <n v="20.3"/>
    <n v="17.5"/>
    <n v="16"/>
    <m/>
    <n v="6906"/>
    <n v="1"/>
    <x v="350"/>
    <n v="119"/>
    <n v="4.3865546218487399"/>
    <x v="31"/>
  </r>
  <r>
    <n v="6908"/>
    <s v="Joshua"/>
    <n v="2"/>
    <s v="Loggerhead"/>
    <s v=""/>
    <d v="2017-09-02T00:00:00"/>
    <n v="558"/>
    <n v="17"/>
    <n v="15.5"/>
    <n v="20.2"/>
    <n v="13"/>
    <n v="40511"/>
    <d v="2017-12-24T00:00:00"/>
    <n v="990"/>
    <n v="21"/>
    <n v="18.5"/>
    <n v="16.3"/>
    <m/>
    <n v="6908"/>
    <n v="1"/>
    <x v="351"/>
    <n v="113"/>
    <n v="3.8230088495575223"/>
    <x v="30"/>
  </r>
  <r>
    <n v="6915"/>
    <s v="yehoshua"/>
    <n v="2"/>
    <s v="Loggerhead"/>
    <s v=""/>
    <d v="2017-10-08T00:00:00"/>
    <n v="546"/>
    <n v="16"/>
    <n v="15.5"/>
    <n v="12.8"/>
    <m/>
    <n v="41847"/>
    <d v="2018-04-22T00:00:00"/>
    <n v="936"/>
    <n v="18.5"/>
    <n v="17"/>
    <n v="15.4"/>
    <m/>
    <n v="6915"/>
    <n v="1"/>
    <x v="352"/>
    <n v="196"/>
    <n v="1.989795918367347"/>
    <x v="55"/>
  </r>
  <r>
    <n v="6920"/>
    <s v="adam"/>
    <n v="2"/>
    <s v="Loggerhead"/>
    <s v="Female"/>
    <d v="2017-10-18T00:00:00"/>
    <n v="27360"/>
    <n v="61.5"/>
    <n v="58"/>
    <n v="56.2"/>
    <n v="45"/>
    <n v="40503"/>
    <d v="2017-12-21T00:00:00"/>
    <n v="31120"/>
    <m/>
    <m/>
    <m/>
    <m/>
    <n v="6920"/>
    <n v="1"/>
    <x v="353"/>
    <n v="64"/>
    <n v="58.75"/>
    <x v="1"/>
  </r>
  <r>
    <n v="6927"/>
    <s v="Moti"/>
    <n v="1"/>
    <s v="Green Turtle"/>
    <s v=""/>
    <d v="2017-10-25T00:00:00"/>
    <n v="1064"/>
    <n v="20.7"/>
    <n v="17.899999999999999"/>
    <n v="18.5"/>
    <n v="14.5"/>
    <n v="40479"/>
    <d v="2017-12-20T00:00:00"/>
    <n v="1340"/>
    <n v="23"/>
    <n v="19"/>
    <n v="19.8"/>
    <m/>
    <n v="6927"/>
    <n v="1"/>
    <x v="86"/>
    <n v="56"/>
    <n v="4.9285714285714288"/>
    <x v="128"/>
  </r>
  <r>
    <n v="6930"/>
    <s v="Misao"/>
    <n v="5"/>
    <s v="Nile Softshell"/>
    <s v=""/>
    <d v="2017-10-26T00:00:00"/>
    <n v="14620"/>
    <m/>
    <m/>
    <n v="55"/>
    <n v="39"/>
    <n v="40947"/>
    <d v="2018-02-05T00:00:00"/>
    <n v="17850"/>
    <m/>
    <m/>
    <m/>
    <m/>
    <n v="6930"/>
    <n v="2"/>
    <x v="354"/>
    <n v="102"/>
    <n v="31.666666666666668"/>
    <x v="1"/>
  </r>
  <r>
    <n v="6933"/>
    <s v="Halochem Hakatan"/>
    <n v="2"/>
    <s v="Loggerhead"/>
    <s v=""/>
    <d v="2017-11-03T00:00:00"/>
    <n v="14620"/>
    <n v="48"/>
    <n v="47.5"/>
    <n v="43.4"/>
    <n v="36.4"/>
    <n v="40340"/>
    <d v="2017-12-03T00:00:00"/>
    <n v="16500"/>
    <n v="48.2"/>
    <n v="48.1"/>
    <n v="44"/>
    <n v="36"/>
    <n v="6933"/>
    <n v="1"/>
    <x v="218"/>
    <n v="30"/>
    <n v="62.666666666666664"/>
    <x v="34"/>
  </r>
  <r>
    <n v="6934"/>
    <s v="Nikita"/>
    <n v="2"/>
    <s v="Loggerhead"/>
    <s v="Male"/>
    <d v="2017-11-04T00:00:00"/>
    <n v="44160"/>
    <n v="72.5"/>
    <n v="65.5"/>
    <n v="68.599999999999994"/>
    <n v="52.5"/>
    <n v="40640"/>
    <d v="2018-01-11T00:00:00"/>
    <n v="50120"/>
    <n v="72.5"/>
    <n v="65.7"/>
    <n v="67.7"/>
    <m/>
    <n v="6934"/>
    <n v="1"/>
    <x v="270"/>
    <n v="68"/>
    <n v="87.647058823529406"/>
    <x v="1"/>
  </r>
  <r>
    <n v="6935"/>
    <s v="Tayam"/>
    <n v="2"/>
    <s v="Loggerhead"/>
    <s v="Female"/>
    <d v="2017-11-04T00:00:00"/>
    <n v="37400"/>
    <n v="67"/>
    <n v="63.5"/>
    <n v="62.4"/>
    <n v="51.5"/>
    <n v="40636"/>
    <d v="2018-01-11T00:00:00"/>
    <n v="41940"/>
    <n v="67.5"/>
    <n v="63.6"/>
    <n v="62.4"/>
    <m/>
    <n v="6935"/>
    <n v="1"/>
    <x v="355"/>
    <n v="68"/>
    <n v="66.764705882352942"/>
    <x v="6"/>
  </r>
  <r>
    <n v="6936"/>
    <s v="Naim"/>
    <n v="2"/>
    <s v="Loggerhead"/>
    <s v="Female"/>
    <d v="2017-11-08T00:00:00"/>
    <n v="36680"/>
    <n v="67.5"/>
    <n v="62.2"/>
    <n v="62.5"/>
    <n v="50.7"/>
    <n v="42585"/>
    <d v="2018-07-12T00:00:00"/>
    <n v="43640"/>
    <n v="69"/>
    <n v="64"/>
    <n v="62"/>
    <m/>
    <n v="6936"/>
    <n v="1"/>
    <x v="356"/>
    <n v="246"/>
    <n v="28.292682926829269"/>
    <x v="90"/>
  </r>
  <r>
    <n v="6937"/>
    <s v="Shaked"/>
    <n v="2"/>
    <s v="Loggerhead"/>
    <s v="Female"/>
    <d v="2017-11-12T00:00:00"/>
    <n v="26060"/>
    <n v="60"/>
    <n v="55"/>
    <n v="54"/>
    <n v="43.4"/>
    <n v="40642"/>
    <d v="2018-01-11T00:00:00"/>
    <n v="26600"/>
    <n v="60"/>
    <n v="54.9"/>
    <n v="54.4"/>
    <m/>
    <n v="6937"/>
    <n v="1"/>
    <x v="283"/>
    <n v="60"/>
    <n v="9"/>
    <x v="1"/>
  </r>
  <r>
    <n v="6938"/>
    <s v="Ocean"/>
    <n v="2"/>
    <s v="Loggerhead"/>
    <s v=""/>
    <d v="2017-11-12T00:00:00"/>
    <n v="430"/>
    <n v="14.5"/>
    <n v="14.5"/>
    <n v="12.2"/>
    <n v="10.5"/>
    <n v="41839"/>
    <d v="2018-04-22T00:00:00"/>
    <n v="915"/>
    <n v="18.8"/>
    <n v="17.100000000000001"/>
    <n v="14.8"/>
    <m/>
    <n v="6938"/>
    <n v="1"/>
    <x v="357"/>
    <n v="161"/>
    <n v="3.012422360248447"/>
    <x v="31"/>
  </r>
  <r>
    <n v="6939"/>
    <s v="Roni"/>
    <n v="2"/>
    <s v="Loggerhead"/>
    <s v="Female"/>
    <d v="2017-11-17T00:00:00"/>
    <n v="38200"/>
    <n v="67.7"/>
    <n v="61"/>
    <n v="61.5"/>
    <n v="49"/>
    <n v="41583"/>
    <d v="2018-03-28T00:00:00"/>
    <n v="42980"/>
    <n v="67"/>
    <n v="61"/>
    <n v="62.4"/>
    <m/>
    <n v="6939"/>
    <n v="1"/>
    <x v="296"/>
    <n v="131"/>
    <n v="36.488549618320612"/>
    <x v="79"/>
  </r>
  <r>
    <n v="6995"/>
    <s v="yaakov"/>
    <n v="1"/>
    <s v="Green Turtle"/>
    <s v="Male"/>
    <d v="2017-11-22T00:00:00"/>
    <n v="62600"/>
    <n v="81"/>
    <n v="70.599999999999994"/>
    <n v="75.400000000000006"/>
    <n v="58.1"/>
    <n v="42258"/>
    <d v="2018-06-03T00:00:00"/>
    <m/>
    <n v="81"/>
    <n v="70"/>
    <n v="75"/>
    <n v="57"/>
    <n v="6995"/>
    <n v="1"/>
    <x v="7"/>
    <n v="193"/>
    <n v="0"/>
    <x v="1"/>
  </r>
  <r>
    <n v="7004"/>
    <s v="Alex"/>
    <n v="2"/>
    <s v="Loggerhead"/>
    <s v="Male"/>
    <d v="2017-11-28T00:00:00"/>
    <n v="43340"/>
    <n v="73"/>
    <n v="64"/>
    <n v="68.599999999999994"/>
    <n v="51.6"/>
    <n v="41600"/>
    <d v="2018-03-29T00:00:00"/>
    <n v="45500"/>
    <n v="74"/>
    <n v="65"/>
    <n v="68"/>
    <m/>
    <n v="7004"/>
    <n v="1"/>
    <x v="358"/>
    <n v="121"/>
    <n v="17.851239669421489"/>
    <x v="5"/>
  </r>
  <r>
    <n v="7005"/>
    <s v="Zoya"/>
    <n v="2"/>
    <s v="Loggerhead"/>
    <s v="Female"/>
    <d v="2017-11-28T00:00:00"/>
    <n v="31100"/>
    <n v="62"/>
    <n v="59.7"/>
    <n v="55.8"/>
    <n v="46.7"/>
    <n v="42703"/>
    <d v="2018-07-26T00:00:00"/>
    <n v="40660"/>
    <n v="68"/>
    <n v="64.099999999999994"/>
    <n v="57.7"/>
    <m/>
    <n v="7005"/>
    <n v="1"/>
    <x v="359"/>
    <n v="240"/>
    <n v="39.833333333333336"/>
    <x v="15"/>
  </r>
  <r>
    <n v="7007"/>
    <s v="Carmel"/>
    <n v="2"/>
    <s v="Loggerhead"/>
    <s v=""/>
    <d v="2017-12-03T00:00:00"/>
    <n v="29280"/>
    <n v="63"/>
    <n v="58.4"/>
    <n v="57.8"/>
    <n v="46.4"/>
    <n v="41817"/>
    <d v="2018-04-17T00:00:00"/>
    <n v="34580"/>
    <n v="65.2"/>
    <n v="59"/>
    <n v="56.4"/>
    <m/>
    <n v="7007"/>
    <n v="1"/>
    <x v="360"/>
    <n v="135"/>
    <n v="39.25925925925926"/>
    <x v="129"/>
  </r>
  <r>
    <n v="7010"/>
    <s v="Ofer"/>
    <n v="2"/>
    <s v="Loggerhead"/>
    <s v=""/>
    <d v="2017-12-18T00:00:00"/>
    <n v="25300"/>
    <n v="61.5"/>
    <n v="59.1"/>
    <n v="56.6"/>
    <n v="44.6"/>
    <n v="41598"/>
    <d v="2018-03-29T00:00:00"/>
    <n v="28920"/>
    <n v="61.7"/>
    <n v="60"/>
    <n v="58"/>
    <m/>
    <n v="7010"/>
    <n v="1"/>
    <x v="361"/>
    <n v="101"/>
    <n v="35.841584158415841"/>
    <x v="34"/>
  </r>
  <r>
    <n v="7011"/>
    <s v="Shir"/>
    <n v="2"/>
    <s v="Loggerhead"/>
    <s v=""/>
    <d v="2017-12-21T00:00:00"/>
    <n v="1140"/>
    <n v="19.5"/>
    <n v="18.5"/>
    <m/>
    <m/>
    <n v="40623"/>
    <d v="2018-01-10T00:00:00"/>
    <n v="1193"/>
    <m/>
    <m/>
    <m/>
    <m/>
    <n v="7011"/>
    <n v="1"/>
    <x v="2"/>
    <n v="20"/>
    <n v="2.65"/>
    <x v="1"/>
  </r>
  <r>
    <n v="7012"/>
    <s v="Alisa"/>
    <n v="2"/>
    <s v="Loggerhead"/>
    <s v=""/>
    <d v="2017-12-25T00:00:00"/>
    <n v="90"/>
    <n v="8"/>
    <n v="8.1"/>
    <n v="7.6"/>
    <n v="6.5"/>
    <n v="41481"/>
    <d v="2018-03-18T00:00:00"/>
    <n v="226"/>
    <m/>
    <m/>
    <m/>
    <m/>
    <n v="7012"/>
    <n v="1"/>
    <x v="362"/>
    <n v="83"/>
    <n v="1.6385542168674698"/>
    <x v="1"/>
  </r>
  <r>
    <n v="7016"/>
    <s v="Fares"/>
    <n v="2"/>
    <s v="Loggerhead"/>
    <s v=""/>
    <d v="2018-01-05T00:00:00"/>
    <n v="10240"/>
    <n v="44.8"/>
    <n v="42.3"/>
    <n v="40.5"/>
    <n v="33.299999999999997"/>
    <n v="42541"/>
    <d v="2018-07-08T00:00:00"/>
    <n v="14100"/>
    <n v="46"/>
    <n v="43"/>
    <n v="41"/>
    <m/>
    <n v="7016"/>
    <n v="1"/>
    <x v="308"/>
    <n v="184"/>
    <n v="20.978260869565219"/>
    <x v="16"/>
  </r>
  <r>
    <n v="7020"/>
    <s v="Kim (Amit)"/>
    <n v="2"/>
    <s v="Loggerhead"/>
    <s v="Female"/>
    <d v="2018-01-08T00:00:00"/>
    <n v="40780"/>
    <n v="71"/>
    <n v="63.3"/>
    <n v="65.3"/>
    <n v="52.2"/>
    <n v="42779"/>
    <d v="2018-08-09T00:00:00"/>
    <n v="54820"/>
    <m/>
    <m/>
    <m/>
    <m/>
    <n v="7020"/>
    <n v="1"/>
    <x v="363"/>
    <n v="213"/>
    <n v="65.91549295774648"/>
    <x v="1"/>
  </r>
  <r>
    <n v="7021"/>
    <s v="Oz"/>
    <n v="2"/>
    <s v="Loggerhead"/>
    <s v="Female"/>
    <d v="2018-01-12T00:00:00"/>
    <n v="30680"/>
    <n v="65.5"/>
    <n v="66.5"/>
    <n v="60.8"/>
    <n v="45.5"/>
    <n v="43285"/>
    <d v="2018-09-20T00:00:00"/>
    <n v="28460"/>
    <n v="65.400000000000006"/>
    <n v="57.4"/>
    <n v="60.4"/>
    <m/>
    <n v="7021"/>
    <n v="1"/>
    <x v="364"/>
    <n v="251"/>
    <n v="0"/>
    <x v="73"/>
  </r>
  <r>
    <n v="7023"/>
    <s v="Zilbi"/>
    <n v="2"/>
    <s v="Loggerhead"/>
    <s v=""/>
    <d v="2018-01-15T00:00:00"/>
    <n v="2222"/>
    <n v="25.9"/>
    <n v="24.2"/>
    <m/>
    <m/>
    <n v="41478"/>
    <d v="2018-03-18T00:00:00"/>
    <n v="2758"/>
    <n v="26.4"/>
    <n v="24.9"/>
    <n v="22.9"/>
    <m/>
    <n v="7023"/>
    <n v="1"/>
    <x v="365"/>
    <n v="62"/>
    <n v="8.6451612903225801"/>
    <x v="6"/>
  </r>
  <r>
    <n v="7024"/>
    <s v="Abu Shadi"/>
    <n v="1"/>
    <s v="Green Turtle"/>
    <s v=""/>
    <d v="2018-01-15T00:00:00"/>
    <n v="1164"/>
    <n v="21.2"/>
    <n v="18.5"/>
    <m/>
    <m/>
    <n v="41903"/>
    <d v="2018-04-26T00:00:00"/>
    <n v="1664"/>
    <n v="22"/>
    <n v="20"/>
    <n v="22"/>
    <n v="18"/>
    <n v="7024"/>
    <n v="1"/>
    <x v="67"/>
    <n v="101"/>
    <n v="4.9504950495049505"/>
    <x v="130"/>
  </r>
  <r>
    <n v="7025"/>
    <s v="Charlie"/>
    <n v="1"/>
    <s v="Green Turtle"/>
    <s v=""/>
    <d v="2018-01-15T00:00:00"/>
    <n v="846"/>
    <n v="19.3"/>
    <n v="17.399999999999999"/>
    <m/>
    <m/>
    <n v="42164"/>
    <d v="2018-05-23T00:00:00"/>
    <n v="1579"/>
    <m/>
    <m/>
    <m/>
    <m/>
    <n v="7025"/>
    <n v="1"/>
    <x v="366"/>
    <n v="128"/>
    <n v="5.7265625"/>
    <x v="1"/>
  </r>
  <r>
    <n v="7027"/>
    <s v="Maayan"/>
    <n v="2"/>
    <s v="Loggerhead"/>
    <s v=""/>
    <d v="2018-01-20T00:00:00"/>
    <n v="75"/>
    <n v="8"/>
    <n v="8.1999999999999993"/>
    <m/>
    <m/>
    <n v="41484"/>
    <d v="2018-03-18T00:00:00"/>
    <n v="108"/>
    <m/>
    <m/>
    <m/>
    <m/>
    <n v="7027"/>
    <n v="1"/>
    <x v="367"/>
    <n v="57"/>
    <n v="0.57894736842105265"/>
    <x v="1"/>
  </r>
  <r>
    <n v="7028"/>
    <s v="Shahar"/>
    <n v="2"/>
    <s v="Loggerhead"/>
    <s v=""/>
    <d v="2018-01-20T00:00:00"/>
    <n v="74"/>
    <n v="8"/>
    <n v="7.5"/>
    <m/>
    <m/>
    <n v="41487"/>
    <d v="2018-03-18T00:00:00"/>
    <n v="96"/>
    <m/>
    <m/>
    <m/>
    <m/>
    <n v="7028"/>
    <n v="1"/>
    <x v="368"/>
    <n v="57"/>
    <n v="0.38596491228070173"/>
    <x v="1"/>
  </r>
  <r>
    <n v="7029"/>
    <s v="Daniela"/>
    <n v="2"/>
    <s v="Loggerhead"/>
    <s v=""/>
    <d v="2018-01-20T00:00:00"/>
    <n v="100"/>
    <n v="8.5"/>
    <n v="8.5"/>
    <m/>
    <m/>
    <n v="41480"/>
    <d v="2018-03-18T00:00:00"/>
    <n v="168"/>
    <m/>
    <m/>
    <m/>
    <m/>
    <n v="7029"/>
    <n v="1"/>
    <x v="369"/>
    <n v="57"/>
    <n v="1.1929824561403508"/>
    <x v="1"/>
  </r>
  <r>
    <n v="7030"/>
    <s v="Baby"/>
    <n v="2"/>
    <s v="Loggerhead"/>
    <s v=""/>
    <d v="2018-01-20T00:00:00"/>
    <n v="68"/>
    <n v="7.5"/>
    <n v="7.5"/>
    <m/>
    <m/>
    <n v="41486"/>
    <d v="2018-03-18T00:00:00"/>
    <n v="106"/>
    <m/>
    <m/>
    <m/>
    <m/>
    <n v="7030"/>
    <n v="1"/>
    <x v="163"/>
    <n v="57"/>
    <n v="0.66666666666666663"/>
    <x v="1"/>
  </r>
  <r>
    <n v="7031"/>
    <s v="anat"/>
    <n v="2"/>
    <s v="Loggerhead"/>
    <s v=""/>
    <d v="2018-01-20T00:00:00"/>
    <n v="94"/>
    <n v="8.5"/>
    <n v="8"/>
    <m/>
    <m/>
    <n v="41483"/>
    <d v="2018-03-18T00:00:00"/>
    <n v="173"/>
    <m/>
    <m/>
    <m/>
    <m/>
    <n v="7031"/>
    <n v="1"/>
    <x v="370"/>
    <n v="57"/>
    <n v="1.3859649122807018"/>
    <x v="1"/>
  </r>
  <r>
    <n v="7033"/>
    <s v="Gordon"/>
    <n v="2"/>
    <s v="Loggerhead"/>
    <s v=""/>
    <d v="2018-01-24T00:00:00"/>
    <n v="55"/>
    <n v="7"/>
    <n v="7.3"/>
    <n v="6.4"/>
    <n v="5.5"/>
    <n v="41482"/>
    <d v="2018-03-18T00:00:00"/>
    <n v="119"/>
    <m/>
    <m/>
    <m/>
    <m/>
    <n v="7033"/>
    <n v="1"/>
    <x v="371"/>
    <n v="53"/>
    <n v="1.2075471698113207"/>
    <x v="1"/>
  </r>
  <r>
    <n v="7036"/>
    <s v="Gal"/>
    <n v="2"/>
    <s v="Loggerhead"/>
    <s v="Female"/>
    <d v="2018-01-27T00:00:00"/>
    <n v="40200"/>
    <n v="71.5"/>
    <n v="65"/>
    <m/>
    <m/>
    <n v="42234"/>
    <d v="2018-05-31T00:00:00"/>
    <n v="49000"/>
    <n v="71.900000000000006"/>
    <n v="64.900000000000006"/>
    <n v="66.2"/>
    <m/>
    <n v="7036"/>
    <n v="1"/>
    <x v="372"/>
    <n v="124"/>
    <n v="70.967741935483872"/>
    <x v="110"/>
  </r>
  <r>
    <n v="7038"/>
    <s v="Michi"/>
    <n v="5"/>
    <s v="Nile Softshell"/>
    <s v=""/>
    <d v="2018-01-28T00:00:00"/>
    <n v="2540"/>
    <n v="32"/>
    <n v="26.5"/>
    <m/>
    <m/>
    <n v="40841"/>
    <d v="2018-01-28T00:00:00"/>
    <n v="2540"/>
    <n v="32"/>
    <n v="26.5"/>
    <m/>
    <m/>
    <n v="7038"/>
    <n v="1"/>
    <x v="7"/>
    <n v="0"/>
    <n v="0"/>
    <x v="1"/>
  </r>
  <r>
    <n v="7039"/>
    <s v="Chitos"/>
    <n v="2"/>
    <s v="Loggerhead"/>
    <s v=""/>
    <d v="2018-01-29T00:00:00"/>
    <n v="110"/>
    <m/>
    <m/>
    <m/>
    <m/>
    <n v="41485"/>
    <d v="2018-03-18T00:00:00"/>
    <n v="164"/>
    <m/>
    <m/>
    <m/>
    <m/>
    <n v="7039"/>
    <n v="1"/>
    <x v="373"/>
    <n v="48"/>
    <n v="1.125"/>
    <x v="1"/>
  </r>
  <r>
    <n v="7040"/>
    <s v="Kabianka"/>
    <n v="2"/>
    <s v="Loggerhead"/>
    <s v="Female"/>
    <d v="2018-02-01T00:00:00"/>
    <n v="30320"/>
    <n v="66"/>
    <n v="62"/>
    <n v="61"/>
    <n v="46.6"/>
    <n v="41865"/>
    <d v="2018-04-24T00:00:00"/>
    <n v="37400"/>
    <n v="66"/>
    <n v="63"/>
    <n v="61.8"/>
    <m/>
    <n v="7040"/>
    <n v="1"/>
    <x v="374"/>
    <n v="82"/>
    <n v="86.341463414634148"/>
    <x v="1"/>
  </r>
  <r>
    <n v="7041"/>
    <s v="Shula"/>
    <n v="5"/>
    <s v="Nile Softshell"/>
    <s v=""/>
    <d v="2018-02-05T00:00:00"/>
    <n v="2800"/>
    <n v="35"/>
    <n v="30"/>
    <m/>
    <m/>
    <n v="40960"/>
    <d v="2018-02-05T00:00:00"/>
    <n v="2800"/>
    <n v="35"/>
    <n v="30"/>
    <m/>
    <m/>
    <n v="7041"/>
    <n v="1"/>
    <x v="7"/>
    <n v="0"/>
    <n v="0"/>
    <x v="1"/>
  </r>
  <r>
    <n v="7043"/>
    <s v="Dori"/>
    <n v="1"/>
    <s v="Green Turtle"/>
    <s v=""/>
    <d v="2018-02-19T00:00:00"/>
    <n v="1100"/>
    <n v="21"/>
    <n v="19"/>
    <m/>
    <m/>
    <n v="42162"/>
    <d v="2018-05-23T00:00:00"/>
    <n v="1525"/>
    <m/>
    <m/>
    <m/>
    <m/>
    <n v="7043"/>
    <n v="1"/>
    <x v="375"/>
    <n v="93"/>
    <n v="4.56989247311828"/>
    <x v="1"/>
  </r>
  <r>
    <n v="7044"/>
    <s v="Steve"/>
    <n v="1"/>
    <s v="Green Turtle"/>
    <s v=""/>
    <d v="2018-02-20T00:00:00"/>
    <n v="2752"/>
    <n v="28.3"/>
    <n v="25.1"/>
    <n v="25.6"/>
    <n v="20.3"/>
    <n v="41868"/>
    <d v="2018-04-25T00:00:00"/>
    <n v="2934"/>
    <m/>
    <m/>
    <m/>
    <m/>
    <n v="7044"/>
    <n v="1"/>
    <x v="49"/>
    <n v="64"/>
    <n v="2.84375"/>
    <x v="1"/>
  </r>
  <r>
    <n v="7045"/>
    <s v="Ronen"/>
    <n v="2"/>
    <s v="Loggerhead"/>
    <s v=""/>
    <d v="2018-02-21T00:00:00"/>
    <n v="25460"/>
    <n v="60"/>
    <n v="54.5"/>
    <n v="55.2"/>
    <n v="44.7"/>
    <n v="42232"/>
    <d v="2018-05-31T00:00:00"/>
    <n v="30460"/>
    <n v="60.5"/>
    <n v="55.2"/>
    <n v="55.5"/>
    <m/>
    <n v="7045"/>
    <n v="1"/>
    <x v="376"/>
    <n v="99"/>
    <n v="50.505050505050505"/>
    <x v="6"/>
  </r>
  <r>
    <n v="7046"/>
    <s v="Chananel"/>
    <n v="2"/>
    <s v="Loggerhead"/>
    <s v=""/>
    <d v="2018-02-25T00:00:00"/>
    <n v="562"/>
    <n v="17"/>
    <n v="15.5"/>
    <n v="16"/>
    <n v="13.5"/>
    <n v="42724"/>
    <d v="2018-08-01T00:00:00"/>
    <n v="1518"/>
    <m/>
    <m/>
    <m/>
    <m/>
    <n v="7046"/>
    <n v="1"/>
    <x v="377"/>
    <n v="157"/>
    <n v="6.0891719745222934"/>
    <x v="1"/>
  </r>
  <r>
    <n v="7047"/>
    <s v="Alon"/>
    <n v="2"/>
    <s v="Loggerhead"/>
    <s v="Male"/>
    <d v="2018-03-01T00:00:00"/>
    <n v="40540"/>
    <n v="68"/>
    <n v="66"/>
    <n v="63"/>
    <n v="51.1"/>
    <n v="41778"/>
    <d v="2018-04-15T00:00:00"/>
    <n v="42140"/>
    <n v="67.5"/>
    <n v="66.5"/>
    <n v="63.3"/>
    <m/>
    <n v="7047"/>
    <n v="1"/>
    <x v="378"/>
    <n v="45"/>
    <n v="35.555555555555557"/>
    <x v="49"/>
  </r>
  <r>
    <n v="7048"/>
    <s v="Lilu"/>
    <n v="2"/>
    <s v="Loggerhead"/>
    <s v=""/>
    <d v="2018-03-23T00:00:00"/>
    <n v="26220"/>
    <n v="60.5"/>
    <n v="54"/>
    <n v="54.3"/>
    <n v="42.5"/>
    <n v="42284"/>
    <d v="2018-06-07T00:00:00"/>
    <n v="28780"/>
    <m/>
    <m/>
    <m/>
    <m/>
    <n v="7048"/>
    <n v="1"/>
    <x v="110"/>
    <n v="76"/>
    <n v="33.684210526315788"/>
    <x v="1"/>
  </r>
  <r>
    <n v="7051"/>
    <s v="Joe"/>
    <n v="2"/>
    <s v="Loggerhead"/>
    <s v=""/>
    <d v="2018-03-31T00:00:00"/>
    <n v="66"/>
    <n v="7"/>
    <n v="6"/>
    <m/>
    <m/>
    <n v="42255"/>
    <d v="2018-06-03T00:00:00"/>
    <n v="149"/>
    <n v="9.5"/>
    <n v="9"/>
    <n v="8.5"/>
    <m/>
    <n v="7051"/>
    <n v="1"/>
    <x v="379"/>
    <n v="64"/>
    <n v="1.296875"/>
    <x v="55"/>
  </r>
  <r>
    <n v="7057"/>
    <s v="Bat Gurion"/>
    <n v="2"/>
    <s v="Loggerhead"/>
    <s v="Female"/>
    <d v="2018-04-17T00:00:00"/>
    <n v="41000"/>
    <n v="68"/>
    <n v="63"/>
    <n v="62.8"/>
    <n v="49.2"/>
    <n v="42733"/>
    <d v="2018-08-02T00:00:00"/>
    <n v="50600"/>
    <m/>
    <m/>
    <m/>
    <m/>
    <n v="7057"/>
    <n v="1"/>
    <x v="380"/>
    <n v="107"/>
    <n v="89.719626168224295"/>
    <x v="1"/>
  </r>
  <r>
    <n v="7059"/>
    <s v="Shachar"/>
    <n v="2"/>
    <s v="Loggerhead"/>
    <s v="Female"/>
    <d v="2018-04-24T00:00:00"/>
    <n v="38420"/>
    <n v="67.5"/>
    <n v="65"/>
    <n v="62"/>
    <n v="50"/>
    <n v="43009"/>
    <d v="2018-08-30T00:00:00"/>
    <n v="38120"/>
    <n v="68.8"/>
    <n v="65.5"/>
    <n v="62"/>
    <m/>
    <n v="7059"/>
    <n v="1"/>
    <x v="324"/>
    <n v="128"/>
    <n v="0"/>
    <x v="94"/>
  </r>
  <r>
    <n v="7062"/>
    <s v="Wachad"/>
    <n v="2"/>
    <s v="Loggerhead"/>
    <s v="Female"/>
    <d v="2018-05-10T00:00:00"/>
    <n v="25980"/>
    <n v="61.5"/>
    <n v="55.5"/>
    <n v="56.5"/>
    <n v="44"/>
    <n v="43183"/>
    <d v="2018-09-12T00:00:00"/>
    <n v="32760"/>
    <n v="66.2"/>
    <n v="67.400000000000006"/>
    <n v="66.900000000000006"/>
    <m/>
    <n v="7062"/>
    <n v="1"/>
    <x v="381"/>
    <n v="125"/>
    <n v="54.24"/>
    <x v="131"/>
  </r>
  <r>
    <n v="7063"/>
    <s v="Tnin"/>
    <n v="2"/>
    <s v="Loggerhead"/>
    <s v=""/>
    <d v="2018-05-10T00:00:00"/>
    <n v="12320"/>
    <n v="48"/>
    <n v="46"/>
    <n v="43.5"/>
    <n v="37"/>
    <n v="42297"/>
    <d v="2018-06-10T00:00:00"/>
    <n v="13520"/>
    <n v="48.5"/>
    <n v="47"/>
    <n v="43.5"/>
    <m/>
    <n v="7063"/>
    <n v="1"/>
    <x v="382"/>
    <n v="31"/>
    <n v="38.70967741935484"/>
    <x v="6"/>
  </r>
  <r>
    <n v="7065"/>
    <s v="Almog"/>
    <n v="2"/>
    <s v="Loggerhead"/>
    <s v=""/>
    <d v="2018-05-19T00:00:00"/>
    <n v="29460"/>
    <n v="62.5"/>
    <n v="60"/>
    <n v="58"/>
    <n v="48"/>
    <n v="42740"/>
    <d v="2018-08-05T00:00:00"/>
    <n v="34140"/>
    <n v="64.3"/>
    <n v="59.7"/>
    <n v="58"/>
    <m/>
    <n v="7065"/>
    <n v="1"/>
    <x v="285"/>
    <n v="78"/>
    <n v="60"/>
    <x v="7"/>
  </r>
  <r>
    <n v="7073"/>
    <s v="Pikaso"/>
    <n v="2"/>
    <s v="Loggerhead"/>
    <s v=""/>
    <d v="2018-06-20T00:00:00"/>
    <n v="46500"/>
    <n v="74.3"/>
    <n v="65"/>
    <m/>
    <m/>
    <n v="42412"/>
    <d v="2018-06-20T00:00:00"/>
    <n v="46500"/>
    <n v="74.3"/>
    <n v="65"/>
    <m/>
    <m/>
    <n v="7073"/>
    <n v="1"/>
    <x v="7"/>
    <n v="0"/>
    <n v="0"/>
    <x v="1"/>
  </r>
  <r>
    <n v="7074"/>
    <s v="Sea-Mantov"/>
    <n v="2"/>
    <s v="Loggerhead"/>
    <s v=""/>
    <d v="2018-06-20T00:00:00"/>
    <n v="36000"/>
    <n v="67"/>
    <n v="63"/>
    <m/>
    <m/>
    <n v="42409"/>
    <d v="2018-06-20T00:00:00"/>
    <n v="36000"/>
    <n v="67"/>
    <n v="63"/>
    <m/>
    <m/>
    <n v="7074"/>
    <n v="1"/>
    <x v="7"/>
    <n v="0"/>
    <n v="0"/>
    <x v="1"/>
  </r>
  <r>
    <n v="7078"/>
    <s v="Shmuel"/>
    <n v="2"/>
    <s v="Loggerhead"/>
    <s v=""/>
    <d v="2018-07-09T00:00:00"/>
    <n v="299"/>
    <n v="12.5"/>
    <n v="13"/>
    <n v="12"/>
    <n v="11.5"/>
    <n v="43199"/>
    <d v="2018-09-12T00:00:00"/>
    <n v="591"/>
    <m/>
    <m/>
    <m/>
    <m/>
    <n v="7078"/>
    <n v="1"/>
    <x v="383"/>
    <n v="65"/>
    <n v="4.4923076923076923"/>
    <x v="1"/>
  </r>
  <r>
    <n v="7080"/>
    <s v="Elia"/>
    <n v="2"/>
    <s v="Loggerhead"/>
    <s v=""/>
    <d v="2018-07-11T00:00:00"/>
    <n v="16"/>
    <n v="4.5"/>
    <n v="3.5"/>
    <m/>
    <m/>
    <n v="42571"/>
    <d v="2018-07-11T00:00:00"/>
    <n v="16"/>
    <n v="4.5"/>
    <n v="3.5"/>
    <m/>
    <m/>
    <n v="7080"/>
    <n v="1"/>
    <x v="7"/>
    <n v="0"/>
    <n v="0"/>
    <x v="1"/>
  </r>
  <r>
    <n v="7082"/>
    <s v="Nisim"/>
    <n v="2"/>
    <s v="Loggerhead"/>
    <s v=""/>
    <d v="2018-07-16T00:00:00"/>
    <n v="267"/>
    <n v="12"/>
    <n v="12.5"/>
    <n v="11.5"/>
    <n v="11"/>
    <n v="42946"/>
    <d v="2018-08-26T00:00:00"/>
    <n v="366"/>
    <n v="12.4"/>
    <n v="12.1"/>
    <n v="10.199999999999999"/>
    <m/>
    <n v="7082"/>
    <n v="1"/>
    <x v="384"/>
    <n v="41"/>
    <n v="2.4146341463414633"/>
    <x v="132"/>
  </r>
  <r>
    <n v="7088"/>
    <s v="Yami"/>
    <n v="2"/>
    <s v="Loggerhead"/>
    <s v=""/>
    <d v="2018-08-21T00:00:00"/>
    <n v="12"/>
    <n v="3.8"/>
    <n v="3.5"/>
    <n v="4"/>
    <n v="3"/>
    <n v="42891"/>
    <d v="2018-08-21T00:00:00"/>
    <n v="12"/>
    <n v="3.8"/>
    <n v="3.5"/>
    <n v="4"/>
    <n v="3"/>
    <n v="7088"/>
    <n v="1"/>
    <x v="7"/>
    <n v="0"/>
    <n v="0"/>
    <x v="1"/>
  </r>
  <r>
    <n v="7100"/>
    <s v="Diper"/>
    <n v="2"/>
    <s v="Loggerhead"/>
    <s v=""/>
    <d v="2018-09-05T00:00:00"/>
    <n v="22"/>
    <n v="4.5"/>
    <n v="4.5"/>
    <n v="4.2"/>
    <n v="4.2"/>
    <n v="43131"/>
    <d v="2018-09-05T00:00:00"/>
    <n v="22"/>
    <n v="4.5"/>
    <n v="4.5"/>
    <n v="4.2"/>
    <n v="4.2"/>
    <n v="7100"/>
    <n v="1"/>
    <x v="7"/>
    <n v="0"/>
    <n v="0"/>
    <x v="1"/>
  </r>
  <r>
    <n v="7101"/>
    <s v="Gei"/>
    <n v="2"/>
    <s v="Loggerhead"/>
    <s v=""/>
    <d v="2018-09-05T00:00:00"/>
    <n v="20"/>
    <n v="4.5"/>
    <n v="4.5"/>
    <n v="4.2"/>
    <n v="4.2"/>
    <n v="43134"/>
    <d v="2018-09-05T00:00:00"/>
    <n v="20"/>
    <n v="4.5"/>
    <n v="4.5"/>
    <n v="4.2"/>
    <n v="4.2"/>
    <n v="7101"/>
    <n v="1"/>
    <x v="7"/>
    <n v="0"/>
    <n v="0"/>
    <x v="1"/>
  </r>
  <r>
    <n v="7104"/>
    <s v="Jamili"/>
    <n v="2"/>
    <s v="Loggerhead"/>
    <s v=""/>
    <d v="2018-09-10T00:00:00"/>
    <n v="11"/>
    <n v="4.5"/>
    <n v="4"/>
    <n v="4.5"/>
    <n v="4"/>
    <n v="43177"/>
    <d v="2018-09-10T00:00:00"/>
    <n v="11"/>
    <n v="4.5"/>
    <n v="4"/>
    <n v="4.5"/>
    <n v="4"/>
    <n v="7104"/>
    <n v="1"/>
    <x v="7"/>
    <n v="0"/>
    <n v="0"/>
    <x v="1"/>
  </r>
  <r>
    <n v="7109"/>
    <s v="Nemo"/>
    <n v="2"/>
    <s v="Loggerhead"/>
    <s v=""/>
    <d v="2018-09-23T00:00:00"/>
    <n v="17"/>
    <n v="5"/>
    <n v="5"/>
    <m/>
    <m/>
    <n v="43309"/>
    <d v="2018-09-23T00:00:00"/>
    <n v="17"/>
    <n v="5"/>
    <n v="5"/>
    <m/>
    <m/>
    <n v="7109"/>
    <n v="1"/>
    <x v="7"/>
    <n v="0"/>
    <n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3">
  <r>
    <n v="5706"/>
    <s v="sufa17"/>
    <n v="9"/>
    <x v="0"/>
    <s v=""/>
    <d v="2013-01-13T00:00:00"/>
    <x v="0"/>
    <n v="3.2"/>
    <n v="3.2"/>
    <m/>
    <m/>
    <n v="28566"/>
    <n v="41287"/>
    <n v="5"/>
    <n v="3.2"/>
    <n v="3.2"/>
    <x v="0"/>
    <m/>
    <n v="5706"/>
    <n v="1"/>
    <n v="0"/>
    <n v="0"/>
    <n v="0"/>
    <n v="0"/>
    <n v="1.5625"/>
    <n v="1.5625"/>
    <n v="0.48828124999999989"/>
    <x v="0"/>
  </r>
  <r>
    <n v="5347"/>
    <s v="Elisai"/>
    <n v="9"/>
    <x v="0"/>
    <s v=""/>
    <d v="2012-04-29T00:00:00"/>
    <x v="1"/>
    <n v="4.4000000000000004"/>
    <n v="3.4"/>
    <m/>
    <m/>
    <n v="26232"/>
    <n v="41028"/>
    <n v="7"/>
    <n v="4.4000000000000004"/>
    <n v="3.4"/>
    <x v="0"/>
    <m/>
    <n v="5347"/>
    <n v="1"/>
    <n v="0"/>
    <n v="0"/>
    <n v="0"/>
    <n v="0"/>
    <n v="1.5909090909090908"/>
    <n v="1.5909090909090908"/>
    <n v="0.36157024793388426"/>
    <x v="1"/>
  </r>
  <r>
    <n v="5660"/>
    <s v="Datza"/>
    <n v="9"/>
    <x v="0"/>
    <s v=""/>
    <d v="2012-12-17T00:00:00"/>
    <x v="2"/>
    <n v="4.2"/>
    <n v="3.9"/>
    <n v="3.8"/>
    <m/>
    <n v="28929"/>
    <n v="41350"/>
    <n v="14"/>
    <m/>
    <m/>
    <x v="0"/>
    <m/>
    <n v="5660"/>
    <n v="1"/>
    <n v="3"/>
    <n v="90"/>
    <n v="3.3333333333333333E-2"/>
    <n v="0"/>
    <n v="2.6190476190476191"/>
    <s v=""/>
    <n v="0.62358276643990929"/>
    <x v="2"/>
  </r>
  <r>
    <n v="5345"/>
    <s v="Bugus the small"/>
    <n v="9"/>
    <x v="0"/>
    <s v=""/>
    <d v="2012-04-27T00:00:00"/>
    <x v="3"/>
    <n v="4.4000000000000004"/>
    <n v="4.4000000000000004"/>
    <m/>
    <m/>
    <n v="26174"/>
    <n v="41026"/>
    <n v="12"/>
    <n v="4.4000000000000004"/>
    <n v="4.4000000000000004"/>
    <x v="0"/>
    <m/>
    <n v="5345"/>
    <n v="1"/>
    <n v="0"/>
    <n v="0"/>
    <n v="0"/>
    <n v="0"/>
    <n v="2.7272727272727271"/>
    <n v="2.7272727272727271"/>
    <n v="0.61983471074380159"/>
    <x v="3"/>
  </r>
  <r>
    <n v="5659"/>
    <s v="Datz"/>
    <n v="9"/>
    <x v="0"/>
    <s v=""/>
    <d v="2012-12-17T00:00:00"/>
    <x v="4"/>
    <n v="5.0999999999999996"/>
    <n v="4.5999999999999996"/>
    <n v="4.7"/>
    <m/>
    <n v="28928"/>
    <n v="41350"/>
    <n v="21"/>
    <m/>
    <m/>
    <x v="0"/>
    <m/>
    <n v="5659"/>
    <n v="1"/>
    <n v="3"/>
    <n v="90"/>
    <n v="3.3333333333333333E-2"/>
    <n v="0"/>
    <n v="3.5294117647058827"/>
    <s v=""/>
    <n v="0.69204152249134954"/>
    <x v="2"/>
  </r>
  <r>
    <n v="5185"/>
    <s v="Dickoos"/>
    <n v="9"/>
    <x v="0"/>
    <s v=""/>
    <d v="2012-01-01T00:00:00"/>
    <x v="5"/>
    <m/>
    <m/>
    <m/>
    <m/>
    <n v="28933"/>
    <n v="41350"/>
    <n v="55"/>
    <m/>
    <m/>
    <x v="0"/>
    <m/>
    <n v="5185"/>
    <n v="1"/>
    <n v="31"/>
    <n v="441"/>
    <n v="7.029478458049887E-2"/>
    <n v="0"/>
    <s v=""/>
    <s v=""/>
    <s v=""/>
    <x v="2"/>
  </r>
  <r>
    <n v="5721"/>
    <s v="Sahar"/>
    <n v="9"/>
    <x v="0"/>
    <s v=""/>
    <d v="2013-01-26T00:00:00"/>
    <x v="5"/>
    <m/>
    <m/>
    <m/>
    <m/>
    <n v="28608"/>
    <n v="41300"/>
    <n v="24"/>
    <m/>
    <m/>
    <x v="0"/>
    <m/>
    <n v="5721"/>
    <n v="1"/>
    <n v="0"/>
    <n v="0"/>
    <n v="0"/>
    <n v="0"/>
    <s v=""/>
    <s v=""/>
    <s v=""/>
    <x v="2"/>
  </r>
  <r>
    <n v="5753"/>
    <s v="Datzon"/>
    <n v="9"/>
    <x v="0"/>
    <s v=""/>
    <d v="2013-03-17T00:00:00"/>
    <x v="6"/>
    <m/>
    <m/>
    <m/>
    <m/>
    <n v="28930"/>
    <n v="41350"/>
    <n v="50"/>
    <m/>
    <m/>
    <x v="0"/>
    <m/>
    <n v="5753"/>
    <n v="1"/>
    <n v="0"/>
    <n v="0"/>
    <n v="0"/>
    <n v="0"/>
    <s v=""/>
    <s v=""/>
    <s v=""/>
    <x v="2"/>
  </r>
  <r>
    <n v="6422"/>
    <s v="Bitz"/>
    <n v="9"/>
    <x v="0"/>
    <s v=""/>
    <d v="2015-04-05T00:00:00"/>
    <x v="7"/>
    <m/>
    <m/>
    <m/>
    <m/>
    <n v="34276"/>
    <n v="42138"/>
    <n v="70"/>
    <m/>
    <m/>
    <x v="0"/>
    <m/>
    <n v="6422"/>
    <n v="1"/>
    <n v="6"/>
    <n v="39"/>
    <n v="0.15384615384615385"/>
    <n v="0"/>
    <s v=""/>
    <s v=""/>
    <s v=""/>
    <x v="2"/>
  </r>
  <r>
    <n v="6345"/>
    <s v="Freddy"/>
    <n v="9"/>
    <x v="0"/>
    <s v=""/>
    <d v="2015-01-29T00:00:00"/>
    <x v="8"/>
    <m/>
    <m/>
    <m/>
    <m/>
    <n v="33417"/>
    <n v="42033"/>
    <n v="119"/>
    <m/>
    <m/>
    <x v="0"/>
    <m/>
    <n v="6345"/>
    <n v="1"/>
    <n v="0"/>
    <n v="0"/>
    <n v="0"/>
    <n v="0"/>
    <s v=""/>
    <s v=""/>
    <s v=""/>
    <x v="2"/>
  </r>
  <r>
    <n v="5348"/>
    <s v="Bat Sheva"/>
    <n v="9"/>
    <x v="0"/>
    <s v=""/>
    <d v="2012-04-29T00:00:00"/>
    <x v="9"/>
    <n v="11"/>
    <n v="9"/>
    <m/>
    <m/>
    <n v="26236"/>
    <n v="41028"/>
    <n v="135"/>
    <n v="11"/>
    <n v="9"/>
    <x v="0"/>
    <m/>
    <n v="5348"/>
    <n v="1"/>
    <n v="0"/>
    <n v="0"/>
    <n v="0"/>
    <n v="0"/>
    <n v="12.272727272727273"/>
    <n v="12.272727272727273"/>
    <n v="1.115702479338843"/>
    <x v="4"/>
  </r>
  <r>
    <n v="6346"/>
    <s v="Eddy"/>
    <n v="9"/>
    <x v="0"/>
    <s v=""/>
    <d v="2015-01-29T00:00:00"/>
    <x v="10"/>
    <m/>
    <m/>
    <m/>
    <m/>
    <n v="33420"/>
    <n v="42033"/>
    <n v="205"/>
    <m/>
    <m/>
    <x v="0"/>
    <m/>
    <n v="6346"/>
    <n v="1"/>
    <n v="0"/>
    <n v="0"/>
    <n v="0"/>
    <n v="0"/>
    <s v=""/>
    <s v=""/>
    <s v=""/>
    <x v="2"/>
  </r>
  <r>
    <n v="5691"/>
    <s v="sufa13"/>
    <n v="9"/>
    <x v="0"/>
    <s v=""/>
    <d v="2013-01-13T00:00:00"/>
    <x v="11"/>
    <n v="14"/>
    <n v="11.8"/>
    <m/>
    <m/>
    <n v="28927"/>
    <n v="41350"/>
    <n v="262"/>
    <m/>
    <m/>
    <x v="0"/>
    <m/>
    <n v="5691"/>
    <n v="1"/>
    <n v="19"/>
    <n v="63"/>
    <n v="0.30158730158730157"/>
    <n v="0"/>
    <n v="17.357142857142858"/>
    <s v=""/>
    <n v="1.239795918367347"/>
    <x v="2"/>
  </r>
  <r>
    <n v="5709"/>
    <s v="sufa18"/>
    <n v="9"/>
    <x v="0"/>
    <s v=""/>
    <d v="2013-01-14T00:00:00"/>
    <x v="12"/>
    <n v="13.5"/>
    <n v="11"/>
    <m/>
    <m/>
    <n v="28493"/>
    <n v="41288"/>
    <n v="247"/>
    <n v="13.5"/>
    <n v="11"/>
    <x v="0"/>
    <m/>
    <n v="5709"/>
    <n v="1"/>
    <n v="0"/>
    <n v="0"/>
    <n v="0"/>
    <n v="0"/>
    <n v="18.296296296296298"/>
    <n v="18.296296296296298"/>
    <n v="1.3552812071330589"/>
    <x v="5"/>
  </r>
  <r>
    <n v="5690"/>
    <s v="sufa3"/>
    <n v="9"/>
    <x v="0"/>
    <s v=""/>
    <d v="2013-01-13T00:00:00"/>
    <x v="13"/>
    <n v="17.2"/>
    <n v="13.6"/>
    <m/>
    <m/>
    <n v="28447"/>
    <n v="41287"/>
    <n v="388"/>
    <n v="17.2"/>
    <n v="13.6"/>
    <x v="0"/>
    <m/>
    <n v="5690"/>
    <n v="1"/>
    <n v="0"/>
    <n v="0"/>
    <n v="0"/>
    <n v="0"/>
    <n v="22.558139534883722"/>
    <n v="22.558139534883722"/>
    <n v="1.3115197404002163"/>
    <x v="6"/>
  </r>
  <r>
    <n v="5692"/>
    <s v="sufa14"/>
    <n v="9"/>
    <x v="0"/>
    <s v=""/>
    <d v="2013-01-13T00:00:00"/>
    <x v="14"/>
    <n v="16.100000000000001"/>
    <n v="13.6"/>
    <m/>
    <m/>
    <n v="28451"/>
    <n v="41287"/>
    <n v="440"/>
    <n v="16.100000000000001"/>
    <n v="13.6"/>
    <x v="0"/>
    <m/>
    <n v="5692"/>
    <n v="1"/>
    <n v="0"/>
    <n v="0"/>
    <n v="0"/>
    <n v="0"/>
    <n v="27.329192546583847"/>
    <n v="27.329192546583847"/>
    <n v="1.6974653755642142"/>
    <x v="7"/>
  </r>
  <r>
    <n v="5495"/>
    <s v="Hay"/>
    <n v="9"/>
    <x v="0"/>
    <s v=""/>
    <d v="2012-10-11T00:00:00"/>
    <x v="15"/>
    <n v="18"/>
    <n v="13.9"/>
    <n v="15.8"/>
    <m/>
    <n v="27951"/>
    <n v="41221"/>
    <n v="540"/>
    <n v="18.3"/>
    <n v="14.3"/>
    <x v="1"/>
    <m/>
    <n v="5495"/>
    <n v="1"/>
    <n v="0"/>
    <n v="28"/>
    <n v="0"/>
    <n v="0.30000000000000071"/>
    <n v="30"/>
    <n v="29.508196721311474"/>
    <n v="1.6666666666666667"/>
    <x v="8"/>
  </r>
  <r>
    <n v="5583"/>
    <s v="Alex"/>
    <n v="9"/>
    <x v="0"/>
    <s v=""/>
    <d v="2012-11-14T00:00:00"/>
    <x v="16"/>
    <n v="19.600000000000001"/>
    <n v="15.4"/>
    <n v="16.7"/>
    <n v="10.7"/>
    <n v="28019"/>
    <n v="41227"/>
    <n v="603"/>
    <n v="19.600000000000001"/>
    <n v="15.4"/>
    <x v="2"/>
    <n v="10.7"/>
    <n v="5583"/>
    <n v="1"/>
    <n v="0"/>
    <n v="0"/>
    <n v="0"/>
    <n v="0"/>
    <n v="30.765306122448976"/>
    <n v="30.765306122448976"/>
    <n v="1.5696584756351517"/>
    <x v="9"/>
  </r>
  <r>
    <n v="5704"/>
    <s v="sufa7"/>
    <n v="9"/>
    <x v="0"/>
    <s v=""/>
    <d v="2013-01-13T00:00:00"/>
    <x v="17"/>
    <n v="21.6"/>
    <n v="16.5"/>
    <m/>
    <m/>
    <n v="28478"/>
    <n v="41287"/>
    <n v="727"/>
    <n v="21.6"/>
    <n v="16.5"/>
    <x v="0"/>
    <m/>
    <n v="5704"/>
    <n v="1"/>
    <n v="0"/>
    <n v="0"/>
    <n v="0"/>
    <n v="0"/>
    <n v="33.657407407407405"/>
    <n v="33.657407407407405"/>
    <n v="1.5582133058984908"/>
    <x v="10"/>
  </r>
  <r>
    <n v="6066"/>
    <s v="Ruthi"/>
    <n v="9"/>
    <x v="0"/>
    <s v=""/>
    <d v="2013-12-14T00:00:00"/>
    <x v="18"/>
    <n v="20.9"/>
    <n v="17"/>
    <m/>
    <m/>
    <n v="30815"/>
    <n v="41622"/>
    <n v="740"/>
    <n v="20.9"/>
    <n v="17"/>
    <x v="0"/>
    <m/>
    <n v="6066"/>
    <n v="1"/>
    <n v="0"/>
    <n v="0"/>
    <n v="0"/>
    <n v="0"/>
    <n v="35.406698564593306"/>
    <n v="35.406698564593306"/>
    <n v="1.6941004097891534"/>
    <x v="11"/>
  </r>
  <r>
    <n v="5705"/>
    <s v="sufa16"/>
    <n v="9"/>
    <x v="0"/>
    <s v=""/>
    <d v="2013-01-13T00:00:00"/>
    <x v="19"/>
    <n v="19.3"/>
    <n v="15.6"/>
    <m/>
    <m/>
    <n v="28480"/>
    <n v="41287"/>
    <n v="753"/>
    <n v="19.3"/>
    <n v="15.6"/>
    <x v="0"/>
    <m/>
    <n v="5705"/>
    <n v="1"/>
    <n v="0"/>
    <n v="0"/>
    <n v="0"/>
    <n v="0"/>
    <n v="39.015544041450774"/>
    <n v="39.015544041450774"/>
    <n v="2.021530779349781"/>
    <x v="12"/>
  </r>
  <r>
    <n v="5699"/>
    <s v="sufa10"/>
    <n v="9"/>
    <x v="0"/>
    <s v=""/>
    <d v="2013-01-13T00:00:00"/>
    <x v="20"/>
    <n v="19.899999999999999"/>
    <n v="16.899999999999999"/>
    <m/>
    <m/>
    <n v="28468"/>
    <n v="41287"/>
    <n v="788"/>
    <n v="19.899999999999999"/>
    <n v="16.899999999999999"/>
    <x v="0"/>
    <m/>
    <n v="5699"/>
    <n v="1"/>
    <n v="0"/>
    <n v="0"/>
    <n v="0"/>
    <n v="0"/>
    <n v="39.597989949748744"/>
    <n v="39.597989949748744"/>
    <n v="1.9898487411934045"/>
    <x v="13"/>
  </r>
  <r>
    <n v="5700"/>
    <s v="sufa9"/>
    <n v="9"/>
    <x v="0"/>
    <s v=""/>
    <d v="2013-01-13T00:00:00"/>
    <x v="21"/>
    <n v="20.7"/>
    <n v="16"/>
    <m/>
    <m/>
    <n v="28470"/>
    <n v="41287"/>
    <n v="842"/>
    <n v="20.7"/>
    <n v="16"/>
    <x v="0"/>
    <m/>
    <n v="5700"/>
    <n v="1"/>
    <n v="0"/>
    <n v="0"/>
    <n v="0"/>
    <n v="0"/>
    <n v="40.676328502415458"/>
    <n v="40.676328502415458"/>
    <n v="1.9650400242712784"/>
    <x v="14"/>
  </r>
  <r>
    <n v="5694"/>
    <s v="sufa1"/>
    <n v="9"/>
    <x v="0"/>
    <s v=""/>
    <d v="2013-01-13T00:00:00"/>
    <x v="22"/>
    <n v="19.100000000000001"/>
    <n v="16.7"/>
    <m/>
    <m/>
    <n v="28457"/>
    <n v="41287"/>
    <n v="859"/>
    <n v="19.100000000000001"/>
    <n v="16.7"/>
    <x v="0"/>
    <m/>
    <n v="5694"/>
    <n v="1"/>
    <n v="0"/>
    <n v="0"/>
    <n v="0"/>
    <n v="0"/>
    <n v="44.973821989528794"/>
    <n v="44.973821989528794"/>
    <n v="2.3546503659439155"/>
    <x v="15"/>
  </r>
  <r>
    <n v="5053"/>
    <s v="Jecki"/>
    <n v="9"/>
    <x v="0"/>
    <s v=""/>
    <d v="2011-08-01T00:00:00"/>
    <x v="23"/>
    <n v="20.9"/>
    <n v="17.399999999999999"/>
    <m/>
    <m/>
    <n v="22749"/>
    <n v="40764"/>
    <n v="860"/>
    <m/>
    <m/>
    <x v="0"/>
    <m/>
    <n v="5053"/>
    <n v="1"/>
    <n v="-6"/>
    <n v="8"/>
    <n v="0"/>
    <n v="0"/>
    <n v="41.435406698564599"/>
    <s v=""/>
    <n v="1.9825553444289281"/>
    <x v="2"/>
  </r>
  <r>
    <n v="5722"/>
    <s v="Jo-avi"/>
    <n v="9"/>
    <x v="0"/>
    <s v=""/>
    <d v="2013-01-28T00:00:00"/>
    <x v="24"/>
    <m/>
    <m/>
    <m/>
    <m/>
    <n v="28612"/>
    <n v="41302"/>
    <n v="872"/>
    <m/>
    <m/>
    <x v="0"/>
    <m/>
    <n v="5722"/>
    <n v="1"/>
    <n v="0"/>
    <n v="0"/>
    <n v="0"/>
    <n v="0"/>
    <s v=""/>
    <s v=""/>
    <s v=""/>
    <x v="2"/>
  </r>
  <r>
    <n v="5695"/>
    <s v="sufa2"/>
    <n v="9"/>
    <x v="0"/>
    <s v=""/>
    <d v="2013-01-13T00:00:00"/>
    <x v="25"/>
    <n v="20"/>
    <n v="17.2"/>
    <m/>
    <m/>
    <n v="28459"/>
    <n v="41287"/>
    <n v="875"/>
    <n v="20"/>
    <n v="17.2"/>
    <x v="0"/>
    <m/>
    <n v="5695"/>
    <n v="1"/>
    <n v="0"/>
    <n v="0"/>
    <n v="0"/>
    <n v="0"/>
    <n v="43.75"/>
    <n v="43.75"/>
    <n v="2.1875"/>
    <x v="16"/>
  </r>
  <r>
    <n v="5697"/>
    <s v="sufa12"/>
    <n v="9"/>
    <x v="0"/>
    <s v=""/>
    <d v="2013-01-13T00:00:00"/>
    <x v="26"/>
    <n v="23.2"/>
    <n v="18.3"/>
    <m/>
    <m/>
    <n v="28463"/>
    <n v="41287"/>
    <n v="924"/>
    <n v="23.2"/>
    <n v="18.3"/>
    <x v="0"/>
    <m/>
    <n v="5697"/>
    <n v="1"/>
    <n v="0"/>
    <n v="0"/>
    <n v="0"/>
    <n v="0"/>
    <n v="39.827586206896555"/>
    <n v="39.827586206896555"/>
    <n v="1.7167063020214031"/>
    <x v="17"/>
  </r>
  <r>
    <n v="159"/>
    <s v="1/2 headless terapin"/>
    <n v="9"/>
    <x v="0"/>
    <s v=""/>
    <d v="2004-04-29T00:00:00"/>
    <x v="27"/>
    <n v="21"/>
    <n v="16"/>
    <m/>
    <m/>
    <n v="1244"/>
    <n v="38106"/>
    <n v="932"/>
    <n v="21"/>
    <n v="16"/>
    <x v="0"/>
    <m/>
    <n v="159"/>
    <n v="1"/>
    <n v="0"/>
    <n v="0"/>
    <n v="0"/>
    <n v="0"/>
    <n v="44.38095238095238"/>
    <n v="44.38095238095238"/>
    <n v="2.1133786848072562"/>
    <x v="18"/>
  </r>
  <r>
    <n v="5702"/>
    <s v="sufa5"/>
    <n v="9"/>
    <x v="0"/>
    <s v=""/>
    <d v="2013-01-13T00:00:00"/>
    <x v="28"/>
    <n v="21.1"/>
    <n v="18.3"/>
    <m/>
    <m/>
    <n v="28474"/>
    <n v="41287"/>
    <n v="964"/>
    <n v="21.1"/>
    <n v="18.3"/>
    <x v="0"/>
    <m/>
    <n v="5702"/>
    <n v="1"/>
    <n v="0"/>
    <n v="0"/>
    <n v="0"/>
    <n v="0"/>
    <n v="45.687203791469194"/>
    <n v="45.687203791469194"/>
    <n v="2.1652703218705778"/>
    <x v="19"/>
  </r>
  <r>
    <n v="5328"/>
    <s v="ScarFace"/>
    <n v="9"/>
    <x v="0"/>
    <s v=""/>
    <d v="2012-03-28T00:00:00"/>
    <x v="29"/>
    <n v="20.8"/>
    <n v="17.8"/>
    <m/>
    <m/>
    <n v="25854"/>
    <n v="41013"/>
    <n v="880"/>
    <n v="21"/>
    <n v="15"/>
    <x v="3"/>
    <m/>
    <n v="5328"/>
    <n v="1"/>
    <n v="-115"/>
    <n v="17"/>
    <n v="0"/>
    <n v="0.19999999999999929"/>
    <n v="47.83653846153846"/>
    <n v="41.904761904761905"/>
    <n v="2.2998335798816565"/>
    <x v="20"/>
  </r>
  <r>
    <n v="5696"/>
    <s v="sufa4"/>
    <n v="9"/>
    <x v="0"/>
    <s v=""/>
    <d v="2013-01-13T00:00:00"/>
    <x v="30"/>
    <n v="21.8"/>
    <n v="18"/>
    <m/>
    <m/>
    <n v="28604"/>
    <n v="41302"/>
    <n v="987"/>
    <n v="21.7"/>
    <n v="18.5"/>
    <x v="4"/>
    <m/>
    <n v="5696"/>
    <n v="1"/>
    <n v="-79"/>
    <n v="15"/>
    <n v="0"/>
    <n v="-0.10000000000000142"/>
    <n v="48.899082568807337"/>
    <n v="45.483870967741936"/>
    <n v="2.2430771820553823"/>
    <x v="21"/>
  </r>
  <r>
    <n v="5693"/>
    <s v="sufa15"/>
    <n v="9"/>
    <x v="0"/>
    <s v=""/>
    <d v="2013-01-13T00:00:00"/>
    <x v="31"/>
    <n v="21.7"/>
    <n v="19.399999999999999"/>
    <m/>
    <m/>
    <n v="28454"/>
    <n v="41287"/>
    <n v="1107"/>
    <n v="21.7"/>
    <n v="19.399999999999999"/>
    <x v="0"/>
    <m/>
    <n v="5693"/>
    <n v="1"/>
    <n v="0"/>
    <n v="0"/>
    <n v="0"/>
    <n v="0"/>
    <n v="51.013824884792626"/>
    <n v="51.013824884792626"/>
    <n v="2.350867506211642"/>
    <x v="22"/>
  </r>
  <r>
    <n v="5701"/>
    <s v="sufa6"/>
    <n v="9"/>
    <x v="0"/>
    <s v=""/>
    <d v="2013-01-13T00:00:00"/>
    <x v="32"/>
    <n v="21.2"/>
    <n v="17.7"/>
    <m/>
    <m/>
    <n v="28472"/>
    <n v="41287"/>
    <n v="1152"/>
    <n v="21.2"/>
    <n v="17.7"/>
    <x v="0"/>
    <m/>
    <n v="5701"/>
    <n v="1"/>
    <n v="0"/>
    <n v="0"/>
    <n v="0"/>
    <n v="0"/>
    <n v="54.339622641509436"/>
    <n v="54.339622641509436"/>
    <n v="2.5631897472410112"/>
    <x v="23"/>
  </r>
  <r>
    <n v="5703"/>
    <s v="sufa8"/>
    <n v="9"/>
    <x v="0"/>
    <s v=""/>
    <d v="2013-01-13T00:00:00"/>
    <x v="33"/>
    <n v="27.3"/>
    <n v="20.7"/>
    <m/>
    <m/>
    <n v="28476"/>
    <n v="41287"/>
    <n v="1956"/>
    <n v="27.3"/>
    <n v="20.7"/>
    <x v="0"/>
    <m/>
    <n v="5703"/>
    <n v="1"/>
    <n v="0"/>
    <n v="0"/>
    <n v="0"/>
    <n v="0"/>
    <n v="71.64835164835165"/>
    <n v="71.64835164835165"/>
    <n v="2.6244817453608658"/>
    <x v="24"/>
  </r>
  <r>
    <n v="4548"/>
    <s v="Modo"/>
    <n v="1"/>
    <x v="1"/>
    <s v=""/>
    <d v="2005-09-13T00:00:00"/>
    <x v="34"/>
    <m/>
    <m/>
    <m/>
    <m/>
    <n v="20686"/>
    <n v="38625"/>
    <n v="19"/>
    <m/>
    <m/>
    <x v="0"/>
    <m/>
    <n v="4548"/>
    <n v="1"/>
    <n v="4"/>
    <n v="17"/>
    <n v="0.23529411764705882"/>
    <n v="0"/>
    <s v=""/>
    <s v=""/>
    <s v=""/>
    <x v="2"/>
  </r>
  <r>
    <n v="6223"/>
    <s v="hatchling"/>
    <n v="1"/>
    <x v="1"/>
    <s v=""/>
    <d v="2014-08-31T00:00:00"/>
    <x v="35"/>
    <m/>
    <m/>
    <m/>
    <m/>
    <n v="32492"/>
    <n v="41882"/>
    <n v="17"/>
    <m/>
    <m/>
    <x v="0"/>
    <m/>
    <n v="6223"/>
    <n v="1"/>
    <n v="0"/>
    <n v="0"/>
    <n v="0"/>
    <n v="0"/>
    <s v=""/>
    <s v=""/>
    <s v=""/>
    <x v="2"/>
  </r>
  <r>
    <n v="4550"/>
    <s v="Quazi"/>
    <n v="1"/>
    <x v="1"/>
    <s v=""/>
    <d v="2005-09-13T00:00:00"/>
    <x v="36"/>
    <m/>
    <m/>
    <m/>
    <m/>
    <n v="20695"/>
    <n v="38625"/>
    <n v="23"/>
    <m/>
    <m/>
    <x v="0"/>
    <m/>
    <n v="4550"/>
    <n v="1"/>
    <n v="5.5"/>
    <n v="17"/>
    <n v="0.3235294117647059"/>
    <n v="0"/>
    <s v=""/>
    <s v=""/>
    <s v=""/>
    <x v="2"/>
  </r>
  <r>
    <n v="6258"/>
    <s v="Shaked"/>
    <n v="1"/>
    <x v="1"/>
    <s v=""/>
    <d v="2014-09-19T00:00:00"/>
    <x v="37"/>
    <n v="4.7"/>
    <n v="3.1"/>
    <n v="4.3"/>
    <n v="3.1"/>
    <n v="32647"/>
    <n v="41901"/>
    <n v="19"/>
    <n v="4.7"/>
    <n v="3.1"/>
    <x v="5"/>
    <n v="3.1"/>
    <n v="6258"/>
    <n v="1"/>
    <n v="0"/>
    <n v="0"/>
    <n v="0"/>
    <n v="0"/>
    <n v="4.042553191489362"/>
    <n v="4.042553191489362"/>
    <n v="0.86011770031688528"/>
    <x v="25"/>
  </r>
  <r>
    <n v="1180"/>
    <s v="597 Shabi"/>
    <n v="1"/>
    <x v="1"/>
    <s v="Male"/>
    <d v="2002-09-16T00:00:00"/>
    <x v="38"/>
    <m/>
    <m/>
    <n v="4.5999999999999996"/>
    <n v="3.7"/>
    <n v="29872"/>
    <n v="41501"/>
    <n v="39960"/>
    <n v="64.7"/>
    <n v="59.3"/>
    <x v="6"/>
    <n v="50.9"/>
    <n v="1180"/>
    <n v="1"/>
    <n v="39940.699999999997"/>
    <n v="3986"/>
    <n v="10.020245860511791"/>
    <n v="0"/>
    <s v=""/>
    <n v="617.61978361669242"/>
    <s v=""/>
    <x v="26"/>
  </r>
  <r>
    <n v="1203"/>
    <s v="402 Gad"/>
    <n v="1"/>
    <x v="1"/>
    <s v="Male"/>
    <d v="2002-09-16T00:00:00"/>
    <x v="38"/>
    <m/>
    <m/>
    <n v="4.5999999999999996"/>
    <n v="3.6"/>
    <n v="43362"/>
    <n v="43370"/>
    <n v="51540"/>
    <n v="71.3"/>
    <n v="64"/>
    <x v="7"/>
    <m/>
    <n v="1203"/>
    <n v="3"/>
    <n v="51520.7"/>
    <n v="5855"/>
    <n v="8.7994363791631081"/>
    <n v="0"/>
    <s v=""/>
    <n v="722.8611500701262"/>
    <s v=""/>
    <x v="27"/>
  </r>
  <r>
    <n v="161"/>
    <s v="3 Red Yaakov"/>
    <n v="1"/>
    <x v="1"/>
    <s v="Male"/>
    <d v="2002-09-09T00:00:00"/>
    <x v="39"/>
    <m/>
    <m/>
    <n v="4.7"/>
    <n v="3.6"/>
    <n v="29871"/>
    <n v="41501"/>
    <n v="38580"/>
    <n v="64.3"/>
    <n v="56.5"/>
    <x v="8"/>
    <n v="49.9"/>
    <n v="161"/>
    <n v="1"/>
    <n v="38560.199999999997"/>
    <n v="3993"/>
    <n v="9.6569496619083388"/>
    <n v="0"/>
    <s v=""/>
    <n v="600"/>
    <s v=""/>
    <x v="28"/>
  </r>
  <r>
    <n v="1199"/>
    <s v="158 Asher"/>
    <n v="1"/>
    <x v="1"/>
    <s v="Male"/>
    <d v="2002-09-16T00:00:00"/>
    <x v="39"/>
    <m/>
    <m/>
    <n v="4.7"/>
    <n v="3.7"/>
    <n v="32034"/>
    <n v="41806"/>
    <n v="54860"/>
    <n v="72.2"/>
    <n v="61.2"/>
    <x v="9"/>
    <n v="64.099999999999994"/>
    <n v="1199"/>
    <n v="2"/>
    <n v="54840.2"/>
    <n v="4291"/>
    <n v="12.780284316010253"/>
    <n v="0"/>
    <s v=""/>
    <n v="759.83379501385036"/>
    <s v=""/>
    <x v="29"/>
  </r>
  <r>
    <n v="1184"/>
    <s v="87 Isashar"/>
    <n v="1"/>
    <x v="1"/>
    <s v="Male"/>
    <d v="2002-09-16T00:00:00"/>
    <x v="40"/>
    <m/>
    <m/>
    <n v="4.8"/>
    <n v="3.7"/>
    <n v="32033"/>
    <n v="41806"/>
    <n v="49000"/>
    <n v="68.400000000000006"/>
    <n v="62.2"/>
    <x v="10"/>
    <n v="53.4"/>
    <n v="1184"/>
    <n v="2"/>
    <n v="48980.1"/>
    <n v="4291"/>
    <n v="11.414611978559776"/>
    <n v="0"/>
    <s v=""/>
    <n v="716.37426900584785"/>
    <s v=""/>
    <x v="30"/>
  </r>
  <r>
    <n v="1193"/>
    <s v="596 Rachel"/>
    <n v="1"/>
    <x v="1"/>
    <s v="Male"/>
    <d v="2002-09-09T00:00:00"/>
    <x v="41"/>
    <m/>
    <m/>
    <n v="4.9000000000000004"/>
    <n v="3.7"/>
    <n v="29873"/>
    <n v="41501"/>
    <n v="63320"/>
    <n v="75.7"/>
    <n v="67.5"/>
    <x v="11"/>
    <n v="58.6"/>
    <n v="1193"/>
    <n v="1"/>
    <n v="63300"/>
    <n v="3993"/>
    <n v="15.852742299023291"/>
    <n v="0"/>
    <s v=""/>
    <n v="836.45970937912807"/>
    <s v=""/>
    <x v="31"/>
  </r>
  <r>
    <n v="1185"/>
    <s v="599 Benjamin"/>
    <n v="1"/>
    <x v="1"/>
    <s v="Male"/>
    <d v="2002-09-16T00:00:00"/>
    <x v="42"/>
    <m/>
    <m/>
    <n v="4.8"/>
    <n v="3.8"/>
    <n v="29876"/>
    <n v="41501"/>
    <n v="37500"/>
    <n v="61.9"/>
    <n v="57.2"/>
    <x v="12"/>
    <n v="48.4"/>
    <n v="1185"/>
    <n v="1"/>
    <n v="37479.800000000003"/>
    <n v="3986"/>
    <n v="9.4028600100351234"/>
    <n v="0"/>
    <s v=""/>
    <n v="605.81583198707597"/>
    <s v=""/>
    <x v="32"/>
  </r>
  <r>
    <n v="4143"/>
    <s v="August"/>
    <n v="1"/>
    <x v="1"/>
    <s v=""/>
    <d v="2009-08-30T00:00:00"/>
    <x v="43"/>
    <n v="5"/>
    <n v="4.3"/>
    <m/>
    <m/>
    <n v="16758"/>
    <n v="40075"/>
    <n v="40"/>
    <n v="6.1"/>
    <n v="5.3"/>
    <x v="0"/>
    <m/>
    <n v="4143"/>
    <n v="1"/>
    <n v="19"/>
    <n v="20"/>
    <n v="0.95"/>
    <n v="1.0999999999999996"/>
    <n v="4.2"/>
    <n v="6.557377049180328"/>
    <n v="0.84"/>
    <x v="33"/>
  </r>
  <r>
    <n v="209"/>
    <s v="Sulam"/>
    <n v="1"/>
    <x v="1"/>
    <s v=""/>
    <d v="2004-11-24T00:00:00"/>
    <x v="44"/>
    <n v="6.7"/>
    <n v="6.7"/>
    <n v="6.2"/>
    <n v="5.55"/>
    <n v="9093"/>
    <n v="38520"/>
    <n v="294.5"/>
    <m/>
    <m/>
    <x v="0"/>
    <m/>
    <n v="209"/>
    <n v="1"/>
    <n v="255"/>
    <n v="205"/>
    <n v="1.2439024390243902"/>
    <n v="0"/>
    <n v="5.8955223880597014"/>
    <s v=""/>
    <n v="0.87992871463577638"/>
    <x v="2"/>
  </r>
  <r>
    <n v="212"/>
    <s v="Gil"/>
    <n v="1"/>
    <x v="1"/>
    <s v=""/>
    <d v="2004-11-28T00:00:00"/>
    <x v="45"/>
    <n v="7.4"/>
    <n v="7"/>
    <n v="7.2"/>
    <n v="5.8"/>
    <n v="8809"/>
    <n v="38520"/>
    <n v="369"/>
    <m/>
    <m/>
    <x v="0"/>
    <m/>
    <n v="212"/>
    <n v="1"/>
    <n v="326.5"/>
    <n v="201"/>
    <n v="1.6243781094527363"/>
    <n v="0"/>
    <n v="5.743243243243243"/>
    <s v=""/>
    <n v="0.77611395178962739"/>
    <x v="2"/>
  </r>
  <r>
    <n v="4502"/>
    <s v="Erez (nachsholim)"/>
    <n v="1"/>
    <x v="1"/>
    <s v=""/>
    <d v="2010-12-12T00:00:00"/>
    <x v="46"/>
    <n v="7.3"/>
    <n v="7"/>
    <n v="6.7"/>
    <n v="6"/>
    <n v="22026"/>
    <n v="40672"/>
    <n v="242"/>
    <n v="12.3"/>
    <n v="11.2"/>
    <x v="0"/>
    <m/>
    <n v="4502"/>
    <n v="1"/>
    <n v="188"/>
    <n v="148"/>
    <n v="1.2702702702702702"/>
    <n v="5.0000000000000009"/>
    <n v="7.397260273972603"/>
    <n v="19.674796747967477"/>
    <n v="1.0133233252017264"/>
    <x v="34"/>
  </r>
  <r>
    <n v="5191"/>
    <s v="Terano"/>
    <n v="1"/>
    <x v="1"/>
    <s v=""/>
    <d v="2011-12-26T00:00:00"/>
    <x v="47"/>
    <n v="7.8"/>
    <n v="7.7"/>
    <n v="7.4"/>
    <n v="6.5"/>
    <n v="25141"/>
    <n v="40981"/>
    <n v="103"/>
    <n v="9.1999999999999993"/>
    <n v="9"/>
    <x v="13"/>
    <n v="7.8"/>
    <n v="5191"/>
    <n v="1"/>
    <n v="38"/>
    <n v="78"/>
    <n v="0.48717948717948717"/>
    <n v="1.3999999999999995"/>
    <n v="8.3333333333333339"/>
    <n v="11.195652173913045"/>
    <n v="1.0683760683760684"/>
    <x v="35"/>
  </r>
  <r>
    <n v="5298"/>
    <s v="Nissan Junior"/>
    <n v="1"/>
    <x v="1"/>
    <s v=""/>
    <d v="2012-03-16T00:00:00"/>
    <x v="48"/>
    <n v="9.4"/>
    <n v="8.6"/>
    <n v="7.9"/>
    <n v="7.6"/>
    <n v="26193"/>
    <n v="41026"/>
    <n v="151"/>
    <n v="9.9"/>
    <n v="8.8000000000000007"/>
    <x v="14"/>
    <n v="8"/>
    <n v="5298"/>
    <n v="1"/>
    <n v="37"/>
    <n v="42"/>
    <n v="0.88095238095238093"/>
    <n v="0.5"/>
    <n v="12.127659574468085"/>
    <n v="15.252525252525253"/>
    <n v="1.290176550475328"/>
    <x v="36"/>
  </r>
  <r>
    <n v="6432"/>
    <s v="Olga"/>
    <n v="1"/>
    <x v="1"/>
    <s v=""/>
    <d v="2015-04-14T00:00:00"/>
    <x v="49"/>
    <n v="11.3"/>
    <n v="9.9"/>
    <n v="10.1"/>
    <n v="8.6999999999999993"/>
    <n v="34254"/>
    <n v="42135"/>
    <n v="211"/>
    <m/>
    <m/>
    <x v="0"/>
    <m/>
    <n v="6432"/>
    <n v="1"/>
    <n v="49"/>
    <n v="27"/>
    <n v="1.8148148148148149"/>
    <n v="0"/>
    <n v="14.336283185840706"/>
    <s v=""/>
    <n v="1.2686976270655492"/>
    <x v="2"/>
  </r>
  <r>
    <n v="5288"/>
    <s v="Louie"/>
    <n v="1"/>
    <x v="1"/>
    <s v=""/>
    <d v="2012-03-03T00:00:00"/>
    <x v="50"/>
    <n v="11.3"/>
    <n v="9.9"/>
    <n v="10.9"/>
    <n v="9.4"/>
    <n v="26192"/>
    <n v="41026"/>
    <n v="265"/>
    <n v="11.6"/>
    <n v="10.6"/>
    <x v="15"/>
    <n v="9.9"/>
    <n v="5288"/>
    <n v="1"/>
    <n v="74"/>
    <n v="55"/>
    <n v="1.3454545454545455"/>
    <n v="0.29999999999999893"/>
    <n v="16.902654867256636"/>
    <n v="22.844827586206897"/>
    <n v="1.4958101652439502"/>
    <x v="37"/>
  </r>
  <r>
    <n v="6501"/>
    <s v="Hodaya"/>
    <n v="1"/>
    <x v="1"/>
    <s v=""/>
    <d v="2015-06-05T00:00:00"/>
    <x v="51"/>
    <m/>
    <m/>
    <m/>
    <m/>
    <n v="34802"/>
    <n v="42206"/>
    <n v="320"/>
    <m/>
    <m/>
    <x v="0"/>
    <m/>
    <n v="6501"/>
    <n v="1"/>
    <n v="94"/>
    <n v="46"/>
    <n v="2.0434782608695654"/>
    <n v="0"/>
    <s v=""/>
    <s v=""/>
    <s v=""/>
    <x v="2"/>
  </r>
  <r>
    <n v="3885"/>
    <s v="Yoss"/>
    <n v="1"/>
    <x v="1"/>
    <s v=""/>
    <d v="2009-05-01T00:00:00"/>
    <x v="52"/>
    <n v="13.5"/>
    <n v="11.7"/>
    <m/>
    <m/>
    <n v="16136"/>
    <n v="40016"/>
    <n v="491"/>
    <n v="15.5"/>
    <n v="13.5"/>
    <x v="0"/>
    <m/>
    <n v="3885"/>
    <n v="1"/>
    <n v="257.5"/>
    <n v="82"/>
    <n v="3.1402439024390243"/>
    <n v="2"/>
    <n v="17.296296296296298"/>
    <n v="31.677419354838708"/>
    <n v="1.2812071330589849"/>
    <x v="38"/>
  </r>
  <r>
    <n v="6881"/>
    <s v="Dude"/>
    <n v="1"/>
    <x v="1"/>
    <s v=""/>
    <d v="2017-05-24T00:00:00"/>
    <x v="53"/>
    <n v="13"/>
    <n v="11.4"/>
    <n v="12.1"/>
    <n v="10.3"/>
    <n v="39329"/>
    <n v="42941"/>
    <n v="426"/>
    <n v="13.9"/>
    <n v="12.8"/>
    <x v="16"/>
    <m/>
    <n v="6881"/>
    <n v="1"/>
    <n v="168"/>
    <n v="62"/>
    <n v="2.7096774193548385"/>
    <n v="0.90000000000000036"/>
    <n v="19.846153846153847"/>
    <n v="30.647482014388487"/>
    <n v="1.5266272189349113"/>
    <x v="39"/>
  </r>
  <r>
    <n v="227"/>
    <s v="Zefet"/>
    <n v="1"/>
    <x v="1"/>
    <s v=""/>
    <d v="2005-04-03T00:00:00"/>
    <x v="54"/>
    <n v="12.8"/>
    <n v="11.5"/>
    <m/>
    <m/>
    <n v="9110"/>
    <n v="38520"/>
    <n v="410"/>
    <m/>
    <m/>
    <x v="0"/>
    <m/>
    <n v="227"/>
    <n v="1"/>
    <n v="140.5"/>
    <n v="75"/>
    <n v="1.8733333333333333"/>
    <n v="0"/>
    <n v="21.0546875"/>
    <s v=""/>
    <n v="1.6448974609374998"/>
    <x v="2"/>
  </r>
  <r>
    <n v="6144"/>
    <s v="Ela"/>
    <n v="1"/>
    <x v="1"/>
    <s v=""/>
    <d v="2014-05-21T00:00:00"/>
    <x v="55"/>
    <n v="13"/>
    <n v="12.5"/>
    <n v="12.5"/>
    <n v="10.8"/>
    <n v="32030"/>
    <n v="41806"/>
    <n v="350"/>
    <n v="13.5"/>
    <n v="13"/>
    <x v="0"/>
    <m/>
    <n v="6144"/>
    <n v="1"/>
    <n v="44"/>
    <n v="26"/>
    <n v="1.6923076923076923"/>
    <n v="0.5"/>
    <n v="23.53846153846154"/>
    <n v="25.925925925925927"/>
    <n v="1.8106508875739644"/>
    <x v="40"/>
  </r>
  <r>
    <n v="6891"/>
    <s v="amit"/>
    <n v="1"/>
    <x v="1"/>
    <s v=""/>
    <d v="2017-07-06T00:00:00"/>
    <x v="56"/>
    <n v="15"/>
    <n v="13.3"/>
    <n v="14.2"/>
    <n v="12.1"/>
    <n v="40041"/>
    <n v="43040"/>
    <n v="910"/>
    <m/>
    <m/>
    <x v="0"/>
    <m/>
    <n v="6891"/>
    <n v="1"/>
    <n v="494"/>
    <n v="118"/>
    <n v="4.1864406779661021"/>
    <n v="0"/>
    <n v="27.733333333333334"/>
    <s v=""/>
    <n v="1.8488888888888888"/>
    <x v="2"/>
  </r>
  <r>
    <n v="6186"/>
    <s v="Yahel"/>
    <n v="1"/>
    <x v="1"/>
    <s v=""/>
    <d v="2014-07-30T00:00:00"/>
    <x v="57"/>
    <n v="16"/>
    <n v="14.2"/>
    <n v="14.4"/>
    <n v="12.5"/>
    <n v="32782"/>
    <n v="41922"/>
    <n v="752"/>
    <n v="18.399999999999999"/>
    <n v="16"/>
    <x v="17"/>
    <m/>
    <n v="6186"/>
    <n v="1"/>
    <n v="300"/>
    <n v="72"/>
    <n v="4.166666666666667"/>
    <n v="2.3999999999999986"/>
    <n v="28.25"/>
    <n v="40.869565217391305"/>
    <n v="1.765625"/>
    <x v="41"/>
  </r>
  <r>
    <n v="2175"/>
    <s v="Shy"/>
    <n v="1"/>
    <x v="1"/>
    <s v=""/>
    <d v="2008-05-29T00:00:00"/>
    <x v="58"/>
    <n v="18.399999999999999"/>
    <n v="15.5"/>
    <m/>
    <m/>
    <n v="10578"/>
    <n v="39624"/>
    <n v="911"/>
    <n v="18.5"/>
    <n v="16"/>
    <x v="0"/>
    <m/>
    <n v="2175"/>
    <n v="1"/>
    <n v="216"/>
    <n v="27"/>
    <n v="8"/>
    <n v="0.10000000000000142"/>
    <n v="37.771739130434788"/>
    <n v="49.243243243243242"/>
    <n v="2.0528119092627604"/>
    <x v="42"/>
  </r>
  <r>
    <n v="2120"/>
    <s v="Chalooshes"/>
    <n v="1"/>
    <x v="1"/>
    <s v=""/>
    <d v="2008-02-05T00:00:00"/>
    <x v="59"/>
    <n v="18.5"/>
    <m/>
    <m/>
    <m/>
    <n v="10581"/>
    <n v="39624"/>
    <n v="1656"/>
    <n v="23.8"/>
    <n v="19.5"/>
    <x v="0"/>
    <m/>
    <n v="2120"/>
    <n v="1"/>
    <n v="959.5"/>
    <n v="141"/>
    <n v="6.8049645390070923"/>
    <n v="5.3000000000000007"/>
    <n v="37.648648648648646"/>
    <n v="69.579831932773104"/>
    <n v="2.0350620891161433"/>
    <x v="43"/>
  </r>
  <r>
    <n v="2176"/>
    <s v="Alfred"/>
    <n v="1"/>
    <x v="1"/>
    <s v=""/>
    <d v="2008-06-01T00:00:00"/>
    <x v="20"/>
    <n v="19.899999999999999"/>
    <n v="17.2"/>
    <m/>
    <m/>
    <n v="11070"/>
    <n v="39715"/>
    <n v="1577"/>
    <n v="24.4"/>
    <n v="20"/>
    <x v="0"/>
    <m/>
    <n v="2176"/>
    <n v="1"/>
    <n v="789"/>
    <n v="115"/>
    <n v="6.8608695652173912"/>
    <n v="4.5"/>
    <n v="39.597989949748744"/>
    <n v="64.631147540983605"/>
    <n v="1.9898487411934045"/>
    <x v="44"/>
  </r>
  <r>
    <n v="7025"/>
    <s v="Charlie"/>
    <n v="1"/>
    <x v="1"/>
    <s v=""/>
    <d v="2018-01-15T00:00:00"/>
    <x v="60"/>
    <n v="19.3"/>
    <n v="17.399999999999999"/>
    <m/>
    <m/>
    <n v="42164"/>
    <n v="43243"/>
    <n v="1579"/>
    <m/>
    <m/>
    <x v="0"/>
    <m/>
    <n v="7025"/>
    <n v="1"/>
    <n v="733"/>
    <n v="128"/>
    <n v="5.7265625"/>
    <n v="0"/>
    <n v="43.834196891191709"/>
    <s v=""/>
    <n v="2.2712019114607105"/>
    <x v="2"/>
  </r>
  <r>
    <n v="2107"/>
    <s v="Fares"/>
    <n v="1"/>
    <x v="1"/>
    <s v=""/>
    <d v="2008-01-30T00:00:00"/>
    <x v="61"/>
    <n v="20.6"/>
    <n v="18"/>
    <m/>
    <m/>
    <n v="10530"/>
    <n v="39612"/>
    <n v="1403"/>
    <n v="21.8"/>
    <n v="18"/>
    <x v="0"/>
    <m/>
    <n v="2107"/>
    <n v="1"/>
    <n v="507"/>
    <n v="135"/>
    <n v="3.7555555555555555"/>
    <n v="1.1999999999999993"/>
    <n v="43.495145631067956"/>
    <n v="64.357798165137609"/>
    <n v="2.1114148364596095"/>
    <x v="45"/>
  </r>
  <r>
    <n v="6637"/>
    <s v="Oria"/>
    <n v="1"/>
    <x v="1"/>
    <s v=""/>
    <d v="2015-11-12T00:00:00"/>
    <x v="62"/>
    <n v="18.899999999999999"/>
    <n v="17.600000000000001"/>
    <n v="16.899999999999999"/>
    <n v="15.3"/>
    <n v="38097"/>
    <n v="42768"/>
    <n v="4640"/>
    <m/>
    <m/>
    <x v="0"/>
    <m/>
    <n v="6637"/>
    <n v="1"/>
    <n v="3682"/>
    <n v="448"/>
    <n v="8.21875"/>
    <n v="0"/>
    <n v="50.68783068783069"/>
    <s v=""/>
    <n v="2.681895803588926"/>
    <x v="2"/>
  </r>
  <r>
    <n v="2206"/>
    <s v="Tchiko"/>
    <n v="1"/>
    <x v="1"/>
    <s v=""/>
    <d v="2008-07-04T00:00:00"/>
    <x v="63"/>
    <n v="19.399999999999999"/>
    <n v="18"/>
    <m/>
    <m/>
    <n v="11071"/>
    <n v="39715"/>
    <n v="1616"/>
    <n v="21.8"/>
    <n v="19.7"/>
    <x v="0"/>
    <m/>
    <n v="2206"/>
    <n v="1"/>
    <n v="605"/>
    <n v="82"/>
    <n v="7.3780487804878048"/>
    <n v="2.4000000000000021"/>
    <n v="52.113402061855673"/>
    <n v="74.12844036697247"/>
    <n v="2.6862578382399831"/>
    <x v="46"/>
  </r>
  <r>
    <n v="4329"/>
    <s v="Bucket Oshri"/>
    <n v="1"/>
    <x v="1"/>
    <s v=""/>
    <d v="2010-06-20T00:00:00"/>
    <x v="64"/>
    <n v="20"/>
    <n v="19"/>
    <m/>
    <m/>
    <n v="19141"/>
    <n v="40349"/>
    <n v="1050"/>
    <n v="20"/>
    <n v="19"/>
    <x v="0"/>
    <m/>
    <n v="4329"/>
    <n v="1"/>
    <n v="0"/>
    <n v="0"/>
    <n v="0"/>
    <n v="0"/>
    <n v="52.5"/>
    <n v="52.5"/>
    <n v="2.625"/>
    <x v="47"/>
  </r>
  <r>
    <n v="6927"/>
    <s v="Moti"/>
    <n v="1"/>
    <x v="1"/>
    <s v=""/>
    <d v="2017-10-25T00:00:00"/>
    <x v="65"/>
    <n v="20.7"/>
    <n v="17.899999999999999"/>
    <n v="18.5"/>
    <n v="14.5"/>
    <n v="40479"/>
    <n v="43089"/>
    <n v="1340"/>
    <n v="23"/>
    <n v="19"/>
    <x v="18"/>
    <m/>
    <n v="6927"/>
    <n v="1"/>
    <n v="276"/>
    <n v="56"/>
    <n v="4.9285714285714288"/>
    <n v="2.3000000000000007"/>
    <n v="51.40096618357488"/>
    <n v="58.260869565217391"/>
    <n v="2.4831384629746323"/>
    <x v="48"/>
  </r>
  <r>
    <n v="2167"/>
    <s v="Alik"/>
    <n v="1"/>
    <x v="1"/>
    <s v=""/>
    <d v="2008-04-17T00:00:00"/>
    <x v="66"/>
    <n v="21.2"/>
    <n v="19.3"/>
    <m/>
    <m/>
    <n v="10580"/>
    <n v="39624"/>
    <n v="1623"/>
    <n v="22.2"/>
    <n v="20.3"/>
    <x v="0"/>
    <m/>
    <n v="2167"/>
    <n v="1"/>
    <n v="525"/>
    <n v="69"/>
    <n v="7.6086956521739131"/>
    <n v="1"/>
    <n v="51.79245283018868"/>
    <n v="73.108108108108112"/>
    <n v="2.4430402278390888"/>
    <x v="49"/>
  </r>
  <r>
    <n v="7043"/>
    <s v="Dori"/>
    <n v="1"/>
    <x v="1"/>
    <s v=""/>
    <d v="2018-02-19T00:00:00"/>
    <x v="67"/>
    <n v="21"/>
    <n v="19"/>
    <m/>
    <m/>
    <n v="42162"/>
    <n v="43243"/>
    <n v="1525"/>
    <m/>
    <m/>
    <x v="0"/>
    <m/>
    <n v="7043"/>
    <n v="1"/>
    <n v="425"/>
    <n v="93"/>
    <n v="4.56989247311828"/>
    <n v="0"/>
    <n v="52.38095238095238"/>
    <s v=""/>
    <n v="2.4943310657596371"/>
    <x v="2"/>
  </r>
  <r>
    <n v="6710"/>
    <s v="Mimuna"/>
    <n v="1"/>
    <x v="1"/>
    <s v=""/>
    <d v="2016-04-29T00:00:00"/>
    <x v="68"/>
    <m/>
    <m/>
    <m/>
    <m/>
    <n v="38101"/>
    <n v="42768"/>
    <n v="3340"/>
    <m/>
    <m/>
    <x v="0"/>
    <m/>
    <n v="6710"/>
    <n v="1"/>
    <n v="2217"/>
    <n v="279"/>
    <n v="7.946236559139785"/>
    <n v="0"/>
    <s v=""/>
    <s v=""/>
    <s v=""/>
    <x v="2"/>
  </r>
  <r>
    <n v="5376"/>
    <s v="Symba"/>
    <n v="1"/>
    <x v="1"/>
    <s v=""/>
    <d v="2012-06-25T00:00:00"/>
    <x v="69"/>
    <n v="21.2"/>
    <n v="20.2"/>
    <n v="20.5"/>
    <n v="17.2"/>
    <n v="28037"/>
    <n v="41231"/>
    <n v="1960"/>
    <n v="24.2"/>
    <n v="22"/>
    <x v="19"/>
    <n v="20.5"/>
    <n v="5376"/>
    <n v="1"/>
    <n v="820"/>
    <n v="146"/>
    <n v="5.6164383561643838"/>
    <n v="3"/>
    <n v="53.773584905660378"/>
    <n v="80.991735537190081"/>
    <n v="2.536489854040584"/>
    <x v="50"/>
  </r>
  <r>
    <n v="7024"/>
    <s v="Abu Shadi"/>
    <n v="1"/>
    <x v="1"/>
    <s v=""/>
    <d v="2018-01-15T00:00:00"/>
    <x v="70"/>
    <n v="21.2"/>
    <n v="18.5"/>
    <m/>
    <m/>
    <n v="41903"/>
    <n v="43216"/>
    <n v="1664"/>
    <n v="22"/>
    <n v="20"/>
    <x v="20"/>
    <n v="18"/>
    <n v="7024"/>
    <n v="1"/>
    <n v="500"/>
    <n v="101"/>
    <n v="4.9504950495049505"/>
    <n v="0.80000000000000071"/>
    <n v="54.905660377358494"/>
    <n v="75.63636363636364"/>
    <n v="2.5898896404414384"/>
    <x v="51"/>
  </r>
  <r>
    <n v="6438"/>
    <s v="Nidal"/>
    <n v="1"/>
    <x v="1"/>
    <s v=""/>
    <d v="2015-04-24T00:00:00"/>
    <x v="71"/>
    <n v="22.1"/>
    <n v="19.5"/>
    <n v="20"/>
    <n v="16.399999999999999"/>
    <n v="34255"/>
    <n v="42135"/>
    <n v="1245"/>
    <m/>
    <m/>
    <x v="0"/>
    <m/>
    <n v="6438"/>
    <n v="1"/>
    <n v="0"/>
    <n v="17"/>
    <n v="0"/>
    <n v="0"/>
    <n v="56.334841628959275"/>
    <s v=""/>
    <n v="2.5490878565139941"/>
    <x v="2"/>
  </r>
  <r>
    <n v="4879"/>
    <s v="Minime"/>
    <n v="1"/>
    <x v="1"/>
    <s v=""/>
    <d v="2011-03-10T00:00:00"/>
    <x v="72"/>
    <n v="22.7"/>
    <n v="19.7"/>
    <n v="21.3"/>
    <n v="18.3"/>
    <n v="22194"/>
    <n v="40688"/>
    <n v="1841"/>
    <n v="24.7"/>
    <m/>
    <x v="0"/>
    <m/>
    <n v="4879"/>
    <n v="1"/>
    <n v="557"/>
    <n v="76"/>
    <n v="7.3289473684210522"/>
    <n v="2"/>
    <n v="56.563876651982383"/>
    <n v="74.534412955465584"/>
    <n v="2.4918007335675059"/>
    <x v="52"/>
  </r>
  <r>
    <n v="6602"/>
    <s v="Bulbasaur"/>
    <n v="1"/>
    <x v="1"/>
    <s v=""/>
    <d v="2015-09-13T00:00:00"/>
    <x v="73"/>
    <n v="23.5"/>
    <n v="21"/>
    <n v="21.5"/>
    <n v="18.5"/>
    <n v="35425"/>
    <n v="42306"/>
    <n v="1884"/>
    <m/>
    <m/>
    <x v="0"/>
    <m/>
    <n v="6602"/>
    <n v="1"/>
    <n v="444"/>
    <n v="46"/>
    <n v="9.6521739130434785"/>
    <n v="0"/>
    <n v="61.276595744680854"/>
    <s v=""/>
    <n v="2.6075147125396105"/>
    <x v="2"/>
  </r>
  <r>
    <n v="6899"/>
    <s v="Nikko"/>
    <n v="1"/>
    <x v="1"/>
    <s v=""/>
    <d v="2017-08-10T00:00:00"/>
    <x v="74"/>
    <n v="22.7"/>
    <n v="20.6"/>
    <n v="20.399999999999999"/>
    <n v="16.2"/>
    <n v="40002"/>
    <n v="43034"/>
    <n v="1962"/>
    <n v="23.7"/>
    <n v="22"/>
    <x v="21"/>
    <n v="19.399999999999999"/>
    <n v="6899"/>
    <n v="1"/>
    <n v="491"/>
    <n v="77"/>
    <n v="6.3766233766233764"/>
    <n v="1"/>
    <n v="64.801762114537453"/>
    <n v="82.784810126582286"/>
    <n v="2.8547031768518698"/>
    <x v="53"/>
  </r>
  <r>
    <n v="6887"/>
    <s v="Dolly"/>
    <n v="1"/>
    <x v="1"/>
    <s v=""/>
    <d v="2017-06-14T00:00:00"/>
    <x v="75"/>
    <n v="23.5"/>
    <n v="20.5"/>
    <n v="20.7"/>
    <n v="16.600000000000001"/>
    <n v="39994"/>
    <n v="43034"/>
    <n v="2920"/>
    <n v="28"/>
    <n v="24.6"/>
    <x v="22"/>
    <m/>
    <n v="6887"/>
    <n v="1"/>
    <n v="1364"/>
    <n v="134"/>
    <n v="10.17910447761194"/>
    <n v="4.5"/>
    <n v="66.212765957446805"/>
    <n v="104.28571428571429"/>
    <n v="2.8175645088275236"/>
    <x v="54"/>
  </r>
  <r>
    <n v="1147"/>
    <s v="Zahi"/>
    <n v="1"/>
    <x v="1"/>
    <s v=""/>
    <d v="1999-08-05T00:00:00"/>
    <x v="76"/>
    <n v="41"/>
    <m/>
    <m/>
    <m/>
    <n v="8680"/>
    <n v="36417"/>
    <n v="3015"/>
    <m/>
    <m/>
    <x v="0"/>
    <m/>
    <n v="1147"/>
    <n v="1"/>
    <n v="1115"/>
    <n v="40"/>
    <n v="27.875"/>
    <n v="0"/>
    <n v="46.341463414634148"/>
    <s v=""/>
    <n v="1.1302795954788816"/>
    <x v="2"/>
  </r>
  <r>
    <n v="6600"/>
    <s v="Hemi"/>
    <n v="1"/>
    <x v="1"/>
    <s v=""/>
    <d v="2015-09-10T00:00:00"/>
    <x v="76"/>
    <n v="24.5"/>
    <n v="22.6"/>
    <n v="22.9"/>
    <n v="19.5"/>
    <n v="37847"/>
    <n v="42725"/>
    <n v="6580"/>
    <n v="35.700000000000003"/>
    <n v="32.5"/>
    <x v="23"/>
    <m/>
    <n v="6600"/>
    <n v="1"/>
    <n v="4680"/>
    <n v="468"/>
    <n v="10"/>
    <n v="11.200000000000003"/>
    <n v="77.551020408163268"/>
    <n v="184.31372549019608"/>
    <n v="3.1653477717617657"/>
    <x v="55"/>
  </r>
  <r>
    <n v="2256"/>
    <s v="Zarka"/>
    <n v="1"/>
    <x v="1"/>
    <s v=""/>
    <d v="2008-11-09T00:00:00"/>
    <x v="77"/>
    <n v="23.6"/>
    <n v="22.3"/>
    <m/>
    <m/>
    <n v="15131"/>
    <n v="39937"/>
    <n v="3240"/>
    <n v="27.9"/>
    <n v="26.1"/>
    <x v="0"/>
    <m/>
    <n v="2256"/>
    <n v="1"/>
    <n v="1338"/>
    <n v="176"/>
    <n v="7.6022727272727275"/>
    <n v="4.2999999999999972"/>
    <n v="80.593220338983045"/>
    <n v="116.12903225806453"/>
    <n v="3.4149669635162305"/>
    <x v="56"/>
  </r>
  <r>
    <n v="4373"/>
    <s v="lior"/>
    <n v="1"/>
    <x v="1"/>
    <s v=""/>
    <d v="2010-09-11T00:00:00"/>
    <x v="78"/>
    <n v="24.5"/>
    <n v="23.5"/>
    <m/>
    <m/>
    <n v="20018"/>
    <n v="40485"/>
    <n v="2160"/>
    <n v="24.5"/>
    <n v="24"/>
    <x v="0"/>
    <m/>
    <n v="4373"/>
    <n v="1"/>
    <n v="222"/>
    <n v="53"/>
    <n v="4.1886792452830193"/>
    <n v="0"/>
    <n v="79.102040816326536"/>
    <n v="88.163265306122454"/>
    <n v="3.2286547271970014"/>
    <x v="57"/>
  </r>
  <r>
    <n v="4236"/>
    <s v="Sofer"/>
    <n v="1"/>
    <x v="1"/>
    <s v=""/>
    <d v="2009-12-19T00:00:00"/>
    <x v="79"/>
    <n v="25.8"/>
    <n v="23.7"/>
    <m/>
    <m/>
    <n v="18367"/>
    <n v="40254"/>
    <n v="2300"/>
    <n v="26.8"/>
    <n v="24.5"/>
    <x v="0"/>
    <m/>
    <n v="4236"/>
    <n v="1"/>
    <n v="331.5"/>
    <n v="88"/>
    <n v="3.7670454545454546"/>
    <n v="1"/>
    <n v="76.298449612403104"/>
    <n v="85.820895522388057"/>
    <n v="2.9573042485427559"/>
    <x v="58"/>
  </r>
  <r>
    <n v="6676"/>
    <s v="Potzker"/>
    <n v="1"/>
    <x v="1"/>
    <s v=""/>
    <d v="2016-02-13T00:00:00"/>
    <x v="80"/>
    <m/>
    <m/>
    <m/>
    <m/>
    <n v="36683"/>
    <n v="42537"/>
    <n v="2880"/>
    <n v="26.5"/>
    <n v="25"/>
    <x v="24"/>
    <n v="20.6"/>
    <n v="6676"/>
    <n v="1"/>
    <n v="902"/>
    <n v="124"/>
    <n v="7.274193548387097"/>
    <n v="0"/>
    <s v=""/>
    <n v="108.67924528301887"/>
    <s v=""/>
    <x v="59"/>
  </r>
  <r>
    <n v="6665"/>
    <s v="Mati"/>
    <n v="1"/>
    <x v="1"/>
    <s v=""/>
    <d v="2016-01-09T00:00:00"/>
    <x v="81"/>
    <n v="26"/>
    <n v="24"/>
    <n v="24"/>
    <m/>
    <n v="37851"/>
    <n v="42725"/>
    <n v="2700"/>
    <n v="28"/>
    <n v="27"/>
    <x v="22"/>
    <n v="21.4"/>
    <n v="6665"/>
    <n v="1"/>
    <n v="720"/>
    <n v="347"/>
    <n v="2.0749279538904899"/>
    <n v="2"/>
    <n v="76.15384615384616"/>
    <n v="96.428571428571431"/>
    <n v="2.9289940828402368"/>
    <x v="60"/>
  </r>
  <r>
    <n v="5375"/>
    <s v="Gabriel"/>
    <n v="1"/>
    <x v="1"/>
    <s v=""/>
    <d v="2012-06-18T00:00:00"/>
    <x v="82"/>
    <n v="25.4"/>
    <n v="24"/>
    <n v="23.3"/>
    <n v="20.7"/>
    <n v="28039"/>
    <n v="41231"/>
    <n v="3080"/>
    <n v="28.7"/>
    <n v="25.9"/>
    <x v="25"/>
    <n v="24.5"/>
    <n v="5375"/>
    <n v="1"/>
    <n v="1020"/>
    <n v="153"/>
    <n v="6.666666666666667"/>
    <n v="3.3000000000000007"/>
    <n v="81.102362204724415"/>
    <n v="107.3170731707317"/>
    <n v="3.193006386012772"/>
    <x v="61"/>
  </r>
  <r>
    <n v="6825"/>
    <s v="Mini"/>
    <n v="1"/>
    <x v="1"/>
    <s v=""/>
    <d v="2016-12-14T00:00:00"/>
    <x v="82"/>
    <n v="24.9"/>
    <n v="23.6"/>
    <n v="24"/>
    <n v="19.7"/>
    <n v="38286"/>
    <n v="42799"/>
    <n v="2580"/>
    <n v="26"/>
    <n v="24.2"/>
    <x v="26"/>
    <n v="19.899999999999999"/>
    <n v="6825"/>
    <n v="1"/>
    <n v="520"/>
    <n v="81"/>
    <n v="6.4197530864197532"/>
    <n v="1.1000000000000014"/>
    <n v="82.730923694779122"/>
    <n v="99.230769230769226"/>
    <n v="3.3225270560152262"/>
    <x v="62"/>
  </r>
  <r>
    <n v="6670"/>
    <s v="Dan"/>
    <n v="1"/>
    <x v="1"/>
    <s v=""/>
    <d v="2016-01-25T00:00:00"/>
    <x v="83"/>
    <n v="26.5"/>
    <n v="22.6"/>
    <n v="24.1"/>
    <n v="19.399999999999999"/>
    <n v="37845"/>
    <n v="42725"/>
    <n v="4240"/>
    <n v="32"/>
    <n v="27.3"/>
    <x v="27"/>
    <n v="23.4"/>
    <n v="6670"/>
    <n v="1"/>
    <n v="2158"/>
    <n v="331"/>
    <n v="6.5196374622356492"/>
    <n v="5.5"/>
    <n v="78.566037735849051"/>
    <n v="132.5"/>
    <n v="2.9647561409754362"/>
    <x v="63"/>
  </r>
  <r>
    <n v="6618"/>
    <s v="Nachmani"/>
    <n v="1"/>
    <x v="1"/>
    <s v=""/>
    <d v="2015-10-09T00:00:00"/>
    <x v="84"/>
    <n v="26.6"/>
    <n v="21.9"/>
    <n v="23.8"/>
    <n v="21.3"/>
    <n v="35423"/>
    <n v="42306"/>
    <n v="2477"/>
    <m/>
    <m/>
    <x v="0"/>
    <m/>
    <n v="6618"/>
    <n v="1"/>
    <n v="277"/>
    <n v="20"/>
    <n v="13.85"/>
    <n v="0"/>
    <n v="82.706766917293223"/>
    <s v=""/>
    <n v="3.1092769517779408"/>
    <x v="2"/>
  </r>
  <r>
    <n v="6636"/>
    <s v="Michelangelo"/>
    <n v="1"/>
    <x v="1"/>
    <s v=""/>
    <d v="2015-11-10T00:00:00"/>
    <x v="85"/>
    <n v="26"/>
    <n v="24"/>
    <n v="24.4"/>
    <n v="20.6"/>
    <n v="37853"/>
    <n v="42721"/>
    <n v="6660"/>
    <n v="26"/>
    <n v="32.299999999999997"/>
    <x v="28"/>
    <n v="27.7"/>
    <n v="6636"/>
    <n v="1"/>
    <n v="4312"/>
    <n v="403"/>
    <n v="10.699751861042184"/>
    <n v="0"/>
    <n v="90.307692307692307"/>
    <n v="256.15384615384613"/>
    <n v="3.473372781065089"/>
    <x v="64"/>
  </r>
  <r>
    <n v="4347"/>
    <s v="Barvaz"/>
    <n v="1"/>
    <x v="1"/>
    <s v=""/>
    <d v="2010-08-25T00:00:00"/>
    <x v="86"/>
    <n v="30.5"/>
    <n v="28.7"/>
    <m/>
    <m/>
    <n v="21979"/>
    <n v="40668"/>
    <n v="4860"/>
    <n v="32.6"/>
    <n v="29.7"/>
    <x v="29"/>
    <m/>
    <n v="4347"/>
    <n v="1"/>
    <n v="2460"/>
    <n v="253"/>
    <n v="9.7233201581027675"/>
    <n v="2.1000000000000014"/>
    <n v="78.688524590163937"/>
    <n v="149.07975460122699"/>
    <n v="2.5799516259070141"/>
    <x v="65"/>
  </r>
  <r>
    <n v="6635"/>
    <s v="Moti"/>
    <n v="1"/>
    <x v="1"/>
    <s v=""/>
    <d v="2015-10-30T00:00:00"/>
    <x v="87"/>
    <n v="27.2"/>
    <n v="25.3"/>
    <n v="24.8"/>
    <n v="21.5"/>
    <n v="37848"/>
    <n v="42725"/>
    <n v="4300"/>
    <n v="31"/>
    <n v="28.9"/>
    <x v="30"/>
    <n v="23.7"/>
    <n v="6635"/>
    <n v="1"/>
    <n v="1771"/>
    <n v="418"/>
    <n v="4.2368421052631575"/>
    <n v="3.8000000000000007"/>
    <n v="92.977941176470594"/>
    <n v="138.70967741935485"/>
    <n v="3.4183066608996544"/>
    <x v="66"/>
  </r>
  <r>
    <n v="5335"/>
    <s v="Ori"/>
    <n v="1"/>
    <x v="1"/>
    <s v=""/>
    <d v="2012-04-13T00:00:00"/>
    <x v="88"/>
    <n v="27"/>
    <n v="24.4"/>
    <n v="25.9"/>
    <n v="22"/>
    <n v="26905"/>
    <n v="41068"/>
    <n v="2800"/>
    <n v="26.9"/>
    <n v="24.5"/>
    <x v="31"/>
    <n v="21.7"/>
    <n v="5335"/>
    <n v="1"/>
    <n v="260"/>
    <n v="56"/>
    <n v="4.6428571428571432"/>
    <n v="-0.10000000000000142"/>
    <n v="94.074074074074076"/>
    <n v="104.08921933085503"/>
    <n v="3.484224965706447"/>
    <x v="67"/>
  </r>
  <r>
    <n v="1325"/>
    <s v="Chen"/>
    <n v="1"/>
    <x v="1"/>
    <s v=""/>
    <d v="2007-10-25T00:00:00"/>
    <x v="89"/>
    <n v="27"/>
    <n v="24.4"/>
    <m/>
    <m/>
    <n v="10708"/>
    <n v="39644"/>
    <n v="4760"/>
    <n v="31.5"/>
    <n v="28.7"/>
    <x v="0"/>
    <m/>
    <n v="1325"/>
    <n v="1"/>
    <n v="2060"/>
    <n v="264"/>
    <n v="7.8030303030303028"/>
    <n v="4.5"/>
    <n v="100"/>
    <n v="151.11111111111111"/>
    <n v="3.7037037037037037"/>
    <x v="68"/>
  </r>
  <r>
    <n v="7044"/>
    <s v="Steve"/>
    <n v="1"/>
    <x v="1"/>
    <s v=""/>
    <d v="2018-02-20T00:00:00"/>
    <x v="90"/>
    <n v="28.3"/>
    <n v="25.1"/>
    <n v="25.6"/>
    <n v="20.3"/>
    <n v="41868"/>
    <n v="43215"/>
    <n v="2934"/>
    <m/>
    <m/>
    <x v="0"/>
    <m/>
    <n v="7044"/>
    <n v="1"/>
    <n v="182"/>
    <n v="64"/>
    <n v="2.84375"/>
    <n v="0"/>
    <n v="97.243816254416956"/>
    <s v=""/>
    <n v="3.4361772528062531"/>
    <x v="2"/>
  </r>
  <r>
    <n v="6871"/>
    <s v="Milka"/>
    <n v="1"/>
    <x v="1"/>
    <s v=""/>
    <d v="2017-04-24T00:00:00"/>
    <x v="91"/>
    <n v="28.3"/>
    <n v="26.2"/>
    <n v="25.5"/>
    <n v="21.4"/>
    <n v="38947"/>
    <n v="42891"/>
    <n v="2940"/>
    <m/>
    <m/>
    <x v="0"/>
    <m/>
    <n v="6871"/>
    <n v="1"/>
    <n v="180"/>
    <n v="42"/>
    <n v="4.2857142857142856"/>
    <n v="0"/>
    <n v="97.526501766784449"/>
    <s v=""/>
    <n v="3.446166140169062"/>
    <x v="2"/>
  </r>
  <r>
    <n v="5460"/>
    <s v="Trecky"/>
    <n v="1"/>
    <x v="1"/>
    <s v=""/>
    <d v="2012-08-14T00:00:00"/>
    <x v="92"/>
    <n v="26.2"/>
    <n v="23.9"/>
    <n v="24.6"/>
    <n v="20.7"/>
    <n v="28693"/>
    <n v="41310"/>
    <n v="2920"/>
    <n v="27.7"/>
    <n v="25.1"/>
    <x v="32"/>
    <n v="22"/>
    <n v="5460"/>
    <n v="1"/>
    <n v="120"/>
    <n v="175"/>
    <n v="0.68571428571428572"/>
    <n v="1.5"/>
    <n v="106.8702290076336"/>
    <n v="105.41516245487365"/>
    <n v="4.0790163743371606"/>
    <x v="69"/>
  </r>
  <r>
    <n v="1155"/>
    <s v="Michael"/>
    <n v="1"/>
    <x v="1"/>
    <s v=""/>
    <d v="1999-08-31T00:00:00"/>
    <x v="93"/>
    <n v="40"/>
    <m/>
    <m/>
    <m/>
    <n v="8246"/>
    <n v="36417"/>
    <n v="2300"/>
    <m/>
    <m/>
    <x v="0"/>
    <m/>
    <n v="1155"/>
    <n v="1"/>
    <n v="-590"/>
    <n v="14"/>
    <n v="0"/>
    <n v="0"/>
    <n v="72.25"/>
    <s v=""/>
    <n v="1.8062499999999999"/>
    <x v="2"/>
  </r>
  <r>
    <n v="4130"/>
    <s v="Optimist"/>
    <n v="1"/>
    <x v="1"/>
    <s v=""/>
    <d v="2009-08-15T00:00:00"/>
    <x v="94"/>
    <n v="30"/>
    <n v="25.5"/>
    <m/>
    <m/>
    <n v="16759"/>
    <n v="40075"/>
    <n v="3320"/>
    <n v="29"/>
    <n v="26"/>
    <x v="0"/>
    <m/>
    <n v="4130"/>
    <n v="1"/>
    <n v="270"/>
    <n v="35"/>
    <n v="7.7142857142857144"/>
    <n v="-1"/>
    <n v="101.66666666666667"/>
    <n v="114.48275862068965"/>
    <n v="3.3888888888888888"/>
    <x v="70"/>
  </r>
  <r>
    <n v="5359"/>
    <s v="Eli (Dave)"/>
    <n v="1"/>
    <x v="1"/>
    <s v=""/>
    <d v="2012-05-12T00:00:00"/>
    <x v="95"/>
    <n v="28.2"/>
    <n v="27.1"/>
    <n v="27.4"/>
    <n v="24.7"/>
    <n v="27391"/>
    <n v="41133"/>
    <n v="3800"/>
    <n v="29.3"/>
    <n v="28.1"/>
    <x v="33"/>
    <n v="24.3"/>
    <n v="5359"/>
    <n v="1"/>
    <n v="700"/>
    <n v="92"/>
    <n v="7.6086956521739131"/>
    <n v="1.1000000000000014"/>
    <n v="109.9290780141844"/>
    <n v="129.69283276450511"/>
    <n v="3.8981942558221419"/>
    <x v="71"/>
  </r>
  <r>
    <n v="4163"/>
    <s v="Mazooli angelina"/>
    <n v="1"/>
    <x v="1"/>
    <s v=""/>
    <d v="2009-09-20T00:00:00"/>
    <x v="96"/>
    <n v="28.4"/>
    <n v="26.8"/>
    <m/>
    <m/>
    <n v="17680"/>
    <n v="40171"/>
    <n v="3880"/>
    <n v="29"/>
    <n v="27.8"/>
    <x v="34"/>
    <m/>
    <n v="4163"/>
    <n v="1"/>
    <n v="740"/>
    <n v="95"/>
    <n v="7.7894736842105265"/>
    <n v="0.60000000000000142"/>
    <n v="110.56338028169014"/>
    <n v="133.79310344827587"/>
    <n v="3.8930767704820473"/>
    <x v="72"/>
  </r>
  <r>
    <n v="4342"/>
    <s v="Nidal"/>
    <n v="1"/>
    <x v="1"/>
    <s v=""/>
    <d v="2010-08-03T00:00:00"/>
    <x v="96"/>
    <n v="29"/>
    <n v="26.6"/>
    <m/>
    <m/>
    <n v="19399"/>
    <n v="40407"/>
    <n v="2945"/>
    <n v="29.2"/>
    <n v="26.8"/>
    <x v="35"/>
    <n v="23.7"/>
    <n v="4342"/>
    <n v="1"/>
    <n v="-195"/>
    <n v="14"/>
    <n v="0"/>
    <n v="0.19999999999999929"/>
    <n v="108.27586206896552"/>
    <n v="100.85616438356165"/>
    <n v="3.733650416171225"/>
    <x v="73"/>
  </r>
  <r>
    <n v="6894"/>
    <s v="Aki"/>
    <n v="1"/>
    <x v="1"/>
    <s v=""/>
    <d v="2017-07-16T00:00:00"/>
    <x v="97"/>
    <n v="29"/>
    <m/>
    <m/>
    <m/>
    <n v="40480"/>
    <n v="43089"/>
    <n v="4420"/>
    <n v="31"/>
    <n v="27"/>
    <x v="36"/>
    <m/>
    <n v="6894"/>
    <n v="1"/>
    <n v="1252"/>
    <n v="157"/>
    <n v="7.9745222929936306"/>
    <n v="2"/>
    <n v="109.24137931034483"/>
    <n v="142.58064516129033"/>
    <n v="3.7669441141498217"/>
    <x v="74"/>
  </r>
  <r>
    <n v="6090"/>
    <s v="Risha"/>
    <n v="1"/>
    <x v="1"/>
    <s v=""/>
    <d v="2014-01-19T00:00:00"/>
    <x v="98"/>
    <n v="30"/>
    <n v="27.2"/>
    <n v="27.5"/>
    <n v="22.7"/>
    <n v="31297"/>
    <n v="41683"/>
    <n v="3180"/>
    <n v="29.7"/>
    <n v="27.2"/>
    <x v="37"/>
    <n v="22.5"/>
    <n v="6090"/>
    <n v="1"/>
    <n v="-150"/>
    <n v="25"/>
    <n v="0"/>
    <n v="-0.30000000000000071"/>
    <n v="111"/>
    <n v="107.07070707070707"/>
    <n v="3.7"/>
    <x v="75"/>
  </r>
  <r>
    <n v="5165"/>
    <s v="Chatcho"/>
    <n v="1"/>
    <x v="1"/>
    <s v=""/>
    <d v="2011-12-11T00:00:00"/>
    <x v="99"/>
    <m/>
    <m/>
    <m/>
    <m/>
    <n v="26720"/>
    <n v="41054"/>
    <n v="4260"/>
    <n v="29.5"/>
    <n v="27.4"/>
    <x v="35"/>
    <n v="24.3"/>
    <n v="5165"/>
    <n v="1"/>
    <n v="860"/>
    <n v="166"/>
    <n v="5.1807228915662646"/>
    <n v="0"/>
    <s v=""/>
    <n v="144.40677966101694"/>
    <s v=""/>
    <x v="76"/>
  </r>
  <r>
    <n v="5342"/>
    <s v="Guy"/>
    <n v="1"/>
    <x v="1"/>
    <s v=""/>
    <d v="2012-04-23T00:00:00"/>
    <x v="100"/>
    <n v="29.2"/>
    <n v="27.5"/>
    <n v="28.2"/>
    <n v="23.9"/>
    <n v="27542"/>
    <n v="41162"/>
    <n v="4320"/>
    <n v="30.5"/>
    <n v="28.3"/>
    <x v="38"/>
    <n v="24.3"/>
    <n v="5342"/>
    <n v="1"/>
    <n v="870"/>
    <n v="140"/>
    <n v="6.2142857142857144"/>
    <n v="1.3000000000000007"/>
    <n v="118.15068493150686"/>
    <n v="141.63934426229508"/>
    <n v="4.0462563332707822"/>
    <x v="77"/>
  </r>
  <r>
    <n v="2427"/>
    <s v="Jambo"/>
    <n v="1"/>
    <x v="1"/>
    <s v=""/>
    <d v="2009-01-07T00:00:00"/>
    <x v="101"/>
    <n v="30.3"/>
    <n v="27.7"/>
    <m/>
    <m/>
    <n v="15130"/>
    <n v="39937"/>
    <n v="4300"/>
    <n v="32"/>
    <n v="28.3"/>
    <x v="0"/>
    <m/>
    <n v="2427"/>
    <n v="1"/>
    <n v="720"/>
    <n v="117"/>
    <n v="6.1538461538461542"/>
    <n v="1.6999999999999993"/>
    <n v="118.15181518151815"/>
    <n v="134.375"/>
    <n v="3.8993998409741963"/>
    <x v="78"/>
  </r>
  <r>
    <n v="6640"/>
    <s v="Malek"/>
    <n v="1"/>
    <x v="1"/>
    <s v=""/>
    <d v="2015-11-15T00:00:00"/>
    <x v="102"/>
    <n v="33.5"/>
    <n v="31"/>
    <n v="31.2"/>
    <n v="25.9"/>
    <n v="35679"/>
    <n v="42360"/>
    <n v="5300"/>
    <n v="34.5"/>
    <n v="31.5"/>
    <x v="39"/>
    <n v="25.7"/>
    <n v="6640"/>
    <n v="1"/>
    <n v="380"/>
    <n v="37"/>
    <n v="10.27027027027027"/>
    <n v="1"/>
    <n v="146.86567164179104"/>
    <n v="153.62318840579709"/>
    <n v="4.3840498997549568"/>
    <x v="79"/>
  </r>
  <r>
    <n v="1146"/>
    <s v="Ben"/>
    <n v="1"/>
    <x v="1"/>
    <s v=""/>
    <d v="2005-04-03T00:00:00"/>
    <x v="103"/>
    <n v="38.5"/>
    <n v="34.5"/>
    <m/>
    <m/>
    <n v="7838"/>
    <n v="38445"/>
    <n v="5100"/>
    <n v="38.5"/>
    <n v="34.5"/>
    <x v="0"/>
    <m/>
    <n v="1146"/>
    <n v="1"/>
    <n v="0"/>
    <n v="0"/>
    <n v="0"/>
    <n v="0"/>
    <n v="132.46753246753246"/>
    <n v="132.46753246753246"/>
    <n v="3.4407151290268172"/>
    <x v="80"/>
  </r>
  <r>
    <n v="3866"/>
    <s v="Sarusi"/>
    <n v="1"/>
    <x v="1"/>
    <s v=""/>
    <d v="2001-06-21T00:00:00"/>
    <x v="104"/>
    <n v="35"/>
    <m/>
    <m/>
    <m/>
    <n v="14966"/>
    <n v="37063"/>
    <n v="5200"/>
    <n v="35"/>
    <m/>
    <x v="0"/>
    <m/>
    <n v="3866"/>
    <n v="1"/>
    <n v="0"/>
    <n v="0"/>
    <n v="0"/>
    <n v="0"/>
    <n v="148.57142857142858"/>
    <n v="148.57142857142858"/>
    <n v="4.2448979591836737"/>
    <x v="81"/>
  </r>
  <r>
    <n v="5754"/>
    <s v="Goodi"/>
    <n v="1"/>
    <x v="1"/>
    <s v=""/>
    <d v="2013-03-06T00:00:00"/>
    <x v="105"/>
    <n v="39.5"/>
    <n v="35.4"/>
    <n v="37.299999999999997"/>
    <n v="30.2"/>
    <n v="29764"/>
    <n v="41487"/>
    <n v="7520"/>
    <n v="40.5"/>
    <n v="35.9"/>
    <x v="40"/>
    <n v="30.5"/>
    <n v="5754"/>
    <n v="1"/>
    <n v="1820"/>
    <n v="148"/>
    <n v="12.297297297297296"/>
    <n v="1"/>
    <n v="144.30379746835442"/>
    <n v="185.67901234567901"/>
    <n v="3.6532606954013778"/>
    <x v="82"/>
  </r>
  <r>
    <n v="5286"/>
    <s v="Daniel"/>
    <n v="1"/>
    <x v="1"/>
    <s v=""/>
    <d v="2012-03-02T00:00:00"/>
    <x v="106"/>
    <n v="37.5"/>
    <n v="32.5"/>
    <n v="36.9"/>
    <n v="30.2"/>
    <n v="26721"/>
    <n v="41054"/>
    <n v="7760"/>
    <n v="37.799999999999997"/>
    <n v="33.1"/>
    <x v="41"/>
    <n v="29.2"/>
    <n v="5286"/>
    <n v="1"/>
    <n v="1960"/>
    <n v="84"/>
    <n v="23.333333333333332"/>
    <n v="0.29999999999999716"/>
    <n v="154.66666666666666"/>
    <n v="205.29100529100532"/>
    <n v="4.1244444444444444"/>
    <x v="83"/>
  </r>
  <r>
    <n v="6156"/>
    <s v="Shilgia"/>
    <n v="1"/>
    <x v="1"/>
    <s v=""/>
    <d v="2014-06-17T00:00:00"/>
    <x v="107"/>
    <n v="43.8"/>
    <n v="40.700000000000003"/>
    <m/>
    <m/>
    <n v="32584"/>
    <n v="41891"/>
    <n v="11500"/>
    <n v="43.7"/>
    <n v="40.799999999999997"/>
    <x v="42"/>
    <m/>
    <n v="6156"/>
    <n v="1"/>
    <n v="480"/>
    <n v="84"/>
    <n v="5.7142857142857144"/>
    <n v="-9.9999999999994316E-2"/>
    <n v="251.59817351598176"/>
    <n v="263.15789473684208"/>
    <n v="5.7442505368945609"/>
    <x v="84"/>
  </r>
  <r>
    <n v="5810"/>
    <s v="Vova"/>
    <n v="1"/>
    <x v="1"/>
    <s v=""/>
    <d v="2013-05-14T00:00:00"/>
    <x v="108"/>
    <n v="47"/>
    <n v="40.5"/>
    <n v="43"/>
    <n v="43.4"/>
    <n v="29502"/>
    <n v="41437"/>
    <m/>
    <n v="46.2"/>
    <n v="40.1"/>
    <x v="43"/>
    <n v="34.5"/>
    <n v="5810"/>
    <n v="1"/>
    <n v="0"/>
    <n v="29"/>
    <n v="0"/>
    <n v="-0.79999999999999716"/>
    <n v="251.06382978723406"/>
    <s v=""/>
    <n v="5.341783612494341"/>
    <x v="2"/>
  </r>
  <r>
    <n v="113"/>
    <s v="Pamela"/>
    <n v="1"/>
    <x v="1"/>
    <s v=""/>
    <d v="1999-05-15T00:00:00"/>
    <x v="109"/>
    <n v="54"/>
    <m/>
    <m/>
    <m/>
    <n v="8395"/>
    <n v="36417"/>
    <n v="17800"/>
    <m/>
    <m/>
    <x v="0"/>
    <m/>
    <n v="113"/>
    <n v="1"/>
    <n v="2800"/>
    <n v="122"/>
    <n v="22.950819672131146"/>
    <n v="0"/>
    <n v="277.77777777777777"/>
    <s v=""/>
    <n v="5.1440329218106999"/>
    <x v="2"/>
  </r>
  <r>
    <n v="48"/>
    <s v="Micha"/>
    <n v="1"/>
    <x v="1"/>
    <s v=""/>
    <d v="2003-02-07T00:00:00"/>
    <x v="110"/>
    <n v="50"/>
    <n v="46"/>
    <n v="48.2"/>
    <n v="39.299999999999997"/>
    <n v="8945"/>
    <n v="37681"/>
    <n v="15500"/>
    <m/>
    <m/>
    <x v="0"/>
    <m/>
    <n v="48"/>
    <n v="1"/>
    <n v="0"/>
    <n v="22"/>
    <n v="0"/>
    <n v="0"/>
    <n v="310"/>
    <s v=""/>
    <n v="6.2"/>
    <x v="2"/>
  </r>
  <r>
    <n v="6310"/>
    <s v="Carlo"/>
    <n v="1"/>
    <x v="1"/>
    <s v=""/>
    <d v="2015-01-07T00:00:00"/>
    <x v="111"/>
    <n v="54"/>
    <n v="51.7"/>
    <n v="48.7"/>
    <n v="42.3"/>
    <n v="34830"/>
    <n v="42212"/>
    <n v="20760"/>
    <n v="53.5"/>
    <n v="52"/>
    <x v="44"/>
    <m/>
    <n v="6310"/>
    <n v="1"/>
    <n v="3960"/>
    <n v="201"/>
    <n v="19.701492537313431"/>
    <n v="-0.5"/>
    <n v="311.11111111111109"/>
    <n v="388.03738317757012"/>
    <n v="5.761316872427984"/>
    <x v="85"/>
  </r>
  <r>
    <n v="5264"/>
    <s v="Shachaf"/>
    <n v="1"/>
    <x v="1"/>
    <s v=""/>
    <d v="2012-02-18T00:00:00"/>
    <x v="112"/>
    <n v="60.1"/>
    <n v="54.9"/>
    <n v="57.1"/>
    <n v="47.2"/>
    <n v="27536"/>
    <n v="41159"/>
    <n v="30020"/>
    <n v="60"/>
    <n v="54.8"/>
    <x v="45"/>
    <n v="46.6"/>
    <n v="5264"/>
    <n v="1"/>
    <n v="8700"/>
    <n v="202"/>
    <n v="43.069306930693067"/>
    <n v="-0.10000000000000142"/>
    <n v="354.74209650582361"/>
    <n v="500.33333333333331"/>
    <n v="5.9025307238905755"/>
    <x v="86"/>
  </r>
  <r>
    <n v="5273"/>
    <s v="Navara"/>
    <n v="1"/>
    <x v="1"/>
    <s v="Male"/>
    <d v="2012-02-19T00:00:00"/>
    <x v="113"/>
    <n v="60.1"/>
    <n v="53.8"/>
    <n v="57.1"/>
    <n v="48.2"/>
    <n v="27451"/>
    <n v="41144"/>
    <n v="24680"/>
    <n v="60.2"/>
    <n v="54.1"/>
    <x v="46"/>
    <n v="47.2"/>
    <n v="5273"/>
    <n v="1"/>
    <n v="1460"/>
    <n v="186"/>
    <n v="7.849462365591398"/>
    <n v="0.10000000000000142"/>
    <n v="386.35607321131448"/>
    <n v="409.96677740863788"/>
    <n v="6.4285536308039006"/>
    <x v="87"/>
  </r>
  <r>
    <n v="4907"/>
    <s v="Eran"/>
    <n v="1"/>
    <x v="1"/>
    <s v=""/>
    <d v="2011-05-10T00:00:00"/>
    <x v="114"/>
    <n v="60.5"/>
    <n v="52.9"/>
    <n v="54.9"/>
    <n v="44"/>
    <n v="22147"/>
    <n v="40682"/>
    <n v="21860"/>
    <n v="60.4"/>
    <n v="53.6"/>
    <x v="47"/>
    <m/>
    <n v="4907"/>
    <n v="1"/>
    <n v="-1420"/>
    <n v="9"/>
    <n v="0"/>
    <n v="-0.10000000000000142"/>
    <n v="384.79338842975204"/>
    <n v="361.92052980132451"/>
    <n v="6.3602212963595379"/>
    <x v="88"/>
  </r>
  <r>
    <n v="2173"/>
    <s v="hahim sarosi"/>
    <n v="1"/>
    <x v="1"/>
    <s v=""/>
    <d v="2008-05-30T00:00:00"/>
    <x v="115"/>
    <n v="58.6"/>
    <n v="52"/>
    <m/>
    <m/>
    <n v="10287"/>
    <n v="39598"/>
    <n v="24900"/>
    <n v="58.6"/>
    <n v="52"/>
    <x v="0"/>
    <m/>
    <n v="2173"/>
    <n v="1"/>
    <n v="0"/>
    <n v="0"/>
    <n v="0"/>
    <n v="0"/>
    <n v="424.91467576791808"/>
    <n v="424.91467576791808"/>
    <n v="7.2511036820463834"/>
    <x v="89"/>
  </r>
  <r>
    <n v="23"/>
    <s v="Padung-boney"/>
    <n v="1"/>
    <x v="1"/>
    <s v=""/>
    <d v="2003-02-26T00:00:00"/>
    <x v="116"/>
    <n v="65.5"/>
    <n v="58"/>
    <n v="62"/>
    <n v="50.9"/>
    <n v="6149"/>
    <n v="37825"/>
    <n v="33000"/>
    <n v="64.5"/>
    <m/>
    <x v="0"/>
    <m/>
    <n v="23"/>
    <n v="1"/>
    <n v="8000"/>
    <n v="147"/>
    <n v="54.42176870748299"/>
    <n v="-1"/>
    <n v="381.67938931297709"/>
    <n v="511.62790697674421"/>
    <n v="5.8271662490530858"/>
    <x v="90"/>
  </r>
  <r>
    <n v="6314"/>
    <s v="Rotem"/>
    <n v="1"/>
    <x v="1"/>
    <s v=""/>
    <d v="2015-01-08T00:00:00"/>
    <x v="117"/>
    <n v="63.6"/>
    <n v="57"/>
    <n v="59.6"/>
    <n v="46.9"/>
    <n v="35421"/>
    <n v="42305"/>
    <n v="29150"/>
    <n v="64.7"/>
    <n v="57.5"/>
    <x v="48"/>
    <n v="45.7"/>
    <n v="6314"/>
    <n v="1"/>
    <n v="3630"/>
    <n v="293"/>
    <n v="12.389078498293514"/>
    <n v="1.1000000000000014"/>
    <n v="401.25786163522014"/>
    <n v="450.54095826893354"/>
    <n v="6.3090858747676117"/>
    <x v="91"/>
  </r>
  <r>
    <n v="4941"/>
    <s v="Meira"/>
    <n v="1"/>
    <x v="1"/>
    <s v="Female"/>
    <d v="2011-05-20T00:00:00"/>
    <x v="118"/>
    <n v="59.5"/>
    <n v="56.5"/>
    <n v="55.7"/>
    <n v="47.5"/>
    <n v="22153"/>
    <n v="40683"/>
    <n v="26160"/>
    <n v="59.5"/>
    <n v="56.5"/>
    <x v="49"/>
    <n v="47.5"/>
    <n v="4941"/>
    <n v="1"/>
    <n v="0"/>
    <n v="0"/>
    <n v="0"/>
    <n v="0"/>
    <n v="439.66386554621846"/>
    <n v="439.66386554621846"/>
    <n v="7.3893086646423276"/>
    <x v="92"/>
  </r>
  <r>
    <n v="2222"/>
    <s v="Frishman"/>
    <n v="1"/>
    <x v="1"/>
    <s v=""/>
    <d v="2008-08-28T00:00:00"/>
    <x v="119"/>
    <n v="63.2"/>
    <n v="56.1"/>
    <m/>
    <m/>
    <n v="11250"/>
    <n v="39751"/>
    <n v="26300"/>
    <n v="63.2"/>
    <n v="56.5"/>
    <x v="0"/>
    <m/>
    <n v="2222"/>
    <n v="1"/>
    <n v="-60"/>
    <n v="63"/>
    <n v="0"/>
    <n v="0"/>
    <n v="417.08860759493672"/>
    <n v="416.13924050632909"/>
    <n v="6.5995032847300106"/>
    <x v="93"/>
  </r>
  <r>
    <n v="6383"/>
    <s v="Sha'aban"/>
    <n v="1"/>
    <x v="1"/>
    <s v=""/>
    <d v="2015-02-20T00:00:00"/>
    <x v="120"/>
    <n v="63.6"/>
    <n v="57.9"/>
    <n v="59.4"/>
    <n v="48.9"/>
    <n v="34323"/>
    <n v="42143"/>
    <n v="27120"/>
    <n v="64"/>
    <n v="57"/>
    <x v="50"/>
    <n v="47.8"/>
    <n v="6383"/>
    <n v="1"/>
    <n v="-380"/>
    <n v="88"/>
    <n v="0"/>
    <n v="0.39999999999999858"/>
    <n v="432.38993710691824"/>
    <n v="423.75"/>
    <n v="6.7985839167754438"/>
    <x v="94"/>
  </r>
  <r>
    <n v="5284"/>
    <s v="yossi fisherman"/>
    <n v="1"/>
    <x v="1"/>
    <s v=""/>
    <d v="2012-03-02T00:00:00"/>
    <x v="121"/>
    <n v="61.3"/>
    <n v="56.3"/>
    <n v="58.6"/>
    <n v="48.3"/>
    <n v="27449"/>
    <n v="41144"/>
    <n v="33000"/>
    <n v="61.6"/>
    <n v="57.8"/>
    <x v="51"/>
    <n v="46.7"/>
    <n v="5284"/>
    <n v="1"/>
    <n v="5260"/>
    <n v="174"/>
    <n v="30.229885057471265"/>
    <n v="0.30000000000000426"/>
    <n v="452.52854812398044"/>
    <n v="535.71428571428567"/>
    <n v="7.3821949122998447"/>
    <x v="95"/>
  </r>
  <r>
    <n v="79"/>
    <s v="Rahav"/>
    <n v="1"/>
    <x v="1"/>
    <s v=""/>
    <d v="2001-12-20T00:00:00"/>
    <x v="122"/>
    <n v="65"/>
    <n v="58.5"/>
    <m/>
    <m/>
    <n v="8402"/>
    <n v="37979"/>
    <n v="32000"/>
    <n v="65.5"/>
    <m/>
    <x v="0"/>
    <n v="60"/>
    <n v="79"/>
    <n v="1"/>
    <n v="2800"/>
    <n v="734"/>
    <n v="3.8147138964577656"/>
    <n v="0.5"/>
    <n v="449.23076923076923"/>
    <n v="488.5496183206107"/>
    <n v="6.9112426035502956"/>
    <x v="96"/>
  </r>
  <r>
    <n v="6733"/>
    <s v="bijo"/>
    <n v="1"/>
    <x v="1"/>
    <s v=""/>
    <d v="2016-07-24T00:00:00"/>
    <x v="123"/>
    <n v="63.6"/>
    <n v="60.3"/>
    <n v="59"/>
    <n v="47"/>
    <n v="37110"/>
    <n v="42604"/>
    <n v="30400"/>
    <n v="63.4"/>
    <n v="59.6"/>
    <x v="52"/>
    <n v="48.1"/>
    <n v="6733"/>
    <n v="1"/>
    <n v="1100"/>
    <n v="29"/>
    <n v="37.931034482758619"/>
    <n v="-0.20000000000000284"/>
    <n v="460.69182389937106"/>
    <n v="479.49526813880129"/>
    <n v="7.2435821367825639"/>
    <x v="97"/>
  </r>
  <r>
    <n v="1095"/>
    <s v="Liran"/>
    <n v="1"/>
    <x v="1"/>
    <s v="Female"/>
    <d v="2000-01-21T00:00:00"/>
    <x v="124"/>
    <n v="63.6"/>
    <n v="58.5"/>
    <m/>
    <m/>
    <n v="8183"/>
    <n v="37859"/>
    <n v="30000"/>
    <n v="61"/>
    <n v="56"/>
    <x v="53"/>
    <n v="45.5"/>
    <n v="1095"/>
    <n v="1"/>
    <n v="500"/>
    <n v="1313"/>
    <n v="0.38080731150038083"/>
    <n v="-2.6000000000000014"/>
    <n v="463.83647798742135"/>
    <n v="491.80327868852459"/>
    <n v="7.2930263834500213"/>
    <x v="98"/>
  </r>
  <r>
    <n v="1260"/>
    <s v="Yonah"/>
    <n v="1"/>
    <x v="1"/>
    <s v="Female"/>
    <d v="2007-09-29T00:00:00"/>
    <x v="125"/>
    <n v="64"/>
    <n v="57.5"/>
    <m/>
    <m/>
    <n v="15906"/>
    <n v="39997"/>
    <n v="31620"/>
    <n v="63.2"/>
    <n v="57"/>
    <x v="0"/>
    <m/>
    <n v="1260"/>
    <n v="1"/>
    <n v="500"/>
    <n v="643"/>
    <n v="0.77760497667185069"/>
    <n v="-0.79999999999999716"/>
    <n v="486.25"/>
    <n v="500.31645569620252"/>
    <n v="7.59765625"/>
    <x v="99"/>
  </r>
  <r>
    <n v="3108"/>
    <s v="Asaf"/>
    <n v="1"/>
    <x v="1"/>
    <s v=""/>
    <d v="2009-02-12T00:00:00"/>
    <x v="126"/>
    <n v="69.400000000000006"/>
    <n v="60.4"/>
    <m/>
    <m/>
    <n v="15121"/>
    <n v="39936"/>
    <n v="35420"/>
    <m/>
    <m/>
    <x v="0"/>
    <m/>
    <n v="3108"/>
    <n v="1"/>
    <n v="4260"/>
    <n v="80"/>
    <n v="53.25"/>
    <n v="0"/>
    <n v="448.99135446685875"/>
    <s v=""/>
    <n v="6.4696160586002698"/>
    <x v="2"/>
  </r>
  <r>
    <n v="5807"/>
    <s v="Genius"/>
    <n v="1"/>
    <x v="1"/>
    <s v="Female"/>
    <d v="2013-05-08T00:00:00"/>
    <x v="127"/>
    <n v="65.900000000000006"/>
    <n v="62.4"/>
    <n v="61.6"/>
    <n v="51.2"/>
    <n v="29557"/>
    <n v="41445"/>
    <n v="33360"/>
    <n v="64.8"/>
    <n v="58.4"/>
    <x v="54"/>
    <m/>
    <n v="5807"/>
    <n v="1"/>
    <n v="-580"/>
    <n v="43"/>
    <n v="0"/>
    <n v="-1.1000000000000085"/>
    <n v="515.0227617602427"/>
    <n v="514.81481481481478"/>
    <n v="7.81521641517819"/>
    <x v="100"/>
  </r>
  <r>
    <n v="6384"/>
    <s v="Adva Hedva"/>
    <n v="1"/>
    <x v="1"/>
    <s v=""/>
    <d v="2015-02-20T00:00:00"/>
    <x v="128"/>
    <n v="72.099999999999994"/>
    <n v="63.2"/>
    <n v="67.8"/>
    <n v="54.9"/>
    <n v="34693"/>
    <n v="42193"/>
    <n v="42300"/>
    <n v="72"/>
    <n v="62"/>
    <x v="55"/>
    <n v="54"/>
    <n v="6384"/>
    <n v="1"/>
    <n v="2680"/>
    <n v="138"/>
    <n v="19.420289855072465"/>
    <n v="-9.9999999999994316E-2"/>
    <n v="549.51456310679612"/>
    <n v="587.5"/>
    <n v="7.6215612081386439"/>
    <x v="101"/>
  </r>
  <r>
    <n v="4274"/>
    <s v="Dima"/>
    <n v="1"/>
    <x v="1"/>
    <s v="Male"/>
    <d v="2010-04-18T00:00:00"/>
    <x v="129"/>
    <n v="73.5"/>
    <n v="67.3"/>
    <n v="69.5"/>
    <n v="56.3"/>
    <n v="18624"/>
    <n v="40286"/>
    <n v="48080"/>
    <n v="73.5"/>
    <n v="67.3"/>
    <x v="56"/>
    <n v="56.3"/>
    <n v="4274"/>
    <n v="1"/>
    <n v="0"/>
    <n v="0"/>
    <n v="0"/>
    <n v="0"/>
    <n v="654.14965986394554"/>
    <n v="654.14965986394554"/>
    <n v="8.8999953722985801"/>
    <x v="102"/>
  </r>
  <r>
    <n v="438"/>
    <s v="Eli Markos"/>
    <n v="1"/>
    <x v="1"/>
    <s v="Male"/>
    <d v="2007-03-15T00:00:00"/>
    <x v="130"/>
    <n v="84.2"/>
    <n v="76.400000000000006"/>
    <m/>
    <m/>
    <n v="6920"/>
    <n v="39355"/>
    <n v="72280"/>
    <n v="83.6"/>
    <n v="75.7"/>
    <x v="0"/>
    <m/>
    <n v="438"/>
    <n v="1"/>
    <n v="15280"/>
    <n v="199"/>
    <n v="76.78391959798995"/>
    <n v="-0.60000000000000853"/>
    <n v="676.95961995249399"/>
    <n v="864.59330143540672"/>
    <n v="8.0399004744951785"/>
    <x v="103"/>
  </r>
  <r>
    <n v="6361"/>
    <s v="Meirav"/>
    <n v="1"/>
    <x v="1"/>
    <s v="Female"/>
    <d v="2015-02-12T00:00:00"/>
    <x v="131"/>
    <n v="75.5"/>
    <n v="70.5"/>
    <n v="70.599999999999994"/>
    <m/>
    <n v="33586"/>
    <n v="42061"/>
    <n v="55600"/>
    <n v="76.099999999999994"/>
    <n v="70.400000000000006"/>
    <x v="57"/>
    <n v="57.3"/>
    <n v="6361"/>
    <n v="1"/>
    <n v="-5020"/>
    <n v="14"/>
    <n v="0"/>
    <n v="0.59999999999999432"/>
    <n v="802.91390728476824"/>
    <n v="730.61760840998693"/>
    <n v="10.634621288539977"/>
    <x v="104"/>
  </r>
  <r>
    <n v="6995"/>
    <s v="yaakov"/>
    <n v="1"/>
    <x v="1"/>
    <s v="Male"/>
    <d v="2017-11-22T00:00:00"/>
    <x v="132"/>
    <n v="81"/>
    <n v="70.599999999999994"/>
    <n v="75.400000000000006"/>
    <n v="58.1"/>
    <n v="42258"/>
    <n v="43254"/>
    <m/>
    <n v="81"/>
    <n v="70"/>
    <x v="58"/>
    <n v="57"/>
    <n v="6995"/>
    <n v="1"/>
    <n v="0"/>
    <n v="193"/>
    <n v="0"/>
    <n v="0"/>
    <n v="772.83950617283949"/>
    <s v=""/>
    <n v="9.5412284712696227"/>
    <x v="2"/>
  </r>
  <r>
    <n v="5351"/>
    <s v="Shalom Stalone=Omis2"/>
    <n v="1"/>
    <x v="1"/>
    <s v="Male"/>
    <d v="2012-05-01T00:00:00"/>
    <x v="133"/>
    <n v="79.7"/>
    <n v="69.2"/>
    <n v="77.2"/>
    <n v="61.3"/>
    <n v="26611"/>
    <n v="41046"/>
    <n v="61520"/>
    <n v="79.599999999999994"/>
    <n v="61.8"/>
    <x v="59"/>
    <n v="61.1"/>
    <n v="5351"/>
    <n v="1"/>
    <n v="-1980"/>
    <n v="16"/>
    <n v="0"/>
    <n v="-0.10000000000000853"/>
    <n v="796.73776662484318"/>
    <n v="772.8643216080402"/>
    <n v="9.9967097443518593"/>
    <x v="105"/>
  </r>
  <r>
    <n v="6386"/>
    <s v="Or"/>
    <n v="1"/>
    <x v="1"/>
    <s v="Female"/>
    <d v="2015-02-21T00:00:00"/>
    <x v="134"/>
    <n v="84.5"/>
    <n v="74"/>
    <n v="87.6"/>
    <n v="61"/>
    <n v="33897"/>
    <n v="42101"/>
    <n v="73500"/>
    <n v="84.5"/>
    <n v="72.900000000000006"/>
    <x v="60"/>
    <n v="58.8"/>
    <n v="6386"/>
    <n v="1"/>
    <n v="2600"/>
    <n v="45"/>
    <n v="57.777777777777779"/>
    <n v="0"/>
    <n v="839.05325443786978"/>
    <n v="869.82248520710061"/>
    <n v="9.9296243128741999"/>
    <x v="106"/>
  </r>
  <r>
    <n v="6424"/>
    <s v="Shay"/>
    <n v="1"/>
    <x v="1"/>
    <s v="Male"/>
    <d v="2015-04-04T00:00:00"/>
    <x v="135"/>
    <n v="86.7"/>
    <n v="82"/>
    <m/>
    <m/>
    <n v="36802"/>
    <n v="42557"/>
    <n v="89500"/>
    <n v="87"/>
    <n v="84"/>
    <x v="61"/>
    <n v="64.7"/>
    <n v="6424"/>
    <n v="1"/>
    <n v="18140"/>
    <n v="459"/>
    <n v="39.520697167755991"/>
    <n v="0.29999999999999716"/>
    <n v="823.06805074971157"/>
    <n v="1028.7356321839081"/>
    <n v="9.4932877825802962"/>
    <x v="107"/>
  </r>
  <r>
    <n v="6387"/>
    <s v="Ben Zion"/>
    <n v="1"/>
    <x v="1"/>
    <s v="Male"/>
    <d v="2015-02-21T00:00:00"/>
    <x v="136"/>
    <n v="88"/>
    <n v="77"/>
    <n v="83"/>
    <n v="63.7"/>
    <n v="36925"/>
    <n v="42572"/>
    <n v="81400"/>
    <n v="88.6"/>
    <n v="87"/>
    <x v="62"/>
    <n v="64.3"/>
    <n v="6387"/>
    <n v="1"/>
    <n v="5960"/>
    <n v="516"/>
    <n v="11.550387596899224"/>
    <n v="0.59999999999999432"/>
    <n v="857.27272727272725"/>
    <n v="918.73589164785562"/>
    <n v="9.7417355371900829"/>
    <x v="108"/>
  </r>
  <r>
    <n v="6714"/>
    <s v="Nimrod"/>
    <n v="1"/>
    <x v="1"/>
    <s v="Male"/>
    <d v="2016-06-05T00:00:00"/>
    <x v="137"/>
    <n v="85.5"/>
    <n v="74.400000000000006"/>
    <n v="80.7"/>
    <n v="61.8"/>
    <n v="37066"/>
    <n v="42600"/>
    <n v="75250"/>
    <n v="86"/>
    <n v="74"/>
    <x v="63"/>
    <n v="61.6"/>
    <n v="6714"/>
    <n v="1"/>
    <n v="-550"/>
    <n v="74"/>
    <n v="0"/>
    <n v="0.5"/>
    <n v="886.54970760233914"/>
    <n v="875"/>
    <n v="10.369002428097534"/>
    <x v="109"/>
  </r>
  <r>
    <n v="2225"/>
    <s v="Kzaa"/>
    <n v="1"/>
    <x v="1"/>
    <s v="Male"/>
    <d v="2008-09-21T00:00:00"/>
    <x v="138"/>
    <n v="52.5"/>
    <m/>
    <m/>
    <m/>
    <n v="11037"/>
    <n v="39712"/>
    <m/>
    <n v="52.5"/>
    <m/>
    <x v="0"/>
    <m/>
    <n v="2225"/>
    <n v="1"/>
    <n v="0"/>
    <n v="0"/>
    <n v="0"/>
    <n v="0"/>
    <s v=""/>
    <s v=""/>
    <s v=""/>
    <x v="2"/>
  </r>
  <r>
    <n v="5377"/>
    <s v="Charlie"/>
    <n v="1"/>
    <x v="1"/>
    <s v=""/>
    <d v="2012-06-27T00:00:00"/>
    <x v="138"/>
    <n v="60"/>
    <n v="57"/>
    <m/>
    <m/>
    <n v="27051"/>
    <n v="41087"/>
    <m/>
    <n v="60"/>
    <n v="57"/>
    <x v="0"/>
    <m/>
    <n v="5377"/>
    <n v="1"/>
    <n v="0"/>
    <n v="0"/>
    <n v="0"/>
    <n v="0"/>
    <s v=""/>
    <s v=""/>
    <s v=""/>
    <x v="2"/>
  </r>
  <r>
    <n v="6679"/>
    <s v="Feb2016"/>
    <n v="10"/>
    <x v="2"/>
    <s v=""/>
    <d v="2016-02-15T00:00:00"/>
    <x v="139"/>
    <m/>
    <m/>
    <m/>
    <m/>
    <n v="36074"/>
    <n v="42415"/>
    <n v="11440"/>
    <m/>
    <m/>
    <x v="0"/>
    <m/>
    <n v="6679"/>
    <n v="1"/>
    <n v="0"/>
    <n v="0"/>
    <n v="0"/>
    <n v="0"/>
    <s v=""/>
    <s v=""/>
    <s v=""/>
    <x v="2"/>
  </r>
  <r>
    <n v="5378"/>
    <s v="Red"/>
    <n v="10"/>
    <x v="2"/>
    <s v=""/>
    <d v="2012-07-01T00:00:00"/>
    <x v="140"/>
    <n v="53.4"/>
    <n v="54"/>
    <n v="49.9"/>
    <n v="45.2"/>
    <n v="27673"/>
    <n v="41189"/>
    <n v="19320"/>
    <n v="56"/>
    <n v="53.8"/>
    <x v="64"/>
    <n v="45.7"/>
    <n v="5378"/>
    <n v="1"/>
    <n v="-280"/>
    <n v="98"/>
    <n v="0"/>
    <n v="2.6000000000000014"/>
    <n v="367.04119850187266"/>
    <n v="345"/>
    <n v="6.873430683555668"/>
    <x v="110"/>
  </r>
  <r>
    <n v="6163"/>
    <s v="Billy"/>
    <n v="10"/>
    <x v="2"/>
    <s v=""/>
    <d v="2014-07-13T00:00:00"/>
    <x v="141"/>
    <n v="60.5"/>
    <n v="58.4"/>
    <n v="55.5"/>
    <n v="46.4"/>
    <n v="32936"/>
    <n v="41948"/>
    <n v="24440"/>
    <n v="59"/>
    <n v="59.5"/>
    <x v="65"/>
    <n v="46.3"/>
    <n v="6163"/>
    <n v="1"/>
    <n v="-4640"/>
    <n v="115"/>
    <n v="0"/>
    <n v="-1.5"/>
    <n v="480.6611570247934"/>
    <n v="414.23728813559325"/>
    <n v="7.9448125128065019"/>
    <x v="111"/>
  </r>
  <r>
    <n v="6633"/>
    <s v="Rodrigo"/>
    <n v="10"/>
    <x v="2"/>
    <s v="Male"/>
    <d v="2015-10-21T00:00:00"/>
    <x v="142"/>
    <n v="74"/>
    <n v="50.3"/>
    <n v="67.2"/>
    <n v="64"/>
    <n v="36502"/>
    <n v="42501"/>
    <n v="39940"/>
    <n v="74.3"/>
    <n v="63.5"/>
    <x v="66"/>
    <n v="51.6"/>
    <n v="6633"/>
    <n v="1"/>
    <n v="-6260"/>
    <n v="203"/>
    <n v="0"/>
    <n v="0.29999999999999716"/>
    <n v="624.32432432432438"/>
    <n v="537.55047106325708"/>
    <n v="8.4368151935719506"/>
    <x v="112"/>
  </r>
  <r>
    <n v="6677"/>
    <s v="Senada"/>
    <n v="3"/>
    <x v="3"/>
    <s v="Female"/>
    <d v="2016-02-25T00:00:00"/>
    <x v="138"/>
    <n v="139"/>
    <n v="98"/>
    <n v="125.9"/>
    <n v="70.5"/>
    <n v="36053"/>
    <n v="42425"/>
    <m/>
    <n v="139"/>
    <n v="98"/>
    <x v="67"/>
    <n v="70.5"/>
    <n v="6677"/>
    <n v="1"/>
    <n v="0"/>
    <n v="0"/>
    <n v="0"/>
    <n v="0"/>
    <s v=""/>
    <s v=""/>
    <s v=""/>
    <x v="2"/>
  </r>
  <r>
    <n v="7104"/>
    <s v="Jamili"/>
    <n v="2"/>
    <x v="4"/>
    <s v=""/>
    <d v="2018-09-10T00:00:00"/>
    <x v="2"/>
    <n v="4.5"/>
    <n v="4"/>
    <n v="4.5"/>
    <n v="4"/>
    <n v="43177"/>
    <n v="43353"/>
    <n v="11"/>
    <n v="4.5"/>
    <n v="4"/>
    <x v="68"/>
    <n v="4"/>
    <n v="7104"/>
    <n v="1"/>
    <n v="0"/>
    <n v="0"/>
    <n v="0"/>
    <n v="0"/>
    <n v="2.4444444444444446"/>
    <n v="2.4444444444444446"/>
    <n v="0.54320987654320985"/>
    <x v="113"/>
  </r>
  <r>
    <n v="7088"/>
    <s v="Yami"/>
    <n v="2"/>
    <x v="4"/>
    <s v=""/>
    <d v="2018-08-21T00:00:00"/>
    <x v="3"/>
    <n v="3.8"/>
    <n v="3.5"/>
    <n v="4"/>
    <n v="3"/>
    <n v="42891"/>
    <n v="43333"/>
    <n v="12"/>
    <n v="3.8"/>
    <n v="3.5"/>
    <x v="69"/>
    <n v="3"/>
    <n v="7088"/>
    <n v="1"/>
    <n v="0"/>
    <n v="0"/>
    <n v="0"/>
    <n v="0"/>
    <n v="3.1578947368421053"/>
    <n v="3.1578947368421053"/>
    <n v="0.8310249307479225"/>
    <x v="114"/>
  </r>
  <r>
    <n v="2207"/>
    <s v="Ohad"/>
    <n v="2"/>
    <x v="4"/>
    <s v=""/>
    <d v="2008-07-04T00:00:00"/>
    <x v="143"/>
    <n v="4.4000000000000004"/>
    <n v="4.0999999999999996"/>
    <m/>
    <m/>
    <n v="10672"/>
    <n v="39633"/>
    <n v="15.5"/>
    <n v="4.4000000000000004"/>
    <n v="4.0999999999999996"/>
    <x v="0"/>
    <m/>
    <n v="2207"/>
    <n v="1"/>
    <n v="0"/>
    <n v="0"/>
    <n v="0"/>
    <n v="0"/>
    <n v="3.5227272727272725"/>
    <n v="3.5227272727272725"/>
    <n v="0.80061983471074372"/>
    <x v="115"/>
  </r>
  <r>
    <n v="27"/>
    <s v="Shraga"/>
    <n v="2"/>
    <x v="4"/>
    <s v=""/>
    <d v="2003-08-09T00:00:00"/>
    <x v="144"/>
    <n v="4.4000000000000004"/>
    <n v="4.2"/>
    <n v="4.3"/>
    <n v="3.4"/>
    <n v="8417"/>
    <n v="37842"/>
    <n v="16"/>
    <n v="4.4000000000000004"/>
    <n v="4.2"/>
    <x v="5"/>
    <n v="3.4"/>
    <n v="27"/>
    <n v="1"/>
    <n v="0"/>
    <n v="0"/>
    <n v="0"/>
    <n v="0"/>
    <n v="3.6363636363636362"/>
    <n v="3.6363636363636362"/>
    <n v="0.82644628099173545"/>
    <x v="116"/>
  </r>
  <r>
    <n v="7080"/>
    <s v="Elia"/>
    <n v="2"/>
    <x v="4"/>
    <s v=""/>
    <d v="2018-07-11T00:00:00"/>
    <x v="144"/>
    <n v="4.5"/>
    <n v="3.5"/>
    <m/>
    <m/>
    <n v="42571"/>
    <n v="43292"/>
    <n v="16"/>
    <n v="4.5"/>
    <n v="3.5"/>
    <x v="0"/>
    <m/>
    <n v="7080"/>
    <n v="1"/>
    <n v="0"/>
    <n v="0"/>
    <n v="0"/>
    <n v="0"/>
    <n v="3.5555555555555554"/>
    <n v="3.5555555555555554"/>
    <n v="0.79012345679012341"/>
    <x v="117"/>
  </r>
  <r>
    <n v="28"/>
    <s v="Yehuda"/>
    <n v="2"/>
    <x v="4"/>
    <s v=""/>
    <d v="2003-08-09T00:00:00"/>
    <x v="145"/>
    <n v="4.5"/>
    <n v="4.2"/>
    <n v="4.2"/>
    <n v="3.6"/>
    <n v="8671"/>
    <n v="37842"/>
    <n v="16.899999999999999"/>
    <n v="4.5"/>
    <n v="4.2"/>
    <x v="70"/>
    <n v="3.6"/>
    <n v="28"/>
    <n v="1"/>
    <n v="0"/>
    <n v="0"/>
    <n v="0"/>
    <n v="0"/>
    <n v="3.7555555555555551"/>
    <n v="3.7555555555555551"/>
    <n v="0.83456790123456781"/>
    <x v="118"/>
  </r>
  <r>
    <n v="98"/>
    <s v="Junior"/>
    <n v="2"/>
    <x v="4"/>
    <s v=""/>
    <d v="2002-08-20T00:00:00"/>
    <x v="35"/>
    <m/>
    <m/>
    <n v="4.3"/>
    <m/>
    <n v="8163"/>
    <n v="37718"/>
    <n v="394.2"/>
    <m/>
    <m/>
    <x v="71"/>
    <n v="10.8"/>
    <n v="98"/>
    <n v="1"/>
    <n v="377.2"/>
    <n v="230"/>
    <n v="1.64"/>
    <n v="0"/>
    <s v=""/>
    <s v=""/>
    <s v=""/>
    <x v="2"/>
  </r>
  <r>
    <n v="7109"/>
    <s v="Nemo"/>
    <n v="2"/>
    <x v="4"/>
    <s v=""/>
    <d v="2018-09-23T00:00:00"/>
    <x v="35"/>
    <n v="5"/>
    <n v="5"/>
    <m/>
    <m/>
    <n v="43309"/>
    <n v="43366"/>
    <n v="17"/>
    <n v="5"/>
    <n v="5"/>
    <x v="0"/>
    <m/>
    <n v="7109"/>
    <n v="1"/>
    <n v="0"/>
    <n v="0"/>
    <n v="0"/>
    <n v="0"/>
    <n v="3.4"/>
    <n v="3.4"/>
    <n v="0.68"/>
    <x v="119"/>
  </r>
  <r>
    <n v="7101"/>
    <s v="Gei"/>
    <n v="2"/>
    <x v="4"/>
    <s v=""/>
    <d v="2018-09-05T00:00:00"/>
    <x v="41"/>
    <n v="4.5"/>
    <n v="4.5"/>
    <n v="4.2"/>
    <n v="4.2"/>
    <n v="43134"/>
    <n v="43348"/>
    <n v="20"/>
    <n v="4.5"/>
    <n v="4.5"/>
    <x v="70"/>
    <n v="4.2"/>
    <n v="7101"/>
    <n v="1"/>
    <n v="0"/>
    <n v="0"/>
    <n v="0"/>
    <n v="0"/>
    <n v="4.4444444444444446"/>
    <n v="4.4444444444444446"/>
    <n v="0.98765432098765427"/>
    <x v="120"/>
  </r>
  <r>
    <n v="7100"/>
    <s v="Diper"/>
    <n v="2"/>
    <x v="4"/>
    <s v=""/>
    <d v="2018-09-05T00:00:00"/>
    <x v="146"/>
    <n v="4.5"/>
    <n v="4.5"/>
    <n v="4.2"/>
    <n v="4.2"/>
    <n v="43131"/>
    <n v="43348"/>
    <n v="22"/>
    <n v="4.5"/>
    <n v="4.5"/>
    <x v="70"/>
    <n v="4.2"/>
    <n v="7100"/>
    <n v="1"/>
    <n v="0"/>
    <n v="0"/>
    <n v="0"/>
    <n v="0"/>
    <n v="4.8888888888888893"/>
    <n v="4.8888888888888893"/>
    <n v="1.0864197530864197"/>
    <x v="121"/>
  </r>
  <r>
    <n v="18"/>
    <s v="Hurican"/>
    <n v="2"/>
    <x v="4"/>
    <s v=""/>
    <d v="2001-11-18T00:00:00"/>
    <x v="147"/>
    <n v="5.8"/>
    <n v="4.7"/>
    <n v="5.6"/>
    <n v="4.7"/>
    <n v="6130"/>
    <n v="37826"/>
    <n v="830"/>
    <m/>
    <m/>
    <x v="72"/>
    <n v="12.1"/>
    <n v="18"/>
    <n v="1"/>
    <n v="800.1"/>
    <n v="613"/>
    <n v="1.3052202283849919"/>
    <n v="0"/>
    <n v="5.1551724137931032"/>
    <s v=""/>
    <n v="0.88882282996432815"/>
    <x v="2"/>
  </r>
  <r>
    <n v="451"/>
    <s v="Aryeh"/>
    <n v="2"/>
    <x v="4"/>
    <s v=""/>
    <d v="2007-04-11T00:00:00"/>
    <x v="148"/>
    <n v="6"/>
    <n v="6"/>
    <m/>
    <m/>
    <n v="6065"/>
    <n v="39236"/>
    <n v="64"/>
    <m/>
    <m/>
    <x v="0"/>
    <m/>
    <n v="451"/>
    <n v="1"/>
    <n v="31"/>
    <n v="53"/>
    <n v="0.58490566037735847"/>
    <n v="0"/>
    <n v="5.5"/>
    <s v=""/>
    <n v="0.91666666666666663"/>
    <x v="2"/>
  </r>
  <r>
    <n v="4504"/>
    <s v="Sharon"/>
    <n v="2"/>
    <x v="4"/>
    <s v=""/>
    <d v="2010-12-13T00:00:00"/>
    <x v="148"/>
    <n v="6"/>
    <n v="5.5"/>
    <m/>
    <m/>
    <n v="22025"/>
    <n v="40672"/>
    <n v="79"/>
    <n v="8.1"/>
    <n v="8"/>
    <x v="0"/>
    <m/>
    <n v="4504"/>
    <n v="1"/>
    <n v="46"/>
    <n v="147"/>
    <n v="0.31292517006802723"/>
    <n v="2.0999999999999996"/>
    <n v="5.5"/>
    <n v="9.7530864197530871"/>
    <n v="0.91666666666666663"/>
    <x v="122"/>
  </r>
  <r>
    <n v="422"/>
    <s v="Mimi"/>
    <n v="2"/>
    <x v="4"/>
    <s v="Female"/>
    <d v="2007-01-22T00:00:00"/>
    <x v="149"/>
    <n v="6.2"/>
    <n v="5.7"/>
    <m/>
    <m/>
    <n v="7657"/>
    <n v="39400"/>
    <n v="723"/>
    <n v="17.399999999999999"/>
    <m/>
    <x v="0"/>
    <m/>
    <n v="422"/>
    <n v="1"/>
    <n v="687"/>
    <n v="296"/>
    <n v="2.3209459459459461"/>
    <n v="11.2"/>
    <n v="5.806451612903226"/>
    <n v="41.551724137931039"/>
    <n v="0.93652445369406856"/>
    <x v="123"/>
  </r>
  <r>
    <n v="229"/>
    <s v="Tzphony"/>
    <n v="2"/>
    <x v="4"/>
    <s v=""/>
    <d v="2005-04-07T00:00:00"/>
    <x v="150"/>
    <n v="6.2"/>
    <n v="6"/>
    <m/>
    <m/>
    <n v="9100"/>
    <n v="38520"/>
    <n v="78.5"/>
    <m/>
    <m/>
    <x v="0"/>
    <m/>
    <n v="229"/>
    <n v="1"/>
    <n v="41"/>
    <n v="71"/>
    <n v="0.57746478873239437"/>
    <n v="0"/>
    <n v="6.0483870967741931"/>
    <s v=""/>
    <n v="0.97554630593132141"/>
    <x v="2"/>
  </r>
  <r>
    <n v="3819"/>
    <s v="Yoad"/>
    <n v="2"/>
    <x v="4"/>
    <s v=""/>
    <d v="2009-04-01T00:00:00"/>
    <x v="45"/>
    <n v="7"/>
    <n v="6.8"/>
    <m/>
    <m/>
    <n v="16757"/>
    <n v="40075"/>
    <n v="352"/>
    <n v="13.8"/>
    <n v="11.2"/>
    <x v="0"/>
    <m/>
    <n v="3819"/>
    <n v="1"/>
    <n v="309.5"/>
    <n v="171"/>
    <n v="1.8099415204678362"/>
    <n v="6.8000000000000007"/>
    <n v="6.0714285714285712"/>
    <n v="25.507246376811594"/>
    <n v="0.86734693877551017"/>
    <x v="124"/>
  </r>
  <r>
    <n v="104"/>
    <s v="Froodo"/>
    <n v="2"/>
    <x v="4"/>
    <s v=""/>
    <d v="2002-12-20T00:00:00"/>
    <x v="151"/>
    <n v="6.5"/>
    <n v="6.3"/>
    <n v="6.18"/>
    <n v="5.44"/>
    <n v="8031"/>
    <n v="37718"/>
    <n v="131.5"/>
    <m/>
    <m/>
    <x v="73"/>
    <n v="7.6"/>
    <n v="104"/>
    <n v="1"/>
    <n v="88"/>
    <n v="108"/>
    <n v="0.81481481481481477"/>
    <n v="0"/>
    <n v="6.6923076923076925"/>
    <s v=""/>
    <n v="1.029585798816568"/>
    <x v="2"/>
  </r>
  <r>
    <n v="993"/>
    <s v="Ziv Neurim"/>
    <n v="2"/>
    <x v="4"/>
    <s v=""/>
    <d v="2003-02-20T00:00:00"/>
    <x v="151"/>
    <m/>
    <m/>
    <n v="5.9"/>
    <n v="5.0999999999999996"/>
    <n v="8685"/>
    <n v="37826"/>
    <n v="164"/>
    <m/>
    <m/>
    <x v="74"/>
    <n v="7.7"/>
    <n v="993"/>
    <n v="1"/>
    <n v="120.5"/>
    <n v="154"/>
    <n v="0.78246753246753242"/>
    <n v="0"/>
    <s v=""/>
    <s v=""/>
    <s v=""/>
    <x v="2"/>
  </r>
  <r>
    <n v="3144"/>
    <s v="kummi2"/>
    <n v="2"/>
    <x v="4"/>
    <s v=""/>
    <d v="2009-03-17T00:00:00"/>
    <x v="151"/>
    <n v="6.9"/>
    <n v="6.4"/>
    <m/>
    <m/>
    <n v="18435"/>
    <n v="40262"/>
    <n v="965"/>
    <n v="20"/>
    <n v="16.5"/>
    <x v="0"/>
    <m/>
    <n v="3144"/>
    <n v="1"/>
    <n v="921.5"/>
    <n v="373"/>
    <n v="2.4705093833780163"/>
    <n v="13.1"/>
    <n v="6.3043478260869561"/>
    <n v="48.25"/>
    <n v="0.9136735979836168"/>
    <x v="125"/>
  </r>
  <r>
    <n v="1462"/>
    <s v="Dolev"/>
    <n v="2"/>
    <x v="4"/>
    <s v=""/>
    <d v="2007-11-08T00:00:00"/>
    <x v="152"/>
    <n v="7.1"/>
    <n v="7"/>
    <m/>
    <m/>
    <n v="7660"/>
    <n v="39400"/>
    <n v="53.5"/>
    <n v="7.2"/>
    <m/>
    <x v="0"/>
    <m/>
    <n v="1462"/>
    <n v="1"/>
    <n v="6.5"/>
    <n v="6"/>
    <n v="1.0833333333333333"/>
    <n v="0.10000000000000053"/>
    <n v="6.619718309859155"/>
    <n v="7.4305555555555554"/>
    <n v="0.93235469152945849"/>
    <x v="126"/>
  </r>
  <r>
    <n v="210"/>
    <s v="Marko"/>
    <n v="2"/>
    <x v="4"/>
    <s v=""/>
    <d v="2004-11-27T00:00:00"/>
    <x v="153"/>
    <n v="7"/>
    <n v="6.4"/>
    <n v="6.1"/>
    <n v="5.3"/>
    <n v="8934"/>
    <n v="38520"/>
    <n v="148.5"/>
    <m/>
    <m/>
    <x v="0"/>
    <m/>
    <n v="210"/>
    <n v="1"/>
    <n v="101"/>
    <n v="202"/>
    <n v="0.5"/>
    <n v="0"/>
    <n v="6.7857142857142856"/>
    <s v=""/>
    <n v="0.96938775510204078"/>
    <x v="2"/>
  </r>
  <r>
    <n v="66"/>
    <s v="Dromy"/>
    <n v="2"/>
    <x v="4"/>
    <s v=""/>
    <d v="2003-02-23T00:00:00"/>
    <x v="154"/>
    <m/>
    <m/>
    <n v="6.1"/>
    <n v="5.5"/>
    <n v="8013"/>
    <n v="37718"/>
    <n v="77"/>
    <m/>
    <m/>
    <x v="75"/>
    <n v="6.1"/>
    <n v="66"/>
    <n v="1"/>
    <n v="28"/>
    <n v="43"/>
    <n v="0.65116279069767447"/>
    <n v="0"/>
    <s v=""/>
    <s v=""/>
    <s v=""/>
    <x v="2"/>
  </r>
  <r>
    <n v="134"/>
    <s v="Silver"/>
    <n v="2"/>
    <x v="4"/>
    <s v=""/>
    <d v="2001-02-24T00:00:00"/>
    <x v="155"/>
    <n v="8.9"/>
    <n v="9.1999999999999993"/>
    <n v="8.5"/>
    <m/>
    <n v="8422"/>
    <n v="36946"/>
    <n v="49.4"/>
    <n v="8.9"/>
    <n v="9.1999999999999993"/>
    <x v="76"/>
    <m/>
    <n v="134"/>
    <n v="1"/>
    <n v="0"/>
    <n v="0"/>
    <n v="0"/>
    <n v="0"/>
    <n v="5.5505617977528088"/>
    <n v="5.5505617977528088"/>
    <n v="0.62365862896098967"/>
    <x v="127"/>
  </r>
  <r>
    <n v="5349"/>
    <s v="Willi"/>
    <n v="2"/>
    <x v="4"/>
    <s v=""/>
    <d v="2012-04-28T00:00:00"/>
    <x v="6"/>
    <n v="6.6"/>
    <n v="6.6"/>
    <n v="6.2"/>
    <n v="5.8"/>
    <n v="26903"/>
    <n v="41068"/>
    <n v="73"/>
    <n v="7.3"/>
    <n v="7.1"/>
    <x v="77"/>
    <n v="5.6"/>
    <n v="5349"/>
    <n v="1"/>
    <n v="23"/>
    <n v="41"/>
    <n v="0.56097560975609762"/>
    <n v="0.70000000000000018"/>
    <n v="7.5757575757575761"/>
    <n v="10"/>
    <n v="1.1478420569329661"/>
    <x v="128"/>
  </r>
  <r>
    <n v="977"/>
    <s v="Barnacle"/>
    <n v="2"/>
    <x v="4"/>
    <s v=""/>
    <d v="2000-01-21T00:00:00"/>
    <x v="156"/>
    <n v="6.8"/>
    <n v="6.7"/>
    <m/>
    <m/>
    <n v="7641"/>
    <n v="36616"/>
    <n v="86.4"/>
    <m/>
    <m/>
    <x v="0"/>
    <m/>
    <n v="977"/>
    <n v="1"/>
    <n v="35.000000000000007"/>
    <n v="70"/>
    <n v="0.50000000000000011"/>
    <n v="0"/>
    <n v="7.5588235294117645"/>
    <s v=""/>
    <n v="1.1115916955017302"/>
    <x v="2"/>
  </r>
  <r>
    <n v="126"/>
    <s v="Gordon"/>
    <n v="2"/>
    <x v="4"/>
    <s v=""/>
    <d v="2000-01-21T00:00:00"/>
    <x v="157"/>
    <n v="6.7"/>
    <n v="6.8"/>
    <m/>
    <m/>
    <n v="8118"/>
    <n v="36616"/>
    <n v="81.5"/>
    <m/>
    <m/>
    <x v="0"/>
    <m/>
    <n v="126"/>
    <n v="1"/>
    <n v="28.700000000000003"/>
    <n v="70"/>
    <n v="0.41000000000000003"/>
    <n v="0"/>
    <n v="7.8805970149253728"/>
    <s v=""/>
    <n v="1.1762085096903541"/>
    <x v="2"/>
  </r>
  <r>
    <n v="278"/>
    <s v="Idan"/>
    <n v="2"/>
    <x v="4"/>
    <s v=""/>
    <d v="2006-05-01T00:00:00"/>
    <x v="158"/>
    <n v="7.5"/>
    <n v="7.2"/>
    <m/>
    <m/>
    <n v="8128"/>
    <n v="38901"/>
    <n v="73.5"/>
    <m/>
    <m/>
    <x v="0"/>
    <m/>
    <n v="278"/>
    <n v="1"/>
    <n v="20.5"/>
    <n v="63"/>
    <n v="0.32539682539682541"/>
    <n v="0"/>
    <n v="7.0666666666666664"/>
    <s v=""/>
    <n v="0.94222222222222218"/>
    <x v="2"/>
  </r>
  <r>
    <n v="1032"/>
    <s v="Chaim"/>
    <n v="2"/>
    <x v="4"/>
    <s v=""/>
    <d v="2003-03-17T00:00:00"/>
    <x v="159"/>
    <m/>
    <m/>
    <n v="6.6"/>
    <n v="5.9"/>
    <n v="7876"/>
    <n v="37826"/>
    <n v="161"/>
    <m/>
    <m/>
    <x v="74"/>
    <n v="7.4"/>
    <n v="1032"/>
    <n v="1"/>
    <n v="106.3"/>
    <n v="129"/>
    <n v="0.82403100775193794"/>
    <n v="0"/>
    <s v=""/>
    <s v=""/>
    <s v=""/>
    <x v="2"/>
  </r>
  <r>
    <n v="7033"/>
    <s v="Gordon"/>
    <n v="2"/>
    <x v="4"/>
    <s v=""/>
    <d v="2018-01-24T00:00:00"/>
    <x v="160"/>
    <n v="7"/>
    <n v="7.3"/>
    <n v="6.4"/>
    <n v="5.5"/>
    <n v="41482"/>
    <n v="43177"/>
    <n v="119"/>
    <m/>
    <m/>
    <x v="0"/>
    <m/>
    <n v="7033"/>
    <n v="1"/>
    <n v="64"/>
    <n v="53"/>
    <n v="1.2075471698113207"/>
    <n v="0"/>
    <n v="7.8571428571428568"/>
    <s v=""/>
    <n v="1.1224489795918366"/>
    <x v="2"/>
  </r>
  <r>
    <n v="441"/>
    <s v="Carmel"/>
    <n v="2"/>
    <x v="4"/>
    <s v=""/>
    <d v="2007-03-17T00:00:00"/>
    <x v="161"/>
    <n v="8.5"/>
    <n v="8"/>
    <m/>
    <m/>
    <n v="6066"/>
    <n v="39236"/>
    <n v="173"/>
    <m/>
    <m/>
    <x v="0"/>
    <m/>
    <n v="441"/>
    <n v="1"/>
    <n v="117.5"/>
    <n v="78"/>
    <n v="1.5064102564102564"/>
    <n v="0"/>
    <n v="6.5294117647058822"/>
    <s v=""/>
    <n v="0.76816608996539792"/>
    <x v="2"/>
  </r>
  <r>
    <n v="2109"/>
    <s v="Itzik"/>
    <n v="2"/>
    <x v="4"/>
    <s v=""/>
    <d v="2008-01-31T00:00:00"/>
    <x v="162"/>
    <m/>
    <m/>
    <m/>
    <m/>
    <n v="10705"/>
    <n v="39644"/>
    <n v="319"/>
    <n v="12.7"/>
    <n v="11.2"/>
    <x v="0"/>
    <m/>
    <n v="2109"/>
    <n v="1"/>
    <n v="263"/>
    <n v="166"/>
    <n v="1.5843373493975903"/>
    <n v="0"/>
    <s v=""/>
    <n v="25.118110236220474"/>
    <s v=""/>
    <x v="129"/>
  </r>
  <r>
    <n v="211"/>
    <s v="Choomi"/>
    <n v="2"/>
    <x v="4"/>
    <s v=""/>
    <d v="2004-11-27T00:00:00"/>
    <x v="163"/>
    <n v="7.2"/>
    <n v="7"/>
    <m/>
    <m/>
    <n v="8777"/>
    <n v="38520"/>
    <n v="172"/>
    <m/>
    <m/>
    <x v="0"/>
    <m/>
    <n v="211"/>
    <n v="1"/>
    <n v="114.3"/>
    <n v="202"/>
    <n v="0.56584158415841579"/>
    <n v="0"/>
    <n v="8.0138888888888893"/>
    <s v=""/>
    <n v="1.1130401234567902"/>
    <x v="2"/>
  </r>
  <r>
    <n v="515"/>
    <s v="Moby"/>
    <n v="2"/>
    <x v="4"/>
    <s v=""/>
    <d v="2007-01-26T00:00:00"/>
    <x v="164"/>
    <m/>
    <m/>
    <m/>
    <m/>
    <n v="1118"/>
    <n v="39108"/>
    <n v="58"/>
    <m/>
    <m/>
    <x v="0"/>
    <m/>
    <n v="515"/>
    <n v="1"/>
    <n v="0"/>
    <n v="0"/>
    <n v="0"/>
    <n v="0"/>
    <s v=""/>
    <s v=""/>
    <s v=""/>
    <x v="2"/>
  </r>
  <r>
    <n v="5194"/>
    <s v="Peretz"/>
    <n v="2"/>
    <x v="4"/>
    <s v=""/>
    <d v="2011-12-26T00:00:00"/>
    <x v="164"/>
    <n v="7.3"/>
    <n v="7.5"/>
    <n v="6.5"/>
    <n v="5.5"/>
    <n v="25149"/>
    <n v="40981"/>
    <n v="106"/>
    <n v="8.9"/>
    <n v="8.5"/>
    <x v="78"/>
    <n v="7.1"/>
    <n v="5194"/>
    <n v="1"/>
    <n v="48"/>
    <n v="78"/>
    <n v="0.61538461538461542"/>
    <n v="1.6000000000000005"/>
    <n v="7.9452054794520546"/>
    <n v="11.910112359550562"/>
    <n v="1.0883843122537062"/>
    <x v="130"/>
  </r>
  <r>
    <n v="13"/>
    <s v="Irit II"/>
    <n v="2"/>
    <x v="4"/>
    <s v=""/>
    <d v="2003-03-21T00:00:00"/>
    <x v="165"/>
    <n v="6.4"/>
    <n v="5.4"/>
    <m/>
    <m/>
    <n v="6140"/>
    <n v="37826"/>
    <n v="158"/>
    <m/>
    <m/>
    <x v="79"/>
    <n v="8.1"/>
    <n v="13"/>
    <n v="1"/>
    <n v="98.5"/>
    <n v="125"/>
    <n v="0.78800000000000003"/>
    <n v="0"/>
    <n v="9.296875"/>
    <s v=""/>
    <n v="1.4526367187499998"/>
    <x v="2"/>
  </r>
  <r>
    <n v="6663"/>
    <s v="Yair"/>
    <n v="2"/>
    <x v="4"/>
    <s v=""/>
    <d v="2016-01-08T00:00:00"/>
    <x v="166"/>
    <n v="8.4"/>
    <n v="7.2"/>
    <n v="7"/>
    <n v="5.8"/>
    <n v="35889"/>
    <n v="42399"/>
    <n v="84"/>
    <n v="8.4"/>
    <n v="7.8"/>
    <x v="80"/>
    <m/>
    <n v="6663"/>
    <n v="1"/>
    <n v="24"/>
    <n v="22"/>
    <n v="1.0909090909090908"/>
    <n v="0"/>
    <n v="7.1428571428571423"/>
    <n v="10"/>
    <n v="0.85034013605442171"/>
    <x v="131"/>
  </r>
  <r>
    <n v="6417"/>
    <s v="Mark"/>
    <n v="2"/>
    <x v="4"/>
    <s v=""/>
    <d v="2015-03-25T00:00:00"/>
    <x v="167"/>
    <m/>
    <m/>
    <m/>
    <m/>
    <n v="34251"/>
    <n v="42135"/>
    <n v="107"/>
    <m/>
    <m/>
    <x v="0"/>
    <m/>
    <n v="6417"/>
    <n v="1"/>
    <n v="44"/>
    <n v="47"/>
    <n v="0.93617021276595747"/>
    <n v="0"/>
    <s v=""/>
    <s v=""/>
    <s v=""/>
    <x v="2"/>
  </r>
  <r>
    <n v="141"/>
    <s v="Chubby"/>
    <n v="2"/>
    <x v="4"/>
    <s v=""/>
    <d v="2004-02-21T00:00:00"/>
    <x v="7"/>
    <n v="7.6"/>
    <n v="7.5"/>
    <n v="7"/>
    <n v="7.1"/>
    <n v="7906"/>
    <n v="38182"/>
    <n v="327"/>
    <m/>
    <m/>
    <x v="0"/>
    <m/>
    <n v="141"/>
    <n v="1"/>
    <n v="263"/>
    <n v="144"/>
    <n v="1.8263888888888888"/>
    <n v="0"/>
    <n v="8.4210526315789469"/>
    <s v=""/>
    <n v="1.10803324099723"/>
    <x v="2"/>
  </r>
  <r>
    <n v="3871"/>
    <s v="Tzabi"/>
    <n v="2"/>
    <x v="4"/>
    <s v=""/>
    <d v="2004-02-21T00:00:00"/>
    <x v="7"/>
    <n v="7.6"/>
    <n v="7.5"/>
    <n v="7"/>
    <n v="7.1"/>
    <n v="15029"/>
    <n v="38038"/>
    <n v="64"/>
    <n v="7.6"/>
    <n v="7.5"/>
    <x v="81"/>
    <n v="7.1"/>
    <n v="3871"/>
    <n v="1"/>
    <n v="0"/>
    <n v="0"/>
    <n v="0"/>
    <n v="0"/>
    <n v="8.4210526315789469"/>
    <n v="8.4210526315789469"/>
    <n v="1.10803324099723"/>
    <x v="132"/>
  </r>
  <r>
    <n v="218"/>
    <s v="Malachy"/>
    <n v="2"/>
    <x v="4"/>
    <s v=""/>
    <d v="2005-01-24T00:00:00"/>
    <x v="47"/>
    <n v="7.6"/>
    <n v="7.7"/>
    <m/>
    <m/>
    <n v="15042"/>
    <n v="38376"/>
    <n v="65"/>
    <n v="7.6"/>
    <n v="7.7"/>
    <x v="0"/>
    <m/>
    <n v="218"/>
    <n v="1"/>
    <n v="0"/>
    <n v="0"/>
    <n v="0"/>
    <n v="0"/>
    <n v="8.5526315789473681"/>
    <n v="8.5526315789473681"/>
    <n v="1.1253462603878117"/>
    <x v="133"/>
  </r>
  <r>
    <n v="984"/>
    <s v="Loo"/>
    <n v="2"/>
    <x v="4"/>
    <s v=""/>
    <d v="1999-04-03T00:00:00"/>
    <x v="168"/>
    <n v="9"/>
    <m/>
    <m/>
    <m/>
    <n v="8228"/>
    <n v="36340"/>
    <n v="178"/>
    <m/>
    <m/>
    <x v="0"/>
    <m/>
    <n v="984"/>
    <n v="1"/>
    <n v="112.8"/>
    <n v="87"/>
    <n v="1.296551724137931"/>
    <n v="0"/>
    <n v="7.2444444444444445"/>
    <s v=""/>
    <n v="0.80493827160493836"/>
    <x v="2"/>
  </r>
  <r>
    <n v="7051"/>
    <s v="Joe"/>
    <n v="2"/>
    <x v="4"/>
    <s v=""/>
    <d v="2018-03-31T00:00:00"/>
    <x v="169"/>
    <n v="7"/>
    <n v="6"/>
    <m/>
    <m/>
    <n v="42255"/>
    <n v="43254"/>
    <n v="149"/>
    <n v="9.5"/>
    <n v="9"/>
    <x v="76"/>
    <m/>
    <n v="7051"/>
    <n v="1"/>
    <n v="83"/>
    <n v="64"/>
    <n v="1.296875"/>
    <n v="2.5"/>
    <n v="9.4285714285714288"/>
    <n v="15.684210526315789"/>
    <n v="1.346938775510204"/>
    <x v="134"/>
  </r>
  <r>
    <n v="509"/>
    <s v="Yoav"/>
    <n v="2"/>
    <x v="4"/>
    <s v=""/>
    <d v="2007-02-04T00:00:00"/>
    <x v="170"/>
    <n v="7.6"/>
    <n v="7.5"/>
    <m/>
    <m/>
    <n v="6060"/>
    <n v="39236"/>
    <n v="172"/>
    <m/>
    <m/>
    <x v="0"/>
    <m/>
    <n v="509"/>
    <n v="1"/>
    <n v="105.5"/>
    <n v="119"/>
    <n v="0.88655462184873945"/>
    <n v="0"/>
    <n v="8.75"/>
    <s v=""/>
    <n v="1.1513157894736843"/>
    <x v="2"/>
  </r>
  <r>
    <n v="7030"/>
    <s v="Baby"/>
    <n v="2"/>
    <x v="4"/>
    <s v=""/>
    <d v="2018-01-20T00:00:00"/>
    <x v="171"/>
    <n v="7.5"/>
    <n v="7.5"/>
    <m/>
    <m/>
    <n v="41486"/>
    <n v="43177"/>
    <n v="106"/>
    <m/>
    <m/>
    <x v="0"/>
    <m/>
    <n v="7030"/>
    <n v="1"/>
    <n v="38"/>
    <n v="57"/>
    <n v="0.66666666666666663"/>
    <n v="0"/>
    <n v="9.0666666666666664"/>
    <s v=""/>
    <n v="1.2088888888888889"/>
    <x v="2"/>
  </r>
  <r>
    <n v="2143"/>
    <s v="Tsvika"/>
    <n v="2"/>
    <x v="4"/>
    <s v=""/>
    <d v="2008-03-05T00:00:00"/>
    <x v="172"/>
    <n v="8.1"/>
    <n v="7.7"/>
    <m/>
    <m/>
    <n v="10523"/>
    <n v="39612"/>
    <n v="267"/>
    <n v="12.4"/>
    <n v="12.6"/>
    <x v="0"/>
    <m/>
    <n v="2143"/>
    <n v="1"/>
    <n v="198.5"/>
    <n v="100"/>
    <n v="1.9850000000000001"/>
    <n v="4.3000000000000007"/>
    <n v="8.4567901234567913"/>
    <n v="21.532258064516128"/>
    <n v="1.0440481633897272"/>
    <x v="135"/>
  </r>
  <r>
    <n v="6662"/>
    <s v="Ariel"/>
    <n v="2"/>
    <x v="4"/>
    <s v=""/>
    <d v="2016-01-12T00:00:00"/>
    <x v="173"/>
    <n v="7.5"/>
    <n v="8.1999999999999993"/>
    <n v="7.3"/>
    <n v="6"/>
    <n v="36455"/>
    <n v="42490"/>
    <n v="208"/>
    <n v="11.2"/>
    <n v="10.1"/>
    <x v="82"/>
    <m/>
    <n v="6662"/>
    <n v="1"/>
    <n v="139"/>
    <n v="109"/>
    <n v="1.275229357798165"/>
    <n v="3.6999999999999993"/>
    <n v="9.1999999999999993"/>
    <n v="18.571428571428573"/>
    <n v="1.2266666666666666"/>
    <x v="136"/>
  </r>
  <r>
    <n v="439"/>
    <s v="Karen"/>
    <n v="2"/>
    <x v="4"/>
    <s v=""/>
    <d v="2007-03-15T00:00:00"/>
    <x v="174"/>
    <n v="7.7"/>
    <n v="7.5"/>
    <m/>
    <m/>
    <n v="6067"/>
    <n v="39236"/>
    <n v="157"/>
    <m/>
    <m/>
    <x v="0"/>
    <m/>
    <n v="439"/>
    <n v="1"/>
    <n v="87.5"/>
    <n v="80"/>
    <n v="1.09375"/>
    <n v="0"/>
    <n v="9.0259740259740262"/>
    <s v=""/>
    <n v="1.1722044189576657"/>
    <x v="2"/>
  </r>
  <r>
    <n v="90"/>
    <s v="Nir"/>
    <n v="2"/>
    <x v="4"/>
    <s v=""/>
    <d v="2002-02-17T00:00:00"/>
    <x v="175"/>
    <n v="7.9"/>
    <n v="8.4"/>
    <n v="7.5"/>
    <n v="6.8"/>
    <n v="6334"/>
    <n v="37396"/>
    <n v="122"/>
    <m/>
    <m/>
    <x v="0"/>
    <m/>
    <n v="90"/>
    <n v="1"/>
    <n v="52.400000000000006"/>
    <n v="92"/>
    <n v="0.56956521739130439"/>
    <n v="0"/>
    <n v="8.81012658227848"/>
    <s v=""/>
    <n v="1.1152058964909468"/>
    <x v="2"/>
  </r>
  <r>
    <n v="1033"/>
    <s v="Jacko"/>
    <n v="2"/>
    <x v="4"/>
    <s v=""/>
    <d v="2003-03-19T00:00:00"/>
    <x v="176"/>
    <m/>
    <m/>
    <n v="7"/>
    <n v="6.3"/>
    <n v="8153"/>
    <n v="37826"/>
    <n v="168"/>
    <m/>
    <m/>
    <x v="82"/>
    <n v="8.1"/>
    <n v="1033"/>
    <n v="1"/>
    <n v="98.1"/>
    <n v="127"/>
    <n v="0.77244094488188975"/>
    <n v="0"/>
    <s v=""/>
    <s v=""/>
    <s v=""/>
    <x v="2"/>
  </r>
  <r>
    <n v="4208"/>
    <s v="Shir"/>
    <n v="2"/>
    <x v="4"/>
    <s v=""/>
    <d v="2009-11-04T00:00:00"/>
    <x v="177"/>
    <n v="8"/>
    <n v="8.5"/>
    <m/>
    <m/>
    <n v="18438"/>
    <n v="40262"/>
    <n v="328"/>
    <n v="13.3"/>
    <n v="12.1"/>
    <x v="0"/>
    <m/>
    <n v="4208"/>
    <n v="1"/>
    <n v="257"/>
    <n v="141"/>
    <n v="1.822695035460993"/>
    <n v="5.3000000000000007"/>
    <n v="8.875"/>
    <n v="24.661654135338345"/>
    <n v="1.109375"/>
    <x v="137"/>
  </r>
  <r>
    <n v="166"/>
    <s v="George"/>
    <n v="2"/>
    <x v="4"/>
    <s v=""/>
    <d v="2004-05-15T00:00:00"/>
    <x v="178"/>
    <n v="7.8"/>
    <n v="7.6"/>
    <m/>
    <m/>
    <n v="8050"/>
    <n v="38182"/>
    <n v="173.5"/>
    <m/>
    <m/>
    <x v="0"/>
    <m/>
    <n v="166"/>
    <n v="1"/>
    <n v="101.5"/>
    <n v="60"/>
    <n v="1.6916666666666667"/>
    <n v="0"/>
    <n v="9.2307692307692317"/>
    <s v=""/>
    <n v="1.1834319526627219"/>
    <x v="2"/>
  </r>
  <r>
    <n v="5193"/>
    <s v="Idan"/>
    <n v="2"/>
    <x v="4"/>
    <s v=""/>
    <d v="2011-12-26T00:00:00"/>
    <x v="178"/>
    <n v="7.8"/>
    <n v="8.1"/>
    <n v="7"/>
    <n v="6.1"/>
    <n v="26183"/>
    <n v="41026"/>
    <n v="122"/>
    <n v="8.8000000000000007"/>
    <n v="8.9"/>
    <x v="83"/>
    <n v="7.5"/>
    <n v="5193"/>
    <n v="1"/>
    <n v="50"/>
    <n v="123"/>
    <n v="0.4065040650406504"/>
    <n v="1.0000000000000009"/>
    <n v="9.2307692307692317"/>
    <n v="13.863636363636363"/>
    <n v="1.1834319526627219"/>
    <x v="138"/>
  </r>
  <r>
    <n v="6664"/>
    <s v="Esteban"/>
    <n v="2"/>
    <x v="4"/>
    <s v=""/>
    <d v="2016-01-12T00:00:00"/>
    <x v="178"/>
    <n v="8"/>
    <n v="8"/>
    <n v="7.5"/>
    <n v="6.5"/>
    <n v="35890"/>
    <n v="42399"/>
    <n v="78"/>
    <n v="7.5"/>
    <n v="7"/>
    <x v="84"/>
    <m/>
    <n v="6664"/>
    <n v="1"/>
    <n v="6"/>
    <n v="18"/>
    <n v="0.33333333333333331"/>
    <n v="-0.5"/>
    <n v="9"/>
    <n v="10.4"/>
    <n v="1.125"/>
    <x v="139"/>
  </r>
  <r>
    <n v="2124"/>
    <s v="Moshe"/>
    <n v="2"/>
    <x v="4"/>
    <s v=""/>
    <d v="2008-02-13T00:00:00"/>
    <x v="179"/>
    <n v="8.1999999999999993"/>
    <n v="8"/>
    <m/>
    <m/>
    <n v="10522"/>
    <n v="39612"/>
    <n v="230"/>
    <n v="11.3"/>
    <n v="11.1"/>
    <x v="0"/>
    <m/>
    <n v="2124"/>
    <n v="1"/>
    <n v="157.5"/>
    <n v="121"/>
    <n v="1.3016528925619835"/>
    <n v="3.1000000000000014"/>
    <n v="8.8414634146341466"/>
    <n v="20.353982300884955"/>
    <n v="1.0782272456870912"/>
    <x v="140"/>
  </r>
  <r>
    <n v="102"/>
    <s v="Orion"/>
    <n v="2"/>
    <x v="4"/>
    <s v=""/>
    <d v="2002-12-20T00:00:00"/>
    <x v="180"/>
    <n v="6.9"/>
    <n v="7.6"/>
    <n v="6.5"/>
    <n v="6"/>
    <n v="8390"/>
    <n v="37718"/>
    <n v="141"/>
    <m/>
    <m/>
    <x v="83"/>
    <n v="7.4"/>
    <n v="102"/>
    <n v="1"/>
    <n v="68.400000000000006"/>
    <n v="108"/>
    <n v="0.63333333333333341"/>
    <n v="0"/>
    <n v="10.521739130434781"/>
    <s v=""/>
    <n v="1.5248897290485188"/>
    <x v="2"/>
  </r>
  <r>
    <n v="2141"/>
    <s v="Effi"/>
    <n v="2"/>
    <x v="4"/>
    <s v=""/>
    <d v="2008-03-03T00:00:00"/>
    <x v="181"/>
    <n v="8.6"/>
    <n v="8"/>
    <m/>
    <m/>
    <n v="10511"/>
    <n v="39612"/>
    <n v="291.5"/>
    <n v="12.6"/>
    <n v="11.7"/>
    <x v="0"/>
    <m/>
    <n v="2141"/>
    <n v="1"/>
    <n v="218.5"/>
    <n v="102"/>
    <n v="2.142156862745098"/>
    <n v="4"/>
    <n v="8.4883720930232567"/>
    <n v="23.134920634920636"/>
    <n v="0.98702001081665769"/>
    <x v="141"/>
  </r>
  <r>
    <n v="7028"/>
    <s v="Shahar"/>
    <n v="2"/>
    <x v="4"/>
    <s v=""/>
    <d v="2018-01-20T00:00:00"/>
    <x v="182"/>
    <n v="8"/>
    <n v="7.5"/>
    <m/>
    <m/>
    <n v="41487"/>
    <n v="43177"/>
    <n v="96"/>
    <m/>
    <m/>
    <x v="0"/>
    <m/>
    <n v="7028"/>
    <n v="1"/>
    <n v="22"/>
    <n v="57"/>
    <n v="0.38596491228070173"/>
    <n v="0"/>
    <n v="9.25"/>
    <s v=""/>
    <n v="1.15625"/>
    <x v="2"/>
  </r>
  <r>
    <n v="7027"/>
    <s v="Maayan"/>
    <n v="2"/>
    <x v="4"/>
    <s v=""/>
    <d v="2018-01-20T00:00:00"/>
    <x v="183"/>
    <n v="8"/>
    <n v="8.1999999999999993"/>
    <m/>
    <m/>
    <n v="41484"/>
    <n v="43177"/>
    <n v="108"/>
    <m/>
    <m/>
    <x v="0"/>
    <m/>
    <n v="7027"/>
    <n v="1"/>
    <n v="33"/>
    <n v="57"/>
    <n v="0.57894736842105265"/>
    <n v="0"/>
    <n v="9.375"/>
    <s v=""/>
    <n v="1.171875"/>
    <x v="2"/>
  </r>
  <r>
    <n v="508"/>
    <s v="Uri"/>
    <n v="2"/>
    <x v="4"/>
    <s v=""/>
    <d v="2007-02-08T00:00:00"/>
    <x v="184"/>
    <n v="8.5"/>
    <n v="8.1999999999999993"/>
    <m/>
    <m/>
    <n v="6063"/>
    <n v="39236"/>
    <n v="260"/>
    <m/>
    <m/>
    <x v="0"/>
    <m/>
    <n v="508"/>
    <n v="1"/>
    <n v="182"/>
    <n v="115"/>
    <n v="1.5826086956521739"/>
    <n v="0"/>
    <n v="9.1764705882352935"/>
    <s v=""/>
    <n v="1.0795847750865053"/>
    <x v="2"/>
  </r>
  <r>
    <n v="1206"/>
    <s v="Pitusea"/>
    <n v="2"/>
    <x v="4"/>
    <s v=""/>
    <d v="2007-05-22T00:00:00"/>
    <x v="185"/>
    <n v="9.3000000000000007"/>
    <n v="9.6999999999999993"/>
    <m/>
    <m/>
    <n v="7659"/>
    <n v="39400"/>
    <n v="362"/>
    <n v="13.8"/>
    <m/>
    <x v="0"/>
    <m/>
    <n v="1206"/>
    <n v="1"/>
    <n v="283"/>
    <n v="176"/>
    <n v="1.6079545454545454"/>
    <n v="4.5"/>
    <n v="8.4946236559139781"/>
    <n v="26.231884057971012"/>
    <n v="0.91340039310902987"/>
    <x v="142"/>
  </r>
  <r>
    <n v="6437"/>
    <s v="Tzuki"/>
    <n v="2"/>
    <x v="4"/>
    <s v=""/>
    <d v="2015-04-24T00:00:00"/>
    <x v="185"/>
    <n v="7.8"/>
    <n v="8"/>
    <n v="7.1"/>
    <n v="6.1"/>
    <n v="34588"/>
    <n v="42172"/>
    <n v="136"/>
    <n v="9.5"/>
    <n v="9"/>
    <x v="0"/>
    <m/>
    <n v="6437"/>
    <n v="1"/>
    <n v="57"/>
    <n v="54"/>
    <n v="1.0555555555555556"/>
    <n v="1.7000000000000002"/>
    <n v="10.128205128205128"/>
    <n v="14.315789473684211"/>
    <n v="1.2984878369493755"/>
    <x v="143"/>
  </r>
  <r>
    <n v="516"/>
    <s v="Yiftach"/>
    <n v="2"/>
    <x v="4"/>
    <s v=""/>
    <d v="2007-04-27T00:00:00"/>
    <x v="186"/>
    <m/>
    <m/>
    <m/>
    <m/>
    <n v="1121"/>
    <n v="39199"/>
    <n v="82"/>
    <m/>
    <m/>
    <x v="0"/>
    <m/>
    <n v="516"/>
    <n v="1"/>
    <n v="0"/>
    <n v="0"/>
    <n v="0"/>
    <n v="0"/>
    <s v=""/>
    <s v=""/>
    <s v=""/>
    <x v="2"/>
  </r>
  <r>
    <n v="1000"/>
    <s v="Rephael"/>
    <n v="2"/>
    <x v="4"/>
    <s v=""/>
    <d v="2003-04-22T00:00:00"/>
    <x v="187"/>
    <m/>
    <m/>
    <n v="8.1999999999999993"/>
    <n v="7.4"/>
    <n v="6097"/>
    <n v="37826"/>
    <n v="209"/>
    <m/>
    <m/>
    <x v="85"/>
    <n v="9.6"/>
    <n v="1000"/>
    <n v="1"/>
    <n v="125.5"/>
    <n v="93"/>
    <n v="1.3494623655913978"/>
    <n v="0"/>
    <s v=""/>
    <s v=""/>
    <s v=""/>
    <x v="2"/>
  </r>
  <r>
    <n v="12"/>
    <s v="Lior"/>
    <n v="2"/>
    <x v="4"/>
    <s v=""/>
    <d v="2002-04-02T00:00:00"/>
    <x v="188"/>
    <n v="8.8000000000000007"/>
    <n v="8.6999999999999993"/>
    <n v="8.15"/>
    <n v="7.2"/>
    <n v="8902"/>
    <n v="37826"/>
    <n v="1880.5"/>
    <n v="22"/>
    <n v="16.5"/>
    <x v="0"/>
    <m/>
    <n v="12"/>
    <n v="1"/>
    <n v="1796.2"/>
    <n v="478"/>
    <n v="3.7577405857740587"/>
    <n v="13.2"/>
    <n v="9.5795454545454533"/>
    <n v="85.477272727272734"/>
    <n v="1.0885847107438014"/>
    <x v="144"/>
  </r>
  <r>
    <n v="17"/>
    <s v="Yirmiyahu"/>
    <n v="2"/>
    <x v="4"/>
    <s v=""/>
    <d v="2003-03-21T00:00:00"/>
    <x v="189"/>
    <m/>
    <m/>
    <n v="7.5"/>
    <n v="6.7"/>
    <n v="6122"/>
    <n v="37826"/>
    <n v="217"/>
    <m/>
    <m/>
    <x v="86"/>
    <n v="8.6999999999999993"/>
    <n v="17"/>
    <n v="1"/>
    <n v="132.5"/>
    <n v="125"/>
    <n v="1.06"/>
    <n v="0"/>
    <s v=""/>
    <s v=""/>
    <s v=""/>
    <x v="2"/>
  </r>
  <r>
    <n v="3858"/>
    <s v="Aidel"/>
    <n v="2"/>
    <x v="4"/>
    <s v=""/>
    <d v="2009-04-16T00:00:00"/>
    <x v="190"/>
    <n v="8.6"/>
    <n v="8.4"/>
    <m/>
    <m/>
    <n v="16132"/>
    <n v="40016"/>
    <n v="279"/>
    <n v="12.5"/>
    <n v="12"/>
    <x v="0"/>
    <m/>
    <n v="3858"/>
    <n v="1"/>
    <n v="194"/>
    <n v="97"/>
    <n v="2"/>
    <n v="3.9000000000000004"/>
    <n v="9.8837209302325579"/>
    <n v="22.32"/>
    <n v="1.1492698756084372"/>
    <x v="145"/>
  </r>
  <r>
    <n v="6674"/>
    <s v="Ola"/>
    <n v="2"/>
    <x v="4"/>
    <s v=""/>
    <d v="2016-02-07T00:00:00"/>
    <x v="190"/>
    <n v="9"/>
    <n v="8.5"/>
    <n v="8"/>
    <n v="6.9"/>
    <n v="36453"/>
    <n v="42490"/>
    <n v="198"/>
    <n v="10.4"/>
    <n v="10.6"/>
    <x v="87"/>
    <m/>
    <n v="6674"/>
    <n v="1"/>
    <n v="113"/>
    <n v="83"/>
    <n v="1.3614457831325302"/>
    <n v="1.4000000000000004"/>
    <n v="9.4444444444444446"/>
    <n v="19.038461538461537"/>
    <n v="1.0493827160493827"/>
    <x v="146"/>
  </r>
  <r>
    <n v="513"/>
    <s v="Tzphanya"/>
    <n v="2"/>
    <x v="4"/>
    <s v=""/>
    <d v="2007-02-07T00:00:00"/>
    <x v="191"/>
    <n v="9"/>
    <n v="8.6999999999999993"/>
    <m/>
    <m/>
    <n v="6062"/>
    <n v="39236"/>
    <n v="260"/>
    <m/>
    <m/>
    <x v="0"/>
    <m/>
    <n v="513"/>
    <n v="1"/>
    <n v="173"/>
    <n v="116"/>
    <n v="1.4913793103448276"/>
    <n v="0"/>
    <n v="9.6666666666666661"/>
    <s v=""/>
    <n v="1.0740740740740742"/>
    <x v="2"/>
  </r>
  <r>
    <n v="2148"/>
    <s v="Amirko"/>
    <n v="2"/>
    <x v="4"/>
    <s v=""/>
    <d v="2008-03-14T00:00:00"/>
    <x v="192"/>
    <n v="9.3000000000000007"/>
    <n v="9"/>
    <m/>
    <m/>
    <n v="10513"/>
    <n v="39612"/>
    <n v="288"/>
    <n v="12.3"/>
    <n v="11.8"/>
    <x v="0"/>
    <m/>
    <n v="2148"/>
    <n v="1"/>
    <n v="199.5"/>
    <n v="91"/>
    <n v="2.1923076923076925"/>
    <n v="3"/>
    <n v="9.5161290322580641"/>
    <n v="23.414634146341463"/>
    <n v="1.0232396808879638"/>
    <x v="147"/>
  </r>
  <r>
    <n v="2129"/>
    <s v="Raz"/>
    <n v="2"/>
    <x v="4"/>
    <s v=""/>
    <d v="2008-02-20T00:00:00"/>
    <x v="193"/>
    <n v="8.5"/>
    <n v="8.6"/>
    <m/>
    <m/>
    <n v="10531"/>
    <n v="39612"/>
    <n v="365"/>
    <n v="13.7"/>
    <n v="13.3"/>
    <x v="0"/>
    <m/>
    <n v="2129"/>
    <n v="1"/>
    <n v="276"/>
    <n v="114"/>
    <n v="2.4210526315789473"/>
    <n v="5.1999999999999993"/>
    <n v="10.470588235294118"/>
    <n v="26.642335766423358"/>
    <n v="1.2318339100346021"/>
    <x v="148"/>
  </r>
  <r>
    <n v="5041"/>
    <s v="Michelle"/>
    <n v="2"/>
    <x v="4"/>
    <s v=""/>
    <d v="2011-06-29T00:00:00"/>
    <x v="193"/>
    <n v="8.6"/>
    <n v="8.4"/>
    <n v="7.9"/>
    <n v="6.4"/>
    <n v="25151"/>
    <n v="40981"/>
    <n v="197"/>
    <n v="9.9"/>
    <n v="10"/>
    <x v="88"/>
    <n v="8.4"/>
    <n v="5041"/>
    <n v="1"/>
    <n v="108"/>
    <n v="258"/>
    <n v="0.41860465116279072"/>
    <n v="1.3000000000000007"/>
    <n v="10.348837209302326"/>
    <n v="19.8989898989899"/>
    <n v="1.2033531638723636"/>
    <x v="149"/>
  </r>
  <r>
    <n v="7012"/>
    <s v="Alisa"/>
    <n v="2"/>
    <x v="4"/>
    <s v=""/>
    <d v="2017-12-25T00:00:00"/>
    <x v="194"/>
    <n v="8"/>
    <n v="8.1"/>
    <n v="7.6"/>
    <n v="6.5"/>
    <n v="41481"/>
    <n v="43177"/>
    <n v="226"/>
    <m/>
    <m/>
    <x v="0"/>
    <m/>
    <n v="7012"/>
    <n v="1"/>
    <n v="136"/>
    <n v="83"/>
    <n v="1.6385542168674698"/>
    <n v="0"/>
    <n v="11.25"/>
    <s v=""/>
    <n v="1.40625"/>
    <x v="2"/>
  </r>
  <r>
    <n v="464"/>
    <s v="Roey"/>
    <n v="2"/>
    <x v="4"/>
    <s v=""/>
    <d v="2007-04-27T00:00:00"/>
    <x v="195"/>
    <m/>
    <m/>
    <m/>
    <m/>
    <n v="6068"/>
    <n v="39236"/>
    <n v="135"/>
    <m/>
    <m/>
    <x v="0"/>
    <m/>
    <n v="464"/>
    <n v="1"/>
    <n v="43.599999999999994"/>
    <n v="37"/>
    <n v="1.1783783783783783"/>
    <n v="0"/>
    <s v=""/>
    <s v=""/>
    <s v=""/>
    <x v="2"/>
  </r>
  <r>
    <n v="2163"/>
    <s v="Roni"/>
    <n v="2"/>
    <x v="4"/>
    <s v=""/>
    <d v="2008-04-01T00:00:00"/>
    <x v="196"/>
    <n v="9"/>
    <n v="9.3000000000000007"/>
    <m/>
    <m/>
    <n v="10526"/>
    <n v="39612"/>
    <n v="181.5"/>
    <n v="10.9"/>
    <n v="10.8"/>
    <x v="0"/>
    <m/>
    <n v="2163"/>
    <n v="1"/>
    <n v="90"/>
    <n v="73"/>
    <n v="1.2328767123287672"/>
    <n v="1.9000000000000004"/>
    <n v="10.166666666666666"/>
    <n v="16.651376146788991"/>
    <n v="1.1296296296296295"/>
    <x v="150"/>
  </r>
  <r>
    <n v="5196"/>
    <s v="Luigi"/>
    <n v="2"/>
    <x v="4"/>
    <s v=""/>
    <d v="2011-12-27T00:00:00"/>
    <x v="197"/>
    <n v="9.1"/>
    <n v="8"/>
    <n v="7.2"/>
    <n v="6.5"/>
    <n v="25143"/>
    <n v="40981"/>
    <n v="155"/>
    <n v="9.6"/>
    <n v="9.6"/>
    <x v="89"/>
    <n v="7.8"/>
    <n v="5196"/>
    <n v="1"/>
    <n v="62"/>
    <n v="77"/>
    <n v="0.80519480519480524"/>
    <n v="0.5"/>
    <n v="10.219780219780221"/>
    <n v="16.145833333333336"/>
    <n v="1.1230527714044198"/>
    <x v="151"/>
  </r>
  <r>
    <n v="138"/>
    <s v="Chofesh (freedom)"/>
    <n v="2"/>
    <x v="4"/>
    <s v=""/>
    <d v="2004-02-16T00:00:00"/>
    <x v="198"/>
    <n v="8.3000000000000007"/>
    <n v="8.3000000000000007"/>
    <m/>
    <m/>
    <n v="7886"/>
    <n v="38182"/>
    <n v="367.5"/>
    <m/>
    <m/>
    <x v="0"/>
    <m/>
    <n v="138"/>
    <n v="1"/>
    <n v="274"/>
    <n v="149"/>
    <n v="1.8389261744966443"/>
    <n v="0"/>
    <n v="11.265060240963855"/>
    <s v=""/>
    <n v="1.3572361736101028"/>
    <x v="2"/>
  </r>
  <r>
    <n v="433"/>
    <s v="Liat"/>
    <n v="2"/>
    <x v="4"/>
    <s v=""/>
    <d v="2007-01-31T00:00:00"/>
    <x v="199"/>
    <n v="8.6"/>
    <n v="8.6"/>
    <m/>
    <m/>
    <n v="7658"/>
    <n v="39400"/>
    <n v="852.5"/>
    <n v="18.7"/>
    <m/>
    <x v="0"/>
    <m/>
    <n v="433"/>
    <n v="1"/>
    <n v="758.5"/>
    <n v="287"/>
    <n v="2.6428571428571428"/>
    <n v="10.1"/>
    <n v="10.930232558139535"/>
    <n v="45.588235294117652"/>
    <n v="1.2709572742022717"/>
    <x v="152"/>
  </r>
  <r>
    <n v="7031"/>
    <s v="anat"/>
    <n v="2"/>
    <x v="4"/>
    <s v=""/>
    <d v="2018-01-20T00:00:00"/>
    <x v="199"/>
    <n v="8.5"/>
    <n v="8"/>
    <m/>
    <m/>
    <n v="41483"/>
    <n v="43177"/>
    <n v="173"/>
    <m/>
    <m/>
    <x v="0"/>
    <m/>
    <n v="7031"/>
    <n v="1"/>
    <n v="79"/>
    <n v="57"/>
    <n v="1.3859649122807018"/>
    <n v="0"/>
    <n v="11.058823529411764"/>
    <s v=""/>
    <n v="1.301038062283737"/>
    <x v="2"/>
  </r>
  <r>
    <n v="511"/>
    <s v="Hannah"/>
    <n v="2"/>
    <x v="4"/>
    <s v=""/>
    <d v="2007-02-06T00:00:00"/>
    <x v="200"/>
    <n v="8.6"/>
    <n v="8.8000000000000007"/>
    <m/>
    <m/>
    <n v="6061"/>
    <n v="39236"/>
    <n v="238"/>
    <m/>
    <m/>
    <x v="0"/>
    <m/>
    <n v="511"/>
    <n v="1"/>
    <n v="143"/>
    <n v="117"/>
    <n v="1.2222222222222223"/>
    <n v="0"/>
    <n v="11.046511627906977"/>
    <s v=""/>
    <n v="1.2844780962682532"/>
    <x v="2"/>
  </r>
  <r>
    <n v="510"/>
    <s v="Lior the 2nd"/>
    <n v="2"/>
    <x v="4"/>
    <s v=""/>
    <d v="2007-01-06T00:00:00"/>
    <x v="201"/>
    <n v="9"/>
    <n v="8.6999999999999993"/>
    <m/>
    <m/>
    <n v="1103"/>
    <n v="39088"/>
    <n v="96"/>
    <n v="9"/>
    <n v="8.6999999999999993"/>
    <x v="0"/>
    <m/>
    <n v="510"/>
    <n v="1"/>
    <n v="0"/>
    <n v="0"/>
    <n v="0"/>
    <n v="0"/>
    <n v="10.666666666666666"/>
    <n v="10.666666666666666"/>
    <n v="1.1851851851851851"/>
    <x v="153"/>
  </r>
  <r>
    <n v="5331"/>
    <s v="Adam"/>
    <n v="2"/>
    <x v="4"/>
    <s v=""/>
    <d v="2012-04-09T00:00:00"/>
    <x v="202"/>
    <n v="9.1999999999999993"/>
    <n v="8.1999999999999993"/>
    <n v="8.4"/>
    <n v="7.5"/>
    <n v="26901"/>
    <n v="41068"/>
    <n v="123"/>
    <n v="9.6999999999999993"/>
    <n v="9.6999999999999993"/>
    <x v="73"/>
    <n v="7.5"/>
    <n v="5331"/>
    <n v="1"/>
    <n v="26"/>
    <n v="60"/>
    <n v="0.43333333333333335"/>
    <n v="0.5"/>
    <n v="10.543478260869566"/>
    <n v="12.680412371134022"/>
    <n v="1.146030245746692"/>
    <x v="154"/>
  </r>
  <r>
    <n v="7029"/>
    <s v="Daniela"/>
    <n v="2"/>
    <x v="4"/>
    <s v=""/>
    <d v="2018-01-20T00:00:00"/>
    <x v="203"/>
    <n v="8.5"/>
    <n v="8.5"/>
    <m/>
    <m/>
    <n v="41480"/>
    <n v="43177"/>
    <n v="168"/>
    <m/>
    <m/>
    <x v="0"/>
    <m/>
    <n v="7029"/>
    <n v="1"/>
    <n v="68"/>
    <n v="57"/>
    <n v="1.1929824561403508"/>
    <n v="0"/>
    <n v="11.764705882352942"/>
    <s v=""/>
    <n v="1.3840830449826989"/>
    <x v="2"/>
  </r>
  <r>
    <n v="95"/>
    <s v="Irit"/>
    <n v="2"/>
    <x v="4"/>
    <s v=""/>
    <d v="2002-04-03T00:00:00"/>
    <x v="204"/>
    <n v="8.8000000000000007"/>
    <n v="8.5"/>
    <n v="8.3000000000000007"/>
    <n v="7.4"/>
    <n v="6134"/>
    <n v="37396"/>
    <n v="159"/>
    <m/>
    <m/>
    <x v="0"/>
    <m/>
    <n v="95"/>
    <n v="1"/>
    <n v="56.3"/>
    <n v="47"/>
    <n v="1.1978723404255318"/>
    <n v="0"/>
    <n v="11.670454545454545"/>
    <s v=""/>
    <n v="1.3261880165289255"/>
    <x v="2"/>
  </r>
  <r>
    <n v="5341"/>
    <s v="Hoomoos"/>
    <n v="2"/>
    <x v="4"/>
    <s v=""/>
    <d v="2012-04-22T00:00:00"/>
    <x v="205"/>
    <n v="8.6999999999999993"/>
    <m/>
    <n v="76"/>
    <m/>
    <n v="26899"/>
    <n v="41068"/>
    <n v="118"/>
    <n v="8.9"/>
    <n v="7.5"/>
    <x v="90"/>
    <n v="6"/>
    <n v="5341"/>
    <n v="1"/>
    <n v="15"/>
    <n v="47"/>
    <n v="0.31914893617021278"/>
    <n v="0.20000000000000107"/>
    <n v="11.839080459770116"/>
    <n v="13.258426966292134"/>
    <n v="1.3608138459505883"/>
    <x v="155"/>
  </r>
  <r>
    <n v="4880"/>
    <s v="Nadav"/>
    <n v="2"/>
    <x v="4"/>
    <s v=""/>
    <d v="2011-03-12T00:00:00"/>
    <x v="206"/>
    <n v="9.1999999999999993"/>
    <n v="9.1999999999999993"/>
    <n v="8.6"/>
    <n v="7.6"/>
    <n v="22024"/>
    <n v="40672"/>
    <n v="169"/>
    <n v="10.1"/>
    <n v="9.8000000000000007"/>
    <x v="0"/>
    <m/>
    <n v="4880"/>
    <n v="1"/>
    <n v="64.5"/>
    <n v="58"/>
    <n v="1.1120689655172413"/>
    <n v="0.90000000000000036"/>
    <n v="11.358695652173914"/>
    <n v="16.732673267326732"/>
    <n v="1.2346408317580342"/>
    <x v="156"/>
  </r>
  <r>
    <n v="6669"/>
    <s v="4Balance"/>
    <n v="2"/>
    <x v="4"/>
    <s v=""/>
    <d v="2016-01-22T00:00:00"/>
    <x v="207"/>
    <n v="9.6999999999999993"/>
    <n v="9"/>
    <m/>
    <m/>
    <n v="35891"/>
    <n v="42399"/>
    <n v="109"/>
    <n v="9.6"/>
    <n v="8.6999999999999993"/>
    <x v="91"/>
    <m/>
    <n v="6669"/>
    <n v="1"/>
    <n v="1"/>
    <n v="8"/>
    <n v="0.125"/>
    <n v="-9.9999999999999645E-2"/>
    <n v="11.134020618556702"/>
    <n v="11.354166666666668"/>
    <n v="1.147837177170794"/>
    <x v="157"/>
  </r>
  <r>
    <n v="19"/>
    <s v="Bilha"/>
    <n v="2"/>
    <x v="4"/>
    <s v=""/>
    <d v="2003-03-25T00:00:00"/>
    <x v="208"/>
    <n v="9"/>
    <m/>
    <n v="7.8"/>
    <m/>
    <n v="6144"/>
    <n v="37826"/>
    <n v="264"/>
    <m/>
    <m/>
    <x v="92"/>
    <n v="9.3000000000000007"/>
    <n v="19"/>
    <n v="1"/>
    <n v="154"/>
    <n v="121"/>
    <n v="1.2727272727272727"/>
    <n v="0"/>
    <n v="12.222222222222221"/>
    <s v=""/>
    <n v="1.3580246913580247"/>
    <x v="2"/>
  </r>
  <r>
    <n v="7039"/>
    <s v="Chitos"/>
    <n v="2"/>
    <x v="4"/>
    <s v=""/>
    <d v="2018-01-29T00:00:00"/>
    <x v="208"/>
    <m/>
    <m/>
    <m/>
    <m/>
    <n v="41485"/>
    <n v="43177"/>
    <n v="164"/>
    <m/>
    <m/>
    <x v="0"/>
    <m/>
    <n v="7039"/>
    <n v="1"/>
    <n v="54"/>
    <n v="48"/>
    <n v="1.125"/>
    <n v="0"/>
    <s v=""/>
    <s v=""/>
    <s v=""/>
    <x v="2"/>
  </r>
  <r>
    <n v="6134"/>
    <s v="Tzedef"/>
    <n v="2"/>
    <x v="4"/>
    <s v=""/>
    <d v="2014-04-26T00:00:00"/>
    <x v="209"/>
    <n v="9"/>
    <n v="9"/>
    <m/>
    <m/>
    <n v="32032"/>
    <n v="41806"/>
    <n v="183"/>
    <n v="10"/>
    <n v="9.5"/>
    <x v="0"/>
    <m/>
    <n v="6134"/>
    <n v="1"/>
    <n v="72"/>
    <n v="51"/>
    <n v="1.411764705882353"/>
    <n v="1"/>
    <n v="12.333333333333334"/>
    <n v="18.3"/>
    <n v="1.3703703703703705"/>
    <x v="158"/>
  </r>
  <r>
    <n v="965"/>
    <s v="Long John"/>
    <n v="2"/>
    <x v="4"/>
    <s v=""/>
    <d v="2001-02-24T00:00:00"/>
    <x v="210"/>
    <n v="7"/>
    <n v="6.9"/>
    <n v="6.5"/>
    <m/>
    <n v="8923"/>
    <n v="36980"/>
    <n v="138.38"/>
    <m/>
    <m/>
    <x v="0"/>
    <m/>
    <n v="965"/>
    <n v="1"/>
    <n v="25.379999999999995"/>
    <n v="34"/>
    <n v="0.746470588235294"/>
    <n v="0"/>
    <n v="16.142857142857142"/>
    <s v=""/>
    <n v="2.306122448979592"/>
    <x v="2"/>
  </r>
  <r>
    <n v="5272"/>
    <s v="Nitzan"/>
    <n v="2"/>
    <x v="4"/>
    <s v=""/>
    <d v="2012-02-19T00:00:00"/>
    <x v="211"/>
    <n v="8.8000000000000007"/>
    <n v="9.3000000000000007"/>
    <n v="8.1"/>
    <n v="7.5"/>
    <n v="26185"/>
    <n v="41026"/>
    <n v="185"/>
    <n v="10.4"/>
    <n v="10.5"/>
    <x v="93"/>
    <n v="8.9"/>
    <n v="5272"/>
    <n v="1"/>
    <n v="70"/>
    <n v="68"/>
    <n v="1.0294117647058822"/>
    <n v="1.5999999999999996"/>
    <n v="13.068181818181817"/>
    <n v="17.788461538461537"/>
    <n v="1.4850206611570245"/>
    <x v="159"/>
  </r>
  <r>
    <n v="432"/>
    <s v="David"/>
    <n v="2"/>
    <x v="4"/>
    <s v=""/>
    <d v="2007-01-06T00:00:00"/>
    <x v="8"/>
    <n v="9.5"/>
    <n v="9.5"/>
    <m/>
    <m/>
    <n v="665"/>
    <n v="39088"/>
    <n v="119"/>
    <n v="9.5"/>
    <n v="9.5"/>
    <x v="0"/>
    <m/>
    <n v="432"/>
    <n v="1"/>
    <n v="0"/>
    <n v="0"/>
    <n v="0"/>
    <n v="0"/>
    <n v="12.526315789473685"/>
    <n v="12.526315789473685"/>
    <n v="1.3185595567867037"/>
    <x v="160"/>
  </r>
  <r>
    <n v="76"/>
    <s v="Danny"/>
    <n v="2"/>
    <x v="4"/>
    <s v=""/>
    <d v="2001-08-23T00:00:00"/>
    <x v="212"/>
    <n v="11"/>
    <n v="10.9"/>
    <n v="10.199999999999999"/>
    <n v="9"/>
    <n v="7898"/>
    <n v="37396"/>
    <n v="1009.7"/>
    <m/>
    <m/>
    <x v="0"/>
    <m/>
    <n v="76"/>
    <n v="1"/>
    <n v="885.27"/>
    <n v="270"/>
    <n v="3.2787777777777776"/>
    <n v="0"/>
    <n v="11.311818181818182"/>
    <s v=""/>
    <n v="1.0283471074380166"/>
    <x v="2"/>
  </r>
  <r>
    <n v="2133"/>
    <s v="Tony (Fat Tony)"/>
    <n v="2"/>
    <x v="4"/>
    <s v=""/>
    <d v="2008-02-21T00:00:00"/>
    <x v="213"/>
    <n v="9.6"/>
    <n v="9.5"/>
    <m/>
    <m/>
    <n v="10528"/>
    <n v="39612"/>
    <n v="315.5"/>
    <n v="13.8"/>
    <n v="12.6"/>
    <x v="0"/>
    <m/>
    <n v="2133"/>
    <n v="1"/>
    <n v="191"/>
    <n v="113"/>
    <n v="1.6902654867256637"/>
    <n v="4.2000000000000011"/>
    <n v="12.96875"/>
    <n v="22.862318840579707"/>
    <n v="1.3509114583333335"/>
    <x v="161"/>
  </r>
  <r>
    <n v="6434"/>
    <s v="Snapir"/>
    <n v="2"/>
    <x v="4"/>
    <s v=""/>
    <d v="2015-04-16T00:00:00"/>
    <x v="214"/>
    <n v="9.6999999999999993"/>
    <n v="9.4"/>
    <m/>
    <m/>
    <n v="34585"/>
    <n v="42172"/>
    <n v="152"/>
    <n v="10"/>
    <n v="9"/>
    <x v="94"/>
    <m/>
    <n v="6434"/>
    <n v="1"/>
    <n v="27"/>
    <n v="62"/>
    <n v="0.43548387096774194"/>
    <n v="0.30000000000000071"/>
    <n v="12.88659793814433"/>
    <n v="15.2"/>
    <n v="1.3285152513550857"/>
    <x v="162"/>
  </r>
  <r>
    <n v="3872"/>
    <s v="Carmel"/>
    <n v="2"/>
    <x v="4"/>
    <s v=""/>
    <d v="2004-04-20T00:00:00"/>
    <x v="215"/>
    <n v="10.5"/>
    <n v="10.199999999999999"/>
    <m/>
    <m/>
    <n v="15032"/>
    <n v="38097"/>
    <n v="127.5"/>
    <n v="10.5"/>
    <n v="10.199999999999999"/>
    <x v="0"/>
    <m/>
    <n v="3872"/>
    <n v="1"/>
    <n v="0"/>
    <n v="0"/>
    <n v="0"/>
    <n v="0"/>
    <n v="12.142857142857142"/>
    <n v="12.142857142857142"/>
    <n v="1.1564625850340136"/>
    <x v="163"/>
  </r>
  <r>
    <n v="514"/>
    <s v="Lahav"/>
    <n v="2"/>
    <x v="4"/>
    <s v=""/>
    <d v="2007-01-26T00:00:00"/>
    <x v="216"/>
    <m/>
    <m/>
    <m/>
    <m/>
    <n v="1116"/>
    <n v="39108"/>
    <n v="133"/>
    <m/>
    <m/>
    <x v="0"/>
    <m/>
    <n v="514"/>
    <n v="1"/>
    <n v="0"/>
    <n v="0"/>
    <n v="0"/>
    <n v="0"/>
    <s v=""/>
    <s v=""/>
    <s v=""/>
    <x v="2"/>
  </r>
  <r>
    <n v="2131"/>
    <s v="yossef"/>
    <n v="2"/>
    <x v="4"/>
    <s v=""/>
    <d v="2008-02-20T00:00:00"/>
    <x v="217"/>
    <n v="9.8000000000000007"/>
    <n v="9.5"/>
    <m/>
    <m/>
    <n v="10515"/>
    <n v="39612"/>
    <n v="422.5"/>
    <n v="14.1"/>
    <n v="12.7"/>
    <x v="0"/>
    <m/>
    <n v="2131"/>
    <n v="1"/>
    <n v="282"/>
    <n v="114"/>
    <n v="2.4736842105263159"/>
    <n v="4.2999999999999989"/>
    <n v="14.336734693877551"/>
    <n v="29.964539007092199"/>
    <n v="1.4629321116201579"/>
    <x v="164"/>
  </r>
  <r>
    <n v="5300"/>
    <s v="Tzabi"/>
    <n v="2"/>
    <x v="4"/>
    <s v=""/>
    <d v="2012-03-18T00:00:00"/>
    <x v="218"/>
    <n v="9.9"/>
    <n v="9.6999999999999993"/>
    <n v="9.1999999999999993"/>
    <n v="7.7"/>
    <n v="26181"/>
    <n v="41026"/>
    <n v="181"/>
    <n v="10.199999999999999"/>
    <n v="9.4"/>
    <x v="88"/>
    <n v="8.1999999999999993"/>
    <n v="5300"/>
    <n v="1"/>
    <n v="37"/>
    <n v="40"/>
    <n v="0.92500000000000004"/>
    <n v="0.29999999999999893"/>
    <n v="14.545454545454545"/>
    <n v="17.745098039215687"/>
    <n v="1.4692378328741964"/>
    <x v="165"/>
  </r>
  <r>
    <n v="6614"/>
    <s v="Ometz"/>
    <n v="2"/>
    <x v="4"/>
    <s v=""/>
    <d v="2015-09-24T00:00:00"/>
    <x v="219"/>
    <n v="11.9"/>
    <n v="10.3"/>
    <m/>
    <m/>
    <n v="35888"/>
    <n v="42399"/>
    <n v="360"/>
    <n v="14"/>
    <n v="13.5"/>
    <x v="95"/>
    <m/>
    <n v="6614"/>
    <n v="1"/>
    <n v="214"/>
    <n v="128"/>
    <n v="1.671875"/>
    <n v="2.0999999999999996"/>
    <n v="12.268907563025209"/>
    <n v="25.714285714285715"/>
    <n v="1.031000635548337"/>
    <x v="166"/>
  </r>
  <r>
    <n v="335"/>
    <s v="Max"/>
    <n v="2"/>
    <x v="4"/>
    <s v=""/>
    <d v="2006-02-17T00:00:00"/>
    <x v="220"/>
    <m/>
    <m/>
    <m/>
    <m/>
    <n v="8941"/>
    <n v="38901"/>
    <n v="391"/>
    <n v="14"/>
    <n v="12.5"/>
    <x v="0"/>
    <m/>
    <n v="335"/>
    <n v="1"/>
    <n v="244.5"/>
    <n v="136"/>
    <n v="1.7977941176470589"/>
    <n v="0"/>
    <s v=""/>
    <n v="27.928571428571427"/>
    <s v=""/>
    <x v="167"/>
  </r>
  <r>
    <n v="14"/>
    <s v="Jabar"/>
    <n v="2"/>
    <x v="4"/>
    <s v=""/>
    <d v="2003-04-28T00:00:00"/>
    <x v="221"/>
    <m/>
    <m/>
    <n v="9.9"/>
    <n v="8.4"/>
    <n v="8149"/>
    <n v="37826"/>
    <n v="206"/>
    <m/>
    <m/>
    <x v="96"/>
    <n v="8.5500000000000007"/>
    <n v="14"/>
    <n v="1"/>
    <n v="53"/>
    <n v="87"/>
    <n v="0.60919540229885061"/>
    <n v="0"/>
    <s v=""/>
    <s v=""/>
    <s v=""/>
    <x v="2"/>
  </r>
  <r>
    <n v="6143"/>
    <s v="Alma"/>
    <n v="2"/>
    <x v="4"/>
    <s v=""/>
    <d v="2014-05-21T00:00:00"/>
    <x v="222"/>
    <n v="11.3"/>
    <n v="10.3"/>
    <n v="9.6999999999999993"/>
    <n v="8.4"/>
    <n v="32031"/>
    <n v="41806"/>
    <n v="195"/>
    <n v="11"/>
    <n v="10"/>
    <x v="0"/>
    <m/>
    <n v="6143"/>
    <n v="1"/>
    <n v="40"/>
    <n v="26"/>
    <n v="1.5384615384615385"/>
    <n v="-0.30000000000000071"/>
    <n v="13.716814159292035"/>
    <n v="17.727272727272727"/>
    <n v="1.2138773592293834"/>
    <x v="168"/>
  </r>
  <r>
    <n v="975"/>
    <s v="Dooma"/>
    <n v="2"/>
    <x v="4"/>
    <s v=""/>
    <d v="2003-02-05T00:00:00"/>
    <x v="223"/>
    <m/>
    <n v="7.6"/>
    <n v="9.1"/>
    <m/>
    <n v="8004"/>
    <n v="37718"/>
    <n v="233.5"/>
    <m/>
    <m/>
    <x v="97"/>
    <n v="8.6999999999999993"/>
    <n v="975"/>
    <n v="1"/>
    <n v="76.599999999999994"/>
    <n v="61"/>
    <n v="1.2557377049180327"/>
    <n v="0"/>
    <s v=""/>
    <s v=""/>
    <s v=""/>
    <x v="2"/>
  </r>
  <r>
    <n v="967"/>
    <s v="Yam (sea)"/>
    <n v="2"/>
    <x v="4"/>
    <s v=""/>
    <d v="2004-02-22T00:00:00"/>
    <x v="224"/>
    <n v="10.5"/>
    <n v="10"/>
    <m/>
    <m/>
    <n v="8653"/>
    <n v="38182"/>
    <n v="579"/>
    <m/>
    <m/>
    <x v="0"/>
    <m/>
    <n v="967"/>
    <n v="1"/>
    <n v="418.5"/>
    <n v="143"/>
    <n v="2.9265734265734267"/>
    <n v="0"/>
    <n v="15.285714285714286"/>
    <s v=""/>
    <n v="1.4557823129251701"/>
    <x v="2"/>
  </r>
  <r>
    <n v="6445"/>
    <s v="Snapir 2"/>
    <n v="2"/>
    <x v="4"/>
    <s v=""/>
    <d v="2015-05-05T00:00:00"/>
    <x v="225"/>
    <n v="10.8"/>
    <n v="10.6"/>
    <n v="9.6"/>
    <n v="8.1999999999999993"/>
    <n v="34586"/>
    <n v="42172"/>
    <n v="21"/>
    <n v="12"/>
    <n v="11"/>
    <x v="0"/>
    <m/>
    <n v="6445"/>
    <n v="1"/>
    <n v="-143"/>
    <n v="43"/>
    <n v="0"/>
    <n v="1.1999999999999993"/>
    <n v="15.185185185185183"/>
    <n v="1.75"/>
    <n v="1.4060356652949244"/>
    <x v="169"/>
  </r>
  <r>
    <n v="6872"/>
    <s v="Tzavi"/>
    <n v="2"/>
    <x v="4"/>
    <s v=""/>
    <d v="2017-04-29T00:00:00"/>
    <x v="226"/>
    <n v="10.199999999999999"/>
    <n v="10.3"/>
    <n v="10"/>
    <n v="8.1999999999999993"/>
    <n v="39081"/>
    <n v="42908"/>
    <n v="323"/>
    <m/>
    <m/>
    <x v="0"/>
    <m/>
    <n v="6872"/>
    <n v="1"/>
    <n v="158"/>
    <n v="54"/>
    <n v="2.925925925925926"/>
    <n v="0"/>
    <n v="16.176470588235293"/>
    <s v=""/>
    <n v="1.5859284890426759"/>
    <x v="2"/>
  </r>
  <r>
    <n v="6158"/>
    <s v="Li yam"/>
    <n v="2"/>
    <x v="4"/>
    <s v=""/>
    <d v="2014-06-18T00:00:00"/>
    <x v="227"/>
    <n v="10"/>
    <n v="10.199999999999999"/>
    <m/>
    <m/>
    <n v="32259"/>
    <n v="41846"/>
    <n v="287"/>
    <m/>
    <m/>
    <x v="0"/>
    <m/>
    <n v="6158"/>
    <n v="1"/>
    <n v="109"/>
    <n v="38"/>
    <n v="2.8684210526315788"/>
    <n v="0"/>
    <n v="17.8"/>
    <s v=""/>
    <n v="1.78"/>
    <x v="2"/>
  </r>
  <r>
    <n v="6902"/>
    <s v="kaya"/>
    <n v="2"/>
    <x v="4"/>
    <s v=""/>
    <d v="2017-08-12T00:00:00"/>
    <x v="228"/>
    <n v="12.2"/>
    <n v="11.7"/>
    <n v="10.9"/>
    <n v="10.199999999999999"/>
    <n v="40040"/>
    <n v="43040"/>
    <n v="404"/>
    <m/>
    <m/>
    <x v="0"/>
    <m/>
    <n v="6902"/>
    <n v="1"/>
    <n v="201"/>
    <n v="81"/>
    <n v="2.4814814814814814"/>
    <n v="0"/>
    <n v="16.639344262295083"/>
    <s v=""/>
    <n v="1.363880677237302"/>
    <x v="2"/>
  </r>
  <r>
    <n v="2132"/>
    <s v="Foohad"/>
    <n v="2"/>
    <x v="4"/>
    <s v=""/>
    <d v="2008-02-19T00:00:00"/>
    <x v="229"/>
    <n v="11.8"/>
    <m/>
    <m/>
    <m/>
    <n v="10764"/>
    <n v="39637"/>
    <n v="672"/>
    <n v="17.600000000000001"/>
    <n v="15.7"/>
    <x v="0"/>
    <m/>
    <n v="2132"/>
    <n v="1"/>
    <n v="468"/>
    <n v="140"/>
    <n v="3.342857142857143"/>
    <n v="5.8000000000000007"/>
    <n v="17.288135593220339"/>
    <n v="38.18181818181818"/>
    <n v="1.465096236713588"/>
    <x v="170"/>
  </r>
  <r>
    <n v="6190"/>
    <s v="Haim"/>
    <n v="2"/>
    <x v="4"/>
    <s v=""/>
    <d v="2014-08-09T00:00:00"/>
    <x v="230"/>
    <n v="12"/>
    <n v="12"/>
    <m/>
    <m/>
    <n v="32737"/>
    <n v="41917"/>
    <n v="322"/>
    <n v="13.1"/>
    <n v="11.5"/>
    <x v="95"/>
    <n v="8.9"/>
    <n v="6190"/>
    <n v="1"/>
    <n v="115"/>
    <n v="57"/>
    <n v="2.0175438596491229"/>
    <n v="1.0999999999999996"/>
    <n v="17.25"/>
    <n v="24.580152671755727"/>
    <n v="1.4375"/>
    <x v="171"/>
  </r>
  <r>
    <n v="5271"/>
    <s v="Shiva"/>
    <n v="2"/>
    <x v="4"/>
    <s v=""/>
    <d v="2012-02-19T00:00:00"/>
    <x v="231"/>
    <n v="11.7"/>
    <n v="11.7"/>
    <n v="10.5"/>
    <n v="9.1999999999999993"/>
    <n v="26189"/>
    <n v="41026"/>
    <n v="324"/>
    <n v="12.8"/>
    <n v="12.7"/>
    <x v="94"/>
    <n v="10.4"/>
    <n v="5271"/>
    <n v="1"/>
    <n v="102"/>
    <n v="68"/>
    <n v="1.5"/>
    <n v="1.1000000000000014"/>
    <n v="18.974358974358974"/>
    <n v="25.3125"/>
    <n v="1.6217400832785449"/>
    <x v="172"/>
  </r>
  <r>
    <n v="5045"/>
    <s v="Eran"/>
    <n v="2"/>
    <x v="4"/>
    <s v=""/>
    <d v="2011-07-11T00:00:00"/>
    <x v="232"/>
    <n v="13"/>
    <n v="12.4"/>
    <m/>
    <m/>
    <n v="23731"/>
    <n v="40882"/>
    <n v="757"/>
    <n v="17.5"/>
    <n v="15.3"/>
    <x v="98"/>
    <n v="13.7"/>
    <n v="5045"/>
    <n v="1"/>
    <n v="519"/>
    <n v="147"/>
    <n v="3.5306122448979593"/>
    <n v="4.5"/>
    <n v="18.307692307692307"/>
    <n v="43.25714285714286"/>
    <n v="1.4082840236686391"/>
    <x v="173"/>
  </r>
  <r>
    <n v="1259"/>
    <s v="Refael"/>
    <n v="2"/>
    <x v="4"/>
    <s v=""/>
    <d v="2007-09-20T00:00:00"/>
    <x v="233"/>
    <n v="13.2"/>
    <n v="12.5"/>
    <m/>
    <m/>
    <n v="10706"/>
    <n v="39644"/>
    <n v="1644"/>
    <n v="22.5"/>
    <n v="20.100000000000001"/>
    <x v="0"/>
    <m/>
    <n v="1259"/>
    <n v="1"/>
    <n v="1394"/>
    <n v="299"/>
    <n v="4.6622073578595318"/>
    <n v="9.3000000000000007"/>
    <n v="18.939393939393941"/>
    <n v="73.066666666666663"/>
    <n v="1.4348025711662078"/>
    <x v="174"/>
  </r>
  <r>
    <n v="6831"/>
    <s v="Ozi"/>
    <n v="2"/>
    <x v="4"/>
    <s v=""/>
    <d v="2017-01-29T00:00:00"/>
    <x v="233"/>
    <n v="13"/>
    <n v="12"/>
    <n v="11"/>
    <n v="9.5"/>
    <n v="38213"/>
    <n v="42788"/>
    <n v="321"/>
    <m/>
    <m/>
    <x v="0"/>
    <m/>
    <n v="6831"/>
    <n v="1"/>
    <n v="71"/>
    <n v="24"/>
    <n v="2.9583333333333335"/>
    <n v="0"/>
    <n v="19.23076923076923"/>
    <s v=""/>
    <n v="1.4792899408284024"/>
    <x v="2"/>
  </r>
  <r>
    <n v="323"/>
    <s v="Dlila"/>
    <n v="2"/>
    <x v="4"/>
    <s v=""/>
    <d v="2006-06-28T00:00:00"/>
    <x v="234"/>
    <n v="12.5"/>
    <n v="12"/>
    <m/>
    <m/>
    <n v="15047"/>
    <n v="38896"/>
    <n v="251"/>
    <n v="12.5"/>
    <n v="12"/>
    <x v="0"/>
    <m/>
    <n v="323"/>
    <n v="1"/>
    <n v="0"/>
    <n v="0"/>
    <n v="0"/>
    <n v="0"/>
    <n v="20.079999999999998"/>
    <n v="20.079999999999998"/>
    <n v="1.6064000000000001"/>
    <x v="175"/>
  </r>
  <r>
    <n v="6893"/>
    <s v="Yahly"/>
    <n v="2"/>
    <x v="4"/>
    <s v=""/>
    <d v="2017-07-14T00:00:00"/>
    <x v="235"/>
    <n v="12.2"/>
    <n v="12.1"/>
    <n v="11.3"/>
    <n v="10.199999999999999"/>
    <n v="39489"/>
    <n v="42966"/>
    <n v="352"/>
    <n v="12.1"/>
    <n v="12.1"/>
    <x v="99"/>
    <n v="10.199999999999999"/>
    <n v="6893"/>
    <n v="1"/>
    <n v="96"/>
    <n v="36"/>
    <n v="2.6666666666666665"/>
    <n v="-9.9999999999999645E-2"/>
    <n v="20.983606557377051"/>
    <n v="29.090909090909093"/>
    <n v="1.7199677506046764"/>
    <x v="176"/>
  </r>
  <r>
    <n v="7082"/>
    <s v="Nisim"/>
    <n v="2"/>
    <x v="4"/>
    <s v=""/>
    <d v="2018-07-16T00:00:00"/>
    <x v="236"/>
    <n v="12"/>
    <n v="12.5"/>
    <n v="11.5"/>
    <n v="11"/>
    <n v="42946"/>
    <n v="43338"/>
    <n v="366"/>
    <n v="12.4"/>
    <n v="12.1"/>
    <x v="100"/>
    <m/>
    <n v="7082"/>
    <n v="1"/>
    <n v="99"/>
    <n v="41"/>
    <n v="2.4146341463414633"/>
    <n v="0.40000000000000036"/>
    <n v="22.25"/>
    <n v="29.516129032258064"/>
    <n v="1.8541666666666667"/>
    <x v="177"/>
  </r>
  <r>
    <n v="7078"/>
    <s v="Shmuel"/>
    <n v="2"/>
    <x v="4"/>
    <s v=""/>
    <d v="2018-07-09T00:00:00"/>
    <x v="237"/>
    <n v="12.5"/>
    <n v="13"/>
    <n v="12"/>
    <n v="11.5"/>
    <n v="43199"/>
    <n v="43355"/>
    <n v="591"/>
    <m/>
    <m/>
    <x v="0"/>
    <m/>
    <n v="7078"/>
    <n v="1"/>
    <n v="292"/>
    <n v="65"/>
    <n v="4.4923076923076923"/>
    <n v="0"/>
    <n v="23.92"/>
    <s v=""/>
    <n v="1.9136"/>
    <x v="2"/>
  </r>
  <r>
    <n v="459"/>
    <s v="Alberto"/>
    <n v="2"/>
    <x v="4"/>
    <s v=""/>
    <d v="2006-10-16T00:00:00"/>
    <x v="238"/>
    <n v="13.5"/>
    <m/>
    <m/>
    <m/>
    <n v="1047"/>
    <n v="39209"/>
    <n v="1400"/>
    <n v="22.2"/>
    <n v="20.3"/>
    <x v="0"/>
    <m/>
    <n v="459"/>
    <n v="1"/>
    <n v="1100"/>
    <n v="203"/>
    <n v="5.4187192118226601"/>
    <n v="8.6999999999999993"/>
    <n v="22.222222222222221"/>
    <n v="63.063063063063062"/>
    <n v="1.6460905349794239"/>
    <x v="178"/>
  </r>
  <r>
    <n v="4345"/>
    <s v="shimshon"/>
    <n v="2"/>
    <x v="4"/>
    <s v=""/>
    <d v="2010-08-14T00:00:00"/>
    <x v="239"/>
    <n v="13.5"/>
    <n v="13.5"/>
    <n v="13"/>
    <n v="10.4"/>
    <n v="20016"/>
    <n v="40485"/>
    <n v="713"/>
    <n v="17.100000000000001"/>
    <n v="15"/>
    <x v="0"/>
    <m/>
    <n v="4345"/>
    <n v="1"/>
    <n v="405.5"/>
    <n v="81"/>
    <n v="5.0061728395061724"/>
    <n v="3.6000000000000014"/>
    <n v="22.777777777777779"/>
    <n v="41.695906432748536"/>
    <n v="1.6872427983539096"/>
    <x v="179"/>
  </r>
  <r>
    <n v="2217"/>
    <s v="Yair"/>
    <n v="2"/>
    <x v="4"/>
    <s v=""/>
    <d v="2008-07-29T00:00:00"/>
    <x v="240"/>
    <n v="12.4"/>
    <m/>
    <m/>
    <m/>
    <n v="11069"/>
    <n v="39715"/>
    <n v="574"/>
    <n v="15.7"/>
    <n v="14.4"/>
    <x v="0"/>
    <m/>
    <n v="2217"/>
    <n v="1"/>
    <n v="259.5"/>
    <n v="57"/>
    <n v="4.5526315789473681"/>
    <n v="3.2999999999999989"/>
    <n v="25.362903225806452"/>
    <n v="36.560509554140133"/>
    <n v="2.0453954214360039"/>
    <x v="180"/>
  </r>
  <r>
    <n v="1068"/>
    <s v="Yanay 2"/>
    <n v="2"/>
    <x v="4"/>
    <s v=""/>
    <d v="2004-07-21T00:00:00"/>
    <x v="241"/>
    <n v="14"/>
    <n v="13.4"/>
    <n v="12.6"/>
    <n v="10.6"/>
    <n v="8656"/>
    <n v="38295"/>
    <n v="1052"/>
    <m/>
    <m/>
    <x v="0"/>
    <m/>
    <n v="1068"/>
    <n v="1"/>
    <n v="727.5"/>
    <n v="106"/>
    <n v="6.8632075471698117"/>
    <n v="0"/>
    <n v="23.178571428571427"/>
    <s v=""/>
    <n v="1.6556122448979591"/>
    <x v="2"/>
  </r>
  <r>
    <n v="6570"/>
    <s v="Lev"/>
    <n v="2"/>
    <x v="4"/>
    <s v=""/>
    <d v="2015-07-28T00:00:00"/>
    <x v="242"/>
    <n v="13.3"/>
    <n v="13.1"/>
    <n v="12.6"/>
    <n v="10.6"/>
    <n v="35445"/>
    <n v="42310"/>
    <n v="970"/>
    <n v="18.7"/>
    <n v="17.3"/>
    <x v="0"/>
    <m/>
    <n v="6570"/>
    <n v="1"/>
    <n v="635"/>
    <n v="97"/>
    <n v="6.5463917525773194"/>
    <n v="5.3999999999999986"/>
    <n v="25.18796992481203"/>
    <n v="51.871657754010698"/>
    <n v="1.8938323251738367"/>
    <x v="181"/>
  </r>
  <r>
    <n v="6166"/>
    <s v="Eden"/>
    <n v="2"/>
    <x v="4"/>
    <s v=""/>
    <d v="2014-07-14T00:00:00"/>
    <x v="243"/>
    <n v="13.9"/>
    <n v="13.6"/>
    <n v="12.1"/>
    <n v="10.5"/>
    <n v="32625"/>
    <n v="41897"/>
    <n v="654"/>
    <m/>
    <m/>
    <x v="0"/>
    <m/>
    <n v="6166"/>
    <n v="1"/>
    <n v="311"/>
    <n v="63"/>
    <n v="4.9365079365079367"/>
    <n v="0"/>
    <n v="24.676258992805757"/>
    <s v=""/>
    <n v="1.7752704311371046"/>
    <x v="2"/>
  </r>
  <r>
    <n v="4338"/>
    <s v="Adva"/>
    <n v="2"/>
    <x v="4"/>
    <s v=""/>
    <d v="2010-07-26T00:00:00"/>
    <x v="244"/>
    <n v="13.6"/>
    <n v="12.9"/>
    <m/>
    <m/>
    <n v="19401"/>
    <n v="40407"/>
    <m/>
    <n v="14.5"/>
    <n v="13.5"/>
    <x v="0"/>
    <m/>
    <n v="4338"/>
    <n v="1"/>
    <n v="0"/>
    <n v="22"/>
    <n v="0"/>
    <n v="0.90000000000000036"/>
    <n v="25.441176470588236"/>
    <s v=""/>
    <n v="1.8706747404844293"/>
    <x v="2"/>
  </r>
  <r>
    <n v="4343"/>
    <s v="moshiko"/>
    <n v="2"/>
    <x v="4"/>
    <s v=""/>
    <d v="2010-08-13T00:00:00"/>
    <x v="245"/>
    <n v="14.8"/>
    <n v="14"/>
    <n v="13.7"/>
    <n v="11.7"/>
    <n v="20017"/>
    <n v="40485"/>
    <n v="803"/>
    <n v="19.2"/>
    <n v="16.399999999999999"/>
    <x v="0"/>
    <m/>
    <n v="4343"/>
    <n v="1"/>
    <n v="445"/>
    <n v="82"/>
    <n v="5.4268292682926829"/>
    <n v="4.3999999999999986"/>
    <n v="24.189189189189189"/>
    <n v="41.822916666666671"/>
    <n v="1.6344046749452152"/>
    <x v="182"/>
  </r>
  <r>
    <n v="2215"/>
    <s v="Fadida"/>
    <n v="2"/>
    <x v="4"/>
    <s v=""/>
    <d v="2008-07-22T00:00:00"/>
    <x v="246"/>
    <n v="14.1"/>
    <n v="13.1"/>
    <m/>
    <m/>
    <n v="11067"/>
    <n v="39715"/>
    <n v="744"/>
    <n v="17.3"/>
    <n v="15.9"/>
    <x v="0"/>
    <m/>
    <n v="2215"/>
    <n v="1"/>
    <n v="382.5"/>
    <n v="64"/>
    <n v="5.9765625"/>
    <n v="3.2000000000000011"/>
    <n v="25.638297872340427"/>
    <n v="43.005780346820806"/>
    <n v="1.8183189980383281"/>
    <x v="183"/>
  </r>
  <r>
    <n v="2227"/>
    <s v="Corfu"/>
    <n v="2"/>
    <x v="4"/>
    <s v=""/>
    <d v="2008-09-27T00:00:00"/>
    <x v="247"/>
    <n v="14"/>
    <n v="14.3"/>
    <m/>
    <m/>
    <n v="16129"/>
    <n v="40016"/>
    <n v="1880"/>
    <n v="23.5"/>
    <n v="22.5"/>
    <x v="0"/>
    <m/>
    <n v="2227"/>
    <n v="1"/>
    <n v="1487"/>
    <n v="298"/>
    <n v="4.9899328859060406"/>
    <n v="9.5"/>
    <n v="28.071428571428573"/>
    <n v="80"/>
    <n v="2.0051020408163267"/>
    <x v="184"/>
  </r>
  <r>
    <n v="6901"/>
    <s v="Yael"/>
    <n v="2"/>
    <x v="4"/>
    <s v=""/>
    <d v="2017-08-12T00:00:00"/>
    <x v="248"/>
    <n v="14.4"/>
    <n v="13.7"/>
    <n v="13.5"/>
    <n v="11.7"/>
    <n v="40035"/>
    <n v="43040"/>
    <n v="804"/>
    <m/>
    <m/>
    <x v="0"/>
    <m/>
    <n v="6901"/>
    <n v="1"/>
    <n v="409"/>
    <n v="81"/>
    <n v="5.0493827160493829"/>
    <n v="0"/>
    <n v="27.430555555555554"/>
    <s v=""/>
    <n v="1.9048996913580245"/>
    <x v="2"/>
  </r>
  <r>
    <n v="6905"/>
    <s v="Amir"/>
    <n v="2"/>
    <x v="4"/>
    <s v=""/>
    <d v="2017-08-19T00:00:00"/>
    <x v="249"/>
    <n v="13.9"/>
    <n v="13.8"/>
    <n v="13.2"/>
    <n v="10.8"/>
    <n v="40038"/>
    <n v="43040"/>
    <n v="610"/>
    <m/>
    <m/>
    <x v="0"/>
    <m/>
    <n v="6905"/>
    <n v="1"/>
    <n v="207"/>
    <n v="74"/>
    <n v="2.7972972972972974"/>
    <n v="0"/>
    <n v="28.992805755395683"/>
    <s v=""/>
    <n v="2.0858133636975311"/>
    <x v="2"/>
  </r>
  <r>
    <n v="6283"/>
    <s v="Ladino"/>
    <n v="2"/>
    <x v="4"/>
    <s v=""/>
    <d v="2014-11-01T00:00:00"/>
    <x v="250"/>
    <n v="16.8"/>
    <n v="15.5"/>
    <n v="15.2"/>
    <n v="12.7"/>
    <n v="33162"/>
    <n v="41991"/>
    <n v="600"/>
    <n v="17.7"/>
    <n v="16.2"/>
    <x v="101"/>
    <n v="11.7"/>
    <n v="6283"/>
    <n v="1"/>
    <n v="182"/>
    <n v="47"/>
    <n v="3.8723404255319149"/>
    <n v="0.89999999999999858"/>
    <n v="24.88095238095238"/>
    <n v="33.898305084745765"/>
    <n v="1.4810090702947845"/>
    <x v="185"/>
  </r>
  <r>
    <n v="6938"/>
    <s v="Ocean"/>
    <n v="2"/>
    <x v="4"/>
    <s v=""/>
    <d v="2017-11-12T00:00:00"/>
    <x v="251"/>
    <n v="14.5"/>
    <n v="14.5"/>
    <n v="12.2"/>
    <n v="10.5"/>
    <n v="41839"/>
    <n v="43212"/>
    <n v="915"/>
    <n v="18.8"/>
    <n v="17.100000000000001"/>
    <x v="102"/>
    <m/>
    <n v="6938"/>
    <n v="1"/>
    <n v="485"/>
    <n v="161"/>
    <n v="3.012422360248447"/>
    <n v="4.3000000000000007"/>
    <n v="29.655172413793103"/>
    <n v="48.670212765957444"/>
    <n v="2.0451843043995246"/>
    <x v="186"/>
  </r>
  <r>
    <n v="2223"/>
    <s v="Jinji"/>
    <n v="2"/>
    <x v="4"/>
    <s v=""/>
    <d v="2008-08-27T00:00:00"/>
    <x v="252"/>
    <n v="15"/>
    <n v="15"/>
    <m/>
    <m/>
    <n v="11068"/>
    <n v="39715"/>
    <n v="539"/>
    <n v="14.8"/>
    <n v="15.5"/>
    <x v="0"/>
    <m/>
    <n v="2223"/>
    <n v="1"/>
    <n v="94"/>
    <n v="28"/>
    <n v="3.3571428571428572"/>
    <n v="-0.19999999999999929"/>
    <n v="29.666666666666668"/>
    <n v="36.418918918918919"/>
    <n v="1.9777777777777779"/>
    <x v="187"/>
  </r>
  <r>
    <n v="6644"/>
    <s v="Claus"/>
    <n v="2"/>
    <x v="4"/>
    <s v=""/>
    <d v="2015-12-26T00:00:00"/>
    <x v="253"/>
    <n v="15.5"/>
    <n v="14.5"/>
    <n v="14.1"/>
    <n v="11.8"/>
    <n v="35887"/>
    <n v="42399"/>
    <n v="590"/>
    <n v="16"/>
    <n v="14.5"/>
    <x v="103"/>
    <m/>
    <n v="6644"/>
    <n v="1"/>
    <n v="130"/>
    <n v="35"/>
    <n v="3.7142857142857144"/>
    <n v="0.5"/>
    <n v="29.677419354838708"/>
    <n v="36.875"/>
    <n v="1.9146722164412071"/>
    <x v="188"/>
  </r>
  <r>
    <n v="6895"/>
    <s v="Benji"/>
    <n v="2"/>
    <x v="4"/>
    <s v=""/>
    <d v="2017-07-30T00:00:00"/>
    <x v="254"/>
    <m/>
    <m/>
    <m/>
    <m/>
    <n v="40037"/>
    <n v="43040"/>
    <n v="938"/>
    <m/>
    <m/>
    <x v="0"/>
    <m/>
    <n v="6895"/>
    <n v="1"/>
    <n v="434"/>
    <n v="94"/>
    <n v="4.6170212765957448"/>
    <n v="0"/>
    <s v=""/>
    <s v=""/>
    <s v=""/>
    <x v="2"/>
  </r>
  <r>
    <n v="201"/>
    <s v="Speedo"/>
    <n v="2"/>
    <x v="4"/>
    <s v=""/>
    <d v="2004-09-10T00:00:00"/>
    <x v="255"/>
    <n v="16.5"/>
    <n v="15.4"/>
    <m/>
    <m/>
    <n v="8502"/>
    <n v="38295"/>
    <n v="815"/>
    <m/>
    <m/>
    <x v="0"/>
    <m/>
    <n v="201"/>
    <n v="1"/>
    <n v="269"/>
    <n v="55"/>
    <n v="4.8909090909090907"/>
    <n v="0"/>
    <n v="33.090909090909093"/>
    <s v=""/>
    <n v="2.0055096418732781"/>
    <x v="2"/>
  </r>
  <r>
    <n v="6915"/>
    <s v="yehoshua"/>
    <n v="2"/>
    <x v="4"/>
    <s v=""/>
    <d v="2017-10-08T00:00:00"/>
    <x v="255"/>
    <n v="16"/>
    <n v="15.5"/>
    <n v="12.8"/>
    <m/>
    <n v="41847"/>
    <n v="43212"/>
    <n v="936"/>
    <n v="18.5"/>
    <n v="17"/>
    <x v="98"/>
    <m/>
    <n v="6915"/>
    <n v="1"/>
    <n v="390"/>
    <n v="196"/>
    <n v="1.989795918367347"/>
    <n v="2.5"/>
    <n v="34.125"/>
    <n v="50.594594594594597"/>
    <n v="2.1328125"/>
    <x v="189"/>
  </r>
  <r>
    <n v="6908"/>
    <s v="Joshua"/>
    <n v="2"/>
    <x v="4"/>
    <s v=""/>
    <d v="2017-09-02T00:00:00"/>
    <x v="256"/>
    <n v="17"/>
    <n v="15.5"/>
    <n v="20.2"/>
    <n v="13"/>
    <n v="40511"/>
    <n v="43093"/>
    <n v="990"/>
    <n v="21"/>
    <n v="18.5"/>
    <x v="104"/>
    <m/>
    <n v="6908"/>
    <n v="1"/>
    <n v="432"/>
    <n v="113"/>
    <n v="3.8230088495575223"/>
    <n v="4"/>
    <n v="32.823529411764703"/>
    <n v="47.142857142857146"/>
    <n v="1.9307958477508651"/>
    <x v="190"/>
  </r>
  <r>
    <n v="6897"/>
    <s v="Blumental"/>
    <n v="2"/>
    <x v="4"/>
    <s v=""/>
    <d v="2017-08-03T00:00:00"/>
    <x v="257"/>
    <n v="16.600000000000001"/>
    <n v="15.6"/>
    <n v="14.5"/>
    <n v="12.7"/>
    <n v="39626"/>
    <n v="42992"/>
    <n v="789"/>
    <n v="18"/>
    <n v="16.5"/>
    <x v="105"/>
    <n v="14.5"/>
    <n v="6897"/>
    <n v="1"/>
    <n v="229"/>
    <n v="42"/>
    <n v="5.4523809523809526"/>
    <n v="1.3999999999999986"/>
    <n v="33.734939759036145"/>
    <n v="43.833333333333336"/>
    <n v="2.0322252866889241"/>
    <x v="191"/>
  </r>
  <r>
    <n v="7046"/>
    <s v="Chananel"/>
    <n v="2"/>
    <x v="4"/>
    <s v=""/>
    <d v="2018-02-25T00:00:00"/>
    <x v="258"/>
    <n v="17"/>
    <n v="15.5"/>
    <n v="16"/>
    <n v="13.5"/>
    <n v="42724"/>
    <n v="43313"/>
    <n v="1518"/>
    <m/>
    <m/>
    <x v="0"/>
    <m/>
    <n v="7046"/>
    <n v="1"/>
    <n v="956"/>
    <n v="157"/>
    <n v="6.0891719745222934"/>
    <n v="0"/>
    <n v="33.058823529411768"/>
    <s v=""/>
    <n v="1.9446366782006921"/>
    <x v="2"/>
  </r>
  <r>
    <n v="6906"/>
    <s v="Sami"/>
    <n v="2"/>
    <x v="4"/>
    <s v=""/>
    <d v="2017-08-27T00:00:00"/>
    <x v="259"/>
    <n v="16"/>
    <n v="14.4"/>
    <n v="14"/>
    <n v="12.5"/>
    <n v="40514"/>
    <n v="43093"/>
    <n v="1090"/>
    <n v="20.3"/>
    <n v="17.5"/>
    <x v="106"/>
    <m/>
    <n v="6906"/>
    <n v="1"/>
    <n v="522"/>
    <n v="119"/>
    <n v="4.3865546218487399"/>
    <n v="4.3000000000000007"/>
    <n v="35.5"/>
    <n v="53.694581280788178"/>
    <n v="2.21875"/>
    <x v="192"/>
  </r>
  <r>
    <n v="6571"/>
    <s v="Tuko"/>
    <n v="2"/>
    <x v="4"/>
    <s v=""/>
    <d v="2015-07-30T00:00:00"/>
    <x v="260"/>
    <n v="16.600000000000001"/>
    <n v="15"/>
    <n v="14.1"/>
    <n v="10.1"/>
    <n v="35444"/>
    <n v="42310"/>
    <n v="1134"/>
    <m/>
    <m/>
    <x v="0"/>
    <m/>
    <n v="6571"/>
    <n v="1"/>
    <n v="540"/>
    <n v="95"/>
    <n v="5.6842105263157894"/>
    <n v="0"/>
    <n v="35.783132530120476"/>
    <s v=""/>
    <n v="2.1556103933807513"/>
    <x v="2"/>
  </r>
  <r>
    <n v="6802"/>
    <s v="Yossef"/>
    <n v="2"/>
    <x v="4"/>
    <s v=""/>
    <d v="2016-11-17T00:00:00"/>
    <x v="261"/>
    <n v="17.5"/>
    <n v="16"/>
    <n v="16"/>
    <n v="13.2"/>
    <n v="37843"/>
    <n v="42725"/>
    <n v="874"/>
    <n v="18.5"/>
    <n v="17.899999999999999"/>
    <x v="98"/>
    <n v="12.6"/>
    <n v="6802"/>
    <n v="1"/>
    <n v="243"/>
    <n v="34"/>
    <n v="7.1470588235294121"/>
    <n v="1"/>
    <n v="36.057142857142857"/>
    <n v="47.243243243243242"/>
    <n v="2.060408163265306"/>
    <x v="193"/>
  </r>
  <r>
    <n v="300"/>
    <s v="Assi"/>
    <n v="2"/>
    <x v="4"/>
    <s v=""/>
    <d v="2006-03-20T00:00:00"/>
    <x v="262"/>
    <n v="20"/>
    <n v="18.5"/>
    <m/>
    <m/>
    <n v="6110"/>
    <n v="38901"/>
    <n v="1470"/>
    <m/>
    <m/>
    <x v="0"/>
    <m/>
    <n v="300"/>
    <n v="1"/>
    <n v="766"/>
    <n v="105"/>
    <n v="7.2952380952380951"/>
    <n v="0"/>
    <n v="35.200000000000003"/>
    <s v=""/>
    <n v="1.76"/>
    <x v="2"/>
  </r>
  <r>
    <n v="4552"/>
    <s v="Effi"/>
    <n v="2"/>
    <x v="4"/>
    <s v=""/>
    <d v="2006-03-20T00:00:00"/>
    <x v="262"/>
    <n v="20"/>
    <n v="18.5"/>
    <m/>
    <m/>
    <n v="20708"/>
    <n v="38901"/>
    <n v="1470"/>
    <m/>
    <m/>
    <x v="0"/>
    <m/>
    <n v="4552"/>
    <n v="1"/>
    <n v="766"/>
    <n v="105"/>
    <n v="7.2952380952380951"/>
    <n v="0"/>
    <n v="35.200000000000003"/>
    <s v=""/>
    <n v="1.76"/>
    <x v="2"/>
  </r>
  <r>
    <n v="4243"/>
    <s v="Udi"/>
    <n v="2"/>
    <x v="4"/>
    <s v=""/>
    <d v="2010-02-28T00:00:00"/>
    <x v="263"/>
    <n v="18.100000000000001"/>
    <n v="18.2"/>
    <n v="17.399999999999999"/>
    <n v="15.4"/>
    <n v="19075"/>
    <n v="40346"/>
    <n v="1432"/>
    <n v="22.2"/>
    <n v="21.6"/>
    <x v="0"/>
    <m/>
    <n v="4243"/>
    <n v="1"/>
    <n v="682.5"/>
    <n v="109"/>
    <n v="6.261467889908257"/>
    <n v="4.0999999999999979"/>
    <n v="41.408839779005518"/>
    <n v="64.50450450450451"/>
    <n v="2.2877812032599731"/>
    <x v="194"/>
  </r>
  <r>
    <n v="6294"/>
    <s v="Raphael"/>
    <n v="2"/>
    <x v="4"/>
    <s v=""/>
    <d v="2014-11-27T00:00:00"/>
    <x v="264"/>
    <n v="19.399999999999999"/>
    <n v="17"/>
    <n v="16.2"/>
    <n v="13.2"/>
    <n v="33163"/>
    <n v="41991"/>
    <n v="1078"/>
    <n v="20.5"/>
    <n v="17"/>
    <x v="107"/>
    <n v="13.6"/>
    <n v="6294"/>
    <n v="1"/>
    <n v="262"/>
    <n v="21"/>
    <n v="12.476190476190476"/>
    <n v="1.1000000000000014"/>
    <n v="42.061855670103093"/>
    <n v="52.585365853658537"/>
    <n v="2.1681368902114997"/>
    <x v="195"/>
  </r>
  <r>
    <n v="6832"/>
    <s v="Yael"/>
    <n v="2"/>
    <x v="4"/>
    <s v=""/>
    <d v="2017-01-31T00:00:00"/>
    <x v="265"/>
    <n v="19"/>
    <n v="17"/>
    <n v="16.600000000000001"/>
    <n v="13.4"/>
    <n v="38655"/>
    <n v="42842"/>
    <n v="1360"/>
    <n v="21.5"/>
    <n v="19"/>
    <x v="108"/>
    <n v="15.2"/>
    <n v="6832"/>
    <n v="1"/>
    <n v="538"/>
    <n v="76"/>
    <n v="7.0789473684210522"/>
    <n v="2.5"/>
    <n v="43.263157894736842"/>
    <n v="63.255813953488371"/>
    <n v="2.2770083102493075"/>
    <x v="196"/>
  </r>
  <r>
    <n v="3859"/>
    <s v="Jolean"/>
    <n v="2"/>
    <x v="4"/>
    <s v=""/>
    <d v="2009-04-18T00:00:00"/>
    <x v="266"/>
    <n v="19"/>
    <n v="18.8"/>
    <m/>
    <m/>
    <n v="16760"/>
    <n v="40075"/>
    <n v="1340"/>
    <n v="22.5"/>
    <n v="20.2"/>
    <x v="0"/>
    <m/>
    <n v="3859"/>
    <n v="1"/>
    <n v="503"/>
    <n v="154"/>
    <n v="3.2662337662337664"/>
    <n v="3.5"/>
    <n v="44.05263157894737"/>
    <n v="59.555555555555557"/>
    <n v="2.3185595567867034"/>
    <x v="197"/>
  </r>
  <r>
    <n v="7011"/>
    <s v="Shir"/>
    <n v="2"/>
    <x v="4"/>
    <s v=""/>
    <d v="2017-12-21T00:00:00"/>
    <x v="69"/>
    <n v="19.5"/>
    <n v="18.5"/>
    <m/>
    <m/>
    <n v="40623"/>
    <n v="43110"/>
    <n v="1193"/>
    <m/>
    <m/>
    <x v="0"/>
    <m/>
    <n v="7011"/>
    <n v="1"/>
    <n v="53"/>
    <n v="20"/>
    <n v="2.65"/>
    <n v="0"/>
    <n v="58.46153846153846"/>
    <s v=""/>
    <n v="2.998027613412229"/>
    <x v="2"/>
  </r>
  <r>
    <n v="302"/>
    <s v="Leon"/>
    <n v="2"/>
    <x v="4"/>
    <s v=""/>
    <d v="2006-05-17T00:00:00"/>
    <x v="267"/>
    <n v="19"/>
    <n v="18.5"/>
    <m/>
    <m/>
    <n v="8880"/>
    <n v="38901"/>
    <n v="1490"/>
    <m/>
    <m/>
    <x v="0"/>
    <m/>
    <n v="302"/>
    <n v="1"/>
    <n v="340"/>
    <n v="47"/>
    <n v="7.2340425531914896"/>
    <n v="0"/>
    <n v="60.526315789473685"/>
    <s v=""/>
    <n v="3.1855955678670358"/>
    <x v="2"/>
  </r>
  <r>
    <n v="6210"/>
    <s v="Benny"/>
    <n v="2"/>
    <x v="4"/>
    <s v=""/>
    <d v="2014-08-19T00:00:00"/>
    <x v="268"/>
    <n v="22.7"/>
    <n v="20.6"/>
    <n v="18.600000000000001"/>
    <n v="15.1"/>
    <n v="33526"/>
    <n v="42050"/>
    <n v="2280"/>
    <n v="26.4"/>
    <n v="24.4"/>
    <x v="109"/>
    <m/>
    <n v="6210"/>
    <n v="1"/>
    <n v="1086"/>
    <n v="180"/>
    <n v="6.0333333333333332"/>
    <n v="3.6999999999999993"/>
    <n v="52.59911894273128"/>
    <n v="86.363636363636374"/>
    <n v="2.3171418036445499"/>
    <x v="198"/>
  </r>
  <r>
    <n v="6586"/>
    <s v="Kwan"/>
    <n v="2"/>
    <x v="4"/>
    <s v=""/>
    <d v="2015-08-28T00:00:00"/>
    <x v="269"/>
    <n v="27"/>
    <n v="23.5"/>
    <n v="22.5"/>
    <n v="18.7"/>
    <n v="35426"/>
    <n v="42306"/>
    <n v="2486"/>
    <m/>
    <m/>
    <x v="0"/>
    <m/>
    <n v="6586"/>
    <n v="1"/>
    <n v="371"/>
    <n v="62"/>
    <n v="5.9838709677419351"/>
    <n v="0"/>
    <n v="78.333333333333329"/>
    <s v=""/>
    <n v="2.9012345679012346"/>
    <x v="2"/>
  </r>
  <r>
    <n v="7023"/>
    <s v="Zilbi"/>
    <n v="2"/>
    <x v="4"/>
    <s v=""/>
    <d v="2018-01-15T00:00:00"/>
    <x v="270"/>
    <n v="25.9"/>
    <n v="24.2"/>
    <m/>
    <m/>
    <n v="41478"/>
    <n v="43177"/>
    <n v="2758"/>
    <n v="26.4"/>
    <n v="24.9"/>
    <x v="26"/>
    <m/>
    <n v="7023"/>
    <n v="1"/>
    <n v="536"/>
    <n v="62"/>
    <n v="8.6451612903225801"/>
    <n v="0.5"/>
    <n v="85.791505791505799"/>
    <n v="104.46969696969697"/>
    <n v="3.3124133510233897"/>
    <x v="199"/>
  </r>
  <r>
    <n v="5935"/>
    <s v="Shrir"/>
    <n v="2"/>
    <x v="4"/>
    <s v=""/>
    <d v="2013-09-06T00:00:00"/>
    <x v="271"/>
    <n v="26.6"/>
    <n v="25.7"/>
    <n v="25.2"/>
    <n v="20.8"/>
    <n v="30500"/>
    <n v="41591"/>
    <n v="3006"/>
    <n v="28.6"/>
    <n v="25.8"/>
    <x v="110"/>
    <n v="21.6"/>
    <n v="5935"/>
    <n v="1"/>
    <n v="566"/>
    <n v="68"/>
    <n v="8.3235294117647065"/>
    <n v="2"/>
    <n v="91.729323308270665"/>
    <n v="105.10489510489509"/>
    <n v="3.4484708010628071"/>
    <x v="200"/>
  </r>
  <r>
    <n v="907"/>
    <s v="Mr. T"/>
    <n v="2"/>
    <x v="4"/>
    <s v=""/>
    <d v="2001-11-22T00:00:00"/>
    <x v="272"/>
    <n v="29.3"/>
    <n v="25.6"/>
    <m/>
    <m/>
    <n v="8277"/>
    <n v="37404"/>
    <n v="4800"/>
    <m/>
    <m/>
    <x v="0"/>
    <m/>
    <n v="907"/>
    <n v="1"/>
    <n v="1900"/>
    <n v="187"/>
    <n v="10.160427807486631"/>
    <n v="0"/>
    <n v="98.976109215017061"/>
    <s v=""/>
    <n v="3.3780242052906848"/>
    <x v="2"/>
  </r>
  <r>
    <n v="6388"/>
    <s v="Yoav"/>
    <n v="2"/>
    <x v="4"/>
    <s v=""/>
    <d v="2015-03-04T00:00:00"/>
    <x v="273"/>
    <n v="32.200000000000003"/>
    <n v="30"/>
    <n v="27.7"/>
    <n v="23.2"/>
    <n v="34547"/>
    <n v="42169"/>
    <n v="4640"/>
    <n v="34.299999999999997"/>
    <n v="31"/>
    <x v="111"/>
    <m/>
    <n v="6388"/>
    <n v="1"/>
    <n v="1567"/>
    <n v="102"/>
    <n v="15.362745098039216"/>
    <n v="2.0999999999999943"/>
    <n v="95.434782608695642"/>
    <n v="135.27696793002917"/>
    <n v="2.9638131244936532"/>
    <x v="201"/>
  </r>
  <r>
    <n v="6073"/>
    <s v="Shlomo"/>
    <n v="2"/>
    <x v="4"/>
    <s v=""/>
    <d v="2013-12-18T00:00:00"/>
    <x v="274"/>
    <n v="30.7"/>
    <n v="30.8"/>
    <n v="26.4"/>
    <n v="23.1"/>
    <n v="32046"/>
    <n v="41808"/>
    <n v="4855"/>
    <n v="31.9"/>
    <n v="31.8"/>
    <x v="27"/>
    <n v="26.2"/>
    <n v="6073"/>
    <n v="1"/>
    <n v="1427"/>
    <n v="182"/>
    <n v="7.8406593406593403"/>
    <n v="1.1999999999999993"/>
    <n v="111.66123778501628"/>
    <n v="152.19435736677116"/>
    <n v="3.6371738692187714"/>
    <x v="202"/>
  </r>
  <r>
    <n v="61"/>
    <s v="Razon yonsy"/>
    <n v="2"/>
    <x v="4"/>
    <s v=""/>
    <d v="2003-03-26T00:00:00"/>
    <x v="275"/>
    <n v="30"/>
    <m/>
    <n v="30"/>
    <m/>
    <n v="9052"/>
    <n v="37952"/>
    <n v="7000"/>
    <n v="35"/>
    <n v="33.5"/>
    <x v="0"/>
    <m/>
    <n v="61"/>
    <n v="1"/>
    <n v="3400"/>
    <n v="246"/>
    <n v="13.821138211382113"/>
    <n v="5"/>
    <n v="120"/>
    <n v="200"/>
    <n v="4"/>
    <x v="203"/>
  </r>
  <r>
    <n v="133"/>
    <s v="Kesari"/>
    <n v="2"/>
    <x v="4"/>
    <s v="Female"/>
    <d v="2001-02-02T00:00:00"/>
    <x v="276"/>
    <n v="66"/>
    <n v="62"/>
    <m/>
    <m/>
    <n v="8169"/>
    <n v="36924"/>
    <n v="3700"/>
    <n v="66"/>
    <n v="62"/>
    <x v="0"/>
    <m/>
    <n v="133"/>
    <n v="1"/>
    <n v="0"/>
    <n v="0"/>
    <n v="0"/>
    <n v="0"/>
    <n v="56.060606060606062"/>
    <n v="56.060606060606062"/>
    <n v="0.84940312213039482"/>
    <x v="204"/>
  </r>
  <r>
    <n v="4344"/>
    <s v="shoko"/>
    <n v="2"/>
    <x v="4"/>
    <s v=""/>
    <d v="2010-08-13T00:00:00"/>
    <x v="277"/>
    <n v="33.5"/>
    <n v="31.7"/>
    <n v="30.7"/>
    <n v="25.3"/>
    <n v="21875"/>
    <n v="40659"/>
    <n v="6880"/>
    <n v="37.200000000000003"/>
    <n v="34.4"/>
    <x v="0"/>
    <m/>
    <n v="4344"/>
    <n v="1"/>
    <n v="2440"/>
    <n v="256"/>
    <n v="9.53125"/>
    <n v="3.7000000000000028"/>
    <n v="132.53731343283582"/>
    <n v="184.94623655913978"/>
    <n v="3.9563377144130096"/>
    <x v="205"/>
  </r>
  <r>
    <n v="6836"/>
    <s v="Surfski"/>
    <n v="2"/>
    <x v="4"/>
    <s v=""/>
    <d v="2017-03-22T00:00:00"/>
    <x v="278"/>
    <n v="31.6"/>
    <n v="30.5"/>
    <n v="28.8"/>
    <n v="24.9"/>
    <n v="38946"/>
    <n v="42891"/>
    <n v="4880"/>
    <m/>
    <m/>
    <x v="0"/>
    <m/>
    <n v="6836"/>
    <n v="1"/>
    <n v="160"/>
    <n v="75"/>
    <n v="2.1333333333333333"/>
    <n v="0"/>
    <n v="149.36708860759492"/>
    <s v=""/>
    <n v="4.7268066015061683"/>
    <x v="2"/>
  </r>
  <r>
    <n v="4273"/>
    <s v="Shlomi"/>
    <n v="2"/>
    <x v="4"/>
    <s v=""/>
    <d v="2010-04-12T00:00:00"/>
    <x v="279"/>
    <n v="37"/>
    <n v="34.5"/>
    <m/>
    <m/>
    <n v="19856"/>
    <n v="40463"/>
    <n v="7760"/>
    <n v="39.5"/>
    <n v="35.5"/>
    <x v="112"/>
    <n v="28.7"/>
    <n v="4273"/>
    <n v="1"/>
    <n v="2420"/>
    <n v="183"/>
    <n v="13.224043715846994"/>
    <n v="2.5"/>
    <n v="144.32432432432432"/>
    <n v="196.45569620253164"/>
    <n v="3.9006574141709276"/>
    <x v="206"/>
  </r>
  <r>
    <n v="35"/>
    <s v="Shimshon"/>
    <n v="2"/>
    <x v="4"/>
    <s v=""/>
    <d v="2003-03-27T00:00:00"/>
    <x v="280"/>
    <n v="35"/>
    <n v="35"/>
    <m/>
    <m/>
    <n v="1238"/>
    <n v="37860"/>
    <m/>
    <n v="38.5"/>
    <n v="37"/>
    <x v="0"/>
    <m/>
    <n v="35"/>
    <n v="1"/>
    <n v="0"/>
    <n v="153"/>
    <n v="0"/>
    <n v="3.5"/>
    <n v="154.28571428571428"/>
    <s v=""/>
    <n v="4.408163265306122"/>
    <x v="2"/>
  </r>
  <r>
    <n v="5287"/>
    <s v="Gili"/>
    <n v="2"/>
    <x v="4"/>
    <s v=""/>
    <d v="2012-03-02T00:00:00"/>
    <x v="281"/>
    <n v="37.6"/>
    <n v="35.5"/>
    <n v="35.4"/>
    <n v="30.2"/>
    <n v="26115"/>
    <n v="41023"/>
    <n v="6520"/>
    <n v="37"/>
    <n v="34.700000000000003"/>
    <x v="113"/>
    <n v="29.4"/>
    <n v="5287"/>
    <n v="1"/>
    <n v="360"/>
    <n v="53"/>
    <n v="6.7924528301886795"/>
    <n v="-0.60000000000000142"/>
    <n v="163.82978723404256"/>
    <n v="176.21621621621622"/>
    <n v="4.3571751923947479"/>
    <x v="207"/>
  </r>
  <r>
    <n v="37"/>
    <s v="Dror"/>
    <n v="2"/>
    <x v="4"/>
    <s v=""/>
    <d v="2003-08-29T00:00:00"/>
    <x v="282"/>
    <n v="38.5"/>
    <n v="35.200000000000003"/>
    <n v="37.5"/>
    <n v="29.6"/>
    <n v="6151"/>
    <n v="37862"/>
    <n v="6200"/>
    <n v="38.5"/>
    <n v="35.200000000000003"/>
    <x v="114"/>
    <n v="29.6"/>
    <n v="37"/>
    <n v="1"/>
    <n v="0"/>
    <n v="0"/>
    <n v="0"/>
    <n v="0"/>
    <n v="161.03896103896105"/>
    <n v="161.03896103896105"/>
    <n v="4.1828301568561308"/>
    <x v="208"/>
  </r>
  <r>
    <n v="92"/>
    <s v="Raziel"/>
    <n v="2"/>
    <x v="4"/>
    <s v=""/>
    <d v="2002-02-27T00:00:00"/>
    <x v="283"/>
    <n v="37.4"/>
    <n v="35.799999999999997"/>
    <n v="35.799999999999997"/>
    <m/>
    <n v="8405"/>
    <n v="37314"/>
    <n v="6800"/>
    <n v="37.4"/>
    <n v="35.799999999999997"/>
    <x v="115"/>
    <m/>
    <n v="92"/>
    <n v="1"/>
    <n v="0"/>
    <n v="0"/>
    <n v="0"/>
    <n v="0"/>
    <n v="181.81818181818181"/>
    <n v="181.81818181818181"/>
    <n v="4.8614487117160916"/>
    <x v="209"/>
  </r>
  <r>
    <n v="911"/>
    <s v="Anat"/>
    <n v="2"/>
    <x v="4"/>
    <s v="Female"/>
    <d v="2001-03-25T00:00:00"/>
    <x v="284"/>
    <n v="40"/>
    <n v="0"/>
    <n v="35.4"/>
    <n v="0"/>
    <n v="7635"/>
    <n v="37067"/>
    <n v="10000"/>
    <m/>
    <m/>
    <x v="0"/>
    <m/>
    <n v="911"/>
    <n v="1"/>
    <n v="3020"/>
    <n v="92"/>
    <n v="32.826086956521742"/>
    <n v="0"/>
    <n v="174.5"/>
    <s v=""/>
    <n v="4.3624999999999998"/>
    <x v="2"/>
  </r>
  <r>
    <n v="6168"/>
    <s v="Jacqueline"/>
    <n v="2"/>
    <x v="4"/>
    <s v=""/>
    <d v="2014-07-17T00:00:00"/>
    <x v="285"/>
    <n v="40.5"/>
    <n v="37.6"/>
    <n v="36.4"/>
    <n v="27.7"/>
    <n v="33030"/>
    <n v="41966"/>
    <n v="9520"/>
    <n v="42.2"/>
    <n v="39.200000000000003"/>
    <x v="116"/>
    <m/>
    <n v="6168"/>
    <n v="1"/>
    <n v="2400"/>
    <n v="129"/>
    <n v="18.604651162790699"/>
    <n v="1.7000000000000028"/>
    <n v="175.80246913580248"/>
    <n v="225.59241706161137"/>
    <n v="4.3408017070568512"/>
    <x v="210"/>
  </r>
  <r>
    <n v="6643"/>
    <s v="Opal"/>
    <n v="2"/>
    <x v="4"/>
    <s v=""/>
    <d v="2015-12-07T00:00:00"/>
    <x v="286"/>
    <n v="43"/>
    <n v="41.3"/>
    <n v="38.700000000000003"/>
    <n v="32.700000000000003"/>
    <n v="36000"/>
    <n v="42416"/>
    <n v="12020"/>
    <n v="44.1"/>
    <n v="43"/>
    <x v="117"/>
    <n v="33.9"/>
    <n v="6643"/>
    <n v="1"/>
    <n v="4260"/>
    <n v="71"/>
    <n v="60"/>
    <n v="1.1000000000000014"/>
    <n v="180.46511627906978"/>
    <n v="272.56235827664398"/>
    <n v="4.1968631692806921"/>
    <x v="211"/>
  </r>
  <r>
    <n v="893"/>
    <s v="Nizan"/>
    <n v="2"/>
    <x v="4"/>
    <s v=""/>
    <d v="1999-03-10T00:00:00"/>
    <x v="287"/>
    <n v="45"/>
    <m/>
    <m/>
    <m/>
    <n v="20673"/>
    <n v="36507"/>
    <n v="16100"/>
    <n v="51"/>
    <m/>
    <x v="0"/>
    <m/>
    <n v="893"/>
    <n v="1"/>
    <n v="5900"/>
    <n v="278"/>
    <n v="21.223021582733814"/>
    <n v="6"/>
    <n v="226.66666666666666"/>
    <n v="315.68627450980392"/>
    <n v="5.0370370370370372"/>
    <x v="212"/>
  </r>
  <r>
    <n v="7016"/>
    <s v="Fares"/>
    <n v="2"/>
    <x v="4"/>
    <s v=""/>
    <d v="2018-01-05T00:00:00"/>
    <x v="288"/>
    <n v="44.8"/>
    <n v="42.3"/>
    <n v="40.5"/>
    <n v="33.299999999999997"/>
    <n v="42541"/>
    <n v="43289"/>
    <n v="14100"/>
    <n v="46"/>
    <n v="43"/>
    <x v="118"/>
    <m/>
    <n v="7016"/>
    <n v="1"/>
    <n v="3860"/>
    <n v="184"/>
    <n v="20.978260869565219"/>
    <n v="1.2000000000000028"/>
    <n v="228.57142857142858"/>
    <n v="306.52173913043481"/>
    <n v="5.1020408163265314"/>
    <x v="213"/>
  </r>
  <r>
    <n v="4203"/>
    <s v="Hertzog"/>
    <n v="2"/>
    <x v="4"/>
    <s v=""/>
    <d v="2006-06-28T00:00:00"/>
    <x v="289"/>
    <n v="43.7"/>
    <n v="42.5"/>
    <m/>
    <m/>
    <n v="17154"/>
    <n v="38896"/>
    <n v="10820"/>
    <n v="43.7"/>
    <n v="42.5"/>
    <x v="0"/>
    <m/>
    <n v="4203"/>
    <n v="1"/>
    <n v="0"/>
    <n v="0"/>
    <n v="0"/>
    <n v="0"/>
    <n v="247.59725400457666"/>
    <n v="247.59725400457666"/>
    <n v="5.6658410527363072"/>
    <x v="214"/>
  </r>
  <r>
    <n v="6760"/>
    <s v="Laana"/>
    <n v="2"/>
    <x v="4"/>
    <s v=""/>
    <d v="2016-10-23T00:00:00"/>
    <x v="290"/>
    <n v="43.7"/>
    <n v="41.9"/>
    <n v="41.5"/>
    <n v="33.6"/>
    <n v="38346"/>
    <n v="42803"/>
    <n v="14020"/>
    <n v="45"/>
    <n v="32.6"/>
    <x v="119"/>
    <m/>
    <n v="6760"/>
    <n v="1"/>
    <n v="3120"/>
    <n v="137"/>
    <n v="22.773722627737225"/>
    <n v="1.2999999999999972"/>
    <n v="249.42791762013729"/>
    <n v="311.55555555555554"/>
    <n v="5.7077326686530263"/>
    <x v="215"/>
  </r>
  <r>
    <n v="4264"/>
    <s v="Shayko"/>
    <n v="2"/>
    <x v="4"/>
    <s v=""/>
    <d v="2010-03-18T00:00:00"/>
    <x v="291"/>
    <n v="49.8"/>
    <n v="46"/>
    <n v="47.8"/>
    <n v="39.5"/>
    <n v="18725"/>
    <n v="40297"/>
    <n v="15040"/>
    <n v="50.6"/>
    <n v="46.2"/>
    <x v="120"/>
    <n v="39.299999999999997"/>
    <n v="4264"/>
    <n v="1"/>
    <n v="2720"/>
    <n v="42"/>
    <n v="64.761904761904759"/>
    <n v="0.80000000000000426"/>
    <n v="247.38955823293173"/>
    <n v="297.23320158102769"/>
    <n v="4.967661811906261"/>
    <x v="216"/>
  </r>
  <r>
    <n v="7063"/>
    <s v="Tnin"/>
    <n v="2"/>
    <x v="4"/>
    <s v=""/>
    <d v="2018-05-10T00:00:00"/>
    <x v="291"/>
    <n v="48"/>
    <n v="46"/>
    <n v="43.5"/>
    <n v="37"/>
    <n v="42297"/>
    <n v="43261"/>
    <n v="13520"/>
    <n v="48.5"/>
    <n v="47"/>
    <x v="121"/>
    <m/>
    <n v="7063"/>
    <n v="1"/>
    <n v="1200"/>
    <n v="31"/>
    <n v="38.70967741935484"/>
    <n v="0.5"/>
    <n v="256.66666666666669"/>
    <n v="278.76288659793812"/>
    <n v="5.3472222222222223"/>
    <x v="217"/>
  </r>
  <r>
    <n v="5851"/>
    <s v="Joni"/>
    <n v="2"/>
    <x v="4"/>
    <s v=""/>
    <d v="2013-06-27T00:00:00"/>
    <x v="292"/>
    <n v="47"/>
    <n v="45"/>
    <n v="42.3"/>
    <n v="35.299999999999997"/>
    <n v="29586"/>
    <n v="41452"/>
    <n v="12740"/>
    <n v="47"/>
    <n v="45"/>
    <x v="122"/>
    <n v="35.299999999999997"/>
    <n v="5851"/>
    <n v="1"/>
    <n v="0"/>
    <n v="0"/>
    <n v="0"/>
    <n v="0"/>
    <n v="271.06382978723406"/>
    <n v="271.06382978723406"/>
    <n v="5.7673155273879582"/>
    <x v="218"/>
  </r>
  <r>
    <n v="188"/>
    <s v="Molly"/>
    <n v="2"/>
    <x v="4"/>
    <s v=""/>
    <d v="2004-07-11T00:00:00"/>
    <x v="293"/>
    <n v="47"/>
    <n v="44.5"/>
    <m/>
    <m/>
    <n v="8950"/>
    <n v="38520"/>
    <n v="20000"/>
    <n v="48.8"/>
    <n v="46"/>
    <x v="0"/>
    <m/>
    <n v="188"/>
    <n v="1"/>
    <n v="7200"/>
    <n v="341"/>
    <n v="21.114369501466275"/>
    <n v="1.7999999999999972"/>
    <n v="272.34042553191489"/>
    <n v="409.8360655737705"/>
    <n v="5.7944771389769123"/>
    <x v="219"/>
  </r>
  <r>
    <n v="2127"/>
    <s v="Tchompee"/>
    <n v="2"/>
    <x v="4"/>
    <s v=""/>
    <d v="2008-02-19T00:00:00"/>
    <x v="294"/>
    <n v="51.4"/>
    <n v="48.4"/>
    <m/>
    <m/>
    <n v="17679"/>
    <n v="40171"/>
    <n v="25580"/>
    <n v="57.5"/>
    <n v="54"/>
    <x v="65"/>
    <m/>
    <n v="2127"/>
    <n v="1"/>
    <n v="12040"/>
    <n v="674"/>
    <n v="17.863501483679524"/>
    <n v="6.1000000000000014"/>
    <n v="263.42412451361866"/>
    <n v="444.86956521739131"/>
    <n v="5.1249829671910252"/>
    <x v="220"/>
  </r>
  <r>
    <n v="6933"/>
    <s v="Halochem Hakatan"/>
    <n v="2"/>
    <x v="4"/>
    <s v=""/>
    <d v="2017-11-03T00:00:00"/>
    <x v="295"/>
    <n v="48"/>
    <n v="47.5"/>
    <n v="43.4"/>
    <n v="36.4"/>
    <n v="40340"/>
    <n v="43072"/>
    <n v="16500"/>
    <n v="48.2"/>
    <n v="48.1"/>
    <x v="123"/>
    <n v="36"/>
    <n v="6933"/>
    <n v="1"/>
    <n v="1880"/>
    <n v="30"/>
    <n v="62.666666666666664"/>
    <n v="0.20000000000000284"/>
    <n v="304.58333333333331"/>
    <n v="342.32365145228215"/>
    <n v="6.3454861111111107"/>
    <x v="221"/>
  </r>
  <r>
    <n v="6317"/>
    <s v="Oded"/>
    <n v="2"/>
    <x v="4"/>
    <s v=""/>
    <d v="2015-01-09T00:00:00"/>
    <x v="296"/>
    <n v="51.7"/>
    <n v="47"/>
    <n v="48"/>
    <n v="38.6"/>
    <n v="34477"/>
    <n v="42159"/>
    <n v="19060"/>
    <n v="53.7"/>
    <n v="47.5"/>
    <x v="124"/>
    <n v="58.9"/>
    <n v="6317"/>
    <n v="1"/>
    <n v="4260"/>
    <n v="146"/>
    <n v="29.17808219178082"/>
    <n v="2"/>
    <n v="286.26692456479691"/>
    <n v="354.93482309124767"/>
    <n v="5.5370778445802102"/>
    <x v="222"/>
  </r>
  <r>
    <n v="4884"/>
    <s v="Mika"/>
    <n v="2"/>
    <x v="4"/>
    <s v=""/>
    <d v="2011-03-31T00:00:00"/>
    <x v="297"/>
    <n v="57.8"/>
    <n v="54.7"/>
    <n v="52.7"/>
    <n v="44"/>
    <n v="24946"/>
    <n v="40974"/>
    <n v="24380"/>
    <n v="58.8"/>
    <n v="59.7"/>
    <x v="125"/>
    <n v="44.7"/>
    <n v="4884"/>
    <n v="1"/>
    <n v="9480"/>
    <n v="341"/>
    <n v="27.80058651026393"/>
    <n v="1"/>
    <n v="257.78546712802768"/>
    <n v="414.62585034013608"/>
    <n v="4.4599561786856006"/>
    <x v="223"/>
  </r>
  <r>
    <n v="6711"/>
    <s v="Gufi"/>
    <n v="2"/>
    <x v="4"/>
    <s v=""/>
    <d v="2016-05-10T00:00:00"/>
    <x v="298"/>
    <n v="50.1"/>
    <n v="46"/>
    <n v="45.3"/>
    <n v="37"/>
    <n v="37101"/>
    <n v="42603"/>
    <m/>
    <n v="51.2"/>
    <n v="47.7"/>
    <x v="126"/>
    <n v="37.700000000000003"/>
    <n v="6711"/>
    <n v="1"/>
    <n v="0"/>
    <n v="103"/>
    <n v="0"/>
    <n v="1.1000000000000014"/>
    <n v="304.19161676646706"/>
    <s v=""/>
    <n v="6.0716889574145121"/>
    <x v="2"/>
  </r>
  <r>
    <n v="2099"/>
    <s v="Hariba"/>
    <n v="2"/>
    <x v="4"/>
    <s v=""/>
    <d v="2006-05-17T00:00:00"/>
    <x v="299"/>
    <n v="48"/>
    <n v="52"/>
    <m/>
    <m/>
    <n v="15037"/>
    <n v="39008"/>
    <n v="20520"/>
    <m/>
    <m/>
    <x v="0"/>
    <m/>
    <n v="2099"/>
    <n v="1"/>
    <n v="4880"/>
    <n v="154"/>
    <n v="31.688311688311689"/>
    <n v="0"/>
    <n v="325.83333333333331"/>
    <s v=""/>
    <n v="6.7881944444444446"/>
    <x v="2"/>
  </r>
  <r>
    <n v="5361"/>
    <s v="Awad"/>
    <n v="2"/>
    <x v="4"/>
    <s v=""/>
    <d v="2012-05-16T00:00:00"/>
    <x v="300"/>
    <n v="52"/>
    <n v="46.1"/>
    <m/>
    <m/>
    <n v="26891"/>
    <n v="41067"/>
    <n v="18020"/>
    <n v="52"/>
    <n v="47"/>
    <x v="127"/>
    <n v="38"/>
    <n v="5361"/>
    <n v="1"/>
    <n v="2000"/>
    <n v="22"/>
    <n v="90.909090909090907"/>
    <n v="0"/>
    <n v="308.07692307692309"/>
    <n v="346.53846153846155"/>
    <n v="5.9245562130177518"/>
    <x v="224"/>
  </r>
  <r>
    <n v="6292"/>
    <s v="Heiman"/>
    <n v="2"/>
    <x v="4"/>
    <s v="Female"/>
    <d v="2014-11-15T00:00:00"/>
    <x v="301"/>
    <n v="51.5"/>
    <n v="47.5"/>
    <n v="46.3"/>
    <n v="37.5"/>
    <n v="33583"/>
    <n v="42060"/>
    <n v="18640"/>
    <m/>
    <m/>
    <x v="0"/>
    <m/>
    <n v="6292"/>
    <n v="1"/>
    <n v="2280"/>
    <n v="102"/>
    <n v="22.352941176470587"/>
    <n v="0"/>
    <n v="317.66990291262135"/>
    <s v=""/>
    <n v="6.1683476293712882"/>
    <x v="2"/>
  </r>
  <r>
    <n v="4156"/>
    <s v="Moshe Hakatan"/>
    <n v="2"/>
    <x v="4"/>
    <s v=""/>
    <d v="2009-09-11T00:00:00"/>
    <x v="302"/>
    <n v="52.5"/>
    <n v="50.8"/>
    <m/>
    <m/>
    <n v="16875"/>
    <n v="40080"/>
    <n v="16080"/>
    <n v="52"/>
    <n v="50.8"/>
    <x v="128"/>
    <n v="40"/>
    <n v="4156"/>
    <n v="1"/>
    <n v="-780"/>
    <n v="13"/>
    <n v="0"/>
    <n v="-0.5"/>
    <n v="321.14285714285717"/>
    <n v="309.23076923076923"/>
    <n v="6.1170068027210887"/>
    <x v="225"/>
  </r>
  <r>
    <n v="894"/>
    <s v="Mazal"/>
    <n v="2"/>
    <x v="4"/>
    <s v=""/>
    <d v="1999-03-03T00:00:00"/>
    <x v="303"/>
    <n v="54"/>
    <m/>
    <m/>
    <m/>
    <n v="8241"/>
    <n v="36337"/>
    <n v="19000"/>
    <n v="55.2"/>
    <m/>
    <x v="0"/>
    <m/>
    <n v="894"/>
    <n v="1"/>
    <n v="1800"/>
    <n v="115"/>
    <n v="15.652173913043478"/>
    <n v="1.2000000000000028"/>
    <n v="318.51851851851853"/>
    <n v="344.20289855072463"/>
    <n v="5.8984910836762685"/>
    <x v="226"/>
  </r>
  <r>
    <n v="5757"/>
    <s v="Negev-Gate"/>
    <n v="2"/>
    <x v="4"/>
    <s v=""/>
    <d v="2013-04-18T00:00:00"/>
    <x v="304"/>
    <n v="52.3"/>
    <n v="51.8"/>
    <n v="47.6"/>
    <n v="41.5"/>
    <n v="29594"/>
    <n v="41455"/>
    <n v="20580"/>
    <n v="53.1"/>
    <n v="51.8"/>
    <x v="0"/>
    <m/>
    <n v="5757"/>
    <n v="1"/>
    <n v="1880"/>
    <n v="73"/>
    <n v="25.753424657534246"/>
    <n v="0.80000000000000426"/>
    <n v="357.55258126195031"/>
    <n v="387.57062146892656"/>
    <n v="6.8365694313948442"/>
    <x v="227"/>
  </r>
  <r>
    <n v="6824"/>
    <s v="Ronen"/>
    <n v="2"/>
    <x v="4"/>
    <s v=""/>
    <d v="2016-12-08T00:00:00"/>
    <x v="305"/>
    <n v="55.3"/>
    <n v="53"/>
    <n v="50.8"/>
    <n v="42.5"/>
    <n v="38308"/>
    <n v="42799"/>
    <n v="22840"/>
    <n v="55.2"/>
    <n v="52.4"/>
    <x v="129"/>
    <n v="41.4"/>
    <n v="6824"/>
    <n v="1"/>
    <n v="3840"/>
    <n v="87"/>
    <n v="44.137931034482762"/>
    <n v="-9.9999999999994316E-2"/>
    <n v="343.58047016274867"/>
    <n v="413.76811594202894"/>
    <n v="6.2130283935397594"/>
    <x v="228"/>
  </r>
  <r>
    <n v="5270"/>
    <s v="Tzahi"/>
    <n v="2"/>
    <x v="4"/>
    <s v=""/>
    <d v="2012-02-18T00:00:00"/>
    <x v="306"/>
    <n v="56.4"/>
    <n v="52.8"/>
    <n v="53"/>
    <n v="45.3"/>
    <n v="25145"/>
    <n v="40981"/>
    <n v="21040"/>
    <n v="56.1"/>
    <n v="52.8"/>
    <x v="130"/>
    <n v="44.5"/>
    <n v="5270"/>
    <n v="1"/>
    <n v="1680"/>
    <n v="24"/>
    <n v="70"/>
    <n v="-0.29999999999999716"/>
    <n v="343.26241134751774"/>
    <n v="375.04456327985741"/>
    <n v="6.0862129671545695"/>
    <x v="229"/>
  </r>
  <r>
    <n v="5664"/>
    <s v="Strider"/>
    <n v="2"/>
    <x v="4"/>
    <s v=""/>
    <d v="2012-12-21T00:00:00"/>
    <x v="307"/>
    <n v="55.4"/>
    <n v="54.2"/>
    <n v="51.7"/>
    <n v="42.6"/>
    <n v="29780"/>
    <n v="41491"/>
    <n v="25640"/>
    <n v="57.5"/>
    <n v="55.6"/>
    <x v="131"/>
    <n v="45.2"/>
    <n v="5664"/>
    <n v="1"/>
    <n v="6200"/>
    <n v="227"/>
    <n v="27.312775330396477"/>
    <n v="2.1000000000000014"/>
    <n v="350.90252707581226"/>
    <n v="445.91304347826087"/>
    <n v="6.333980633137406"/>
    <x v="230"/>
  </r>
  <r>
    <n v="6012"/>
    <s v="Layla"/>
    <n v="2"/>
    <x v="4"/>
    <s v="Female"/>
    <d v="2013-11-01T00:00:00"/>
    <x v="308"/>
    <n v="58.7"/>
    <n v="59.83"/>
    <n v="48.9"/>
    <n v="43.9"/>
    <n v="32045"/>
    <n v="41808"/>
    <n v="24020"/>
    <n v="58"/>
    <n v="61"/>
    <x v="132"/>
    <n v="45.4"/>
    <n v="6012"/>
    <n v="1"/>
    <n v="4360"/>
    <n v="229"/>
    <n v="19.039301310043669"/>
    <n v="-0.70000000000000284"/>
    <n v="334.92333901192501"/>
    <n v="414.13793103448273"/>
    <n v="5.7056786884484669"/>
    <x v="231"/>
  </r>
  <r>
    <n v="5723"/>
    <s v="Rikki"/>
    <n v="2"/>
    <x v="4"/>
    <s v=""/>
    <d v="2013-01-28T00:00:00"/>
    <x v="309"/>
    <n v="54.4"/>
    <n v="52.5"/>
    <n v="49.4"/>
    <n v="41.5"/>
    <n v="28695"/>
    <n v="41310"/>
    <n v="20160"/>
    <n v="54.7"/>
    <n v="51"/>
    <x v="133"/>
    <n v="41"/>
    <n v="5723"/>
    <n v="1"/>
    <n v="440"/>
    <n v="8"/>
    <n v="55"/>
    <n v="0.30000000000000426"/>
    <n v="362.5"/>
    <n v="368.55575868372944"/>
    <n v="6.663602941176471"/>
    <x v="232"/>
  </r>
  <r>
    <n v="6803"/>
    <s v="Tzvia"/>
    <n v="2"/>
    <x v="4"/>
    <s v=""/>
    <d v="2016-11-17T00:00:00"/>
    <x v="310"/>
    <n v="55.7"/>
    <n v="52.4"/>
    <n v="51"/>
    <n v="42"/>
    <n v="39072"/>
    <n v="42907"/>
    <m/>
    <n v="59"/>
    <n v="57.5"/>
    <x v="134"/>
    <n v="47.4"/>
    <n v="6803"/>
    <n v="1"/>
    <n v="0"/>
    <n v="216"/>
    <n v="0"/>
    <n v="3.2999999999999972"/>
    <n v="363.73429084380609"/>
    <s v=""/>
    <n v="6.5302386147900551"/>
    <x v="2"/>
  </r>
  <r>
    <n v="4337"/>
    <s v="Moris"/>
    <n v="2"/>
    <x v="4"/>
    <s v=""/>
    <d v="2010-07-11T00:00:00"/>
    <x v="311"/>
    <n v="56.1"/>
    <n v="53.3"/>
    <n v="51.9"/>
    <n v="44.7"/>
    <n v="23248"/>
    <n v="40813"/>
    <n v="29680"/>
    <n v="61"/>
    <n v="58"/>
    <x v="135"/>
    <n v="47.7"/>
    <n v="4337"/>
    <n v="1"/>
    <n v="9220"/>
    <n v="443"/>
    <n v="20.812641083521445"/>
    <n v="4.8999999999999986"/>
    <n v="364.70588235294116"/>
    <n v="486.55737704918033"/>
    <n v="6.5009961203732827"/>
    <x v="233"/>
  </r>
  <r>
    <n v="6804"/>
    <s v="Nesherke"/>
    <n v="2"/>
    <x v="4"/>
    <s v=""/>
    <d v="2016-11-19T00:00:00"/>
    <x v="312"/>
    <n v="57.4"/>
    <n v="53.8"/>
    <n v="53"/>
    <n v="42.1"/>
    <n v="38403"/>
    <n v="42812"/>
    <n v="22240"/>
    <n v="54.6"/>
    <n v="52.5"/>
    <x v="136"/>
    <m/>
    <n v="6804"/>
    <n v="1"/>
    <n v="1360"/>
    <n v="119"/>
    <n v="11.428571428571429"/>
    <n v="-2.7999999999999972"/>
    <n v="363.76306620209061"/>
    <n v="407.3260073260073"/>
    <n v="6.337335648120046"/>
    <x v="234"/>
  </r>
  <r>
    <n v="4414"/>
    <s v="Shay"/>
    <n v="2"/>
    <x v="4"/>
    <s v=""/>
    <d v="2010-11-06T00:00:00"/>
    <x v="313"/>
    <n v="56"/>
    <n v="54.3"/>
    <n v="55.5"/>
    <n v="45.6"/>
    <n v="29785"/>
    <n v="41492"/>
    <m/>
    <n v="60"/>
    <n v="56.5"/>
    <x v="0"/>
    <m/>
    <n v="4414"/>
    <n v="1"/>
    <n v="0"/>
    <n v="1004"/>
    <n v="0"/>
    <n v="4"/>
    <n v="381.78571428571428"/>
    <s v=""/>
    <n v="6.8176020408163263"/>
    <x v="2"/>
  </r>
  <r>
    <n v="906"/>
    <s v="Natan"/>
    <n v="2"/>
    <x v="4"/>
    <s v=""/>
    <d v="2002-12-21T00:00:00"/>
    <x v="314"/>
    <n v="57"/>
    <n v="56"/>
    <n v="55.3"/>
    <n v="46"/>
    <n v="8283"/>
    <n v="37611"/>
    <n v="22000"/>
    <n v="57"/>
    <n v="56"/>
    <x v="125"/>
    <n v="46"/>
    <n v="906"/>
    <n v="1"/>
    <n v="0"/>
    <n v="0"/>
    <n v="0"/>
    <n v="0"/>
    <n v="385.96491228070175"/>
    <n v="385.96491228070175"/>
    <n v="6.7713142505386275"/>
    <x v="235"/>
  </r>
  <r>
    <n v="913"/>
    <s v="Doogit"/>
    <n v="2"/>
    <x v="4"/>
    <s v="Female"/>
    <d v="2000-07-12T00:00:00"/>
    <x v="314"/>
    <m/>
    <m/>
    <m/>
    <m/>
    <n v="7998"/>
    <n v="36711"/>
    <n v="22000"/>
    <n v="56.5"/>
    <m/>
    <x v="0"/>
    <m/>
    <n v="913"/>
    <n v="1"/>
    <n v="0"/>
    <n v="-8"/>
    <n v="0"/>
    <n v="0"/>
    <s v=""/>
    <n v="389.3805309734513"/>
    <s v=""/>
    <x v="236"/>
  </r>
  <r>
    <n v="3860"/>
    <s v="Frankenstain"/>
    <n v="2"/>
    <x v="4"/>
    <s v=""/>
    <d v="2009-04-23T00:00:00"/>
    <x v="315"/>
    <n v="58.2"/>
    <n v="53.5"/>
    <m/>
    <m/>
    <n v="27561"/>
    <n v="41169"/>
    <n v="55580"/>
    <n v="71.599999999999994"/>
    <n v="61.5"/>
    <x v="137"/>
    <n v="50.6"/>
    <n v="3860"/>
    <n v="1"/>
    <n v="33280"/>
    <n v="1243"/>
    <n v="26.773934030571198"/>
    <n v="13.399999999999991"/>
    <n v="383.16151202749137"/>
    <n v="776.25698324022358"/>
    <n v="6.5835311344929792"/>
    <x v="237"/>
  </r>
  <r>
    <n v="5997"/>
    <s v="Tzedek-Ofir"/>
    <n v="2"/>
    <x v="4"/>
    <s v="Female"/>
    <d v="2013-10-10T00:00:00"/>
    <x v="316"/>
    <n v="58.3"/>
    <n v="57.4"/>
    <n v="54.6"/>
    <n v="45"/>
    <n v="30621"/>
    <n v="41605"/>
    <n v="22340"/>
    <n v="57.5"/>
    <n v="56.1"/>
    <x v="138"/>
    <n v="43.7"/>
    <n v="5997"/>
    <n v="1"/>
    <n v="-80"/>
    <n v="48"/>
    <n v="0"/>
    <n v="-0.79999999999999716"/>
    <n v="384.56260720411666"/>
    <n v="388.52173913043481"/>
    <n v="6.5962711355766146"/>
    <x v="238"/>
  </r>
  <r>
    <n v="4553"/>
    <s v="Guy"/>
    <n v="2"/>
    <x v="4"/>
    <s v=""/>
    <d v="2005-06-28T00:00:00"/>
    <x v="317"/>
    <m/>
    <m/>
    <m/>
    <m/>
    <n v="20706"/>
    <n v="38644"/>
    <n v="24120"/>
    <m/>
    <m/>
    <x v="0"/>
    <m/>
    <n v="4553"/>
    <n v="1"/>
    <n v="1620"/>
    <n v="113"/>
    <n v="14.336283185840708"/>
    <n v="0"/>
    <s v=""/>
    <s v=""/>
    <s v=""/>
    <x v="2"/>
  </r>
  <r>
    <n v="6799"/>
    <s v="Ayala"/>
    <n v="2"/>
    <x v="4"/>
    <s v="Female"/>
    <d v="2016-11-08T00:00:00"/>
    <x v="318"/>
    <n v="57.5"/>
    <n v="56.1"/>
    <n v="52.7"/>
    <n v="45.4"/>
    <n v="39071"/>
    <n v="42907"/>
    <m/>
    <n v="57.5"/>
    <n v="54"/>
    <x v="139"/>
    <n v="44.6"/>
    <n v="6799"/>
    <n v="1"/>
    <n v="0"/>
    <n v="225"/>
    <n v="0"/>
    <n v="0"/>
    <n v="392.69565217391306"/>
    <s v=""/>
    <n v="6.8294896030245749"/>
    <x v="2"/>
  </r>
  <r>
    <n v="460"/>
    <s v="Hymika"/>
    <n v="2"/>
    <x v="4"/>
    <s v="Female"/>
    <d v="2006-10-24T00:00:00"/>
    <x v="319"/>
    <m/>
    <m/>
    <m/>
    <m/>
    <n v="1045"/>
    <n v="39209"/>
    <n v="25820"/>
    <n v="56.5"/>
    <n v="54.3"/>
    <x v="0"/>
    <m/>
    <n v="460"/>
    <n v="1"/>
    <n v="3020"/>
    <n v="195"/>
    <n v="15.487179487179487"/>
    <n v="0"/>
    <s v=""/>
    <n v="456.99115044247787"/>
    <s v=""/>
    <x v="239"/>
  </r>
  <r>
    <n v="6801"/>
    <s v="Levi"/>
    <n v="2"/>
    <x v="4"/>
    <s v=""/>
    <d v="2016-11-15T00:00:00"/>
    <x v="320"/>
    <n v="56.8"/>
    <n v="53"/>
    <n v="51.3"/>
    <n v="42.8"/>
    <n v="37912"/>
    <n v="42740"/>
    <n v="20900"/>
    <n v="57.8"/>
    <n v="53.6"/>
    <x v="140"/>
    <m/>
    <n v="6801"/>
    <n v="1"/>
    <n v="-2180"/>
    <n v="51"/>
    <n v="0"/>
    <n v="1"/>
    <n v="406.33802816901408"/>
    <n v="361.5916955017301"/>
    <n v="7.153838524102361"/>
    <x v="240"/>
  </r>
  <r>
    <n v="5718"/>
    <s v="Yona"/>
    <n v="2"/>
    <x v="4"/>
    <s v="Female"/>
    <d v="2013-01-21T00:00:00"/>
    <x v="321"/>
    <n v="56.8"/>
    <n v="57.2"/>
    <n v="53.7"/>
    <n v="45.6"/>
    <n v="28697"/>
    <n v="41310"/>
    <n v="24860"/>
    <n v="56.7"/>
    <n v="56.6"/>
    <x v="141"/>
    <n v="44"/>
    <n v="5718"/>
    <n v="1"/>
    <n v="1760"/>
    <n v="15"/>
    <n v="117.33333333333333"/>
    <n v="-9.9999999999994316E-2"/>
    <n v="406.69014084507046"/>
    <n v="438.44797178130511"/>
    <n v="7.1600376909343391"/>
    <x v="241"/>
  </r>
  <r>
    <n v="5352"/>
    <s v="Moshe Haim"/>
    <n v="2"/>
    <x v="4"/>
    <s v="Male"/>
    <d v="2012-05-04T00:00:00"/>
    <x v="322"/>
    <n v="57"/>
    <n v="54.5"/>
    <n v="55"/>
    <n v="48.5"/>
    <n v="26972"/>
    <n v="41078"/>
    <n v="24680"/>
    <n v="57.2"/>
    <n v="53.5"/>
    <x v="142"/>
    <n v="46.3"/>
    <n v="5352"/>
    <n v="1"/>
    <n v="1420"/>
    <n v="45"/>
    <n v="31.555555555555557"/>
    <n v="0.20000000000000284"/>
    <n v="408.07017543859649"/>
    <n v="431.46853146853147"/>
    <n v="7.1591258848876578"/>
    <x v="242"/>
  </r>
  <r>
    <n v="2101"/>
    <s v="Tova"/>
    <n v="2"/>
    <x v="4"/>
    <s v=""/>
    <d v="2006-04-19T00:00:00"/>
    <x v="114"/>
    <n v="56"/>
    <n v="53.5"/>
    <m/>
    <m/>
    <n v="8236"/>
    <n v="38826"/>
    <n v="23280"/>
    <n v="56"/>
    <n v="53.5"/>
    <x v="0"/>
    <m/>
    <n v="2101"/>
    <n v="1"/>
    <n v="0"/>
    <n v="0"/>
    <n v="0"/>
    <n v="0"/>
    <n v="415.71428571428572"/>
    <n v="415.71428571428572"/>
    <n v="7.4234693877551017"/>
    <x v="243"/>
  </r>
  <r>
    <n v="6800"/>
    <s v="Moti 2"/>
    <n v="2"/>
    <x v="4"/>
    <s v="Male"/>
    <d v="2016-11-14T00:00:00"/>
    <x v="323"/>
    <n v="57.3"/>
    <n v="55"/>
    <n v="53.5"/>
    <n v="45.5"/>
    <n v="39907"/>
    <n v="43024"/>
    <n v="16820"/>
    <m/>
    <m/>
    <x v="0"/>
    <m/>
    <n v="6800"/>
    <n v="1"/>
    <n v="-6480"/>
    <n v="336"/>
    <n v="0"/>
    <n v="0"/>
    <n v="406.63176265270511"/>
    <s v=""/>
    <n v="7.0965403604311543"/>
    <x v="2"/>
  </r>
  <r>
    <n v="246"/>
    <s v="Guy Tzoref"/>
    <n v="2"/>
    <x v="4"/>
    <s v=""/>
    <d v="2005-05-31T00:00:00"/>
    <x v="324"/>
    <n v="57"/>
    <n v="55"/>
    <m/>
    <m/>
    <n v="15045"/>
    <n v="38503"/>
    <n v="23740"/>
    <n v="57"/>
    <n v="55"/>
    <x v="0"/>
    <m/>
    <n v="246"/>
    <n v="1"/>
    <n v="0"/>
    <n v="0"/>
    <n v="0"/>
    <n v="0"/>
    <n v="416.49122807017545"/>
    <n v="416.49122807017545"/>
    <n v="7.3068636503539555"/>
    <x v="244"/>
  </r>
  <r>
    <n v="130"/>
    <s v="Blue bay"/>
    <n v="2"/>
    <x v="4"/>
    <s v="Female"/>
    <d v="2000-12-05T00:00:00"/>
    <x v="325"/>
    <n v="54"/>
    <n v="53.7"/>
    <m/>
    <m/>
    <n v="7873"/>
    <n v="38029"/>
    <n v="24000"/>
    <m/>
    <m/>
    <x v="0"/>
    <m/>
    <n v="130"/>
    <n v="1"/>
    <n v="0"/>
    <n v="1164"/>
    <n v="0"/>
    <n v="0"/>
    <n v="444.44444444444446"/>
    <s v=""/>
    <n v="8.2304526748971192"/>
    <x v="2"/>
  </r>
  <r>
    <n v="6892"/>
    <s v="Dima"/>
    <n v="2"/>
    <x v="4"/>
    <s v=""/>
    <d v="2017-07-13T00:00:00"/>
    <x v="325"/>
    <n v="59"/>
    <n v="57"/>
    <n v="54.5"/>
    <n v="44.1"/>
    <n v="39635"/>
    <n v="42992"/>
    <n v="26500"/>
    <n v="59.5"/>
    <n v="57.5"/>
    <x v="143"/>
    <n v="44.5"/>
    <n v="6892"/>
    <n v="1"/>
    <n v="2500"/>
    <n v="63"/>
    <n v="39.682539682539684"/>
    <n v="0.5"/>
    <n v="406.77966101694915"/>
    <n v="445.37815126050418"/>
    <n v="6.8945705257110026"/>
    <x v="245"/>
  </r>
  <r>
    <n v="5990"/>
    <s v="Efrat"/>
    <n v="2"/>
    <x v="4"/>
    <s v="Female"/>
    <d v="2013-10-06T00:00:00"/>
    <x v="326"/>
    <n v="60.5"/>
    <n v="58.5"/>
    <n v="57"/>
    <m/>
    <n v="31860"/>
    <n v="41780"/>
    <n v="28520"/>
    <n v="61.7"/>
    <n v="57.4"/>
    <x v="144"/>
    <n v="47.7"/>
    <n v="5990"/>
    <n v="1"/>
    <n v="4360"/>
    <n v="227"/>
    <n v="19.207048458149778"/>
    <n v="1.2000000000000028"/>
    <n v="399.3388429752066"/>
    <n v="462.23662884927063"/>
    <n v="6.6006420326480431"/>
    <x v="246"/>
  </r>
  <r>
    <n v="6309"/>
    <s v="Ben"/>
    <n v="2"/>
    <x v="4"/>
    <s v=""/>
    <d v="2015-01-06T00:00:00"/>
    <x v="327"/>
    <m/>
    <m/>
    <m/>
    <m/>
    <n v="35431"/>
    <n v="42306"/>
    <n v="30040"/>
    <n v="63"/>
    <n v="60"/>
    <x v="145"/>
    <n v="49.5"/>
    <n v="6309"/>
    <n v="1"/>
    <n v="5680"/>
    <n v="296"/>
    <n v="19.189189189189189"/>
    <n v="0"/>
    <s v=""/>
    <n v="476.82539682539681"/>
    <s v=""/>
    <x v="247"/>
  </r>
  <r>
    <n v="5999"/>
    <s v="Hadas"/>
    <n v="2"/>
    <x v="4"/>
    <s v=""/>
    <d v="2013-10-16T00:00:00"/>
    <x v="328"/>
    <n v="60.2"/>
    <n v="57.5"/>
    <n v="57"/>
    <n v="47.5"/>
    <n v="30574"/>
    <n v="41598"/>
    <n v="23440"/>
    <n v="61.1"/>
    <n v="58"/>
    <x v="65"/>
    <m/>
    <n v="5999"/>
    <n v="1"/>
    <n v="-1000"/>
    <n v="35"/>
    <n v="0"/>
    <n v="0.89999999999999858"/>
    <n v="405.98006644518273"/>
    <n v="383.63338788870703"/>
    <n v="6.7438549243385824"/>
    <x v="248"/>
  </r>
  <r>
    <n v="2119"/>
    <s v="Krembo"/>
    <n v="2"/>
    <x v="4"/>
    <s v=""/>
    <d v="2008-02-15T00:00:00"/>
    <x v="329"/>
    <m/>
    <m/>
    <m/>
    <m/>
    <n v="10534"/>
    <n v="39601"/>
    <n v="27860"/>
    <n v="59.8"/>
    <n v="52.3"/>
    <x v="146"/>
    <m/>
    <n v="2119"/>
    <n v="1"/>
    <n v="3100"/>
    <n v="108"/>
    <n v="28.703703703703702"/>
    <n v="0"/>
    <s v=""/>
    <n v="465.88628762541811"/>
    <s v=""/>
    <x v="249"/>
  </r>
  <r>
    <n v="6271"/>
    <s v="Mula"/>
    <n v="2"/>
    <x v="4"/>
    <s v="Female"/>
    <d v="2014-10-12T00:00:00"/>
    <x v="330"/>
    <n v="58"/>
    <n v="54.4"/>
    <n v="53.4"/>
    <n v="44"/>
    <n v="33584"/>
    <n v="42060"/>
    <n v="28860"/>
    <m/>
    <m/>
    <x v="0"/>
    <m/>
    <n v="6271"/>
    <n v="1"/>
    <n v="3980"/>
    <n v="136"/>
    <n v="29.264705882352942"/>
    <n v="0"/>
    <n v="428.9655172413793"/>
    <s v=""/>
    <n v="7.3959571938168844"/>
    <x v="2"/>
  </r>
  <r>
    <n v="5276"/>
    <s v="Edwin"/>
    <n v="2"/>
    <x v="4"/>
    <s v=""/>
    <d v="2012-02-20T00:00:00"/>
    <x v="331"/>
    <n v="62.6"/>
    <n v="59.3"/>
    <m/>
    <m/>
    <n v="27452"/>
    <n v="41144"/>
    <n v="29720"/>
    <n v="62.6"/>
    <n v="60.5"/>
    <x v="147"/>
    <n v="46.6"/>
    <n v="5276"/>
    <n v="1"/>
    <n v="4700"/>
    <n v="185"/>
    <n v="25.405405405405407"/>
    <n v="0"/>
    <n v="399.6805111821086"/>
    <n v="474.76038338658145"/>
    <n v="6.3846727025895946"/>
    <x v="250"/>
  </r>
  <r>
    <n v="6510"/>
    <s v="Bar Refaeli"/>
    <n v="2"/>
    <x v="4"/>
    <s v=""/>
    <d v="2015-06-13T00:00:00"/>
    <x v="332"/>
    <n v="59.5"/>
    <n v="54"/>
    <n v="52.3"/>
    <n v="43.7"/>
    <n v="34915"/>
    <n v="42228"/>
    <n v="26200"/>
    <n v="60.1"/>
    <n v="54.6"/>
    <x v="142"/>
    <n v="44"/>
    <n v="6510"/>
    <n v="1"/>
    <n v="1080"/>
    <n v="60"/>
    <n v="18"/>
    <n v="0.60000000000000142"/>
    <n v="422.18487394957981"/>
    <n v="435.94009983361065"/>
    <n v="7.0955440999929387"/>
    <x v="251"/>
  </r>
  <r>
    <n v="7010"/>
    <s v="Ofer"/>
    <n v="2"/>
    <x v="4"/>
    <s v=""/>
    <d v="2017-12-18T00:00:00"/>
    <x v="333"/>
    <n v="61.5"/>
    <n v="59.1"/>
    <n v="56.6"/>
    <n v="44.6"/>
    <n v="41598"/>
    <n v="43188"/>
    <n v="28920"/>
    <n v="61.7"/>
    <n v="60"/>
    <x v="135"/>
    <m/>
    <n v="7010"/>
    <n v="1"/>
    <n v="3620"/>
    <n v="101"/>
    <n v="35.841584158415841"/>
    <n v="0.20000000000000284"/>
    <n v="411.3821138211382"/>
    <n v="468.71961102106968"/>
    <n v="6.6891400621323287"/>
    <x v="252"/>
  </r>
  <r>
    <n v="7045"/>
    <s v="Ronen"/>
    <n v="2"/>
    <x v="4"/>
    <s v=""/>
    <d v="2018-02-21T00:00:00"/>
    <x v="334"/>
    <n v="60"/>
    <n v="54.5"/>
    <n v="55.2"/>
    <n v="44.7"/>
    <n v="42232"/>
    <n v="43251"/>
    <n v="30460"/>
    <n v="60.5"/>
    <n v="55.2"/>
    <x v="148"/>
    <m/>
    <n v="7045"/>
    <n v="1"/>
    <n v="5000"/>
    <n v="99"/>
    <n v="50.505050505050505"/>
    <n v="0.5"/>
    <n v="424.33333333333331"/>
    <n v="503.47107438016531"/>
    <n v="7.072222222222222"/>
    <x v="253"/>
  </r>
  <r>
    <n v="7062"/>
    <s v="Wachad"/>
    <n v="2"/>
    <x v="4"/>
    <s v="Female"/>
    <d v="2018-05-10T00:00:00"/>
    <x v="335"/>
    <n v="61.5"/>
    <n v="55.5"/>
    <n v="56.5"/>
    <n v="44"/>
    <n v="43183"/>
    <n v="43355"/>
    <n v="32760"/>
    <n v="66.2"/>
    <n v="67.400000000000006"/>
    <x v="149"/>
    <m/>
    <n v="7062"/>
    <n v="1"/>
    <n v="6780"/>
    <n v="125"/>
    <n v="54.24"/>
    <n v="4.7000000000000028"/>
    <n v="422.4390243902439"/>
    <n v="494.86404833836855"/>
    <n v="6.8689272258576244"/>
    <x v="254"/>
  </r>
  <r>
    <n v="6937"/>
    <s v="Shaked"/>
    <n v="2"/>
    <x v="4"/>
    <s v="Female"/>
    <d v="2017-11-12T00:00:00"/>
    <x v="336"/>
    <n v="60"/>
    <n v="55"/>
    <n v="54"/>
    <n v="43.4"/>
    <n v="40642"/>
    <n v="43111"/>
    <n v="26600"/>
    <n v="60"/>
    <n v="54.9"/>
    <x v="150"/>
    <m/>
    <n v="6937"/>
    <n v="1"/>
    <n v="540"/>
    <n v="60"/>
    <n v="9"/>
    <n v="0"/>
    <n v="434.33333333333331"/>
    <n v="443.33333333333331"/>
    <n v="7.2388888888888889"/>
    <x v="255"/>
  </r>
  <r>
    <n v="7048"/>
    <s v="Lilu"/>
    <n v="2"/>
    <x v="4"/>
    <s v=""/>
    <d v="2018-03-23T00:00:00"/>
    <x v="337"/>
    <n v="60.5"/>
    <n v="54"/>
    <n v="54.3"/>
    <n v="42.5"/>
    <n v="42284"/>
    <n v="43258"/>
    <n v="28780"/>
    <m/>
    <m/>
    <x v="0"/>
    <m/>
    <n v="7048"/>
    <n v="1"/>
    <n v="2560"/>
    <n v="76"/>
    <n v="33.684210526315788"/>
    <n v="0"/>
    <n v="433.38842975206609"/>
    <s v=""/>
    <n v="7.1634451198688618"/>
    <x v="2"/>
  </r>
  <r>
    <n v="910"/>
    <s v="Filthy Harry"/>
    <n v="2"/>
    <x v="4"/>
    <s v=""/>
    <d v="2001-06-29T00:00:00"/>
    <x v="338"/>
    <n v="51"/>
    <n v="55.5"/>
    <n v="50"/>
    <n v="46"/>
    <n v="8025"/>
    <n v="37071"/>
    <n v="26800"/>
    <n v="51"/>
    <n v="55.5"/>
    <x v="151"/>
    <n v="46"/>
    <n v="910"/>
    <n v="1"/>
    <n v="0"/>
    <n v="0"/>
    <n v="0"/>
    <n v="0"/>
    <n v="525.49019607843138"/>
    <n v="525.49019607843138"/>
    <n v="10.303729334871203"/>
    <x v="256"/>
  </r>
  <r>
    <n v="4413"/>
    <s v="Dirty harry"/>
    <n v="2"/>
    <x v="4"/>
    <s v="Male"/>
    <d v="2001-06-29T00:00:00"/>
    <x v="338"/>
    <n v="51"/>
    <n v="55.5"/>
    <n v="50"/>
    <n v="46"/>
    <n v="20068"/>
    <n v="37071"/>
    <n v="26800"/>
    <n v="51"/>
    <n v="55.5"/>
    <x v="151"/>
    <n v="46"/>
    <n v="4413"/>
    <n v="1"/>
    <n v="0"/>
    <n v="0"/>
    <n v="0"/>
    <n v="0"/>
    <n v="525.49019607843138"/>
    <n v="525.49019607843138"/>
    <n v="10.303729334871203"/>
    <x v="256"/>
  </r>
  <r>
    <n v="6885"/>
    <s v="Eer HaKodesh"/>
    <n v="2"/>
    <x v="4"/>
    <s v="Female"/>
    <d v="2017-06-07T00:00:00"/>
    <x v="339"/>
    <m/>
    <m/>
    <m/>
    <m/>
    <n v="39021"/>
    <n v="42900"/>
    <n v="25060"/>
    <n v="59"/>
    <n v="55.3"/>
    <x v="138"/>
    <n v="44.4"/>
    <n v="6885"/>
    <n v="1"/>
    <n v="-1960"/>
    <n v="7"/>
    <n v="0"/>
    <n v="0"/>
    <s v=""/>
    <n v="424.74576271186442"/>
    <s v=""/>
    <x v="257"/>
  </r>
  <r>
    <n v="1214"/>
    <s v="Sarosi"/>
    <n v="2"/>
    <x v="4"/>
    <s v=""/>
    <d v="2007-05-28T00:00:00"/>
    <x v="340"/>
    <n v="58"/>
    <n v="58"/>
    <m/>
    <m/>
    <n v="6866"/>
    <n v="39349"/>
    <n v="26140"/>
    <n v="59.7"/>
    <n v="57"/>
    <x v="0"/>
    <m/>
    <n v="1214"/>
    <n v="1"/>
    <n v="-920"/>
    <n v="119"/>
    <n v="0"/>
    <n v="1.7000000000000028"/>
    <n v="466.55172413793105"/>
    <n v="437.85594639865997"/>
    <n v="8.0439952437574309"/>
    <x v="258"/>
  </r>
  <r>
    <n v="5875"/>
    <s v="Adi"/>
    <n v="2"/>
    <x v="4"/>
    <s v="Female"/>
    <d v="2013-08-01T00:00:00"/>
    <x v="341"/>
    <n v="59.8"/>
    <n v="54.8"/>
    <n v="55.3"/>
    <n v="44.9"/>
    <n v="30561"/>
    <n v="41597"/>
    <n v="29280"/>
    <n v="60"/>
    <n v="55.3"/>
    <x v="49"/>
    <n v="44.9"/>
    <n v="5875"/>
    <n v="1"/>
    <n v="2200"/>
    <n v="110"/>
    <n v="20"/>
    <n v="0.20000000000000284"/>
    <n v="452.84280936454854"/>
    <n v="488"/>
    <n v="7.572622230176397"/>
    <x v="259"/>
  </r>
  <r>
    <n v="5148"/>
    <s v="Tzvika"/>
    <n v="2"/>
    <x v="4"/>
    <s v=""/>
    <d v="2011-10-15T00:00:00"/>
    <x v="342"/>
    <m/>
    <m/>
    <m/>
    <m/>
    <n v="23633"/>
    <n v="40868"/>
    <n v="29320"/>
    <n v="62.3"/>
    <n v="64.900000000000006"/>
    <x v="135"/>
    <n v="46.5"/>
    <n v="5148"/>
    <n v="1"/>
    <n v="2040"/>
    <n v="37"/>
    <n v="55.135135135135137"/>
    <n v="0"/>
    <s v=""/>
    <n v="470.62600321027287"/>
    <s v=""/>
    <x v="260"/>
  </r>
  <r>
    <n v="6920"/>
    <s v="adam"/>
    <n v="2"/>
    <x v="4"/>
    <s v="Female"/>
    <d v="2017-10-18T00:00:00"/>
    <x v="343"/>
    <n v="61.5"/>
    <n v="58"/>
    <n v="56.2"/>
    <n v="45"/>
    <n v="40503"/>
    <n v="43090"/>
    <n v="31120"/>
    <m/>
    <m/>
    <x v="0"/>
    <m/>
    <n v="6920"/>
    <n v="1"/>
    <n v="3760"/>
    <n v="64"/>
    <n v="58.75"/>
    <n v="0"/>
    <n v="444.8780487804878"/>
    <s v=""/>
    <n v="7.2337894110648424"/>
    <x v="2"/>
  </r>
  <r>
    <n v="5827"/>
    <s v="Daga-Yam"/>
    <n v="2"/>
    <x v="4"/>
    <s v="Female"/>
    <d v="2013-05-28T00:00:00"/>
    <x v="344"/>
    <n v="62.2"/>
    <n v="59.4"/>
    <n v="57.9"/>
    <n v="49"/>
    <n v="29503"/>
    <n v="41437"/>
    <n v="28840"/>
    <n v="62.3"/>
    <n v="58.7"/>
    <x v="152"/>
    <n v="48.2"/>
    <n v="5827"/>
    <n v="1"/>
    <n v="1390"/>
    <n v="15"/>
    <n v="92.666666666666671"/>
    <n v="9.9999999999994316E-2"/>
    <n v="441.31832797427649"/>
    <n v="462.92134831460675"/>
    <n v="7.0951499674320981"/>
    <x v="261"/>
  </r>
  <r>
    <n v="6313"/>
    <s v="Itzik"/>
    <n v="2"/>
    <x v="4"/>
    <s v=""/>
    <d v="2015-01-08T00:00:00"/>
    <x v="345"/>
    <n v="62.4"/>
    <n v="58.6"/>
    <n v="58.9"/>
    <n v="64.7"/>
    <n v="35422"/>
    <n v="42305"/>
    <n v="33000"/>
    <n v="64"/>
    <n v="60"/>
    <x v="153"/>
    <n v="48.6"/>
    <n v="6313"/>
    <n v="1"/>
    <n v="5540"/>
    <n v="293"/>
    <n v="18.907849829351537"/>
    <n v="1.6000000000000014"/>
    <n v="440.0641025641026"/>
    <n v="515.625"/>
    <n v="7.0523093359631828"/>
    <x v="262"/>
  </r>
  <r>
    <n v="6668"/>
    <s v="Sari"/>
    <n v="2"/>
    <x v="4"/>
    <s v="Female"/>
    <d v="2016-01-21T00:00:00"/>
    <x v="345"/>
    <n v="62"/>
    <n v="59"/>
    <n v="56.4"/>
    <n v="43"/>
    <n v="36006"/>
    <n v="42417"/>
    <n v="28000"/>
    <n v="62"/>
    <n v="58.7"/>
    <x v="154"/>
    <n v="44.7"/>
    <n v="6668"/>
    <n v="1"/>
    <n v="540"/>
    <n v="27"/>
    <n v="20"/>
    <n v="0"/>
    <n v="442.90322580645159"/>
    <n v="451.61290322580646"/>
    <n v="7.1436004162330908"/>
    <x v="263"/>
  </r>
  <r>
    <n v="3111"/>
    <s v="Rotem"/>
    <n v="2"/>
    <x v="4"/>
    <s v=""/>
    <d v="2009-02-20T00:00:00"/>
    <x v="346"/>
    <n v="63"/>
    <n v="57"/>
    <m/>
    <m/>
    <n v="14900"/>
    <n v="39924"/>
    <n v="31040"/>
    <n v="62.2"/>
    <n v="56.4"/>
    <x v="145"/>
    <n v="47"/>
    <n v="3111"/>
    <n v="1"/>
    <n v="3100"/>
    <n v="60"/>
    <n v="51.666666666666664"/>
    <n v="-0.79999999999999716"/>
    <n v="443.49206349206349"/>
    <n v="499.03536977491962"/>
    <n v="7.0395565633660873"/>
    <x v="264"/>
  </r>
  <r>
    <n v="6298"/>
    <s v="Gabi"/>
    <n v="2"/>
    <x v="4"/>
    <s v=""/>
    <d v="2014-12-06T00:00:00"/>
    <x v="347"/>
    <n v="64.5"/>
    <m/>
    <m/>
    <m/>
    <n v="33445"/>
    <n v="42038"/>
    <n v="27560"/>
    <n v="62"/>
    <n v="59"/>
    <x v="155"/>
    <n v="44.9"/>
    <n v="6298"/>
    <n v="1"/>
    <n v="-600"/>
    <n v="59"/>
    <n v="0"/>
    <n v="-2.5"/>
    <n v="436.58914728682169"/>
    <n v="444.51612903225805"/>
    <n v="6.7688239889429722"/>
    <x v="265"/>
  </r>
  <r>
    <n v="6277"/>
    <s v="Captain Hook"/>
    <n v="2"/>
    <x v="4"/>
    <s v="Female"/>
    <d v="2014-10-24T00:00:00"/>
    <x v="348"/>
    <n v="63.5"/>
    <n v="58.3"/>
    <n v="56.8"/>
    <n v="54.3"/>
    <n v="33032"/>
    <n v="41967"/>
    <n v="26880"/>
    <n v="62.6"/>
    <n v="59.2"/>
    <x v="156"/>
    <m/>
    <n v="6277"/>
    <n v="1"/>
    <n v="-1640"/>
    <n v="31"/>
    <n v="0"/>
    <n v="-0.89999999999999858"/>
    <n v="449.13385826771656"/>
    <n v="429.39297124600637"/>
    <n v="7.072974145948292"/>
    <x v="266"/>
  </r>
  <r>
    <n v="6414"/>
    <s v="Hofit"/>
    <n v="2"/>
    <x v="4"/>
    <s v=""/>
    <d v="2015-03-20T00:00:00"/>
    <x v="122"/>
    <n v="61"/>
    <n v="60.6"/>
    <n v="57.1"/>
    <n v="47.9"/>
    <n v="36320"/>
    <n v="42469"/>
    <n v="2380"/>
    <n v="26.6"/>
    <n v="24.5"/>
    <x v="157"/>
    <m/>
    <n v="6414"/>
    <n v="1"/>
    <n v="-26820"/>
    <n v="386"/>
    <n v="0"/>
    <n v="-34.4"/>
    <n v="478.68852459016392"/>
    <n v="89.473684210526315"/>
    <n v="7.8473528621338353"/>
    <x v="267"/>
  </r>
  <r>
    <n v="447"/>
    <s v="Putzker"/>
    <n v="2"/>
    <x v="4"/>
    <s v=""/>
    <d v="2007-03-31T00:00:00"/>
    <x v="349"/>
    <n v="62.4"/>
    <n v="56.3"/>
    <m/>
    <m/>
    <n v="5963"/>
    <n v="39236"/>
    <n v="32320"/>
    <n v="61.6"/>
    <n v="56.1"/>
    <x v="0"/>
    <m/>
    <n v="447"/>
    <n v="1"/>
    <n v="3100"/>
    <n v="64"/>
    <n v="48.4375"/>
    <n v="-0.79999999999999716"/>
    <n v="468.26923076923077"/>
    <n v="524.67532467532465"/>
    <n v="7.50431459566075"/>
    <x v="268"/>
  </r>
  <r>
    <n v="5681"/>
    <s v="Naomi"/>
    <n v="2"/>
    <x v="4"/>
    <s v="Female"/>
    <d v="2013-01-08T00:00:00"/>
    <x v="350"/>
    <n v="60.5"/>
    <n v="60.9"/>
    <n v="54.5"/>
    <m/>
    <n v="30499"/>
    <n v="41591"/>
    <n v="39600"/>
    <n v="62.5"/>
    <n v="63"/>
    <x v="12"/>
    <n v="51.6"/>
    <n v="5681"/>
    <n v="1"/>
    <n v="10360"/>
    <n v="309"/>
    <n v="33.527508090614887"/>
    <n v="2"/>
    <n v="483.30578512396693"/>
    <n v="633.6"/>
    <n v="7.9885253739498667"/>
    <x v="269"/>
  </r>
  <r>
    <n v="6247"/>
    <s v="meira"/>
    <n v="2"/>
    <x v="4"/>
    <s v="Female"/>
    <d v="2014-09-12T00:00:00"/>
    <x v="351"/>
    <n v="63"/>
    <n v="65"/>
    <n v="56.8"/>
    <n v="47.8"/>
    <n v="32772"/>
    <n v="41919"/>
    <n v="29940"/>
    <n v="64"/>
    <n v="59"/>
    <x v="135"/>
    <m/>
    <n v="6247"/>
    <n v="1"/>
    <n v="660"/>
    <n v="25"/>
    <n v="26.4"/>
    <n v="1"/>
    <n v="464.76190476190476"/>
    <n v="467.8125"/>
    <n v="7.3771730914588058"/>
    <x v="270"/>
  </r>
  <r>
    <n v="7007"/>
    <s v="Carmel"/>
    <n v="2"/>
    <x v="4"/>
    <s v=""/>
    <d v="2017-12-03T00:00:00"/>
    <x v="351"/>
    <n v="63"/>
    <n v="58.4"/>
    <n v="57.8"/>
    <n v="46.4"/>
    <n v="41817"/>
    <n v="43207"/>
    <n v="34580"/>
    <n v="65.2"/>
    <n v="59"/>
    <x v="158"/>
    <m/>
    <n v="7007"/>
    <n v="1"/>
    <n v="5300"/>
    <n v="135"/>
    <n v="39.25925925925926"/>
    <n v="2.2000000000000028"/>
    <n v="464.76190476190476"/>
    <n v="530.36809815950915"/>
    <n v="7.3771730914588058"/>
    <x v="271"/>
  </r>
  <r>
    <n v="6312"/>
    <s v="Sambalulu"/>
    <n v="2"/>
    <x v="4"/>
    <s v="Female"/>
    <d v="2015-01-07T00:00:00"/>
    <x v="352"/>
    <n v="65"/>
    <n v="60"/>
    <n v="59.5"/>
    <n v="47.9"/>
    <n v="34448"/>
    <n v="42158"/>
    <n v="34160"/>
    <n v="65.2"/>
    <n v="58.7"/>
    <x v="52"/>
    <m/>
    <n v="6312"/>
    <n v="1"/>
    <n v="4800"/>
    <n v="147"/>
    <n v="32.653061224489797"/>
    <n v="0.20000000000000284"/>
    <n v="451.69230769230768"/>
    <n v="523.92638036809808"/>
    <n v="6.9491124260355033"/>
    <x v="272"/>
  </r>
  <r>
    <n v="5370"/>
    <s v="Shlomi"/>
    <n v="2"/>
    <x v="4"/>
    <s v="Female"/>
    <d v="2012-06-04T00:00:00"/>
    <x v="353"/>
    <n v="61.9"/>
    <n v="60.2"/>
    <n v="57.9"/>
    <n v="47.7"/>
    <n v="29275"/>
    <n v="41403"/>
    <m/>
    <n v="64.8"/>
    <n v="62.1"/>
    <x v="159"/>
    <n v="49.7"/>
    <n v="5370"/>
    <n v="1"/>
    <n v="0"/>
    <n v="339"/>
    <n v="0"/>
    <n v="2.8999999999999986"/>
    <n v="475.28271405492734"/>
    <s v=""/>
    <n v="7.6782344758469687"/>
    <x v="2"/>
  </r>
  <r>
    <n v="7065"/>
    <s v="Almog"/>
    <n v="2"/>
    <x v="4"/>
    <s v=""/>
    <d v="2018-05-19T00:00:00"/>
    <x v="354"/>
    <n v="62.5"/>
    <n v="60"/>
    <n v="58"/>
    <n v="48"/>
    <n v="42740"/>
    <n v="43317"/>
    <n v="34140"/>
    <n v="64.3"/>
    <n v="59.7"/>
    <x v="135"/>
    <m/>
    <n v="7065"/>
    <n v="1"/>
    <n v="4680"/>
    <n v="78"/>
    <n v="60"/>
    <n v="1.7999999999999972"/>
    <n v="471.36"/>
    <n v="530.94867807153969"/>
    <n v="7.54176"/>
    <x v="273"/>
  </r>
  <r>
    <n v="6447"/>
    <s v="Zehava"/>
    <n v="2"/>
    <x v="4"/>
    <s v=""/>
    <d v="2015-05-06T00:00:00"/>
    <x v="355"/>
    <n v="62.5"/>
    <n v="59"/>
    <n v="56.4"/>
    <n v="46.2"/>
    <n v="34476"/>
    <n v="42159"/>
    <n v="27020"/>
    <n v="63.5"/>
    <n v="59"/>
    <x v="160"/>
    <n v="46"/>
    <n v="6447"/>
    <n v="1"/>
    <n v="-2460"/>
    <n v="29"/>
    <n v="0"/>
    <n v="1"/>
    <n v="471.68"/>
    <n v="425.51181102362204"/>
    <n v="7.5468799999999998"/>
    <x v="274"/>
  </r>
  <r>
    <n v="5187"/>
    <s v="Itay"/>
    <n v="2"/>
    <x v="4"/>
    <s v=""/>
    <d v="2011-12-26T00:00:00"/>
    <x v="356"/>
    <n v="63.5"/>
    <n v="57.5"/>
    <m/>
    <m/>
    <n v="27085"/>
    <n v="41093"/>
    <n v="36450"/>
    <n v="63.6"/>
    <n v="58.5"/>
    <x v="161"/>
    <m/>
    <n v="5187"/>
    <n v="1"/>
    <n v="6850"/>
    <n v="190"/>
    <n v="36.05263157894737"/>
    <n v="0.10000000000000142"/>
    <n v="466.14173228346459"/>
    <n v="573.11320754716985"/>
    <n v="7.3408146816293636"/>
    <x v="275"/>
  </r>
  <r>
    <n v="5833"/>
    <s v="Jango"/>
    <n v="2"/>
    <x v="4"/>
    <s v="Female"/>
    <d v="2013-06-04T00:00:00"/>
    <x v="357"/>
    <n v="64.599999999999994"/>
    <n v="59.6"/>
    <n v="59.3"/>
    <n v="45.6"/>
    <n v="29494"/>
    <n v="41436"/>
    <n v="30240"/>
    <n v="65.400000000000006"/>
    <n v="59.4"/>
    <x v="162"/>
    <n v="45.4"/>
    <n v="5833"/>
    <n v="1"/>
    <n v="290"/>
    <n v="7"/>
    <n v="41.428571428571431"/>
    <n v="0.80000000000001137"/>
    <n v="463.62229102167186"/>
    <n v="462.38532110091739"/>
    <n v="7.176815650490278"/>
    <x v="276"/>
  </r>
  <r>
    <n v="6029"/>
    <s v="Hashoter"/>
    <n v="2"/>
    <x v="4"/>
    <s v="Female"/>
    <d v="2013-11-15T00:00:00"/>
    <x v="358"/>
    <n v="63"/>
    <n v="59.5"/>
    <n v="59.5"/>
    <n v="48"/>
    <n v="31296"/>
    <n v="41683"/>
    <n v="32220"/>
    <n v="63.5"/>
    <n v="59.5"/>
    <x v="162"/>
    <n v="47.6"/>
    <n v="6029"/>
    <n v="1"/>
    <n v="2240"/>
    <n v="90"/>
    <n v="24.888888888888889"/>
    <n v="0.5"/>
    <n v="475.87301587301585"/>
    <n v="507.40157480314963"/>
    <n v="7.5535399344923153"/>
    <x v="277"/>
  </r>
  <r>
    <n v="903"/>
    <s v="Jackson the champ"/>
    <n v="2"/>
    <x v="4"/>
    <s v=""/>
    <d v="2003-06-13T00:00:00"/>
    <x v="359"/>
    <n v="63.5"/>
    <n v="59"/>
    <m/>
    <m/>
    <n v="8158"/>
    <n v="37859"/>
    <n v="31500"/>
    <n v="64"/>
    <n v="57.8"/>
    <x v="163"/>
    <n v="47.4"/>
    <n v="903"/>
    <n v="1"/>
    <n v="1500"/>
    <n v="74"/>
    <n v="20.27027027027027"/>
    <n v="0.5"/>
    <n v="472.44094488188978"/>
    <n v="492.1875"/>
    <n v="7.4400148800297599"/>
    <x v="278"/>
  </r>
  <r>
    <n v="6013"/>
    <s v="Salach"/>
    <n v="2"/>
    <x v="4"/>
    <s v="Male"/>
    <d v="2013-11-01T00:00:00"/>
    <x v="360"/>
    <n v="64"/>
    <n v="57"/>
    <n v="60.4"/>
    <n v="47"/>
    <n v="30625"/>
    <n v="41605"/>
    <n v="26880"/>
    <n v="58"/>
    <n v="60"/>
    <x v="164"/>
    <m/>
    <n v="6013"/>
    <n v="1"/>
    <n v="-3400"/>
    <n v="26"/>
    <n v="0"/>
    <n v="-6"/>
    <n v="473.125"/>
    <n v="463.44827586206895"/>
    <n v="7.392578125"/>
    <x v="279"/>
  </r>
  <r>
    <n v="6425"/>
    <s v="Jamil"/>
    <n v="2"/>
    <x v="4"/>
    <s v=""/>
    <d v="2015-04-07T00:00:00"/>
    <x v="361"/>
    <n v="64"/>
    <n v="59"/>
    <n v="57.6"/>
    <n v="46.4"/>
    <n v="34301"/>
    <n v="42142"/>
    <n v="29700"/>
    <n v="65"/>
    <n v="60.4"/>
    <x v="165"/>
    <n v="46.1"/>
    <n v="6425"/>
    <n v="1"/>
    <n v="-620"/>
    <n v="41"/>
    <n v="0"/>
    <n v="1"/>
    <n v="473.75"/>
    <n v="456.92307692307691"/>
    <n v="7.40234375"/>
    <x v="280"/>
  </r>
  <r>
    <n v="7040"/>
    <s v="Kabianka"/>
    <n v="2"/>
    <x v="4"/>
    <s v="Female"/>
    <d v="2018-02-01T00:00:00"/>
    <x v="361"/>
    <n v="66"/>
    <n v="62"/>
    <n v="61"/>
    <n v="46.6"/>
    <n v="41865"/>
    <n v="43214"/>
    <n v="37400"/>
    <n v="66"/>
    <n v="63"/>
    <x v="7"/>
    <m/>
    <n v="7040"/>
    <n v="1"/>
    <n v="7080"/>
    <n v="82"/>
    <n v="86.341463414634148"/>
    <n v="0"/>
    <n v="459.39393939393938"/>
    <n v="566.66666666666663"/>
    <n v="6.960514233241506"/>
    <x v="281"/>
  </r>
  <r>
    <n v="7021"/>
    <s v="Oz"/>
    <n v="2"/>
    <x v="4"/>
    <s v="Female"/>
    <d v="2018-01-12T00:00:00"/>
    <x v="362"/>
    <n v="65.5"/>
    <n v="66.5"/>
    <n v="60.8"/>
    <n v="45.5"/>
    <n v="43285"/>
    <n v="43363"/>
    <n v="28460"/>
    <n v="65.400000000000006"/>
    <n v="57.4"/>
    <x v="166"/>
    <m/>
    <n v="7021"/>
    <n v="1"/>
    <n v="-2220"/>
    <n v="251"/>
    <n v="0"/>
    <n v="-9.9999999999994316E-2"/>
    <n v="468.39694656488547"/>
    <n v="435.16819571865437"/>
    <n v="7.1510984208379469"/>
    <x v="282"/>
  </r>
  <r>
    <n v="6805"/>
    <s v="Elia"/>
    <n v="2"/>
    <x v="4"/>
    <s v="Male"/>
    <d v="2016-11-21T00:00:00"/>
    <x v="363"/>
    <n v="66.400000000000006"/>
    <n v="59"/>
    <n v="61.6"/>
    <n v="54.3"/>
    <n v="38329"/>
    <n v="42801"/>
    <n v="34580"/>
    <n v="67.3"/>
    <n v="58.4"/>
    <x v="7"/>
    <m/>
    <n v="6805"/>
    <n v="1"/>
    <n v="3800"/>
    <n v="106"/>
    <n v="35.849056603773583"/>
    <n v="0.89999999999999147"/>
    <n v="463.55421686746985"/>
    <n v="513.81872213967313"/>
    <n v="6.9812382058353881"/>
    <x v="283"/>
  </r>
  <r>
    <n v="6028"/>
    <s v="Tzvika3"/>
    <n v="2"/>
    <x v="4"/>
    <s v=""/>
    <d v="2013-11-15T00:00:00"/>
    <x v="364"/>
    <n v="61.9"/>
    <n v="59"/>
    <n v="57.2"/>
    <n v="58.5"/>
    <n v="30577"/>
    <n v="41599"/>
    <n v="29960"/>
    <n v="63"/>
    <n v="58"/>
    <x v="144"/>
    <n v="48.2"/>
    <n v="6028"/>
    <n v="1"/>
    <n v="-940"/>
    <n v="6"/>
    <n v="0"/>
    <n v="1.1000000000000014"/>
    <n v="499.19224555735059"/>
    <n v="475.55555555555554"/>
    <n v="8.0644950817019492"/>
    <x v="284"/>
  </r>
  <r>
    <n v="6389"/>
    <s v="Dror"/>
    <n v="2"/>
    <x v="4"/>
    <s v=""/>
    <d v="2015-03-04T00:00:00"/>
    <x v="365"/>
    <n v="66.8"/>
    <n v="61.5"/>
    <n v="62"/>
    <n v="47.1"/>
    <n v="36897"/>
    <n v="42569"/>
    <m/>
    <n v="67"/>
    <n v="62.5"/>
    <x v="0"/>
    <m/>
    <n v="6389"/>
    <n v="1"/>
    <n v="0"/>
    <n v="502"/>
    <n v="0"/>
    <n v="0.20000000000000284"/>
    <n v="464.67065868263472"/>
    <s v=""/>
    <n v="6.9561475850693828"/>
    <x v="2"/>
  </r>
  <r>
    <n v="6638"/>
    <s v="Shavey Zion"/>
    <n v="2"/>
    <x v="4"/>
    <s v="Female"/>
    <d v="2015-11-15T00:00:00"/>
    <x v="366"/>
    <n v="64"/>
    <n v="59"/>
    <n v="61.1"/>
    <n v="44.1"/>
    <n v="37149"/>
    <n v="42614"/>
    <n v="35840"/>
    <n v="65.099999999999994"/>
    <n v="60.5"/>
    <x v="167"/>
    <n v="46"/>
    <n v="6638"/>
    <n v="1"/>
    <n v="4780"/>
    <n v="291"/>
    <n v="16.426116838487971"/>
    <n v="1.0999999999999943"/>
    <n v="485.3125"/>
    <n v="550.53763440860223"/>
    <n v="7.5830078125"/>
    <x v="285"/>
  </r>
  <r>
    <n v="7005"/>
    <s v="Zoya"/>
    <n v="2"/>
    <x v="4"/>
    <s v="Female"/>
    <d v="2017-11-28T00:00:00"/>
    <x v="367"/>
    <n v="62"/>
    <n v="59.7"/>
    <n v="55.8"/>
    <n v="46.7"/>
    <n v="42703"/>
    <n v="43307"/>
    <n v="40660"/>
    <n v="68"/>
    <n v="64.099999999999994"/>
    <x v="168"/>
    <m/>
    <n v="7005"/>
    <n v="1"/>
    <n v="9560"/>
    <n v="240"/>
    <n v="39.833333333333336"/>
    <n v="6"/>
    <n v="501.61290322580646"/>
    <n v="597.94117647058829"/>
    <n v="8.0905306971904274"/>
    <x v="286"/>
  </r>
  <r>
    <n v="5269"/>
    <s v="Meirav"/>
    <n v="2"/>
    <x v="4"/>
    <s v=""/>
    <d v="2012-02-18T00:00:00"/>
    <x v="368"/>
    <n v="65.599999999999994"/>
    <n v="62"/>
    <n v="62.2"/>
    <n v="50.1"/>
    <n v="27453"/>
    <n v="41144"/>
    <n v="39280"/>
    <n v="67.2"/>
    <m/>
    <x v="147"/>
    <n v="46.6"/>
    <n v="5269"/>
    <n v="1"/>
    <n v="7900"/>
    <n v="187"/>
    <n v="42.245989304812831"/>
    <n v="1.6000000000000085"/>
    <n v="478.35365853658539"/>
    <n v="584.52380952380952"/>
    <n v="7.2919765020820941"/>
    <x v="287"/>
  </r>
  <r>
    <n v="6704"/>
    <s v="Hatchi"/>
    <n v="2"/>
    <x v="4"/>
    <s v="Male"/>
    <d v="2016-04-02T00:00:00"/>
    <x v="369"/>
    <n v="64"/>
    <n v="61"/>
    <n v="59.6"/>
    <n v="48.4"/>
    <n v="36526"/>
    <n v="42507"/>
    <n v="36220"/>
    <n v="63.1"/>
    <n v="60.1"/>
    <x v="0"/>
    <m/>
    <n v="6704"/>
    <n v="1"/>
    <n v="4480"/>
    <n v="45"/>
    <n v="99.555555555555557"/>
    <n v="-0.89999999999999858"/>
    <n v="495.9375"/>
    <n v="574.00950871632324"/>
    <n v="7.7490234375"/>
    <x v="288"/>
  </r>
  <r>
    <n v="2238"/>
    <s v="Moosa"/>
    <n v="2"/>
    <x v="4"/>
    <s v="Female"/>
    <d v="2008-10-09T00:00:00"/>
    <x v="370"/>
    <n v="64"/>
    <n v="62"/>
    <m/>
    <m/>
    <n v="14901"/>
    <n v="39924"/>
    <n v="37066"/>
    <n v="64.2"/>
    <n v="62"/>
    <x v="159"/>
    <n v="49.7"/>
    <n v="2238"/>
    <n v="1"/>
    <n v="5206"/>
    <n v="194"/>
    <n v="26.835051546391753"/>
    <n v="0.20000000000000284"/>
    <n v="497.8125"/>
    <n v="577.3520249221184"/>
    <n v="7.7783203125"/>
    <x v="289"/>
  </r>
  <r>
    <n v="6868"/>
    <s v="Miriam"/>
    <n v="2"/>
    <x v="4"/>
    <s v="Female"/>
    <d v="2017-04-11T00:00:00"/>
    <x v="371"/>
    <n v="67"/>
    <n v="63"/>
    <n v="61.7"/>
    <n v="48.5"/>
    <n v="39653"/>
    <n v="42996"/>
    <n v="37020"/>
    <n v="67"/>
    <n v="61"/>
    <x v="169"/>
    <m/>
    <n v="6868"/>
    <n v="1"/>
    <n v="5060"/>
    <n v="160"/>
    <n v="31.625"/>
    <n v="0"/>
    <n v="477.0149253731343"/>
    <n v="552.53731343283584"/>
    <n v="7.1196257518378259"/>
    <x v="290"/>
  </r>
  <r>
    <n v="6259"/>
    <s v="Dvash"/>
    <n v="2"/>
    <x v="4"/>
    <s v=""/>
    <d v="2014-09-24T00:00:00"/>
    <x v="372"/>
    <n v="64"/>
    <n v="57"/>
    <n v="58.6"/>
    <n v="45.5"/>
    <n v="32724"/>
    <n v="41914"/>
    <n v="30400"/>
    <n v="64"/>
    <n v="57"/>
    <x v="170"/>
    <m/>
    <n v="6259"/>
    <n v="1"/>
    <n v="-1580"/>
    <n v="8"/>
    <n v="0"/>
    <n v="0"/>
    <n v="499.6875"/>
    <n v="475"/>
    <n v="7.8076171875"/>
    <x v="291"/>
  </r>
  <r>
    <n v="4393"/>
    <s v="Mantin"/>
    <n v="2"/>
    <x v="4"/>
    <s v=""/>
    <d v="2010-10-15T00:00:00"/>
    <x v="373"/>
    <n v="65"/>
    <n v="61"/>
    <n v="63.3"/>
    <n v="48"/>
    <n v="19861"/>
    <n v="40466"/>
    <n v="32140"/>
    <n v="65"/>
    <n v="61"/>
    <x v="171"/>
    <n v="48"/>
    <n v="4393"/>
    <n v="1"/>
    <n v="0"/>
    <n v="0"/>
    <n v="0"/>
    <n v="0"/>
    <n v="494.46153846153845"/>
    <n v="494.46153846153845"/>
    <n v="7.6071005917159766"/>
    <x v="292"/>
  </r>
  <r>
    <n v="6709"/>
    <s v="Pessach"/>
    <n v="2"/>
    <x v="4"/>
    <s v="Male"/>
    <d v="2016-04-26T00:00:00"/>
    <x v="374"/>
    <n v="66.400000000000006"/>
    <n v="62"/>
    <n v="61.7"/>
    <n v="61.4"/>
    <n v="36682"/>
    <n v="42537"/>
    <n v="36040"/>
    <n v="66"/>
    <n v="62"/>
    <x v="172"/>
    <n v="45"/>
    <n v="6709"/>
    <n v="1"/>
    <n v="3860"/>
    <n v="51"/>
    <n v="75.686274509803923"/>
    <n v="-0.40000000000000568"/>
    <n v="484.63855421686742"/>
    <n v="546.06060606060601"/>
    <n v="7.2987734068805326"/>
    <x v="293"/>
  </r>
  <r>
    <n v="4245"/>
    <s v="Merkava"/>
    <n v="2"/>
    <x v="4"/>
    <s v="Female"/>
    <d v="2010-03-04T00:00:00"/>
    <x v="375"/>
    <n v="68"/>
    <n v="62.9"/>
    <n v="64.400000000000006"/>
    <m/>
    <n v="19540"/>
    <n v="40423"/>
    <n v="43000"/>
    <n v="67.5"/>
    <n v="63.5"/>
    <x v="173"/>
    <n v="53.5"/>
    <n v="4245"/>
    <n v="1"/>
    <n v="10800"/>
    <n v="182"/>
    <n v="59.340659340659343"/>
    <n v="-0.5"/>
    <n v="473.52941176470586"/>
    <n v="637.03703703703707"/>
    <n v="6.9636678200692046"/>
    <x v="294"/>
  </r>
  <r>
    <n v="5373"/>
    <s v="Arik"/>
    <n v="2"/>
    <x v="4"/>
    <s v="Male"/>
    <d v="2012-06-08T00:00:00"/>
    <x v="376"/>
    <n v="66.3"/>
    <n v="63.3"/>
    <n v="61.6"/>
    <n v="51"/>
    <n v="31695"/>
    <n v="41751"/>
    <n v="56580"/>
    <n v="69.8"/>
    <n v="67"/>
    <x v="174"/>
    <n v="52.4"/>
    <n v="5373"/>
    <n v="1"/>
    <n v="24320"/>
    <n v="683"/>
    <n v="35.60761346998536"/>
    <n v="3.5"/>
    <n v="486.57616892911011"/>
    <n v="810.60171919770778"/>
    <n v="7.3390070728372567"/>
    <x v="295"/>
  </r>
  <r>
    <n v="6884"/>
    <s v="Jerusalem"/>
    <n v="2"/>
    <x v="4"/>
    <s v="Female"/>
    <d v="2017-06-07T00:00:00"/>
    <x v="377"/>
    <m/>
    <m/>
    <m/>
    <m/>
    <n v="38978"/>
    <n v="42893"/>
    <n v="32500"/>
    <m/>
    <m/>
    <x v="0"/>
    <m/>
    <n v="6884"/>
    <n v="1"/>
    <n v="0"/>
    <n v="0"/>
    <n v="0"/>
    <n v="0"/>
    <s v=""/>
    <s v=""/>
    <s v=""/>
    <x v="2"/>
  </r>
  <r>
    <n v="6641"/>
    <s v="Denisim"/>
    <n v="2"/>
    <x v="4"/>
    <s v="Female"/>
    <d v="2015-11-18T00:00:00"/>
    <x v="378"/>
    <n v="64.5"/>
    <n v="59.6"/>
    <n v="58.7"/>
    <n v="48"/>
    <n v="36002"/>
    <n v="42416"/>
    <n v="33680"/>
    <n v="65"/>
    <n v="69.5"/>
    <x v="167"/>
    <n v="47.3"/>
    <n v="6641"/>
    <n v="1"/>
    <n v="1160"/>
    <n v="90"/>
    <n v="12.888888888888889"/>
    <n v="0.5"/>
    <n v="504.18604651162792"/>
    <n v="518.15384615384619"/>
    <n v="7.8168379304128361"/>
    <x v="296"/>
  </r>
  <r>
    <n v="6601"/>
    <s v="Shimon Christoforous"/>
    <n v="2"/>
    <x v="4"/>
    <s v="Male"/>
    <d v="2015-09-09T00:00:00"/>
    <x v="379"/>
    <n v="70.599999999999994"/>
    <n v="65.2"/>
    <n v="36.299999999999997"/>
    <n v="54.4"/>
    <n v="35975"/>
    <n v="42410"/>
    <n v="49500"/>
    <n v="71"/>
    <n v="66.400000000000006"/>
    <x v="175"/>
    <n v="52.5"/>
    <n v="6601"/>
    <n v="1"/>
    <n v="16940"/>
    <n v="154"/>
    <n v="110"/>
    <n v="0.40000000000000568"/>
    <n v="461.18980169971672"/>
    <n v="697.18309859154931"/>
    <n v="6.532433451837349"/>
    <x v="297"/>
  </r>
  <r>
    <n v="5661"/>
    <s v="Ronit"/>
    <n v="2"/>
    <x v="4"/>
    <s v="Female"/>
    <d v="2012-12-17T00:00:00"/>
    <x v="380"/>
    <n v="63.9"/>
    <n v="62"/>
    <n v="58.5"/>
    <n v="49.2"/>
    <n v="28269"/>
    <n v="41260"/>
    <n v="33100"/>
    <n v="63.9"/>
    <n v="62"/>
    <x v="170"/>
    <n v="49.2"/>
    <n v="5661"/>
    <n v="1"/>
    <n v="0"/>
    <n v="0"/>
    <n v="0"/>
    <n v="0"/>
    <n v="517.99687010954619"/>
    <n v="517.99687010954619"/>
    <n v="8.1063672943590941"/>
    <x v="298"/>
  </r>
  <r>
    <n v="6315"/>
    <s v="Amit (Kim)"/>
    <n v="2"/>
    <x v="4"/>
    <s v=""/>
    <d v="2015-01-08T00:00:00"/>
    <x v="381"/>
    <n v="66.8"/>
    <n v="59.5"/>
    <n v="61.3"/>
    <n v="43.6"/>
    <n v="34322"/>
    <n v="42143"/>
    <n v="37740"/>
    <n v="66.5"/>
    <n v="58.1"/>
    <x v="176"/>
    <n v="49.8"/>
    <n v="6315"/>
    <n v="1"/>
    <n v="4600"/>
    <n v="131"/>
    <n v="35.114503816793892"/>
    <n v="-0.29999999999999716"/>
    <n v="496.10778443113776"/>
    <n v="567.51879699248116"/>
    <n v="7.4267632399870918"/>
    <x v="299"/>
  </r>
  <r>
    <n v="5877"/>
    <s v="Stifler"/>
    <n v="2"/>
    <x v="4"/>
    <s v="Female"/>
    <d v="2013-08-04T00:00:00"/>
    <x v="382"/>
    <n v="65.5"/>
    <n v="61.2"/>
    <n v="61.1"/>
    <n v="49.7"/>
    <n v="29775"/>
    <n v="41490"/>
    <n v="33500"/>
    <n v="65.5"/>
    <n v="61.2"/>
    <x v="53"/>
    <n v="49.7"/>
    <n v="5877"/>
    <n v="1"/>
    <n v="0"/>
    <n v="0"/>
    <n v="0"/>
    <n v="0"/>
    <n v="511.4503816793893"/>
    <n v="511.4503816793893"/>
    <n v="7.8084027737311343"/>
    <x v="300"/>
  </r>
  <r>
    <n v="6145"/>
    <s v="Rona"/>
    <n v="2"/>
    <x v="4"/>
    <s v="Female"/>
    <d v="2014-05-24T00:00:00"/>
    <x v="383"/>
    <n v="63"/>
    <n v="61"/>
    <n v="65.5"/>
    <n v="48.2"/>
    <n v="33156"/>
    <n v="41989"/>
    <n v="43900"/>
    <n v="66.400000000000006"/>
    <n v="63.5"/>
    <x v="177"/>
    <m/>
    <n v="6145"/>
    <n v="1"/>
    <n v="10120"/>
    <n v="206"/>
    <n v="49.126213592233007"/>
    <n v="3.4000000000000057"/>
    <n v="536.19047619047615"/>
    <n v="661.14457831325296"/>
    <n v="8.510959939531368"/>
    <x v="301"/>
  </r>
  <r>
    <n v="6269"/>
    <s v="Tzadik"/>
    <n v="2"/>
    <x v="4"/>
    <s v="Male"/>
    <d v="2014-10-03T00:00:00"/>
    <x v="383"/>
    <n v="66.900000000000006"/>
    <n v="63.5"/>
    <n v="61.7"/>
    <n v="50.1"/>
    <n v="32728"/>
    <n v="41915"/>
    <n v="33780"/>
    <n v="66.900000000000006"/>
    <n v="63.5"/>
    <x v="178"/>
    <n v="50.1"/>
    <n v="6269"/>
    <n v="1"/>
    <n v="0"/>
    <n v="0"/>
    <n v="0"/>
    <n v="0"/>
    <n v="504.93273542600895"/>
    <n v="504.93273542600895"/>
    <n v="7.547574520568145"/>
    <x v="302"/>
  </r>
  <r>
    <n v="6869"/>
    <s v="Mimuna II"/>
    <n v="2"/>
    <x v="4"/>
    <s v="Female"/>
    <d v="2017-04-18T00:00:00"/>
    <x v="384"/>
    <n v="68.5"/>
    <n v="64.7"/>
    <n v="63.6"/>
    <n v="50.7"/>
    <n v="40048"/>
    <n v="43041"/>
    <n v="45680"/>
    <n v="69"/>
    <n v="65.5"/>
    <x v="169"/>
    <m/>
    <n v="6869"/>
    <n v="1"/>
    <n v="11860"/>
    <n v="198"/>
    <n v="59.898989898989896"/>
    <n v="0.5"/>
    <n v="493.72262773722628"/>
    <n v="662.02898550724638"/>
    <n v="7.207629602003303"/>
    <x v="303"/>
  </r>
  <r>
    <n v="4950"/>
    <s v="Ofek"/>
    <n v="2"/>
    <x v="4"/>
    <s v=""/>
    <d v="2011-05-25T00:00:00"/>
    <x v="385"/>
    <n v="66"/>
    <n v="60.3"/>
    <n v="62.1"/>
    <n v="48.8"/>
    <n v="23632"/>
    <n v="40868"/>
    <n v="35240"/>
    <n v="65.5"/>
    <n v="59.7"/>
    <x v="179"/>
    <n v="48.9"/>
    <n v="4950"/>
    <n v="2"/>
    <n v="1400"/>
    <n v="180"/>
    <n v="7.7777777777777777"/>
    <n v="-0.5"/>
    <n v="512.72727272727275"/>
    <n v="538.01526717557249"/>
    <n v="7.7685950413223139"/>
    <x v="304"/>
  </r>
  <r>
    <n v="6385"/>
    <s v="Yam"/>
    <n v="2"/>
    <x v="4"/>
    <s v=""/>
    <d v="2015-02-21T00:00:00"/>
    <x v="386"/>
    <n v="69.3"/>
    <n v="67.400000000000006"/>
    <n v="62"/>
    <n v="52.3"/>
    <n v="34186"/>
    <n v="42131"/>
    <n v="39520"/>
    <n v="69.7"/>
    <n v="67"/>
    <x v="180"/>
    <n v="51.6"/>
    <n v="6385"/>
    <n v="1"/>
    <n v="5620"/>
    <n v="75"/>
    <n v="74.933333333333337"/>
    <n v="0.40000000000000568"/>
    <n v="489.17748917748918"/>
    <n v="567.00143472022955"/>
    <n v="7.0588382276693968"/>
    <x v="305"/>
  </r>
  <r>
    <n v="4887"/>
    <s v="Ali"/>
    <n v="2"/>
    <x v="4"/>
    <s v=""/>
    <d v="2011-04-24T00:00:00"/>
    <x v="387"/>
    <n v="67.400000000000006"/>
    <n v="63"/>
    <n v="63.4"/>
    <n v="49.3"/>
    <n v="22208"/>
    <n v="40692"/>
    <n v="35040"/>
    <n v="67.8"/>
    <n v="62.5"/>
    <x v="181"/>
    <n v="49.9"/>
    <n v="4887"/>
    <n v="1"/>
    <n v="940"/>
    <n v="35"/>
    <n v="26.857142857142858"/>
    <n v="0.39999999999999147"/>
    <n v="505.93471810089017"/>
    <n v="516.81415929203547"/>
    <n v="7.5064498234553421"/>
    <x v="306"/>
  </r>
  <r>
    <n v="6728"/>
    <s v="Tzila"/>
    <n v="2"/>
    <x v="4"/>
    <s v="Female"/>
    <d v="2016-07-07T00:00:00"/>
    <x v="388"/>
    <n v="68"/>
    <n v="63"/>
    <n v="62.5"/>
    <n v="50"/>
    <n v="37974"/>
    <n v="42751"/>
    <n v="42920"/>
    <n v="67.5"/>
    <n v="61.5"/>
    <x v="181"/>
    <n v="48.3"/>
    <n v="6728"/>
    <n v="1"/>
    <n v="8780"/>
    <n v="193"/>
    <n v="45.49222797927461"/>
    <n v="-0.5"/>
    <n v="502.05882352941177"/>
    <n v="635.85185185185185"/>
    <n v="7.3832179930795849"/>
    <x v="307"/>
  </r>
  <r>
    <n v="4234"/>
    <s v="Adi"/>
    <n v="2"/>
    <x v="4"/>
    <s v=""/>
    <d v="2009-12-18T00:00:00"/>
    <x v="389"/>
    <n v="68.8"/>
    <n v="61"/>
    <m/>
    <m/>
    <n v="19097"/>
    <n v="40346"/>
    <n v="44520"/>
    <n v="69.3"/>
    <n v="62.6"/>
    <x v="182"/>
    <n v="52.4"/>
    <n v="4234"/>
    <n v="1"/>
    <n v="10180"/>
    <n v="181"/>
    <n v="56.243093922651937"/>
    <n v="0.5"/>
    <n v="499.12790697674421"/>
    <n v="642.42424242424249"/>
    <n v="7.2547660897782595"/>
    <x v="308"/>
  </r>
  <r>
    <n v="5750"/>
    <s v="Yahalom"/>
    <n v="2"/>
    <x v="4"/>
    <s v="Female"/>
    <d v="2013-02-24T00:00:00"/>
    <x v="390"/>
    <n v="73"/>
    <n v="66"/>
    <n v="68.400000000000006"/>
    <n v="50.7"/>
    <n v="29635"/>
    <n v="41463"/>
    <n v="50050"/>
    <n v="72.400000000000006"/>
    <n v="65.2"/>
    <x v="183"/>
    <n v="51.8"/>
    <n v="5750"/>
    <n v="1"/>
    <n v="15650"/>
    <n v="134"/>
    <n v="116.79104477611941"/>
    <n v="-0.59999999999999432"/>
    <n v="471.23287671232879"/>
    <n v="691.29834254143645"/>
    <n v="6.4552448864702567"/>
    <x v="309"/>
  </r>
  <r>
    <n v="3116"/>
    <s v="Machloof"/>
    <n v="2"/>
    <x v="4"/>
    <s v="Male"/>
    <d v="2009-03-10T00:00:00"/>
    <x v="391"/>
    <n v="64.2"/>
    <n v="62.5"/>
    <m/>
    <m/>
    <n v="15126"/>
    <n v="39937"/>
    <n v="37080"/>
    <n v="63.8"/>
    <n v="62.8"/>
    <x v="184"/>
    <n v="51.2"/>
    <n v="3116"/>
    <n v="1"/>
    <n v="2560"/>
    <n v="55"/>
    <n v="46.545454545454547"/>
    <n v="-0.40000000000000568"/>
    <n v="537.69470404984418"/>
    <n v="581.19122257053289"/>
    <n v="8.3753069166642398"/>
    <x v="310"/>
  </r>
  <r>
    <n v="4190"/>
    <s v="Yonah yoni"/>
    <n v="2"/>
    <x v="4"/>
    <s v="Female"/>
    <d v="2009-10-13T00:00:00"/>
    <x v="392"/>
    <n v="66.400000000000006"/>
    <n v="62.3"/>
    <m/>
    <m/>
    <n v="17108"/>
    <n v="40114"/>
    <n v="34360"/>
    <n v="65.5"/>
    <n v="62"/>
    <x v="185"/>
    <n v="52.9"/>
    <n v="4190"/>
    <n v="1"/>
    <n v="-320"/>
    <n v="15"/>
    <n v="0"/>
    <n v="-0.90000000000000568"/>
    <n v="522.28915662650593"/>
    <n v="524.58015267175574"/>
    <n v="7.8658005516040044"/>
    <x v="311"/>
  </r>
  <r>
    <n v="5190"/>
    <s v="Nissan"/>
    <n v="2"/>
    <x v="4"/>
    <s v="Female"/>
    <d v="2011-12-26T00:00:00"/>
    <x v="393"/>
    <n v="69.5"/>
    <n v="64"/>
    <n v="65.400000000000006"/>
    <n v="52.3"/>
    <n v="26889"/>
    <n v="41067"/>
    <n v="41620"/>
    <n v="69.2"/>
    <n v="64"/>
    <x v="186"/>
    <n v="50.8"/>
    <n v="5190"/>
    <n v="1"/>
    <n v="6640"/>
    <n v="164"/>
    <n v="40.487804878048777"/>
    <n v="-0.29999999999999716"/>
    <n v="503.30935251798559"/>
    <n v="601.44508670520224"/>
    <n v="7.2418611873091452"/>
    <x v="312"/>
  </r>
  <r>
    <n v="5665"/>
    <s v="Udi"/>
    <n v="2"/>
    <x v="4"/>
    <s v="Female"/>
    <d v="2012-12-21T00:00:00"/>
    <x v="394"/>
    <n v="70.3"/>
    <n v="63.7"/>
    <n v="65.5"/>
    <n v="52.7"/>
    <n v="30498"/>
    <n v="41591"/>
    <n v="46100"/>
    <n v="71.400000000000006"/>
    <n v="64.5"/>
    <x v="187"/>
    <n v="53.8"/>
    <n v="5665"/>
    <n v="1"/>
    <n v="11080"/>
    <n v="327"/>
    <n v="33.883792048929664"/>
    <n v="1.1000000000000085"/>
    <n v="498.1507823613087"/>
    <n v="645.65826330532207"/>
    <n v="7.0860708728493425"/>
    <x v="313"/>
  </r>
  <r>
    <n v="4839"/>
    <s v="Saleit"/>
    <n v="2"/>
    <x v="4"/>
    <s v=""/>
    <d v="2011-02-21T00:00:00"/>
    <x v="395"/>
    <n v="71.099999999999994"/>
    <n v="66.5"/>
    <n v="67.599999999999994"/>
    <n v="53.7"/>
    <n v="23249"/>
    <n v="40813"/>
    <n v="44950"/>
    <n v="71.3"/>
    <n v="66.5"/>
    <x v="188"/>
    <n v="53.1"/>
    <n v="4839"/>
    <n v="1"/>
    <n v="9890"/>
    <n v="218"/>
    <n v="45.366972477064223"/>
    <n v="0.20000000000000284"/>
    <n v="493.10829817158935"/>
    <n v="630.43478260869563"/>
    <n v="6.9354191022727063"/>
    <x v="314"/>
  </r>
  <r>
    <n v="5960"/>
    <s v="Kapara - mantin"/>
    <n v="2"/>
    <x v="4"/>
    <s v=""/>
    <d v="2013-09-13T00:00:00"/>
    <x v="395"/>
    <n v="65.5"/>
    <n v="63"/>
    <n v="61.5"/>
    <m/>
    <n v="30564"/>
    <n v="41597"/>
    <n v="35540"/>
    <n v="65.7"/>
    <n v="62.2"/>
    <x v="180"/>
    <m/>
    <n v="5960"/>
    <n v="1"/>
    <n v="480"/>
    <n v="67"/>
    <n v="7.1641791044776122"/>
    <n v="0.20000000000000284"/>
    <n v="535.26717557251914"/>
    <n v="540.94368340943686"/>
    <n v="8.1720179476720478"/>
    <x v="315"/>
  </r>
  <r>
    <n v="83"/>
    <s v="Noam"/>
    <n v="2"/>
    <x v="4"/>
    <s v="Male"/>
    <d v="2002-01-11T00:00:00"/>
    <x v="396"/>
    <n v="65.5"/>
    <n v="63"/>
    <m/>
    <m/>
    <n v="8300"/>
    <n v="37404"/>
    <n v="41000"/>
    <m/>
    <m/>
    <x v="0"/>
    <m/>
    <n v="83"/>
    <n v="1"/>
    <n v="5800"/>
    <n v="137"/>
    <n v="42.335766423357661"/>
    <n v="0"/>
    <n v="537.40458015267177"/>
    <s v=""/>
    <n v="8.2046500786667451"/>
    <x v="2"/>
  </r>
  <r>
    <n v="2172"/>
    <s v="Boya"/>
    <n v="2"/>
    <x v="4"/>
    <s v="Male"/>
    <d v="2008-05-23T00:00:00"/>
    <x v="397"/>
    <n v="66.5"/>
    <n v="63"/>
    <m/>
    <m/>
    <n v="14902"/>
    <n v="39924"/>
    <n v="44060"/>
    <n v="67"/>
    <n v="60.6"/>
    <x v="174"/>
    <n v="51.1"/>
    <n v="2172"/>
    <n v="1"/>
    <n v="8500"/>
    <n v="333"/>
    <n v="25.525525525525527"/>
    <n v="0.5"/>
    <n v="534.73684210526312"/>
    <n v="657.61194029850742"/>
    <n v="8.0411555203798972"/>
    <x v="316"/>
  </r>
  <r>
    <n v="5293"/>
    <s v="Snake"/>
    <n v="2"/>
    <x v="4"/>
    <s v=""/>
    <d v="2012-03-08T00:00:00"/>
    <x v="398"/>
    <n v="67.400000000000006"/>
    <n v="62.9"/>
    <m/>
    <m/>
    <n v="25675"/>
    <n v="41004"/>
    <n v="34140"/>
    <n v="66.400000000000006"/>
    <n v="61.2"/>
    <x v="189"/>
    <n v="50.6"/>
    <n v="5293"/>
    <n v="1"/>
    <n v="-1720"/>
    <n v="28"/>
    <n v="0"/>
    <n v="-1"/>
    <n v="532.04747774480711"/>
    <n v="514.15662650602405"/>
    <n v="7.8938794917627151"/>
    <x v="317"/>
  </r>
  <r>
    <n v="7074"/>
    <s v="Sea-Mantov"/>
    <n v="2"/>
    <x v="4"/>
    <s v=""/>
    <d v="2018-06-20T00:00:00"/>
    <x v="399"/>
    <n v="67"/>
    <n v="63"/>
    <m/>
    <m/>
    <n v="42409"/>
    <n v="43271"/>
    <n v="36000"/>
    <n v="67"/>
    <n v="63"/>
    <x v="0"/>
    <m/>
    <n v="7074"/>
    <n v="1"/>
    <n v="0"/>
    <n v="0"/>
    <n v="0"/>
    <n v="0"/>
    <n v="537.31343283582089"/>
    <n v="537.31343283582089"/>
    <n v="8.0196034751615066"/>
    <x v="318"/>
  </r>
  <r>
    <n v="3965"/>
    <s v="Mary"/>
    <n v="2"/>
    <x v="4"/>
    <s v="Female"/>
    <d v="2009-06-13T00:00:00"/>
    <x v="400"/>
    <n v="68"/>
    <n v="64.3"/>
    <m/>
    <m/>
    <n v="15629"/>
    <n v="39977"/>
    <n v="36240"/>
    <n v="68"/>
    <n v="64.3"/>
    <x v="0"/>
    <m/>
    <n v="3965"/>
    <n v="1"/>
    <n v="0"/>
    <n v="0"/>
    <n v="0"/>
    <n v="0"/>
    <n v="532.94117647058829"/>
    <n v="532.94117647058829"/>
    <n v="7.8373702422145328"/>
    <x v="319"/>
  </r>
  <r>
    <n v="5658"/>
    <s v="Esther"/>
    <n v="2"/>
    <x v="4"/>
    <s v="Female"/>
    <d v="2012-12-11T00:00:00"/>
    <x v="401"/>
    <n v="72.3"/>
    <n v="64.900000000000006"/>
    <n v="68.7"/>
    <n v="53.5"/>
    <n v="29784"/>
    <n v="41492"/>
    <n v="44620"/>
    <m/>
    <m/>
    <x v="0"/>
    <m/>
    <n v="5658"/>
    <n v="1"/>
    <n v="8340"/>
    <n v="238"/>
    <n v="35.042016806722692"/>
    <n v="0"/>
    <n v="501.7980636237898"/>
    <s v=""/>
    <n v="6.9404988053082954"/>
    <x v="2"/>
  </r>
  <r>
    <n v="6667"/>
    <s v="Hamudi"/>
    <n v="2"/>
    <x v="4"/>
    <s v="Female"/>
    <d v="2016-01-16T00:00:00"/>
    <x v="402"/>
    <n v="69"/>
    <n v="60"/>
    <n v="63.4"/>
    <n v="47"/>
    <n v="36005"/>
    <n v="42417"/>
    <n v="36300"/>
    <n v="69.5"/>
    <n v="59.5"/>
    <x v="171"/>
    <n v="46.9"/>
    <n v="6667"/>
    <n v="1"/>
    <n v="-140"/>
    <n v="32"/>
    <n v="0"/>
    <n v="0.5"/>
    <n v="528.1159420289855"/>
    <n v="522.30215827338134"/>
    <n v="7.6538542323041376"/>
    <x v="320"/>
  </r>
  <r>
    <n v="6720"/>
    <s v="Levana"/>
    <n v="2"/>
    <x v="4"/>
    <s v="Female"/>
    <d v="2016-06-12T00:00:00"/>
    <x v="403"/>
    <n v="68.2"/>
    <n v="63"/>
    <n v="63.5"/>
    <n v="64.7"/>
    <n v="36681"/>
    <n v="42537"/>
    <n v="34960"/>
    <m/>
    <m/>
    <x v="0"/>
    <m/>
    <n v="6720"/>
    <n v="1"/>
    <n v="-1490"/>
    <n v="4"/>
    <n v="0"/>
    <n v="0"/>
    <n v="534.45747800586503"/>
    <s v=""/>
    <n v="7.836619912109458"/>
    <x v="2"/>
  </r>
  <r>
    <n v="6295"/>
    <s v="Simcha"/>
    <n v="2"/>
    <x v="4"/>
    <s v="Female"/>
    <d v="2014-11-28T00:00:00"/>
    <x v="404"/>
    <n v="68"/>
    <n v="63.9"/>
    <n v="63.6"/>
    <n v="51.6"/>
    <n v="33444"/>
    <n v="42038"/>
    <n v="41020"/>
    <n v="69"/>
    <n v="64.5"/>
    <x v="171"/>
    <n v="50.2"/>
    <n v="6295"/>
    <n v="1"/>
    <n v="4520"/>
    <n v="67"/>
    <n v="67.462686567164184"/>
    <n v="1"/>
    <n v="536.76470588235293"/>
    <n v="594.49275362318838"/>
    <n v="7.8935986159169547"/>
    <x v="321"/>
  </r>
  <r>
    <n v="6828"/>
    <s v="Mika"/>
    <n v="2"/>
    <x v="4"/>
    <s v="Female"/>
    <d v="2017-01-03T00:00:00"/>
    <x v="405"/>
    <n v="66.7"/>
    <n v="62.9"/>
    <n v="62.4"/>
    <n v="50.6"/>
    <n v="38305"/>
    <n v="42799"/>
    <n v="34820"/>
    <n v="67.900000000000006"/>
    <n v="63.7"/>
    <x v="190"/>
    <n v="49.3"/>
    <n v="6828"/>
    <n v="1"/>
    <n v="-1840"/>
    <n v="61"/>
    <n v="0"/>
    <n v="1.2000000000000028"/>
    <n v="549.62518740629685"/>
    <n v="512.81296023564062"/>
    <n v="8.2402576822533256"/>
    <x v="322"/>
  </r>
  <r>
    <n v="6936"/>
    <s v="Naim"/>
    <n v="2"/>
    <x v="4"/>
    <s v="Female"/>
    <d v="2017-11-08T00:00:00"/>
    <x v="406"/>
    <n v="67.5"/>
    <n v="62.2"/>
    <n v="62.5"/>
    <n v="50.7"/>
    <n v="42585"/>
    <n v="43293"/>
    <n v="43640"/>
    <n v="69"/>
    <n v="64"/>
    <x v="191"/>
    <m/>
    <n v="6936"/>
    <n v="1"/>
    <n v="6960"/>
    <n v="246"/>
    <n v="28.292682926829269"/>
    <n v="1.5"/>
    <n v="543.40740740740739"/>
    <n v="632.463768115942"/>
    <n v="8.0504801097393681"/>
    <x v="323"/>
  </r>
  <r>
    <n v="3867"/>
    <s v="Gifa"/>
    <n v="2"/>
    <x v="4"/>
    <s v=""/>
    <d v="2001-05-22T00:00:00"/>
    <x v="407"/>
    <n v="62"/>
    <m/>
    <m/>
    <m/>
    <n v="14970"/>
    <n v="37033"/>
    <n v="37000"/>
    <n v="62"/>
    <m/>
    <x v="0"/>
    <m/>
    <n v="3867"/>
    <n v="1"/>
    <n v="0"/>
    <n v="0"/>
    <n v="0"/>
    <n v="0"/>
    <n v="596.77419354838707"/>
    <n v="596.77419354838707"/>
    <n v="9.625390218522373"/>
    <x v="324"/>
  </r>
  <r>
    <n v="6764"/>
    <s v="Ninja"/>
    <n v="2"/>
    <x v="4"/>
    <s v="Male"/>
    <d v="2016-10-30T00:00:00"/>
    <x v="407"/>
    <m/>
    <m/>
    <m/>
    <m/>
    <n v="39058"/>
    <n v="42906"/>
    <m/>
    <n v="72"/>
    <n v="77"/>
    <x v="188"/>
    <n v="51.5"/>
    <n v="6764"/>
    <n v="1"/>
    <n v="0"/>
    <n v="233"/>
    <n v="0"/>
    <n v="0"/>
    <s v=""/>
    <s v=""/>
    <s v=""/>
    <x v="2"/>
  </r>
  <r>
    <n v="5667"/>
    <s v="Easy"/>
    <n v="2"/>
    <x v="4"/>
    <s v="Female"/>
    <d v="2012-12-22T00:00:00"/>
    <x v="408"/>
    <n v="70.2"/>
    <n v="66.400000000000006"/>
    <n v="66.2"/>
    <n v="53.1"/>
    <n v="32448"/>
    <n v="41878"/>
    <n v="50400"/>
    <m/>
    <m/>
    <x v="192"/>
    <m/>
    <n v="5667"/>
    <n v="1"/>
    <n v="13240"/>
    <n v="613"/>
    <n v="21.598694942903752"/>
    <n v="0"/>
    <n v="529.34472934472933"/>
    <s v=""/>
    <n v="7.5405232100388799"/>
    <x v="2"/>
  </r>
  <r>
    <n v="6435"/>
    <s v="Nili"/>
    <n v="2"/>
    <x v="4"/>
    <s v="Female"/>
    <d v="2015-04-17T00:00:00"/>
    <x v="409"/>
    <n v="69.2"/>
    <n v="63.5"/>
    <n v="62.2"/>
    <n v="49.5"/>
    <n v="35068"/>
    <n v="42252"/>
    <n v="39340"/>
    <n v="72"/>
    <n v="65.599999999999994"/>
    <x v="190"/>
    <m/>
    <n v="6435"/>
    <n v="1"/>
    <n v="2060"/>
    <n v="141"/>
    <n v="14.609929078014185"/>
    <n v="2.7999999999999972"/>
    <n v="538.72832369942194"/>
    <n v="546.38888888888891"/>
    <n v="7.7850913829396235"/>
    <x v="325"/>
  </r>
  <r>
    <n v="6935"/>
    <s v="Tayam"/>
    <n v="2"/>
    <x v="4"/>
    <s v="Female"/>
    <d v="2017-11-04T00:00:00"/>
    <x v="410"/>
    <n v="67"/>
    <n v="63.5"/>
    <n v="62.4"/>
    <n v="51.5"/>
    <n v="40636"/>
    <n v="43111"/>
    <n v="41940"/>
    <n v="67.5"/>
    <n v="63.6"/>
    <x v="179"/>
    <m/>
    <n v="6935"/>
    <n v="1"/>
    <n v="4540"/>
    <n v="68"/>
    <n v="66.764705882352942"/>
    <n v="0.5"/>
    <n v="558.20895522388059"/>
    <n v="621.33333333333337"/>
    <n v="8.3314769436400091"/>
    <x v="326"/>
  </r>
  <r>
    <n v="6603"/>
    <s v="Shemesh"/>
    <n v="2"/>
    <x v="4"/>
    <s v="Female"/>
    <d v="2015-09-19T00:00:00"/>
    <x v="411"/>
    <n v="65.5"/>
    <n v="66"/>
    <n v="60"/>
    <n v="50.5"/>
    <n v="35417"/>
    <n v="42305"/>
    <n v="35740"/>
    <n v="66"/>
    <n v="66"/>
    <x v="48"/>
    <n v="50.5"/>
    <n v="6603"/>
    <n v="1"/>
    <n v="-1710"/>
    <n v="39"/>
    <n v="0"/>
    <n v="0.5"/>
    <n v="571.75572519083971"/>
    <n v="541.5151515151515"/>
    <n v="8.7290950410815213"/>
    <x v="327"/>
  </r>
  <r>
    <n v="4323"/>
    <s v="Aswad (Wasim)"/>
    <n v="2"/>
    <x v="4"/>
    <s v="Male"/>
    <d v="2010-06-12T00:00:00"/>
    <x v="412"/>
    <n v="65"/>
    <n v="62"/>
    <m/>
    <m/>
    <n v="19093"/>
    <n v="40346"/>
    <n v="36340"/>
    <n v="65.7"/>
    <n v="68.7"/>
    <x v="185"/>
    <n v="51.7"/>
    <n v="4323"/>
    <n v="1"/>
    <n v="-1200"/>
    <n v="5"/>
    <n v="0"/>
    <n v="0.70000000000000284"/>
    <n v="577.53846153846155"/>
    <n v="553.12024353120239"/>
    <n v="8.8852071005917157"/>
    <x v="328"/>
  </r>
  <r>
    <n v="80"/>
    <s v="Quasimodo"/>
    <n v="2"/>
    <x v="4"/>
    <s v=""/>
    <d v="2001-12-29T00:00:00"/>
    <x v="413"/>
    <n v="68"/>
    <n v="65.5"/>
    <m/>
    <m/>
    <n v="8175"/>
    <n v="37292"/>
    <n v="39500"/>
    <n v="68"/>
    <n v="66"/>
    <x v="193"/>
    <n v="52.1"/>
    <n v="80"/>
    <n v="1"/>
    <n v="1700"/>
    <n v="38"/>
    <n v="44.736842105263158"/>
    <n v="0"/>
    <n v="555.88235294117646"/>
    <n v="580.88235294117646"/>
    <n v="8.1747404844290656"/>
    <x v="329"/>
  </r>
  <r>
    <n v="6111"/>
    <s v="Marshmallow"/>
    <n v="2"/>
    <x v="4"/>
    <s v="Female"/>
    <d v="2014-03-23T00:00:00"/>
    <x v="414"/>
    <n v="64.8"/>
    <n v="62.7"/>
    <n v="59.6"/>
    <n v="49"/>
    <n v="32390"/>
    <n v="41863"/>
    <n v="40920"/>
    <n v="64.5"/>
    <n v="63.1"/>
    <x v="8"/>
    <n v="48.1"/>
    <n v="6111"/>
    <n v="1"/>
    <n v="3040"/>
    <n v="142"/>
    <n v="21.408450704225352"/>
    <n v="-0.29999999999999716"/>
    <n v="584.5679012345679"/>
    <n v="634.41860465116281"/>
    <n v="9.0211095869532087"/>
    <x v="330"/>
  </r>
  <r>
    <n v="6808"/>
    <s v="Livna"/>
    <n v="2"/>
    <x v="4"/>
    <s v="Female"/>
    <d v="2016-11-29T00:00:00"/>
    <x v="415"/>
    <m/>
    <m/>
    <m/>
    <m/>
    <n v="37909"/>
    <n v="42739"/>
    <n v="37720"/>
    <n v="65.099999999999994"/>
    <n v="61.4"/>
    <x v="162"/>
    <m/>
    <n v="6808"/>
    <n v="1"/>
    <n v="-300"/>
    <n v="36"/>
    <n v="0"/>
    <n v="0"/>
    <s v=""/>
    <n v="579.41628264208919"/>
    <s v=""/>
    <x v="331"/>
  </r>
  <r>
    <n v="6939"/>
    <s v="Roni"/>
    <n v="2"/>
    <x v="4"/>
    <s v="Female"/>
    <d v="2017-11-17T00:00:00"/>
    <x v="416"/>
    <n v="67.7"/>
    <n v="61"/>
    <n v="61.5"/>
    <n v="49"/>
    <n v="41583"/>
    <n v="43187"/>
    <n v="42980"/>
    <n v="67"/>
    <n v="61"/>
    <x v="179"/>
    <m/>
    <n v="6939"/>
    <n v="1"/>
    <n v="4780"/>
    <n v="131"/>
    <n v="36.488549618320612"/>
    <n v="-0.70000000000000284"/>
    <n v="564.25406203840475"/>
    <n v="641.49253731343288"/>
    <n v="8.3346242546293166"/>
    <x v="332"/>
  </r>
  <r>
    <n v="6788"/>
    <s v="Dana"/>
    <n v="2"/>
    <x v="4"/>
    <s v="Female"/>
    <d v="2016-11-03T00:00:00"/>
    <x v="417"/>
    <n v="68.599999999999994"/>
    <n v="52"/>
    <n v="65.900000000000006"/>
    <n v="53.2"/>
    <n v="37930"/>
    <n v="42744"/>
    <n v="42960"/>
    <n v="20.5"/>
    <n v="66"/>
    <x v="194"/>
    <n v="52.3"/>
    <n v="6788"/>
    <n v="1"/>
    <n v="4580"/>
    <n v="67"/>
    <n v="68.358208955223887"/>
    <n v="-48.099999999999994"/>
    <n v="559.47521865889223"/>
    <n v="2095.6097560975609"/>
    <n v="8.1556154323453676"/>
    <x v="333"/>
  </r>
  <r>
    <n v="7059"/>
    <s v="Shachar"/>
    <n v="2"/>
    <x v="4"/>
    <s v="Female"/>
    <d v="2018-04-24T00:00:00"/>
    <x v="418"/>
    <n v="67.5"/>
    <n v="65"/>
    <n v="62"/>
    <n v="50"/>
    <n v="43009"/>
    <n v="43342"/>
    <n v="38120"/>
    <n v="68.8"/>
    <n v="65.5"/>
    <x v="191"/>
    <m/>
    <n v="7059"/>
    <n v="1"/>
    <n v="-300"/>
    <n v="128"/>
    <n v="0"/>
    <n v="1.2999999999999972"/>
    <n v="569.18518518518522"/>
    <n v="554.06976744186045"/>
    <n v="8.4323731138545952"/>
    <x v="334"/>
  </r>
  <r>
    <n v="6079"/>
    <s v="Lakshmi"/>
    <n v="2"/>
    <x v="4"/>
    <s v="Female"/>
    <d v="2013-12-22T00:00:00"/>
    <x v="419"/>
    <n v="81"/>
    <n v="65"/>
    <n v="64.400000000000006"/>
    <m/>
    <n v="33046"/>
    <n v="41968"/>
    <n v="48080"/>
    <n v="70.8"/>
    <n v="63.5"/>
    <x v="195"/>
    <m/>
    <n v="6079"/>
    <n v="1"/>
    <n v="9260"/>
    <n v="338"/>
    <n v="27.396449704142011"/>
    <n v="-10.200000000000003"/>
    <n v="479.25925925925924"/>
    <n v="679.09604519774018"/>
    <n v="5.9167809785093732"/>
    <x v="335"/>
  </r>
  <r>
    <n v="5244"/>
    <s v="Odelia"/>
    <n v="2"/>
    <x v="4"/>
    <s v="Female"/>
    <d v="2012-01-23T00:00:00"/>
    <x v="420"/>
    <n v="67.3"/>
    <n v="61"/>
    <m/>
    <m/>
    <n v="26887"/>
    <n v="41067"/>
    <n v="44520"/>
    <n v="67.2"/>
    <n v="61.6"/>
    <x v="196"/>
    <n v="49.5"/>
    <n v="5244"/>
    <n v="1"/>
    <n v="5580"/>
    <n v="136"/>
    <n v="41.029411764705884"/>
    <n v="-9.9999999999994316E-2"/>
    <n v="578.60326894502236"/>
    <n v="662.5"/>
    <n v="8.5973739813524865"/>
    <x v="336"/>
  </r>
  <r>
    <n v="6038"/>
    <s v="Tzvika 4"/>
    <n v="2"/>
    <x v="4"/>
    <s v="Female"/>
    <d v="2013-11-23T00:00:00"/>
    <x v="421"/>
    <n v="68"/>
    <n v="62.5"/>
    <n v="61.2"/>
    <n v="50.3"/>
    <n v="32480"/>
    <n v="41880"/>
    <n v="41000"/>
    <n v="66.5"/>
    <n v="61.7"/>
    <x v="190"/>
    <m/>
    <n v="6038"/>
    <n v="1"/>
    <n v="1950"/>
    <n v="279"/>
    <n v="6.989247311827957"/>
    <n v="-1.5"/>
    <n v="574.26470588235293"/>
    <n v="616.54135338345861"/>
    <n v="8.445069204152249"/>
    <x v="337"/>
  </r>
  <r>
    <n v="5134"/>
    <s v="Zohar"/>
    <n v="2"/>
    <x v="4"/>
    <s v="Female"/>
    <d v="2011-09-17T00:00:00"/>
    <x v="422"/>
    <n v="71.8"/>
    <n v="63"/>
    <n v="67"/>
    <n v="51.9"/>
    <n v="25147"/>
    <n v="40981"/>
    <m/>
    <n v="72"/>
    <n v="64"/>
    <x v="197"/>
    <n v="60"/>
    <n v="5134"/>
    <n v="1"/>
    <n v="0"/>
    <n v="178"/>
    <n v="0"/>
    <n v="0.20000000000000284"/>
    <n v="553.48189415041782"/>
    <s v=""/>
    <n v="7.708661478418076"/>
    <x v="2"/>
  </r>
  <r>
    <n v="6762"/>
    <s v="Sofia_x000a__x000a_סופיה_x000a__x000a_Sofia"/>
    <n v="2"/>
    <x v="4"/>
    <s v="Female"/>
    <d v="2016-10-29T00:00:00"/>
    <x v="423"/>
    <n v="68.599999999999994"/>
    <n v="66.5"/>
    <n v="62.7"/>
    <n v="53.3"/>
    <n v="37929"/>
    <n v="42744"/>
    <n v="43420"/>
    <n v="68.5"/>
    <n v="66"/>
    <x v="198"/>
    <n v="52.2"/>
    <n v="6762"/>
    <n v="1"/>
    <n v="3470"/>
    <n v="72"/>
    <n v="48.194444444444443"/>
    <n v="-9.9999999999994316E-2"/>
    <n v="582.36151603498547"/>
    <n v="633.8686131386861"/>
    <n v="8.4892349276236949"/>
    <x v="338"/>
  </r>
  <r>
    <n v="4261"/>
    <s v="Shy"/>
    <n v="2"/>
    <x v="4"/>
    <s v="Female"/>
    <d v="2010-03-12T00:00:00"/>
    <x v="424"/>
    <n v="67"/>
    <n v="63"/>
    <n v="63.6"/>
    <n v="53.5"/>
    <n v="18728"/>
    <n v="40297"/>
    <n v="38320"/>
    <n v="67.7"/>
    <n v="64.7"/>
    <x v="199"/>
    <n v="53"/>
    <n v="4261"/>
    <n v="1"/>
    <n v="-1680"/>
    <n v="48"/>
    <n v="0"/>
    <n v="0.70000000000000284"/>
    <n v="597.01492537313436"/>
    <n v="566.02658788773999"/>
    <n v="8.9106705279572296"/>
    <x v="339"/>
  </r>
  <r>
    <n v="7036"/>
    <s v="Gal"/>
    <n v="2"/>
    <x v="4"/>
    <s v="Female"/>
    <d v="2018-01-27T00:00:00"/>
    <x v="425"/>
    <n v="71.5"/>
    <n v="65"/>
    <m/>
    <m/>
    <n v="42234"/>
    <n v="43251"/>
    <n v="49000"/>
    <n v="71.900000000000006"/>
    <n v="64.900000000000006"/>
    <x v="195"/>
    <m/>
    <n v="7036"/>
    <n v="1"/>
    <n v="8800"/>
    <n v="124"/>
    <n v="70.967741935483872"/>
    <n v="0.40000000000000568"/>
    <n v="562.23776223776224"/>
    <n v="681.50208623087622"/>
    <n v="7.863465206122549"/>
    <x v="340"/>
  </r>
  <r>
    <n v="5582"/>
    <s v="Sivan"/>
    <n v="2"/>
    <x v="4"/>
    <s v="Female"/>
    <d v="2012-11-12T00:00:00"/>
    <x v="426"/>
    <n v="71"/>
    <n v="64"/>
    <m/>
    <m/>
    <n v="29782"/>
    <n v="41491"/>
    <n v="49160"/>
    <n v="70.400000000000006"/>
    <n v="65"/>
    <x v="200"/>
    <n v="50.2"/>
    <n v="5582"/>
    <n v="1"/>
    <n v="8680"/>
    <n v="266"/>
    <n v="32.631578947368418"/>
    <n v="-0.59999999999999432"/>
    <n v="570.14084507042253"/>
    <n v="698.2954545454545"/>
    <n v="8.0301527474707406"/>
    <x v="341"/>
  </r>
  <r>
    <n v="7047"/>
    <s v="Alon"/>
    <n v="2"/>
    <x v="4"/>
    <s v="Male"/>
    <d v="2018-03-01T00:00:00"/>
    <x v="427"/>
    <n v="68"/>
    <n v="66"/>
    <n v="63"/>
    <n v="51.1"/>
    <n v="41778"/>
    <n v="43205"/>
    <n v="42140"/>
    <n v="67.5"/>
    <n v="66.5"/>
    <x v="171"/>
    <m/>
    <n v="7047"/>
    <n v="1"/>
    <n v="1600"/>
    <n v="45"/>
    <n v="35.555555555555557"/>
    <n v="-0.5"/>
    <n v="596.17647058823525"/>
    <n v="624.2962962962963"/>
    <n v="8.7673010380622838"/>
    <x v="342"/>
  </r>
  <r>
    <n v="6806"/>
    <s v="Rotenberg"/>
    <n v="2"/>
    <x v="4"/>
    <s v="Female"/>
    <d v="2016-11-26T00:00:00"/>
    <x v="428"/>
    <n v="71.5"/>
    <n v="65.5"/>
    <n v="65.900000000000006"/>
    <n v="51.1"/>
    <n v="38695"/>
    <n v="42851"/>
    <n v="49860"/>
    <n v="71"/>
    <n v="65"/>
    <x v="201"/>
    <m/>
    <n v="6806"/>
    <n v="1"/>
    <n v="9220"/>
    <n v="151"/>
    <n v="61.059602649006621"/>
    <n v="-0.5"/>
    <n v="568.39160839160843"/>
    <n v="702.25352112676057"/>
    <n v="7.9495329844980196"/>
    <x v="343"/>
  </r>
  <r>
    <n v="7020"/>
    <s v="Kim (Amit)"/>
    <n v="2"/>
    <x v="4"/>
    <s v="Female"/>
    <d v="2018-01-08T00:00:00"/>
    <x v="429"/>
    <n v="71"/>
    <n v="63.3"/>
    <n v="65.3"/>
    <n v="52.2"/>
    <n v="42779"/>
    <n v="43321"/>
    <n v="54820"/>
    <m/>
    <m/>
    <x v="0"/>
    <m/>
    <n v="7020"/>
    <n v="1"/>
    <n v="14040"/>
    <n v="213"/>
    <n v="65.91549295774648"/>
    <n v="0"/>
    <n v="574.36619718309862"/>
    <s v=""/>
    <n v="8.0896647490577269"/>
    <x v="2"/>
  </r>
  <r>
    <n v="6446"/>
    <s v="Naima"/>
    <n v="2"/>
    <x v="4"/>
    <s v=""/>
    <d v="2015-05-06T00:00:00"/>
    <x v="430"/>
    <n v="66"/>
    <n v="62"/>
    <n v="61.3"/>
    <n v="48.5"/>
    <n v="34483"/>
    <n v="42161"/>
    <n v="40320"/>
    <n v="66.5"/>
    <n v="61.5"/>
    <x v="184"/>
    <m/>
    <n v="6446"/>
    <n v="1"/>
    <n v="-680"/>
    <n v="31"/>
    <n v="0"/>
    <n v="0.5"/>
    <n v="621.21212121212125"/>
    <n v="606.31578947368416"/>
    <n v="9.412304866850322"/>
    <x v="344"/>
  </r>
  <r>
    <n v="7057"/>
    <s v="Bat Gurion"/>
    <n v="2"/>
    <x v="4"/>
    <s v="Female"/>
    <d v="2018-04-17T00:00:00"/>
    <x v="430"/>
    <n v="68"/>
    <n v="63"/>
    <n v="62.8"/>
    <n v="49.2"/>
    <n v="42733"/>
    <n v="43314"/>
    <n v="50600"/>
    <m/>
    <m/>
    <x v="0"/>
    <m/>
    <n v="7057"/>
    <n v="1"/>
    <n v="9600"/>
    <n v="107"/>
    <n v="89.719626168224295"/>
    <n v="0"/>
    <n v="602.94117647058829"/>
    <s v=""/>
    <n v="8.8667820069204151"/>
    <x v="2"/>
  </r>
  <r>
    <n v="5245"/>
    <s v="Hadas"/>
    <n v="2"/>
    <x v="4"/>
    <s v="Female"/>
    <d v="2012-01-26T00:00:00"/>
    <x v="431"/>
    <n v="69"/>
    <n v="66.2"/>
    <n v="66.2"/>
    <n v="53"/>
    <n v="25087"/>
    <n v="40979"/>
    <n v="44500"/>
    <n v="70"/>
    <n v="65.5"/>
    <x v="202"/>
    <m/>
    <n v="5245"/>
    <n v="1"/>
    <n v="3420"/>
    <n v="45"/>
    <n v="76"/>
    <n v="1"/>
    <n v="595.36231884057975"/>
    <n v="635.71428571428567"/>
    <n v="8.6284394034866629"/>
    <x v="345"/>
  </r>
  <r>
    <n v="5365"/>
    <s v="Mantin2"/>
    <n v="2"/>
    <x v="4"/>
    <s v="Male"/>
    <d v="2012-05-25T00:00:00"/>
    <x v="432"/>
    <n v="70.099999999999994"/>
    <n v="63.2"/>
    <n v="65.5"/>
    <n v="49.2"/>
    <n v="26971"/>
    <n v="41078"/>
    <n v="40480"/>
    <n v="69.900000000000006"/>
    <n v="63.2"/>
    <x v="203"/>
    <n v="49.7"/>
    <n v="5365"/>
    <n v="1"/>
    <n v="-620"/>
    <n v="24"/>
    <n v="0"/>
    <n v="-0.19999999999998863"/>
    <n v="586.30527817403708"/>
    <n v="579.1130185979971"/>
    <n v="8.3638413434242107"/>
    <x v="346"/>
  </r>
  <r>
    <n v="1319"/>
    <s v="TanTan"/>
    <n v="2"/>
    <x v="4"/>
    <s v="Female"/>
    <d v="2007-10-22T00:00:00"/>
    <x v="433"/>
    <n v="70.099999999999994"/>
    <n v="69.400000000000006"/>
    <m/>
    <m/>
    <n v="10740"/>
    <n v="39645"/>
    <m/>
    <m/>
    <m/>
    <x v="0"/>
    <m/>
    <n v="1319"/>
    <n v="1"/>
    <n v="0"/>
    <n v="268"/>
    <n v="0"/>
    <n v="0"/>
    <n v="587.73181169757493"/>
    <s v=""/>
    <n v="8.3841913223619819"/>
    <x v="2"/>
  </r>
  <r>
    <n v="457"/>
    <s v="Haya"/>
    <n v="2"/>
    <x v="4"/>
    <s v="Female"/>
    <d v="2006-05-10T00:00:00"/>
    <x v="434"/>
    <n v="76"/>
    <n v="68"/>
    <m/>
    <m/>
    <n v="976"/>
    <n v="39201"/>
    <n v="57800"/>
    <m/>
    <m/>
    <x v="0"/>
    <m/>
    <n v="457"/>
    <n v="1"/>
    <n v="16200"/>
    <n v="354"/>
    <n v="45.762711864406782"/>
    <n v="0"/>
    <n v="547.36842105263156"/>
    <s v=""/>
    <n v="7.2022160664819941"/>
    <x v="2"/>
  </r>
  <r>
    <n v="4943"/>
    <s v="Haim"/>
    <n v="2"/>
    <x v="4"/>
    <s v=""/>
    <d v="2011-05-24T00:00:00"/>
    <x v="435"/>
    <n v="69.5"/>
    <n v="65.099999999999994"/>
    <n v="64.400000000000006"/>
    <n v="53.2"/>
    <n v="22999"/>
    <n v="40785"/>
    <n v="43220"/>
    <n v="67.599999999999994"/>
    <n v="65.599999999999994"/>
    <x v="199"/>
    <n v="54.4"/>
    <n v="4943"/>
    <n v="1"/>
    <n v="1520"/>
    <n v="98"/>
    <n v="15.510204081632653"/>
    <n v="-1.9000000000000057"/>
    <n v="600"/>
    <n v="639.3491124260355"/>
    <n v="8.6330935251798557"/>
    <x v="347"/>
  </r>
  <r>
    <n v="5729"/>
    <s v="Sagi"/>
    <n v="2"/>
    <x v="4"/>
    <s v="Female"/>
    <d v="2013-02-02T00:00:00"/>
    <x v="436"/>
    <n v="73.400000000000006"/>
    <n v="67.7"/>
    <n v="69.599999999999994"/>
    <n v="55.5"/>
    <n v="30560"/>
    <n v="41595"/>
    <n v="52940"/>
    <n v="74.7"/>
    <n v="68.400000000000006"/>
    <x v="204"/>
    <n v="56.5"/>
    <n v="5729"/>
    <n v="1"/>
    <n v="11200"/>
    <n v="288"/>
    <n v="38.888888888888886"/>
    <n v="1.2999999999999972"/>
    <n v="568.66485013623969"/>
    <n v="708.70147255689426"/>
    <n v="7.7474775222920949"/>
    <x v="348"/>
  </r>
  <r>
    <n v="5283"/>
    <s v="Shtaym"/>
    <n v="2"/>
    <x v="4"/>
    <s v=""/>
    <d v="2012-03-01T00:00:00"/>
    <x v="437"/>
    <n v="70.5"/>
    <n v="64"/>
    <n v="67.599999999999994"/>
    <n v="53.6"/>
    <n v="25625"/>
    <n v="41002"/>
    <n v="45140"/>
    <n v="69.8"/>
    <n v="64"/>
    <x v="205"/>
    <n v="54"/>
    <n v="5283"/>
    <n v="1"/>
    <n v="2800"/>
    <n v="33"/>
    <n v="84.848484848484844"/>
    <n v="-0.70000000000000284"/>
    <n v="600.56737588652481"/>
    <n v="646.70487106017197"/>
    <n v="8.5186861827875866"/>
    <x v="349"/>
  </r>
  <r>
    <n v="5246"/>
    <s v="Yeudit"/>
    <n v="2"/>
    <x v="4"/>
    <s v="Female"/>
    <d v="2012-01-29T00:00:00"/>
    <x v="438"/>
    <n v="73.7"/>
    <n v="69"/>
    <n v="67"/>
    <n v="56.8"/>
    <n v="26973"/>
    <n v="41078"/>
    <n v="51580"/>
    <n v="74.3"/>
    <n v="68.8"/>
    <x v="57"/>
    <n v="55.8"/>
    <n v="5246"/>
    <n v="1"/>
    <n v="9200"/>
    <n v="141"/>
    <n v="65.248226950354606"/>
    <n v="0.59999999999999432"/>
    <n v="575.03392130257805"/>
    <n v="694.21265141318975"/>
    <n v="7.8023598548518045"/>
    <x v="350"/>
  </r>
  <r>
    <n v="4077"/>
    <s v="Shever"/>
    <n v="2"/>
    <x v="4"/>
    <s v="Female"/>
    <d v="2009-07-05T00:00:00"/>
    <x v="439"/>
    <m/>
    <m/>
    <m/>
    <m/>
    <n v="17678"/>
    <n v="40171"/>
    <n v="40980"/>
    <n v="69"/>
    <n v="65"/>
    <x v="173"/>
    <m/>
    <n v="4077"/>
    <n v="1"/>
    <n v="-1520"/>
    <n v="172"/>
    <n v="0"/>
    <n v="0"/>
    <s v=""/>
    <n v="593.91304347826087"/>
    <s v=""/>
    <x v="351"/>
  </r>
  <r>
    <n v="6758"/>
    <s v="sha'adi"/>
    <n v="2"/>
    <x v="4"/>
    <s v="Female"/>
    <d v="2016-10-15T00:00:00"/>
    <x v="439"/>
    <n v="69.400000000000006"/>
    <n v="64.2"/>
    <n v="66.400000000000006"/>
    <n v="50"/>
    <n v="39059"/>
    <n v="42906"/>
    <n v="45940"/>
    <n v="69.5"/>
    <n v="65"/>
    <x v="188"/>
    <n v="51.6"/>
    <n v="6758"/>
    <n v="1"/>
    <n v="3440"/>
    <n v="248"/>
    <n v="13.870967741935484"/>
    <n v="9.9999999999994316E-2"/>
    <n v="612.3919308357348"/>
    <n v="661.00719424460431"/>
    <n v="8.8240912224169286"/>
    <x v="352"/>
  </r>
  <r>
    <n v="2170"/>
    <s v="Iris"/>
    <n v="2"/>
    <x v="4"/>
    <s v="Female"/>
    <d v="2008-05-21T00:00:00"/>
    <x v="440"/>
    <n v="66.8"/>
    <n v="62.6"/>
    <m/>
    <m/>
    <n v="10533"/>
    <n v="39601"/>
    <n v="43520"/>
    <n v="67"/>
    <n v="63"/>
    <x v="206"/>
    <m/>
    <n v="2170"/>
    <n v="1"/>
    <n v="840"/>
    <n v="12"/>
    <n v="70"/>
    <n v="0.20000000000000284"/>
    <n v="638.92215568862275"/>
    <n v="649.55223880597021"/>
    <n v="9.5647029294704016"/>
    <x v="353"/>
  </r>
  <r>
    <n v="2213"/>
    <s v="Haifa (the kicking nun)"/>
    <n v="2"/>
    <x v="4"/>
    <s v="Female"/>
    <d v="2008-07-18T00:00:00"/>
    <x v="441"/>
    <n v="70"/>
    <n v="12.5"/>
    <m/>
    <m/>
    <n v="10751"/>
    <n v="39647"/>
    <n v="42950"/>
    <n v="70"/>
    <n v="12.5"/>
    <x v="0"/>
    <m/>
    <n v="2213"/>
    <n v="1"/>
    <n v="0"/>
    <n v="0"/>
    <n v="0"/>
    <n v="0"/>
    <n v="613.57142857142856"/>
    <n v="613.57142857142856"/>
    <n v="8.7653061224489797"/>
    <x v="354"/>
  </r>
  <r>
    <n v="7004"/>
    <s v="Alex"/>
    <n v="2"/>
    <x v="4"/>
    <s v="Male"/>
    <d v="2017-11-28T00:00:00"/>
    <x v="442"/>
    <n v="73"/>
    <n v="64"/>
    <n v="68.599999999999994"/>
    <n v="51.6"/>
    <n v="41600"/>
    <n v="43188"/>
    <n v="45500"/>
    <n v="74"/>
    <n v="65"/>
    <x v="207"/>
    <m/>
    <n v="7004"/>
    <n v="1"/>
    <n v="2160"/>
    <n v="121"/>
    <n v="17.851239669421489"/>
    <n v="1"/>
    <n v="593.69863013698625"/>
    <n v="614.8648648648649"/>
    <n v="8.1328579470820035"/>
    <x v="355"/>
  </r>
  <r>
    <n v="5998"/>
    <s v="Tomy"/>
    <n v="2"/>
    <x v="4"/>
    <s v="Male"/>
    <d v="2013-10-12T00:00:00"/>
    <x v="443"/>
    <n v="71.7"/>
    <n v="63.5"/>
    <n v="66.599999999999994"/>
    <n v="49.8"/>
    <n v="30269"/>
    <n v="41559"/>
    <n v="43780"/>
    <n v="71.7"/>
    <n v="63.5"/>
    <x v="208"/>
    <n v="49.8"/>
    <n v="5998"/>
    <n v="1"/>
    <n v="0"/>
    <n v="0"/>
    <n v="0"/>
    <n v="0"/>
    <n v="610.59972105997213"/>
    <n v="610.59972105997213"/>
    <n v="8.5160351612269469"/>
    <x v="356"/>
  </r>
  <r>
    <n v="4071"/>
    <s v="Aharon"/>
    <n v="2"/>
    <x v="4"/>
    <s v="Female"/>
    <d v="2009-06-30T00:00:00"/>
    <x v="444"/>
    <n v="68.5"/>
    <n v="62.2"/>
    <m/>
    <m/>
    <n v="16874"/>
    <n v="40080"/>
    <n v="43080"/>
    <n v="68.7"/>
    <n v="61.5"/>
    <x v="186"/>
    <n v="52.4"/>
    <n v="4071"/>
    <n v="1"/>
    <n v="-740"/>
    <n v="86"/>
    <n v="0"/>
    <n v="0.20000000000000284"/>
    <n v="639.70802919708024"/>
    <n v="627.07423580786019"/>
    <n v="9.3388033459427788"/>
    <x v="357"/>
  </r>
  <r>
    <n v="2168"/>
    <s v="Shir"/>
    <n v="2"/>
    <x v="4"/>
    <s v="Female"/>
    <d v="2008-04-18T00:00:00"/>
    <x v="445"/>
    <n v="71"/>
    <n v="65.8"/>
    <m/>
    <m/>
    <n v="10535"/>
    <n v="39601"/>
    <n v="47600"/>
    <n v="71.5"/>
    <m/>
    <x v="207"/>
    <m/>
    <n v="2168"/>
    <n v="1"/>
    <n v="3560"/>
    <n v="45"/>
    <n v="79.111111111111114"/>
    <n v="0.5"/>
    <n v="620.28169014084506"/>
    <n v="665.7342657342657"/>
    <n v="8.7363618329696493"/>
    <x v="358"/>
  </r>
  <r>
    <n v="6934"/>
    <s v="Nikita"/>
    <n v="2"/>
    <x v="4"/>
    <s v="Male"/>
    <d v="2017-11-04T00:00:00"/>
    <x v="446"/>
    <n v="72.5"/>
    <n v="65.5"/>
    <n v="68.599999999999994"/>
    <n v="52.5"/>
    <n v="40640"/>
    <n v="43111"/>
    <n v="50120"/>
    <n v="72.5"/>
    <n v="65.7"/>
    <x v="209"/>
    <m/>
    <n v="6934"/>
    <n v="1"/>
    <n v="5960"/>
    <n v="68"/>
    <n v="87.647058823529406"/>
    <n v="0"/>
    <n v="609.10344827586209"/>
    <n v="691.31034482758616"/>
    <n v="8.4014268727705108"/>
    <x v="359"/>
  </r>
  <r>
    <n v="6316"/>
    <s v="Aviv"/>
    <n v="2"/>
    <x v="4"/>
    <s v=""/>
    <d v="2015-01-09T00:00:00"/>
    <x v="447"/>
    <n v="72.3"/>
    <n v="67.5"/>
    <n v="67.099999999999994"/>
    <n v="54.2"/>
    <n v="35036"/>
    <n v="42247"/>
    <n v="51720"/>
    <n v="74.099999999999994"/>
    <n v="97.1"/>
    <x v="210"/>
    <n v="53.6"/>
    <n v="6316"/>
    <n v="1"/>
    <n v="6420"/>
    <n v="234"/>
    <n v="27.435897435897434"/>
    <n v="1.7999999999999972"/>
    <n v="626.55601659751039"/>
    <n v="697.9757085020243"/>
    <n v="8.666058320850766"/>
    <x v="360"/>
  </r>
  <r>
    <n v="4772"/>
    <s v="Adi (kodo)"/>
    <n v="2"/>
    <x v="4"/>
    <s v="Female"/>
    <d v="2011-02-01T00:00:00"/>
    <x v="448"/>
    <n v="75.400000000000006"/>
    <n v="73.599999999999994"/>
    <m/>
    <m/>
    <n v="22146"/>
    <n v="40682"/>
    <n v="53780"/>
    <n v="75"/>
    <n v="72.7"/>
    <x v="211"/>
    <n v="58.3"/>
    <n v="4772"/>
    <n v="1"/>
    <n v="7660"/>
    <n v="107"/>
    <n v="71.588785046728972"/>
    <n v="-0.40000000000000568"/>
    <n v="611.67108753315642"/>
    <n v="717.06666666666672"/>
    <n v="8.1123486410232939"/>
    <x v="361"/>
  </r>
  <r>
    <n v="7073"/>
    <s v="Pikaso"/>
    <n v="2"/>
    <x v="4"/>
    <s v=""/>
    <d v="2018-06-20T00:00:00"/>
    <x v="449"/>
    <n v="74.3"/>
    <n v="65"/>
    <m/>
    <m/>
    <n v="42412"/>
    <n v="43271"/>
    <n v="46500"/>
    <n v="74.3"/>
    <n v="65"/>
    <x v="0"/>
    <m/>
    <n v="7073"/>
    <n v="1"/>
    <n v="0"/>
    <n v="0"/>
    <n v="0"/>
    <n v="0"/>
    <n v="625.84118438761777"/>
    <n v="625.84118438761777"/>
    <n v="8.4231653349612081"/>
    <x v="362"/>
  </r>
  <r>
    <n v="456"/>
    <s v="Fender"/>
    <n v="2"/>
    <x v="4"/>
    <s v="Female"/>
    <d v="2007-04-29T00:00:00"/>
    <x v="450"/>
    <m/>
    <m/>
    <m/>
    <m/>
    <n v="1044"/>
    <n v="39209"/>
    <n v="46700"/>
    <n v="71.099999999999994"/>
    <n v="67.3"/>
    <x v="0"/>
    <m/>
    <n v="456"/>
    <n v="1"/>
    <n v="100"/>
    <n v="8"/>
    <n v="12.5"/>
    <n v="0"/>
    <s v=""/>
    <n v="656.82137834036575"/>
    <s v=""/>
    <x v="363"/>
  </r>
  <r>
    <n v="4112"/>
    <s v="Nimrod"/>
    <n v="2"/>
    <x v="4"/>
    <s v="Female"/>
    <d v="2009-07-23T00:00:00"/>
    <x v="451"/>
    <m/>
    <m/>
    <m/>
    <m/>
    <n v="19537"/>
    <n v="40423"/>
    <m/>
    <n v="70.400000000000006"/>
    <n v="62.8"/>
    <x v="212"/>
    <n v="53.1"/>
    <n v="4112"/>
    <n v="1"/>
    <n v="0"/>
    <n v="406"/>
    <n v="0"/>
    <n v="0"/>
    <s v=""/>
    <s v=""/>
    <s v=""/>
    <x v="2"/>
  </r>
  <r>
    <n v="3106"/>
    <s v="Baraka"/>
    <n v="2"/>
    <x v="4"/>
    <s v="Female"/>
    <d v="2009-02-07T00:00:00"/>
    <x v="452"/>
    <n v="72"/>
    <n v="66"/>
    <m/>
    <m/>
    <n v="12833"/>
    <n v="39851"/>
    <n v="47300"/>
    <n v="72"/>
    <n v="66"/>
    <x v="0"/>
    <m/>
    <n v="3106"/>
    <n v="1"/>
    <n v="0"/>
    <n v="0"/>
    <n v="0"/>
    <n v="0"/>
    <n v="656.94444444444446"/>
    <n v="656.94444444444446"/>
    <n v="9.1242283950617278"/>
    <x v="364"/>
  </r>
  <r>
    <n v="6759"/>
    <s v="Pinto"/>
    <n v="2"/>
    <x v="4"/>
    <s v="Male"/>
    <d v="2016-10-15T00:00:00"/>
    <x v="453"/>
    <n v="74"/>
    <n v="68"/>
    <n v="73.5"/>
    <n v="48.1"/>
    <n v="39666"/>
    <n v="42996"/>
    <n v="66840"/>
    <n v="78"/>
    <n v="67"/>
    <x v="213"/>
    <n v="61.2"/>
    <n v="6759"/>
    <n v="1"/>
    <n v="19420"/>
    <n v="338"/>
    <n v="57.455621301775146"/>
    <n v="4"/>
    <n v="640.81081081081084"/>
    <n v="856.92307692307691"/>
    <n v="8.6596055514974442"/>
    <x v="365"/>
  </r>
  <r>
    <n v="455"/>
    <s v="Gal Handless"/>
    <n v="2"/>
    <x v="4"/>
    <s v="Female"/>
    <d v="2004-02-15T00:00:00"/>
    <x v="454"/>
    <n v="75.5"/>
    <n v="71"/>
    <n v="71.7"/>
    <n v="56.3"/>
    <n v="29398"/>
    <n v="41421"/>
    <m/>
    <n v="79.8"/>
    <n v="74.3"/>
    <x v="214"/>
    <n v="56.2"/>
    <n v="455"/>
    <n v="1"/>
    <n v="0"/>
    <n v="3389"/>
    <n v="0"/>
    <n v="4.2999999999999972"/>
    <n v="629.13907284768209"/>
    <s v=""/>
    <n v="8.3329678522871795"/>
    <x v="2"/>
  </r>
  <r>
    <n v="252"/>
    <s v="Long John Silver"/>
    <n v="2"/>
    <x v="4"/>
    <s v="Male"/>
    <d v="2005-06-10T00:00:00"/>
    <x v="455"/>
    <m/>
    <m/>
    <m/>
    <m/>
    <n v="8885"/>
    <n v="38826"/>
    <n v="58900"/>
    <n v="74.5"/>
    <n v="66"/>
    <x v="0"/>
    <m/>
    <n v="252"/>
    <n v="1"/>
    <n v="11250"/>
    <n v="313"/>
    <n v="35.942492012779553"/>
    <n v="0"/>
    <s v=""/>
    <n v="790.60402684563758"/>
    <s v=""/>
    <x v="366"/>
  </r>
  <r>
    <n v="4325"/>
    <s v="YannaitRegel?"/>
    <n v="2"/>
    <x v="4"/>
    <s v="Female"/>
    <d v="2010-06-18T00:00:00"/>
    <x v="456"/>
    <n v="77"/>
    <n v="69.8"/>
    <n v="73"/>
    <n v="57.4"/>
    <n v="19084"/>
    <n v="40347"/>
    <n v="50360"/>
    <n v="77"/>
    <n v="69.8"/>
    <x v="215"/>
    <n v="57.4"/>
    <n v="4325"/>
    <n v="1"/>
    <n v="0"/>
    <n v="0"/>
    <n v="0"/>
    <n v="0"/>
    <n v="654.02597402597405"/>
    <n v="654.02597402597405"/>
    <n v="8.4938438185191441"/>
    <x v="367"/>
  </r>
  <r>
    <n v="4265"/>
    <s v="Forrest"/>
    <n v="2"/>
    <x v="4"/>
    <s v="Male"/>
    <d v="2010-03-21T00:00:00"/>
    <x v="457"/>
    <n v="77"/>
    <n v="68.8"/>
    <n v="75"/>
    <n v="56.2"/>
    <n v="18688"/>
    <n v="40293"/>
    <n v="49000"/>
    <m/>
    <m/>
    <x v="0"/>
    <m/>
    <n v="4265"/>
    <n v="1"/>
    <n v="-1460"/>
    <n v="35"/>
    <n v="0"/>
    <n v="0"/>
    <n v="655.32467532467535"/>
    <s v=""/>
    <n v="8.510710069151628"/>
    <x v="2"/>
  </r>
  <r>
    <n v="4888"/>
    <s v="Omis"/>
    <n v="2"/>
    <x v="4"/>
    <s v="Male"/>
    <d v="2011-04-26T00:00:00"/>
    <x v="458"/>
    <n v="79.7"/>
    <n v="66.5"/>
    <n v="75.3"/>
    <n v="55.6"/>
    <n v="21882"/>
    <n v="40659"/>
    <n v="51400"/>
    <n v="79.7"/>
    <n v="66.5"/>
    <x v="216"/>
    <n v="55.6"/>
    <n v="4888"/>
    <n v="1"/>
    <n v="0"/>
    <n v="0"/>
    <n v="0"/>
    <n v="0"/>
    <n v="644.91844416562105"/>
    <n v="644.91844416562105"/>
    <n v="8.0918248954281182"/>
    <x v="368"/>
  </r>
  <r>
    <n v="5816"/>
    <s v="Ofir"/>
    <n v="2"/>
    <x v="4"/>
    <s v="Male"/>
    <d v="2013-05-20T00:00:00"/>
    <x v="459"/>
    <n v="77.5"/>
    <n v="69.400000000000006"/>
    <n v="72.2"/>
    <n v="54.9"/>
    <n v="29493"/>
    <n v="41436"/>
    <n v="55240"/>
    <n v="77.099999999999994"/>
    <n v="69.2"/>
    <x v="217"/>
    <n v="54.7"/>
    <n v="5816"/>
    <n v="1"/>
    <n v="400"/>
    <n v="22"/>
    <n v="18.181818181818183"/>
    <n v="-0.40000000000000568"/>
    <n v="707.61290322580646"/>
    <n v="716.4721141374838"/>
    <n v="9.1304890738813729"/>
    <x v="369"/>
  </r>
  <r>
    <n v="4498"/>
    <s v="Naim"/>
    <n v="2"/>
    <x v="4"/>
    <s v="Female"/>
    <d v="2010-11-30T00:00:00"/>
    <x v="460"/>
    <n v="77"/>
    <n v="69"/>
    <n v="72"/>
    <m/>
    <n v="20334"/>
    <n v="40512"/>
    <n v="61080"/>
    <n v="77"/>
    <n v="69"/>
    <x v="218"/>
    <m/>
    <n v="4498"/>
    <n v="1"/>
    <n v="0"/>
    <n v="0"/>
    <n v="0"/>
    <n v="0"/>
    <n v="793.2467532467532"/>
    <n v="793.2467532467532"/>
    <n v="10.301905886321471"/>
    <x v="370"/>
  </r>
  <r>
    <n v="6763"/>
    <s v="Sheffa"/>
    <n v="2"/>
    <x v="4"/>
    <s v="Female"/>
    <d v="2016-10-29T00:00:00"/>
    <x v="461"/>
    <n v="81"/>
    <n v="74"/>
    <n v="73.400000000000006"/>
    <n v="58"/>
    <n v="38307"/>
    <n v="42799"/>
    <n v="64680"/>
    <n v="81.7"/>
    <n v="73"/>
    <x v="219"/>
    <n v="57.9"/>
    <n v="6763"/>
    <n v="1"/>
    <n v="-770"/>
    <n v="127"/>
    <n v="0"/>
    <n v="0.70000000000000284"/>
    <n v="808.02469135802471"/>
    <n v="791.67686658506727"/>
    <n v="9.9756134735558604"/>
    <x v="371"/>
  </r>
  <r>
    <n v="46"/>
    <s v="Marina"/>
    <n v="2"/>
    <x v="4"/>
    <s v=""/>
    <d v="2003-02-06T00:00:00"/>
    <x v="138"/>
    <n v="65"/>
    <n v="63"/>
    <m/>
    <m/>
    <n v="15025"/>
    <n v="37658"/>
    <m/>
    <n v="65"/>
    <n v="63"/>
    <x v="0"/>
    <m/>
    <n v="46"/>
    <n v="1"/>
    <n v="0"/>
    <n v="0"/>
    <n v="0"/>
    <n v="0"/>
    <s v=""/>
    <s v=""/>
    <s v=""/>
    <x v="2"/>
  </r>
  <r>
    <n v="64"/>
    <s v="Ga'aton"/>
    <n v="2"/>
    <x v="4"/>
    <s v=""/>
    <d v="2003-11-27T00:00:00"/>
    <x v="138"/>
    <n v="39"/>
    <m/>
    <m/>
    <m/>
    <n v="8036"/>
    <n v="37952"/>
    <m/>
    <n v="40"/>
    <m/>
    <x v="0"/>
    <n v="36.5"/>
    <n v="64"/>
    <n v="1"/>
    <n v="0"/>
    <n v="0"/>
    <n v="0"/>
    <n v="1"/>
    <s v=""/>
    <s v=""/>
    <s v=""/>
    <x v="2"/>
  </r>
  <r>
    <n v="101"/>
    <s v="Naama"/>
    <n v="2"/>
    <x v="4"/>
    <s v="Female"/>
    <d v="2002-11-22T00:00:00"/>
    <x v="138"/>
    <n v="61"/>
    <n v="59"/>
    <n v="59.6"/>
    <n v="49.7"/>
    <n v="8280"/>
    <n v="37582"/>
    <m/>
    <n v="61"/>
    <n v="59"/>
    <x v="220"/>
    <n v="49.7"/>
    <n v="101"/>
    <n v="1"/>
    <n v="0"/>
    <n v="0"/>
    <n v="0"/>
    <n v="0"/>
    <s v=""/>
    <s v=""/>
    <s v=""/>
    <x v="2"/>
  </r>
  <r>
    <n v="483"/>
    <s v="Itamar"/>
    <n v="2"/>
    <x v="4"/>
    <s v=""/>
    <d v="2007-05-03T00:00:00"/>
    <x v="138"/>
    <n v="28.1"/>
    <n v="25.5"/>
    <m/>
    <m/>
    <n v="1046"/>
    <n v="39209"/>
    <n v="3040"/>
    <n v="27.5"/>
    <n v="26.4"/>
    <x v="0"/>
    <m/>
    <n v="483"/>
    <n v="1"/>
    <n v="0"/>
    <n v="4"/>
    <n v="0"/>
    <n v="-0.60000000000000142"/>
    <s v=""/>
    <n v="110.54545454545455"/>
    <s v=""/>
    <x v="372"/>
  </r>
  <r>
    <n v="4076"/>
    <s v="Blue"/>
    <n v="2"/>
    <x v="4"/>
    <s v="Female"/>
    <d v="2009-07-05T00:00:00"/>
    <x v="138"/>
    <n v="68.5"/>
    <n v="64"/>
    <m/>
    <m/>
    <n v="15966"/>
    <n v="39999"/>
    <m/>
    <n v="68.5"/>
    <n v="64"/>
    <x v="0"/>
    <m/>
    <n v="4076"/>
    <n v="1"/>
    <n v="0"/>
    <n v="0"/>
    <n v="0"/>
    <n v="0"/>
    <s v=""/>
    <s v=""/>
    <s v=""/>
    <x v="2"/>
  </r>
  <r>
    <n v="5267"/>
    <s v="Gihad"/>
    <n v="2"/>
    <x v="4"/>
    <s v=""/>
    <d v="2012-02-18T00:00:00"/>
    <x v="138"/>
    <n v="10"/>
    <n v="9.1999999999999993"/>
    <n v="8.6"/>
    <n v="7.2"/>
    <n v="26187"/>
    <n v="41026"/>
    <n v="185"/>
    <n v="10.7"/>
    <n v="10.3"/>
    <x v="86"/>
    <n v="8.5"/>
    <n v="5267"/>
    <n v="1"/>
    <n v="0"/>
    <n v="69"/>
    <n v="0"/>
    <n v="0.69999999999999929"/>
    <s v=""/>
    <n v="17.289719626168225"/>
    <s v=""/>
    <x v="372"/>
  </r>
  <r>
    <n v="5358"/>
    <s v="Sunshine"/>
    <n v="2"/>
    <x v="4"/>
    <s v="Female"/>
    <d v="2012-05-11T00:00:00"/>
    <x v="138"/>
    <n v="69"/>
    <n v="62.7"/>
    <n v="65.7"/>
    <n v="52"/>
    <n v="26491"/>
    <n v="41041"/>
    <n v="43440"/>
    <m/>
    <m/>
    <x v="0"/>
    <m/>
    <n v="5358"/>
    <n v="1"/>
    <n v="0"/>
    <n v="1"/>
    <n v="0"/>
    <n v="0"/>
    <s v=""/>
    <s v=""/>
    <s v=""/>
    <x v="2"/>
  </r>
  <r>
    <n v="6706"/>
    <s v="Hidy"/>
    <n v="2"/>
    <x v="4"/>
    <s v="Female"/>
    <d v="2016-04-09T00:00:00"/>
    <x v="138"/>
    <n v="63.5"/>
    <n v="61"/>
    <n v="59.5"/>
    <n v="47"/>
    <n v="36527"/>
    <n v="42507"/>
    <n v="30980"/>
    <n v="63.6"/>
    <n v="61.3"/>
    <x v="0"/>
    <m/>
    <n v="6706"/>
    <n v="1"/>
    <n v="0"/>
    <n v="38"/>
    <n v="0"/>
    <n v="0.10000000000000142"/>
    <s v=""/>
    <n v="487.10691823899373"/>
    <s v=""/>
    <x v="372"/>
  </r>
  <r>
    <n v="6859"/>
    <s v="Rotem"/>
    <n v="2"/>
    <x v="4"/>
    <s v="Female"/>
    <d v="2017-03-28T00:00:00"/>
    <x v="138"/>
    <n v="67.400000000000006"/>
    <n v="65.400000000000006"/>
    <n v="62.2"/>
    <n v="48.1"/>
    <n v="39663"/>
    <n v="42996"/>
    <n v="41180"/>
    <n v="68"/>
    <n v="65"/>
    <x v="221"/>
    <n v="50"/>
    <n v="6859"/>
    <n v="1"/>
    <n v="0"/>
    <n v="174"/>
    <n v="0"/>
    <n v="0.59999999999999432"/>
    <s v=""/>
    <n v="605.58823529411768"/>
    <s v=""/>
    <x v="372"/>
  </r>
  <r>
    <n v="6883"/>
    <s v="Eshkolit"/>
    <n v="2"/>
    <x v="4"/>
    <s v="Female"/>
    <d v="2017-06-05T00:00:00"/>
    <x v="138"/>
    <n v="60.9"/>
    <n v="58.7"/>
    <n v="56.4"/>
    <n v="45.7"/>
    <n v="39655"/>
    <n v="42996"/>
    <n v="30440"/>
    <n v="61"/>
    <n v="58.7"/>
    <x v="156"/>
    <m/>
    <n v="6883"/>
    <n v="1"/>
    <n v="0"/>
    <n v="105"/>
    <n v="0"/>
    <n v="0.10000000000000142"/>
    <s v=""/>
    <n v="499.01639344262293"/>
    <s v=""/>
    <x v="372"/>
  </r>
  <r>
    <n v="6903"/>
    <s v="Sha'am"/>
    <n v="2"/>
    <x v="4"/>
    <s v="Female"/>
    <d v="2017-08-07T00:00:00"/>
    <x v="138"/>
    <n v="68"/>
    <n v="61.5"/>
    <n v="63.5"/>
    <m/>
    <n v="39471"/>
    <n v="42954"/>
    <m/>
    <n v="68"/>
    <n v="61.5"/>
    <x v="189"/>
    <m/>
    <n v="6903"/>
    <n v="1"/>
    <n v="0"/>
    <n v="0"/>
    <n v="0"/>
    <n v="0"/>
    <s v=""/>
    <s v=""/>
    <s v=""/>
    <x v="2"/>
  </r>
  <r>
    <n v="4786"/>
    <s v="Zveya"/>
    <n v="6"/>
    <x v="5"/>
    <s v=""/>
    <d v="2011-02-06T00:00:00"/>
    <x v="35"/>
    <n v="5.4"/>
    <n v="5.2"/>
    <m/>
    <m/>
    <n v="21780"/>
    <n v="40648"/>
    <n v="15"/>
    <m/>
    <m/>
    <x v="0"/>
    <m/>
    <n v="4786"/>
    <n v="1"/>
    <n v="-2"/>
    <n v="68"/>
    <n v="0"/>
    <n v="0"/>
    <n v="3.1481481481481479"/>
    <s v=""/>
    <n v="0.58299039780521256"/>
    <x v="2"/>
  </r>
  <r>
    <n v="5334"/>
    <s v="Fredy"/>
    <n v="6"/>
    <x v="5"/>
    <s v="Male"/>
    <d v="2012-04-15T00:00:00"/>
    <x v="462"/>
    <m/>
    <m/>
    <m/>
    <m/>
    <n v="26410"/>
    <n v="41036"/>
    <n v="565"/>
    <m/>
    <m/>
    <x v="0"/>
    <m/>
    <n v="5334"/>
    <n v="1"/>
    <n v="45"/>
    <n v="22"/>
    <n v="2.0454545454545454"/>
    <n v="0"/>
    <s v=""/>
    <s v=""/>
    <s v=""/>
    <x v="2"/>
  </r>
  <r>
    <n v="5756"/>
    <s v="Mazal-Frida"/>
    <n v="6"/>
    <x v="5"/>
    <s v="Female"/>
    <d v="2013-04-16T00:00:00"/>
    <x v="463"/>
    <n v="19.2"/>
    <n v="18.7"/>
    <n v="15.5"/>
    <m/>
    <n v="29085"/>
    <n v="41380"/>
    <n v="784"/>
    <n v="19.2"/>
    <n v="18.7"/>
    <x v="222"/>
    <m/>
    <n v="5756"/>
    <n v="1"/>
    <n v="0"/>
    <n v="0"/>
    <n v="0"/>
    <n v="0"/>
    <n v="40.833333333333336"/>
    <n v="40.833333333333336"/>
    <n v="2.1267361111111112"/>
    <x v="373"/>
  </r>
  <r>
    <n v="5121"/>
    <s v="x"/>
    <n v="5"/>
    <x v="6"/>
    <s v=""/>
    <d v="2011-08-27T00:00:00"/>
    <x v="464"/>
    <n v="6"/>
    <n v="5.3"/>
    <m/>
    <m/>
    <n v="22987"/>
    <n v="40782"/>
    <n v="14.5"/>
    <n v="6"/>
    <n v="5.3"/>
    <x v="0"/>
    <m/>
    <n v="5121"/>
    <n v="1"/>
    <n v="0"/>
    <n v="0"/>
    <n v="0"/>
    <n v="0"/>
    <n v="2.4166666666666665"/>
    <n v="2.4166666666666665"/>
    <n v="0.40277777777777779"/>
    <x v="374"/>
  </r>
  <r>
    <n v="855"/>
    <s v="Bill"/>
    <n v="5"/>
    <x v="6"/>
    <s v=""/>
    <d v="2002-12-21T00:00:00"/>
    <x v="465"/>
    <n v="7"/>
    <m/>
    <m/>
    <n v="7"/>
    <n v="8762"/>
    <n v="37611"/>
    <n v="37"/>
    <n v="7"/>
    <m/>
    <x v="0"/>
    <n v="7"/>
    <n v="855"/>
    <n v="1"/>
    <n v="0"/>
    <n v="0"/>
    <n v="0"/>
    <n v="0"/>
    <n v="5.2857142857142856"/>
    <n v="5.2857142857142856"/>
    <n v="0.75510204081632648"/>
    <x v="375"/>
  </r>
  <r>
    <n v="5687"/>
    <s v="metziztan"/>
    <n v="5"/>
    <x v="6"/>
    <s v=""/>
    <d v="2013-01-11T00:00:00"/>
    <x v="466"/>
    <n v="14.6"/>
    <n v="11.3"/>
    <n v="13.4"/>
    <n v="11.6"/>
    <n v="28720"/>
    <n v="41314"/>
    <n v="222"/>
    <m/>
    <m/>
    <x v="0"/>
    <m/>
    <n v="5687"/>
    <n v="1"/>
    <n v="12"/>
    <n v="29"/>
    <n v="0.41379310344827586"/>
    <n v="0"/>
    <n v="14.383561643835616"/>
    <s v=""/>
    <n v="0.98517545505723403"/>
    <x v="2"/>
  </r>
  <r>
    <n v="6829"/>
    <s v="Osher"/>
    <n v="5"/>
    <x v="6"/>
    <s v=""/>
    <d v="2017-01-20T00:00:00"/>
    <x v="467"/>
    <n v="10.3"/>
    <n v="9"/>
    <m/>
    <m/>
    <n v="38012"/>
    <n v="42755"/>
    <n v="450"/>
    <n v="10.3"/>
    <n v="9"/>
    <x v="0"/>
    <m/>
    <n v="6829"/>
    <n v="1"/>
    <n v="0"/>
    <n v="0"/>
    <n v="0"/>
    <n v="0"/>
    <n v="43.689320388349515"/>
    <n v="43.689320388349515"/>
    <n v="4.2416815911018944"/>
    <x v="376"/>
  </r>
  <r>
    <n v="5708"/>
    <s v="makpitzan"/>
    <n v="5"/>
    <x v="6"/>
    <s v=""/>
    <d v="2013-01-14T00:00:00"/>
    <x v="468"/>
    <n v="20.399999999999999"/>
    <n v="17.3"/>
    <m/>
    <n v="16.100000000000001"/>
    <n v="28602"/>
    <n v="41302"/>
    <n v="544"/>
    <n v="19.600000000000001"/>
    <n v="17"/>
    <x v="223"/>
    <m/>
    <n v="5708"/>
    <n v="1"/>
    <n v="-12"/>
    <n v="14"/>
    <n v="0"/>
    <n v="-0.79999999999999716"/>
    <n v="27.254901960784316"/>
    <n v="27.755102040816325"/>
    <n v="1.3360246059207999"/>
    <x v="377"/>
  </r>
  <r>
    <n v="6616"/>
    <s v="Hasun"/>
    <n v="5"/>
    <x v="6"/>
    <s v=""/>
    <d v="2015-10-06T00:00:00"/>
    <x v="469"/>
    <m/>
    <m/>
    <m/>
    <m/>
    <n v="35376"/>
    <n v="42296"/>
    <n v="1018"/>
    <m/>
    <m/>
    <x v="0"/>
    <m/>
    <n v="6616"/>
    <n v="1"/>
    <n v="20"/>
    <n v="13"/>
    <n v="1.5384615384615385"/>
    <n v="0"/>
    <s v=""/>
    <s v=""/>
    <s v=""/>
    <x v="2"/>
  </r>
  <r>
    <n v="6734"/>
    <s v="Messi"/>
    <n v="5"/>
    <x v="6"/>
    <s v=""/>
    <d v="2016-07-27T00:00:00"/>
    <x v="470"/>
    <m/>
    <m/>
    <m/>
    <m/>
    <n v="36953"/>
    <n v="42578"/>
    <n v="1000"/>
    <m/>
    <m/>
    <x v="0"/>
    <m/>
    <n v="6734"/>
    <n v="1"/>
    <n v="0"/>
    <n v="0"/>
    <n v="0"/>
    <n v="0"/>
    <s v=""/>
    <s v=""/>
    <s v=""/>
    <x v="2"/>
  </r>
  <r>
    <n v="4079"/>
    <s v="Etya"/>
    <n v="5"/>
    <x v="6"/>
    <s v=""/>
    <d v="2009-07-09T00:00:00"/>
    <x v="471"/>
    <n v="24"/>
    <n v="20"/>
    <m/>
    <m/>
    <n v="16007"/>
    <n v="40003"/>
    <n v="1040"/>
    <n v="24"/>
    <n v="20"/>
    <x v="0"/>
    <m/>
    <n v="4079"/>
    <n v="1"/>
    <n v="0"/>
    <n v="0"/>
    <n v="0"/>
    <n v="0"/>
    <n v="43.333333333333336"/>
    <n v="43.333333333333336"/>
    <n v="1.8055555555555556"/>
    <x v="378"/>
  </r>
  <r>
    <n v="6060"/>
    <s v="Michael Angelo"/>
    <n v="5"/>
    <x v="6"/>
    <s v=""/>
    <d v="2013-12-14T00:00:00"/>
    <x v="472"/>
    <n v="25"/>
    <n v="20.8"/>
    <m/>
    <m/>
    <n v="30793"/>
    <n v="41622"/>
    <n v="1045"/>
    <n v="25"/>
    <n v="20.8"/>
    <x v="0"/>
    <m/>
    <n v="6060"/>
    <n v="1"/>
    <n v="0"/>
    <n v="0"/>
    <n v="0"/>
    <n v="0"/>
    <n v="41.8"/>
    <n v="41.8"/>
    <n v="1.6719999999999999"/>
    <x v="379"/>
  </r>
  <r>
    <n v="6059"/>
    <s v="Dunatelo"/>
    <n v="5"/>
    <x v="6"/>
    <s v=""/>
    <d v="2013-12-14T00:00:00"/>
    <x v="473"/>
    <n v="25.5"/>
    <n v="21.5"/>
    <m/>
    <m/>
    <n v="30790"/>
    <n v="41622"/>
    <n v="1220"/>
    <n v="25.5"/>
    <n v="21.5"/>
    <x v="0"/>
    <m/>
    <n v="6059"/>
    <n v="1"/>
    <n v="0"/>
    <n v="0"/>
    <n v="0"/>
    <n v="0"/>
    <n v="47.843137254901961"/>
    <n v="47.843137254901961"/>
    <n v="1.8762014609765474"/>
    <x v="380"/>
  </r>
  <r>
    <n v="185"/>
    <s v="Svetlana"/>
    <n v="5"/>
    <x v="6"/>
    <s v=""/>
    <d v="2004-06-24T00:00:00"/>
    <x v="474"/>
    <n v="27"/>
    <n v="23"/>
    <m/>
    <m/>
    <n v="9096"/>
    <n v="38162"/>
    <n v="1370"/>
    <n v="27"/>
    <n v="23"/>
    <x v="0"/>
    <m/>
    <n v="185"/>
    <n v="1"/>
    <n v="0"/>
    <n v="0"/>
    <n v="0"/>
    <n v="0"/>
    <n v="50.74074074074074"/>
    <n v="50.74074074074074"/>
    <n v="1.8792866941015089"/>
    <x v="381"/>
  </r>
  <r>
    <n v="6057"/>
    <s v="Murbel"/>
    <n v="5"/>
    <x v="6"/>
    <s v=""/>
    <d v="2013-12-14T00:00:00"/>
    <x v="475"/>
    <n v="28"/>
    <n v="24"/>
    <m/>
    <m/>
    <n v="30762"/>
    <n v="41622"/>
    <n v="1507"/>
    <n v="28"/>
    <n v="24"/>
    <x v="0"/>
    <m/>
    <n v="6057"/>
    <n v="1"/>
    <n v="0"/>
    <n v="0"/>
    <n v="0"/>
    <n v="0"/>
    <n v="53.821428571428569"/>
    <n v="53.821428571428569"/>
    <n v="1.9221938775510203"/>
    <x v="382"/>
  </r>
  <r>
    <n v="6062"/>
    <s v="Asaf"/>
    <n v="5"/>
    <x v="6"/>
    <s v=""/>
    <d v="2013-12-14T00:00:00"/>
    <x v="476"/>
    <n v="28"/>
    <n v="23"/>
    <m/>
    <m/>
    <n v="30799"/>
    <n v="41622"/>
    <n v="1560"/>
    <n v="28"/>
    <n v="23"/>
    <x v="0"/>
    <m/>
    <n v="6062"/>
    <n v="1"/>
    <n v="0"/>
    <n v="0"/>
    <n v="0"/>
    <n v="0"/>
    <n v="55.714285714285715"/>
    <n v="55.714285714285715"/>
    <n v="1.989795918367347"/>
    <x v="383"/>
  </r>
  <r>
    <n v="862"/>
    <s v="Or"/>
    <n v="5"/>
    <x v="6"/>
    <s v=""/>
    <d v="2006-11-27T00:00:00"/>
    <x v="477"/>
    <n v="28.5"/>
    <n v="23.5"/>
    <m/>
    <m/>
    <n v="9035"/>
    <n v="39048"/>
    <n v="1640"/>
    <n v="28.5"/>
    <n v="23.5"/>
    <x v="0"/>
    <m/>
    <n v="862"/>
    <n v="1"/>
    <n v="0"/>
    <n v="0"/>
    <n v="0"/>
    <n v="0"/>
    <n v="57.543859649122808"/>
    <n v="57.543859649122808"/>
    <n v="2.0190827947060632"/>
    <x v="384"/>
  </r>
  <r>
    <n v="6061"/>
    <s v="Leonardo"/>
    <n v="5"/>
    <x v="6"/>
    <s v=""/>
    <d v="2013-12-14T00:00:00"/>
    <x v="478"/>
    <n v="31"/>
    <n v="26"/>
    <m/>
    <m/>
    <n v="30796"/>
    <n v="41622"/>
    <n v="2284"/>
    <n v="31"/>
    <n v="26"/>
    <x v="0"/>
    <m/>
    <n v="6061"/>
    <n v="1"/>
    <n v="0"/>
    <n v="0"/>
    <n v="0"/>
    <n v="0"/>
    <n v="73.677419354838705"/>
    <n v="73.677419354838705"/>
    <n v="2.3766909469302808"/>
    <x v="385"/>
  </r>
  <r>
    <n v="6063"/>
    <s v="Nilus"/>
    <n v="5"/>
    <x v="6"/>
    <s v=""/>
    <d v="2013-12-14T00:00:00"/>
    <x v="479"/>
    <n v="33"/>
    <n v="26"/>
    <m/>
    <m/>
    <n v="30802"/>
    <n v="41622"/>
    <n v="2330"/>
    <n v="33"/>
    <n v="26"/>
    <x v="0"/>
    <m/>
    <n v="6063"/>
    <n v="1"/>
    <n v="0"/>
    <n v="0"/>
    <n v="0"/>
    <n v="0"/>
    <n v="70.606060606060609"/>
    <n v="70.606060606060609"/>
    <n v="2.1395775941230486"/>
    <x v="386"/>
  </r>
  <r>
    <n v="863"/>
    <s v="Shvili"/>
    <n v="5"/>
    <x v="6"/>
    <s v=""/>
    <d v="2003-08-05T00:00:00"/>
    <x v="480"/>
    <n v="32.5"/>
    <n v="27"/>
    <m/>
    <m/>
    <n v="9087"/>
    <n v="37838"/>
    <n v="2397"/>
    <n v="32.5"/>
    <n v="27"/>
    <x v="0"/>
    <m/>
    <n v="863"/>
    <n v="1"/>
    <n v="0"/>
    <n v="0"/>
    <n v="0"/>
    <n v="0"/>
    <n v="73.753846153846155"/>
    <n v="73.753846153846155"/>
    <n v="2.2693491124260357"/>
    <x v="387"/>
  </r>
  <r>
    <n v="7038"/>
    <s v="Michi"/>
    <n v="5"/>
    <x v="6"/>
    <s v=""/>
    <d v="2018-01-28T00:00:00"/>
    <x v="88"/>
    <n v="32"/>
    <n v="26.5"/>
    <m/>
    <m/>
    <n v="40841"/>
    <n v="43128"/>
    <n v="2540"/>
    <n v="32"/>
    <n v="26.5"/>
    <x v="0"/>
    <m/>
    <n v="7038"/>
    <n v="1"/>
    <n v="0"/>
    <n v="0"/>
    <n v="0"/>
    <n v="0"/>
    <n v="79.375"/>
    <n v="79.375"/>
    <n v="2.48046875"/>
    <x v="388"/>
  </r>
  <r>
    <n v="7041"/>
    <s v="Shula"/>
    <n v="5"/>
    <x v="6"/>
    <s v=""/>
    <d v="2018-02-05T00:00:00"/>
    <x v="92"/>
    <n v="35"/>
    <n v="30"/>
    <m/>
    <m/>
    <n v="40960"/>
    <n v="43136"/>
    <n v="2800"/>
    <n v="35"/>
    <n v="30"/>
    <x v="0"/>
    <m/>
    <n v="7041"/>
    <n v="1"/>
    <n v="0"/>
    <n v="0"/>
    <n v="0"/>
    <n v="0"/>
    <n v="80"/>
    <n v="80"/>
    <n v="2.2857142857142856"/>
    <x v="389"/>
  </r>
  <r>
    <n v="854"/>
    <s v="Zion"/>
    <n v="5"/>
    <x v="6"/>
    <s v=""/>
    <d v="2002-11-10T00:00:00"/>
    <x v="481"/>
    <n v="35"/>
    <m/>
    <m/>
    <m/>
    <n v="9117"/>
    <n v="37570"/>
    <n v="3250"/>
    <n v="35"/>
    <m/>
    <x v="0"/>
    <m/>
    <n v="854"/>
    <n v="1"/>
    <n v="0"/>
    <n v="0"/>
    <n v="0"/>
    <n v="0"/>
    <n v="92.857142857142861"/>
    <n v="92.857142857142861"/>
    <n v="2.6530612244897958"/>
    <x v="390"/>
  </r>
  <r>
    <n v="5044"/>
    <s v="Sea soft shell"/>
    <n v="5"/>
    <x v="6"/>
    <s v=""/>
    <d v="2011-07-11T00:00:00"/>
    <x v="275"/>
    <n v="38.5"/>
    <n v="30.5"/>
    <m/>
    <m/>
    <n v="22690"/>
    <n v="40751"/>
    <n v="3280"/>
    <m/>
    <m/>
    <x v="0"/>
    <m/>
    <n v="5044"/>
    <n v="1"/>
    <n v="-320"/>
    <n v="16"/>
    <n v="0"/>
    <n v="0"/>
    <n v="93.506493506493513"/>
    <s v=""/>
    <n v="2.4287400910777532"/>
    <x v="2"/>
  </r>
  <r>
    <n v="5823"/>
    <s v="SoftPower"/>
    <n v="5"/>
    <x v="6"/>
    <s v=""/>
    <d v="2013-05-23T00:00:00"/>
    <x v="482"/>
    <n v="39.5"/>
    <n v="32"/>
    <m/>
    <m/>
    <n v="29447"/>
    <n v="41427"/>
    <n v="4450"/>
    <n v="38.5"/>
    <n v="31.5"/>
    <x v="0"/>
    <m/>
    <n v="5823"/>
    <n v="1"/>
    <n v="-500"/>
    <n v="10"/>
    <n v="0"/>
    <n v="-1"/>
    <n v="125.31645569620254"/>
    <n v="115.58441558441558"/>
    <n v="3.1725684986380389"/>
    <x v="391"/>
  </r>
  <r>
    <n v="6054"/>
    <s v="Rafaelo"/>
    <n v="5"/>
    <x v="6"/>
    <s v=""/>
    <d v="2013-12-14T00:00:00"/>
    <x v="483"/>
    <n v="36"/>
    <n v="31.5"/>
    <m/>
    <m/>
    <n v="30754"/>
    <n v="41622"/>
    <n v="4980"/>
    <n v="36"/>
    <n v="31.5"/>
    <x v="0"/>
    <m/>
    <n v="6054"/>
    <n v="1"/>
    <n v="0"/>
    <n v="0"/>
    <n v="0"/>
    <n v="0"/>
    <n v="138.33333333333334"/>
    <n v="138.33333333333334"/>
    <n v="3.8425925925925926"/>
    <x v="392"/>
  </r>
  <r>
    <n v="6058"/>
    <s v="Gili"/>
    <n v="5"/>
    <x v="6"/>
    <s v=""/>
    <d v="2013-12-14T00:00:00"/>
    <x v="484"/>
    <n v="57"/>
    <n v="43"/>
    <m/>
    <m/>
    <n v="30787"/>
    <n v="41622"/>
    <n v="11840"/>
    <n v="57"/>
    <n v="43"/>
    <x v="0"/>
    <m/>
    <n v="6058"/>
    <n v="1"/>
    <n v="0"/>
    <n v="0"/>
    <n v="0"/>
    <n v="0"/>
    <n v="207.71929824561403"/>
    <n v="207.71929824561403"/>
    <n v="3.6441982148353338"/>
    <x v="393"/>
  </r>
  <r>
    <n v="5879"/>
    <s v="Rach2"/>
    <n v="5"/>
    <x v="6"/>
    <s v=""/>
    <d v="2013-08-10T00:00:00"/>
    <x v="485"/>
    <n v="56.5"/>
    <n v="43.5"/>
    <m/>
    <m/>
    <n v="29857"/>
    <n v="41500"/>
    <n v="12080"/>
    <m/>
    <m/>
    <x v="0"/>
    <m/>
    <n v="5879"/>
    <n v="1"/>
    <n v="100"/>
    <n v="4"/>
    <n v="25"/>
    <n v="0"/>
    <n v="212.0353982300885"/>
    <s v=""/>
    <n v="3.7528389067272299"/>
    <x v="2"/>
  </r>
  <r>
    <n v="5880"/>
    <s v="Rach3"/>
    <n v="5"/>
    <x v="6"/>
    <s v=""/>
    <d v="2013-08-10T00:00:00"/>
    <x v="486"/>
    <n v="57"/>
    <n v="42.7"/>
    <m/>
    <m/>
    <n v="29858"/>
    <n v="41500"/>
    <n v="13820"/>
    <m/>
    <m/>
    <x v="0"/>
    <m/>
    <n v="5880"/>
    <n v="1"/>
    <n v="260"/>
    <n v="4"/>
    <n v="65"/>
    <n v="0"/>
    <n v="237.89473684210526"/>
    <s v=""/>
    <n v="4.1735918744228995"/>
    <x v="2"/>
  </r>
  <r>
    <n v="5374"/>
    <s v="softy"/>
    <n v="5"/>
    <x v="6"/>
    <s v=""/>
    <d v="2012-06-12T00:00:00"/>
    <x v="487"/>
    <n v="63.3"/>
    <n v="44.9"/>
    <m/>
    <m/>
    <n v="27048"/>
    <n v="41087"/>
    <n v="15280"/>
    <m/>
    <m/>
    <x v="0"/>
    <m/>
    <n v="5374"/>
    <n v="1"/>
    <n v="1060"/>
    <n v="15"/>
    <n v="70.666666666666671"/>
    <n v="0"/>
    <n v="224.64454976303318"/>
    <s v=""/>
    <n v="3.5488870420700347"/>
    <x v="2"/>
  </r>
  <r>
    <n v="6930"/>
    <s v="Misao"/>
    <n v="5"/>
    <x v="6"/>
    <s v=""/>
    <d v="2017-10-26T00:00:00"/>
    <x v="295"/>
    <m/>
    <m/>
    <n v="55"/>
    <n v="39"/>
    <n v="40947"/>
    <n v="43136"/>
    <n v="17850"/>
    <m/>
    <m/>
    <x v="0"/>
    <m/>
    <n v="6930"/>
    <n v="2"/>
    <n v="3230"/>
    <n v="102"/>
    <n v="31.666666666666668"/>
    <n v="0"/>
    <s v=""/>
    <s v=""/>
    <s v=""/>
    <x v="2"/>
  </r>
  <r>
    <n v="5302"/>
    <s v="KishonPowerStationHaifa"/>
    <n v="5"/>
    <x v="6"/>
    <s v=""/>
    <d v="2012-03-24T00:00:00"/>
    <x v="488"/>
    <n v="60.9"/>
    <n v="49.2"/>
    <m/>
    <m/>
    <n v="25369"/>
    <n v="40992"/>
    <n v="16080"/>
    <n v="60.9"/>
    <n v="49.2"/>
    <x v="0"/>
    <m/>
    <n v="5302"/>
    <n v="1"/>
    <n v="0"/>
    <n v="0"/>
    <n v="0"/>
    <n v="0"/>
    <n v="264.03940886699507"/>
    <n v="264.03940886699507"/>
    <n v="4.3356224772905598"/>
    <x v="394"/>
  </r>
  <r>
    <n v="6898"/>
    <s v="Abarbanel"/>
    <n v="5"/>
    <x v="6"/>
    <s v=""/>
    <d v="2017-08-06T00:00:00"/>
    <x v="489"/>
    <n v="64"/>
    <n v="49"/>
    <m/>
    <m/>
    <n v="39473"/>
    <n v="42964"/>
    <n v="17140"/>
    <m/>
    <m/>
    <x v="0"/>
    <m/>
    <n v="6898"/>
    <n v="1"/>
    <n v="-1180"/>
    <n v="11"/>
    <n v="0"/>
    <n v="0"/>
    <n v="286.25"/>
    <s v=""/>
    <n v="4.47265625"/>
    <x v="2"/>
  </r>
  <r>
    <n v="6880"/>
    <s v="Miri"/>
    <n v="5"/>
    <x v="6"/>
    <s v="Female"/>
    <d v="2017-05-23T00:00:00"/>
    <x v="490"/>
    <m/>
    <m/>
    <m/>
    <m/>
    <n v="39239"/>
    <n v="42927"/>
    <n v="18700"/>
    <n v="62"/>
    <n v="51.5"/>
    <x v="0"/>
    <m/>
    <n v="6880"/>
    <n v="1"/>
    <n v="-1500"/>
    <n v="49"/>
    <n v="0"/>
    <n v="0"/>
    <s v=""/>
    <n v="301.61290322580646"/>
    <s v=""/>
    <x v="395"/>
  </r>
  <r>
    <n v="5609"/>
    <s v="Bijo"/>
    <n v="5"/>
    <x v="6"/>
    <s v=""/>
    <d v="2012-11-26T00:00:00"/>
    <x v="491"/>
    <n v="67"/>
    <n v="53.3"/>
    <m/>
    <m/>
    <n v="28126"/>
    <n v="41245"/>
    <n v="22680"/>
    <n v="67"/>
    <n v="53.9"/>
    <x v="196"/>
    <n v="50.2"/>
    <n v="5609"/>
    <n v="1"/>
    <n v="280"/>
    <n v="6"/>
    <n v="46.666666666666664"/>
    <n v="0"/>
    <n v="334.32835820895525"/>
    <n v="338.50746268656718"/>
    <n v="4.989975495656048"/>
    <x v="396"/>
  </r>
  <r>
    <n v="6064"/>
    <s v="Rotem"/>
    <n v="5"/>
    <x v="6"/>
    <s v=""/>
    <d v="2013-12-15T00:00:00"/>
    <x v="492"/>
    <n v="61.8"/>
    <n v="50.7"/>
    <m/>
    <m/>
    <n v="30809"/>
    <n v="41623"/>
    <n v="24800"/>
    <n v="61.8"/>
    <n v="50.7"/>
    <x v="0"/>
    <m/>
    <n v="6064"/>
    <n v="1"/>
    <n v="0"/>
    <n v="0"/>
    <n v="0"/>
    <n v="0"/>
    <n v="401.29449838187702"/>
    <n v="401.29449838187702"/>
    <n v="6.4934384851436411"/>
    <x v="397"/>
  </r>
  <r>
    <n v="6053"/>
    <s v="Goliyat"/>
    <n v="5"/>
    <x v="6"/>
    <s v=""/>
    <d v="2013-12-14T00:00:00"/>
    <x v="493"/>
    <n v="71"/>
    <n v="55"/>
    <m/>
    <m/>
    <n v="30752"/>
    <n v="41622"/>
    <n v="26100"/>
    <n v="71"/>
    <n v="55"/>
    <x v="0"/>
    <m/>
    <n v="6053"/>
    <n v="1"/>
    <n v="0"/>
    <n v="0"/>
    <n v="0"/>
    <n v="0"/>
    <n v="367.6056338028169"/>
    <n v="367.6056338028169"/>
    <n v="5.1775441380678435"/>
    <x v="398"/>
  </r>
  <r>
    <n v="6052"/>
    <s v="Kobi"/>
    <n v="5"/>
    <x v="6"/>
    <s v=""/>
    <d v="2013-12-14T00:00:00"/>
    <x v="120"/>
    <n v="75"/>
    <n v="60"/>
    <m/>
    <m/>
    <n v="30751"/>
    <n v="41622"/>
    <n v="27500"/>
    <n v="75"/>
    <n v="60"/>
    <x v="0"/>
    <m/>
    <n v="6052"/>
    <n v="1"/>
    <n v="0"/>
    <n v="0"/>
    <n v="0"/>
    <n v="0"/>
    <n v="366.66666666666669"/>
    <n v="366.66666666666669"/>
    <n v="4.8888888888888893"/>
    <x v="399"/>
  </r>
  <r>
    <n v="5714"/>
    <s v="Einat"/>
    <n v="5"/>
    <x v="6"/>
    <s v=""/>
    <d v="2013-01-17T00:00:00"/>
    <x v="494"/>
    <n v="72"/>
    <n v="53"/>
    <n v="65.599999999999994"/>
    <n v="49.4"/>
    <n v="28517"/>
    <n v="41291"/>
    <n v="28200"/>
    <n v="72"/>
    <n v="53"/>
    <x v="224"/>
    <n v="49.4"/>
    <n v="5714"/>
    <n v="1"/>
    <n v="0"/>
    <n v="0"/>
    <n v="0"/>
    <n v="0"/>
    <n v="391.66666666666669"/>
    <n v="391.66666666666669"/>
    <n v="5.4398148148148149"/>
    <x v="400"/>
  </r>
  <r>
    <n v="6070"/>
    <s v="Nisan"/>
    <n v="5"/>
    <x v="6"/>
    <s v=""/>
    <d v="2013-12-18T00:00:00"/>
    <x v="495"/>
    <n v="64.5"/>
    <n v="54.5"/>
    <m/>
    <m/>
    <n v="31011"/>
    <n v="41640"/>
    <n v="24050"/>
    <n v="68.8"/>
    <n v="53.6"/>
    <x v="0"/>
    <m/>
    <n v="6070"/>
    <n v="1"/>
    <n v="-4350"/>
    <n v="14"/>
    <n v="0"/>
    <n v="4.2999999999999972"/>
    <n v="440.31007751937983"/>
    <n v="349.56395348837214"/>
    <n v="6.826512829757827"/>
    <x v="401"/>
  </r>
  <r>
    <n v="6055"/>
    <s v="Nelson"/>
    <n v="5"/>
    <x v="6"/>
    <s v=""/>
    <d v="2013-12-14T00:00:00"/>
    <x v="496"/>
    <n v="65"/>
    <n v="50.5"/>
    <m/>
    <m/>
    <n v="30757"/>
    <n v="41622"/>
    <n v="28550"/>
    <n v="65"/>
    <n v="50.5"/>
    <x v="0"/>
    <m/>
    <n v="6055"/>
    <n v="1"/>
    <n v="0"/>
    <n v="0"/>
    <n v="0"/>
    <n v="0"/>
    <n v="439.23076923076923"/>
    <n v="439.23076923076923"/>
    <n v="6.7573964497041423"/>
    <x v="402"/>
  </r>
  <r>
    <n v="6056"/>
    <s v="Omer"/>
    <n v="5"/>
    <x v="6"/>
    <s v=""/>
    <d v="2013-12-15T00:00:00"/>
    <x v="497"/>
    <n v="72.900000000000006"/>
    <n v="56.5"/>
    <m/>
    <m/>
    <n v="30761"/>
    <n v="41623"/>
    <n v="29450"/>
    <n v="72.900000000000006"/>
    <n v="56.5"/>
    <x v="0"/>
    <m/>
    <n v="6056"/>
    <n v="1"/>
    <n v="0"/>
    <n v="0"/>
    <n v="0"/>
    <n v="0"/>
    <n v="403.97805212620023"/>
    <n v="403.97805212620023"/>
    <n v="5.5415370662030208"/>
    <x v="403"/>
  </r>
  <r>
    <n v="4276"/>
    <s v="Omer"/>
    <n v="5"/>
    <x v="6"/>
    <s v="Female"/>
    <d v="2010-04-21T00:00:00"/>
    <x v="368"/>
    <n v="78.5"/>
    <n v="58"/>
    <m/>
    <m/>
    <n v="18676"/>
    <n v="40289"/>
    <n v="31380"/>
    <n v="78.5"/>
    <n v="58"/>
    <x v="0"/>
    <m/>
    <n v="4276"/>
    <n v="1"/>
    <n v="0"/>
    <n v="0"/>
    <n v="0"/>
    <n v="0"/>
    <n v="399.74522292993629"/>
    <n v="399.74522292993629"/>
    <n v="5.0922958335023729"/>
    <x v="404"/>
  </r>
  <r>
    <n v="5470"/>
    <s v="Yshay"/>
    <n v="5"/>
    <x v="6"/>
    <s v=""/>
    <d v="2012-09-16T00:00:00"/>
    <x v="498"/>
    <n v="81"/>
    <n v="59"/>
    <m/>
    <m/>
    <n v="27665"/>
    <n v="41186"/>
    <n v="34800"/>
    <m/>
    <m/>
    <x v="0"/>
    <m/>
    <n v="5470"/>
    <n v="1"/>
    <n v="-2000"/>
    <n v="18"/>
    <n v="0"/>
    <n v="0"/>
    <n v="454.32098765432102"/>
    <s v=""/>
    <n v="5.6089010821521113"/>
    <x v="2"/>
  </r>
  <r>
    <n v="6838"/>
    <s v="azrad"/>
    <n v="5"/>
    <x v="6"/>
    <s v=""/>
    <d v="2017-03-30T00:00:00"/>
    <x v="499"/>
    <m/>
    <m/>
    <m/>
    <m/>
    <n v="38566"/>
    <n v="42824"/>
    <n v="39000"/>
    <n v="77"/>
    <n v="60"/>
    <x v="56"/>
    <m/>
    <n v="6838"/>
    <n v="1"/>
    <n v="0"/>
    <n v="0"/>
    <n v="0"/>
    <n v="0"/>
    <s v=""/>
    <n v="506.49350649350652"/>
    <s v=""/>
    <x v="405"/>
  </r>
  <r>
    <n v="4271"/>
    <s v="Michael"/>
    <n v="5"/>
    <x v="6"/>
    <s v="Male"/>
    <d v="2010-04-11T00:00:00"/>
    <x v="500"/>
    <n v="83"/>
    <n v="57.5"/>
    <m/>
    <m/>
    <n v="18591"/>
    <n v="40279"/>
    <n v="44200"/>
    <n v="83"/>
    <n v="57.5"/>
    <x v="0"/>
    <m/>
    <n v="4271"/>
    <n v="1"/>
    <n v="0"/>
    <n v="0"/>
    <n v="0"/>
    <n v="0"/>
    <n v="532.53012048192772"/>
    <n v="532.53012048192772"/>
    <n v="6.4160255479750328"/>
    <x v="406"/>
  </r>
  <r>
    <n v="123"/>
    <s v="Adel"/>
    <n v="5"/>
    <x v="6"/>
    <s v=""/>
    <d v="2004-02-06T00:00:00"/>
    <x v="138"/>
    <n v="65"/>
    <n v="52"/>
    <m/>
    <m/>
    <n v="7632"/>
    <n v="38023"/>
    <m/>
    <n v="65"/>
    <n v="52"/>
    <x v="0"/>
    <m/>
    <n v="123"/>
    <n v="1"/>
    <n v="0"/>
    <n v="0"/>
    <n v="0"/>
    <n v="0"/>
    <s v=""/>
    <s v=""/>
    <s v=""/>
    <x v="2"/>
  </r>
  <r>
    <n v="454"/>
    <s v="Annakin"/>
    <n v="5"/>
    <x v="6"/>
    <s v="Female"/>
    <d v="2007-04-18T00:00:00"/>
    <x v="138"/>
    <n v="84"/>
    <n v="62"/>
    <m/>
    <m/>
    <n v="959"/>
    <n v="39190"/>
    <m/>
    <n v="84"/>
    <n v="62"/>
    <x v="0"/>
    <m/>
    <n v="454"/>
    <n v="1"/>
    <n v="0"/>
    <n v="0"/>
    <n v="0"/>
    <n v="0"/>
    <s v=""/>
    <s v=""/>
    <s v=""/>
    <x v="2"/>
  </r>
  <r>
    <n v="207"/>
    <s v="Almog Tiger"/>
    <n v="4"/>
    <x v="7"/>
    <s v=""/>
    <d v="2004-11-09T00:00:00"/>
    <x v="501"/>
    <n v="16.399999999999999"/>
    <n v="15"/>
    <m/>
    <m/>
    <n v="7315"/>
    <n v="38300"/>
    <n v="600"/>
    <n v="16.399999999999999"/>
    <n v="15"/>
    <x v="0"/>
    <m/>
    <n v="207"/>
    <n v="1"/>
    <n v="0"/>
    <n v="0"/>
    <n v="0"/>
    <n v="0"/>
    <n v="36.585365853658537"/>
    <n v="36.585365853658537"/>
    <n v="2.2308149910767403"/>
    <x v="407"/>
  </r>
  <r>
    <n v="160"/>
    <s v="No-nail"/>
    <n v="4"/>
    <x v="7"/>
    <s v=""/>
    <d v="2004-05-04T00:00:00"/>
    <x v="502"/>
    <n v="19.399999999999999"/>
    <n v="15.8"/>
    <m/>
    <m/>
    <n v="6220"/>
    <n v="38111"/>
    <n v="664"/>
    <n v="19.399999999999999"/>
    <n v="15.8"/>
    <x v="0"/>
    <m/>
    <n v="160"/>
    <n v="1"/>
    <n v="0"/>
    <n v="0"/>
    <n v="0"/>
    <n v="0"/>
    <n v="34.226804123711339"/>
    <n v="34.226804123711339"/>
    <n v="1.7642682537995538"/>
    <x v="40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3">
  <r>
    <n v="5706"/>
    <s v="sufa17"/>
    <n v="9"/>
    <s v="Caspian Turtle"/>
    <s v=""/>
    <d v="2013-01-13T00:00:00"/>
    <n v="5"/>
    <n v="3.2"/>
    <n v="3.2"/>
    <m/>
    <m/>
    <n v="28566"/>
    <n v="41287"/>
    <n v="5"/>
    <n v="3.2"/>
    <n v="3.2"/>
    <x v="0"/>
    <m/>
    <n v="5706"/>
    <n v="1"/>
    <n v="0"/>
    <n v="0"/>
    <n v="0"/>
    <n v="0"/>
    <n v="1.5625"/>
    <n v="1.5625"/>
    <n v="0.48828124999999989"/>
    <n v="0.48828124999999989"/>
    <n v="0.48828124999999989"/>
    <x v="0"/>
  </r>
  <r>
    <n v="5347"/>
    <s v="Elisai"/>
    <n v="9"/>
    <s v="Caspian Turtle"/>
    <s v=""/>
    <d v="2012-04-29T00:00:00"/>
    <n v="7"/>
    <n v="4.4000000000000004"/>
    <n v="3.4"/>
    <m/>
    <m/>
    <n v="26232"/>
    <n v="41028"/>
    <n v="7"/>
    <n v="4.4000000000000004"/>
    <n v="3.4"/>
    <x v="0"/>
    <m/>
    <n v="5347"/>
    <n v="1"/>
    <n v="0"/>
    <n v="0"/>
    <n v="0"/>
    <n v="0"/>
    <n v="1.5909090909090908"/>
    <n v="1.5909090909090908"/>
    <n v="0.36157024793388426"/>
    <n v="0.36157024793388426"/>
    <n v="0.36157024793388426"/>
    <x v="1"/>
  </r>
  <r>
    <n v="5660"/>
    <s v="Datza"/>
    <n v="9"/>
    <s v="Caspian Turtle"/>
    <s v=""/>
    <d v="2012-12-17T00:00:00"/>
    <n v="11"/>
    <n v="4.2"/>
    <n v="3.9"/>
    <n v="3.8"/>
    <m/>
    <n v="28929"/>
    <n v="41350"/>
    <n v="14"/>
    <m/>
    <m/>
    <x v="0"/>
    <m/>
    <n v="5660"/>
    <n v="1"/>
    <n v="3"/>
    <n v="90"/>
    <n v="3.3333333333333333E-2"/>
    <n v="0"/>
    <n v="2.6190476190476191"/>
    <s v=""/>
    <n v="0.62358276643990929"/>
    <s v=""/>
    <s v=""/>
    <x v="2"/>
  </r>
  <r>
    <n v="5345"/>
    <s v="Bugus the small"/>
    <n v="9"/>
    <s v="Caspian Turtle"/>
    <s v=""/>
    <d v="2012-04-27T00:00:00"/>
    <n v="12"/>
    <n v="4.4000000000000004"/>
    <n v="4.4000000000000004"/>
    <m/>
    <m/>
    <n v="26174"/>
    <n v="41026"/>
    <n v="12"/>
    <n v="4.4000000000000004"/>
    <n v="4.4000000000000004"/>
    <x v="0"/>
    <m/>
    <n v="5345"/>
    <n v="1"/>
    <n v="0"/>
    <n v="0"/>
    <n v="0"/>
    <n v="0"/>
    <n v="2.7272727272727271"/>
    <n v="2.7272727272727271"/>
    <n v="0.61983471074380159"/>
    <n v="0.61983471074380159"/>
    <n v="0.61983471074380159"/>
    <x v="3"/>
  </r>
  <r>
    <n v="5659"/>
    <s v="Datz"/>
    <n v="9"/>
    <s v="Caspian Turtle"/>
    <s v=""/>
    <d v="2012-12-17T00:00:00"/>
    <n v="18"/>
    <n v="5.0999999999999996"/>
    <n v="4.5999999999999996"/>
    <n v="4.7"/>
    <m/>
    <n v="28928"/>
    <n v="41350"/>
    <n v="21"/>
    <m/>
    <m/>
    <x v="0"/>
    <m/>
    <n v="5659"/>
    <n v="1"/>
    <n v="3"/>
    <n v="90"/>
    <n v="3.3333333333333333E-2"/>
    <n v="0"/>
    <n v="3.5294117647058827"/>
    <s v=""/>
    <n v="0.69204152249134954"/>
    <s v=""/>
    <s v=""/>
    <x v="2"/>
  </r>
  <r>
    <n v="5185"/>
    <s v="Dickoos"/>
    <n v="9"/>
    <s v="Caspian Turtle"/>
    <s v=""/>
    <d v="2012-01-01T00:00:00"/>
    <n v="24"/>
    <m/>
    <m/>
    <m/>
    <m/>
    <n v="28933"/>
    <n v="41350"/>
    <n v="55"/>
    <m/>
    <m/>
    <x v="0"/>
    <m/>
    <n v="5185"/>
    <n v="1"/>
    <n v="31"/>
    <n v="441"/>
    <n v="7.029478458049887E-2"/>
    <n v="0"/>
    <s v=""/>
    <s v=""/>
    <s v=""/>
    <s v=""/>
    <s v=""/>
    <x v="2"/>
  </r>
  <r>
    <n v="5721"/>
    <s v="Sahar"/>
    <n v="9"/>
    <s v="Caspian Turtle"/>
    <s v=""/>
    <d v="2013-01-26T00:00:00"/>
    <n v="24"/>
    <m/>
    <m/>
    <m/>
    <m/>
    <n v="28608"/>
    <n v="41300"/>
    <n v="24"/>
    <m/>
    <m/>
    <x v="0"/>
    <m/>
    <n v="5721"/>
    <n v="1"/>
    <n v="0"/>
    <n v="0"/>
    <n v="0"/>
    <n v="0"/>
    <s v=""/>
    <s v=""/>
    <s v=""/>
    <s v=""/>
    <s v=""/>
    <x v="2"/>
  </r>
  <r>
    <n v="5753"/>
    <s v="Datzon"/>
    <n v="9"/>
    <s v="Caspian Turtle"/>
    <s v=""/>
    <d v="2013-03-17T00:00:00"/>
    <n v="50"/>
    <m/>
    <m/>
    <m/>
    <m/>
    <n v="28930"/>
    <n v="41350"/>
    <n v="50"/>
    <m/>
    <m/>
    <x v="0"/>
    <m/>
    <n v="5753"/>
    <n v="1"/>
    <n v="0"/>
    <n v="0"/>
    <n v="0"/>
    <n v="0"/>
    <s v=""/>
    <s v=""/>
    <s v=""/>
    <s v=""/>
    <s v=""/>
    <x v="2"/>
  </r>
  <r>
    <n v="6422"/>
    <s v="Bitz"/>
    <n v="9"/>
    <s v="Caspian Turtle"/>
    <s v=""/>
    <d v="2015-04-05T00:00:00"/>
    <n v="64"/>
    <m/>
    <m/>
    <m/>
    <m/>
    <n v="34276"/>
    <n v="42138"/>
    <n v="70"/>
    <m/>
    <m/>
    <x v="0"/>
    <m/>
    <n v="6422"/>
    <n v="1"/>
    <n v="6"/>
    <n v="39"/>
    <n v="0.15384615384615385"/>
    <n v="0"/>
    <s v=""/>
    <s v=""/>
    <s v=""/>
    <s v=""/>
    <s v=""/>
    <x v="2"/>
  </r>
  <r>
    <n v="6345"/>
    <s v="Freddy"/>
    <n v="9"/>
    <s v="Caspian Turtle"/>
    <s v=""/>
    <d v="2015-01-29T00:00:00"/>
    <n v="119"/>
    <m/>
    <m/>
    <m/>
    <m/>
    <n v="33417"/>
    <n v="42033"/>
    <n v="119"/>
    <m/>
    <m/>
    <x v="0"/>
    <m/>
    <n v="6345"/>
    <n v="1"/>
    <n v="0"/>
    <n v="0"/>
    <n v="0"/>
    <n v="0"/>
    <s v=""/>
    <s v=""/>
    <s v=""/>
    <s v=""/>
    <s v=""/>
    <x v="2"/>
  </r>
  <r>
    <n v="5348"/>
    <s v="Bat Sheva"/>
    <n v="9"/>
    <s v="Caspian Turtle"/>
    <s v=""/>
    <d v="2012-04-29T00:00:00"/>
    <n v="135"/>
    <n v="11"/>
    <n v="9"/>
    <m/>
    <m/>
    <n v="26236"/>
    <n v="41028"/>
    <n v="135"/>
    <n v="11"/>
    <n v="9"/>
    <x v="0"/>
    <m/>
    <n v="5348"/>
    <n v="1"/>
    <n v="0"/>
    <n v="0"/>
    <n v="0"/>
    <n v="0"/>
    <n v="12.272727272727273"/>
    <n v="12.272727272727273"/>
    <n v="1.115702479338843"/>
    <n v="1.115702479338843"/>
    <n v="1.115702479338843"/>
    <x v="4"/>
  </r>
  <r>
    <n v="6346"/>
    <s v="Eddy"/>
    <n v="9"/>
    <s v="Caspian Turtle"/>
    <s v=""/>
    <d v="2015-01-29T00:00:00"/>
    <n v="205"/>
    <m/>
    <m/>
    <m/>
    <m/>
    <n v="33420"/>
    <n v="42033"/>
    <n v="205"/>
    <m/>
    <m/>
    <x v="0"/>
    <m/>
    <n v="6346"/>
    <n v="1"/>
    <n v="0"/>
    <n v="0"/>
    <n v="0"/>
    <n v="0"/>
    <s v=""/>
    <s v=""/>
    <s v=""/>
    <s v=""/>
    <s v=""/>
    <x v="2"/>
  </r>
  <r>
    <n v="5691"/>
    <s v="sufa13"/>
    <n v="9"/>
    <s v="Caspian Turtle"/>
    <s v=""/>
    <d v="2013-01-13T00:00:00"/>
    <n v="243"/>
    <n v="14"/>
    <n v="11.8"/>
    <m/>
    <m/>
    <n v="28927"/>
    <n v="41350"/>
    <n v="262"/>
    <m/>
    <m/>
    <x v="0"/>
    <m/>
    <n v="5691"/>
    <n v="1"/>
    <n v="19"/>
    <n v="63"/>
    <n v="0.30158730158730157"/>
    <n v="0"/>
    <n v="17.357142857142858"/>
    <s v=""/>
    <n v="1.239795918367347"/>
    <s v=""/>
    <s v=""/>
    <x v="2"/>
  </r>
  <r>
    <n v="5709"/>
    <s v="sufa18"/>
    <n v="9"/>
    <s v="Caspian Turtle"/>
    <s v=""/>
    <d v="2013-01-14T00:00:00"/>
    <n v="247"/>
    <n v="13.5"/>
    <n v="11"/>
    <m/>
    <m/>
    <n v="28493"/>
    <n v="41288"/>
    <n v="247"/>
    <n v="13.5"/>
    <n v="11"/>
    <x v="0"/>
    <m/>
    <n v="5709"/>
    <n v="1"/>
    <n v="0"/>
    <n v="0"/>
    <n v="0"/>
    <n v="0"/>
    <n v="18.296296296296298"/>
    <n v="18.296296296296298"/>
    <n v="1.3552812071330589"/>
    <n v="1.3552812071330589"/>
    <n v="1.3552812071330589"/>
    <x v="5"/>
  </r>
  <r>
    <n v="5690"/>
    <s v="sufa3"/>
    <n v="9"/>
    <s v="Caspian Turtle"/>
    <s v=""/>
    <d v="2013-01-13T00:00:00"/>
    <n v="388"/>
    <n v="17.2"/>
    <n v="13.6"/>
    <m/>
    <m/>
    <n v="28447"/>
    <n v="41287"/>
    <n v="388"/>
    <n v="17.2"/>
    <n v="13.6"/>
    <x v="0"/>
    <m/>
    <n v="5690"/>
    <n v="1"/>
    <n v="0"/>
    <n v="0"/>
    <n v="0"/>
    <n v="0"/>
    <n v="22.558139534883722"/>
    <n v="22.558139534883722"/>
    <n v="1.3115197404002163"/>
    <n v="1.3115197404002163"/>
    <n v="1.3115197404002163"/>
    <x v="6"/>
  </r>
  <r>
    <n v="5692"/>
    <s v="sufa14"/>
    <n v="9"/>
    <s v="Caspian Turtle"/>
    <s v=""/>
    <d v="2013-01-13T00:00:00"/>
    <n v="440"/>
    <n v="16.100000000000001"/>
    <n v="13.6"/>
    <m/>
    <m/>
    <n v="28451"/>
    <n v="41287"/>
    <n v="440"/>
    <n v="16.100000000000001"/>
    <n v="13.6"/>
    <x v="0"/>
    <m/>
    <n v="5692"/>
    <n v="1"/>
    <n v="0"/>
    <n v="0"/>
    <n v="0"/>
    <n v="0"/>
    <n v="27.329192546583847"/>
    <n v="27.329192546583847"/>
    <n v="1.6974653755642142"/>
    <n v="1.6974653755642142"/>
    <n v="1.6974653755642142"/>
    <x v="7"/>
  </r>
  <r>
    <n v="5495"/>
    <s v="Hay"/>
    <n v="9"/>
    <s v="Caspian Turtle"/>
    <s v=""/>
    <d v="2012-10-11T00:00:00"/>
    <n v="540"/>
    <n v="18"/>
    <n v="13.9"/>
    <n v="15.8"/>
    <m/>
    <n v="27951"/>
    <n v="41221"/>
    <n v="540"/>
    <n v="18.3"/>
    <n v="14.3"/>
    <x v="1"/>
    <m/>
    <n v="5495"/>
    <n v="1"/>
    <n v="0"/>
    <n v="28"/>
    <n v="0"/>
    <n v="0.30000000000000071"/>
    <n v="30"/>
    <n v="29.508196721311474"/>
    <n v="1.6666666666666667"/>
    <n v="1.6124697661918836"/>
    <n v="1.6124697661918836"/>
    <x v="8"/>
  </r>
  <r>
    <n v="5583"/>
    <s v="Alex"/>
    <n v="9"/>
    <s v="Caspian Turtle"/>
    <s v=""/>
    <d v="2012-11-14T00:00:00"/>
    <n v="603"/>
    <n v="19.600000000000001"/>
    <n v="15.4"/>
    <n v="16.7"/>
    <n v="10.7"/>
    <n v="28019"/>
    <n v="41227"/>
    <n v="603"/>
    <n v="19.600000000000001"/>
    <n v="15.4"/>
    <x v="2"/>
    <n v="10.7"/>
    <n v="5583"/>
    <n v="1"/>
    <n v="0"/>
    <n v="0"/>
    <n v="0"/>
    <n v="0"/>
    <n v="30.765306122448976"/>
    <n v="30.765306122448976"/>
    <n v="1.5696584756351517"/>
    <n v="1.5696584756351517"/>
    <n v="1.5696584756351517"/>
    <x v="8"/>
  </r>
  <r>
    <n v="5704"/>
    <s v="sufa7"/>
    <n v="9"/>
    <s v="Caspian Turtle"/>
    <s v=""/>
    <d v="2013-01-13T00:00:00"/>
    <n v="727"/>
    <n v="21.6"/>
    <n v="16.5"/>
    <m/>
    <m/>
    <n v="28478"/>
    <n v="41287"/>
    <n v="727"/>
    <n v="21.6"/>
    <n v="16.5"/>
    <x v="0"/>
    <m/>
    <n v="5704"/>
    <n v="1"/>
    <n v="0"/>
    <n v="0"/>
    <n v="0"/>
    <n v="0"/>
    <n v="33.657407407407405"/>
    <n v="33.657407407407405"/>
    <n v="1.5582133058984908"/>
    <n v="1.5582133058984908"/>
    <n v="1.5582133058984908"/>
    <x v="8"/>
  </r>
  <r>
    <n v="6066"/>
    <s v="Ruthi"/>
    <n v="9"/>
    <s v="Caspian Turtle"/>
    <s v=""/>
    <d v="2013-12-14T00:00:00"/>
    <n v="740"/>
    <n v="20.9"/>
    <n v="17"/>
    <m/>
    <m/>
    <n v="30815"/>
    <n v="41622"/>
    <n v="740"/>
    <n v="20.9"/>
    <n v="17"/>
    <x v="0"/>
    <m/>
    <n v="6066"/>
    <n v="1"/>
    <n v="0"/>
    <n v="0"/>
    <n v="0"/>
    <n v="0"/>
    <n v="35.406698564593306"/>
    <n v="35.406698564593306"/>
    <n v="1.6941004097891534"/>
    <n v="1.6941004097891534"/>
    <n v="1.6941004097891534"/>
    <x v="7"/>
  </r>
  <r>
    <n v="5705"/>
    <s v="sufa16"/>
    <n v="9"/>
    <s v="Caspian Turtle"/>
    <s v=""/>
    <d v="2013-01-13T00:00:00"/>
    <n v="753"/>
    <n v="19.3"/>
    <n v="15.6"/>
    <m/>
    <m/>
    <n v="28480"/>
    <n v="41287"/>
    <n v="753"/>
    <n v="19.3"/>
    <n v="15.6"/>
    <x v="0"/>
    <m/>
    <n v="5705"/>
    <n v="1"/>
    <n v="0"/>
    <n v="0"/>
    <n v="0"/>
    <n v="0"/>
    <n v="39.015544041450774"/>
    <n v="39.015544041450774"/>
    <n v="2.021530779349781"/>
    <n v="2.021530779349781"/>
    <n v="2.021530779349781"/>
    <x v="9"/>
  </r>
  <r>
    <n v="5699"/>
    <s v="sufa10"/>
    <n v="9"/>
    <s v="Caspian Turtle"/>
    <s v=""/>
    <d v="2013-01-13T00:00:00"/>
    <n v="788"/>
    <n v="19.899999999999999"/>
    <n v="16.899999999999999"/>
    <m/>
    <m/>
    <n v="28468"/>
    <n v="41287"/>
    <n v="788"/>
    <n v="19.899999999999999"/>
    <n v="16.899999999999999"/>
    <x v="0"/>
    <m/>
    <n v="5699"/>
    <n v="1"/>
    <n v="0"/>
    <n v="0"/>
    <n v="0"/>
    <n v="0"/>
    <n v="39.597989949748744"/>
    <n v="39.597989949748744"/>
    <n v="1.9898487411934045"/>
    <n v="1.9898487411934045"/>
    <n v="1.9898487411934045"/>
    <x v="9"/>
  </r>
  <r>
    <n v="5700"/>
    <s v="sufa9"/>
    <n v="9"/>
    <s v="Caspian Turtle"/>
    <s v=""/>
    <d v="2013-01-13T00:00:00"/>
    <n v="842"/>
    <n v="20.7"/>
    <n v="16"/>
    <m/>
    <m/>
    <n v="28470"/>
    <n v="41287"/>
    <n v="842"/>
    <n v="20.7"/>
    <n v="16"/>
    <x v="0"/>
    <m/>
    <n v="5700"/>
    <n v="1"/>
    <n v="0"/>
    <n v="0"/>
    <n v="0"/>
    <n v="0"/>
    <n v="40.676328502415458"/>
    <n v="40.676328502415458"/>
    <n v="1.9650400242712784"/>
    <n v="1.9650400242712784"/>
    <n v="1.9650400242712784"/>
    <x v="9"/>
  </r>
  <r>
    <n v="5694"/>
    <s v="sufa1"/>
    <n v="9"/>
    <s v="Caspian Turtle"/>
    <s v=""/>
    <d v="2013-01-13T00:00:00"/>
    <n v="859"/>
    <n v="19.100000000000001"/>
    <n v="16.7"/>
    <m/>
    <m/>
    <n v="28457"/>
    <n v="41287"/>
    <n v="859"/>
    <n v="19.100000000000001"/>
    <n v="16.7"/>
    <x v="0"/>
    <m/>
    <n v="5694"/>
    <n v="1"/>
    <n v="0"/>
    <n v="0"/>
    <n v="0"/>
    <n v="0"/>
    <n v="44.973821989528794"/>
    <n v="44.973821989528794"/>
    <n v="2.3546503659439155"/>
    <n v="2.3546503659439155"/>
    <n v="2.3546503659439155"/>
    <x v="10"/>
  </r>
  <r>
    <n v="5053"/>
    <s v="Jecki"/>
    <n v="9"/>
    <s v="Caspian Turtle"/>
    <s v=""/>
    <d v="2011-08-01T00:00:00"/>
    <n v="866"/>
    <n v="20.9"/>
    <n v="17.399999999999999"/>
    <m/>
    <m/>
    <n v="22749"/>
    <n v="40764"/>
    <n v="860"/>
    <m/>
    <m/>
    <x v="0"/>
    <m/>
    <n v="5053"/>
    <n v="1"/>
    <n v="-6"/>
    <n v="8"/>
    <n v="0"/>
    <n v="0"/>
    <n v="41.435406698564599"/>
    <s v=""/>
    <n v="1.9825553444289281"/>
    <s v=""/>
    <s v=""/>
    <x v="2"/>
  </r>
  <r>
    <n v="5722"/>
    <s v="Jo-avi"/>
    <n v="9"/>
    <s v="Caspian Turtle"/>
    <s v=""/>
    <d v="2013-01-28T00:00:00"/>
    <n v="872"/>
    <m/>
    <m/>
    <m/>
    <m/>
    <n v="28612"/>
    <n v="41302"/>
    <n v="872"/>
    <m/>
    <m/>
    <x v="0"/>
    <m/>
    <n v="5722"/>
    <n v="1"/>
    <n v="0"/>
    <n v="0"/>
    <n v="0"/>
    <n v="0"/>
    <s v=""/>
    <s v=""/>
    <s v=""/>
    <s v=""/>
    <s v=""/>
    <x v="2"/>
  </r>
  <r>
    <n v="5695"/>
    <s v="sufa2"/>
    <n v="9"/>
    <s v="Caspian Turtle"/>
    <s v=""/>
    <d v="2013-01-13T00:00:00"/>
    <n v="875"/>
    <n v="20"/>
    <n v="17.2"/>
    <m/>
    <m/>
    <n v="28459"/>
    <n v="41287"/>
    <n v="875"/>
    <n v="20"/>
    <n v="17.2"/>
    <x v="0"/>
    <m/>
    <n v="5695"/>
    <n v="1"/>
    <n v="0"/>
    <n v="0"/>
    <n v="0"/>
    <n v="0"/>
    <n v="43.75"/>
    <n v="43.75"/>
    <n v="2.1875"/>
    <n v="2.1875"/>
    <n v="2.1875"/>
    <x v="11"/>
  </r>
  <r>
    <n v="5697"/>
    <s v="sufa12"/>
    <n v="9"/>
    <s v="Caspian Turtle"/>
    <s v=""/>
    <d v="2013-01-13T00:00:00"/>
    <n v="924"/>
    <n v="23.2"/>
    <n v="18.3"/>
    <m/>
    <m/>
    <n v="28463"/>
    <n v="41287"/>
    <n v="924"/>
    <n v="23.2"/>
    <n v="18.3"/>
    <x v="0"/>
    <m/>
    <n v="5697"/>
    <n v="1"/>
    <n v="0"/>
    <n v="0"/>
    <n v="0"/>
    <n v="0"/>
    <n v="39.827586206896555"/>
    <n v="39.827586206896555"/>
    <n v="1.7167063020214031"/>
    <n v="1.7167063020214031"/>
    <n v="1.7167063020214031"/>
    <x v="7"/>
  </r>
  <r>
    <n v="159"/>
    <s v="1/2 headless terapin"/>
    <n v="9"/>
    <s v="Caspian Turtle"/>
    <s v=""/>
    <d v="2004-04-29T00:00:00"/>
    <n v="932"/>
    <n v="21"/>
    <n v="16"/>
    <m/>
    <m/>
    <n v="1244"/>
    <n v="38106"/>
    <n v="932"/>
    <n v="21"/>
    <n v="16"/>
    <x v="0"/>
    <m/>
    <n v="159"/>
    <n v="1"/>
    <n v="0"/>
    <n v="0"/>
    <n v="0"/>
    <n v="0"/>
    <n v="44.38095238095238"/>
    <n v="44.38095238095238"/>
    <n v="2.1133786848072562"/>
    <n v="2.1133786848072562"/>
    <n v="2.1133786848072562"/>
    <x v="12"/>
  </r>
  <r>
    <n v="5702"/>
    <s v="sufa5"/>
    <n v="9"/>
    <s v="Caspian Turtle"/>
    <s v=""/>
    <d v="2013-01-13T00:00:00"/>
    <n v="964"/>
    <n v="21.1"/>
    <n v="18.3"/>
    <m/>
    <m/>
    <n v="28474"/>
    <n v="41287"/>
    <n v="964"/>
    <n v="21.1"/>
    <n v="18.3"/>
    <x v="0"/>
    <m/>
    <n v="5702"/>
    <n v="1"/>
    <n v="0"/>
    <n v="0"/>
    <n v="0"/>
    <n v="0"/>
    <n v="45.687203791469194"/>
    <n v="45.687203791469194"/>
    <n v="2.1652703218705778"/>
    <n v="2.1652703218705778"/>
    <n v="2.1652703218705778"/>
    <x v="11"/>
  </r>
  <r>
    <n v="5328"/>
    <s v="ScarFace"/>
    <n v="9"/>
    <s v="Caspian Turtle"/>
    <s v=""/>
    <d v="2012-03-28T00:00:00"/>
    <n v="995"/>
    <n v="20.8"/>
    <n v="17.8"/>
    <m/>
    <m/>
    <n v="25854"/>
    <n v="41013"/>
    <n v="880"/>
    <n v="21"/>
    <n v="15"/>
    <x v="3"/>
    <m/>
    <n v="5328"/>
    <n v="1"/>
    <n v="-115"/>
    <n v="17"/>
    <n v="0"/>
    <n v="0.19999999999999929"/>
    <n v="47.83653846153846"/>
    <n v="41.904761904761905"/>
    <n v="2.2998335798816565"/>
    <n v="2.256235827664399"/>
    <n v="2.256235827664399"/>
    <x v="13"/>
  </r>
  <r>
    <n v="5696"/>
    <s v="sufa4"/>
    <n v="9"/>
    <s v="Caspian Turtle"/>
    <s v=""/>
    <d v="2013-01-13T00:00:00"/>
    <n v="1066"/>
    <n v="21.8"/>
    <n v="18"/>
    <m/>
    <m/>
    <n v="28604"/>
    <n v="41302"/>
    <n v="987"/>
    <n v="21.7"/>
    <n v="18.5"/>
    <x v="4"/>
    <m/>
    <n v="5696"/>
    <n v="1"/>
    <n v="-79"/>
    <n v="15"/>
    <n v="0"/>
    <n v="-0.10000000000000142"/>
    <n v="48.899082568807337"/>
    <n v="45.483870967741936"/>
    <n v="2.2430771820553823"/>
    <n v="2.2637983393149144"/>
    <n v="2.2637983393149144"/>
    <x v="13"/>
  </r>
  <r>
    <n v="5693"/>
    <s v="sufa15"/>
    <n v="9"/>
    <s v="Caspian Turtle"/>
    <s v=""/>
    <d v="2013-01-13T00:00:00"/>
    <n v="1107"/>
    <n v="21.7"/>
    <n v="19.399999999999999"/>
    <m/>
    <m/>
    <n v="28454"/>
    <n v="41287"/>
    <n v="1107"/>
    <n v="21.7"/>
    <n v="19.399999999999999"/>
    <x v="0"/>
    <m/>
    <n v="5693"/>
    <n v="1"/>
    <n v="0"/>
    <n v="0"/>
    <n v="0"/>
    <n v="0"/>
    <n v="51.013824884792626"/>
    <n v="51.013824884792626"/>
    <n v="2.350867506211642"/>
    <n v="2.350867506211642"/>
    <n v="2.350867506211642"/>
    <x v="10"/>
  </r>
  <r>
    <n v="5701"/>
    <s v="sufa6"/>
    <n v="9"/>
    <s v="Caspian Turtle"/>
    <s v=""/>
    <d v="2013-01-13T00:00:00"/>
    <n v="1152"/>
    <n v="21.2"/>
    <n v="17.7"/>
    <m/>
    <m/>
    <n v="28472"/>
    <n v="41287"/>
    <n v="1152"/>
    <n v="21.2"/>
    <n v="17.7"/>
    <x v="0"/>
    <m/>
    <n v="5701"/>
    <n v="1"/>
    <n v="0"/>
    <n v="0"/>
    <n v="0"/>
    <n v="0"/>
    <n v="54.339622641509436"/>
    <n v="54.339622641509436"/>
    <n v="2.5631897472410112"/>
    <n v="2.5631897472410112"/>
    <n v="2.5631897472410112"/>
    <x v="14"/>
  </r>
  <r>
    <n v="5703"/>
    <s v="sufa8"/>
    <n v="9"/>
    <s v="Caspian Turtle"/>
    <s v=""/>
    <d v="2013-01-13T00:00:00"/>
    <n v="1956"/>
    <n v="27.3"/>
    <n v="20.7"/>
    <m/>
    <m/>
    <n v="28476"/>
    <n v="41287"/>
    <n v="1956"/>
    <n v="27.3"/>
    <n v="20.7"/>
    <x v="0"/>
    <m/>
    <n v="5703"/>
    <n v="1"/>
    <n v="0"/>
    <n v="0"/>
    <n v="0"/>
    <n v="0"/>
    <n v="71.64835164835165"/>
    <n v="71.64835164835165"/>
    <n v="2.6244817453608658"/>
    <n v="2.6244817453608658"/>
    <n v="2.6244817453608658"/>
    <x v="14"/>
  </r>
  <r>
    <n v="4548"/>
    <s v="Modo"/>
    <n v="1"/>
    <s v="Green Turtle"/>
    <s v=""/>
    <d v="2005-09-13T00:00:00"/>
    <n v="15"/>
    <m/>
    <m/>
    <m/>
    <m/>
    <n v="20686"/>
    <n v="38625"/>
    <n v="19"/>
    <m/>
    <m/>
    <x v="0"/>
    <m/>
    <n v="4548"/>
    <n v="1"/>
    <n v="4"/>
    <n v="17"/>
    <n v="0.23529411764705882"/>
    <n v="0"/>
    <s v=""/>
    <s v=""/>
    <s v=""/>
    <s v=""/>
    <s v=""/>
    <x v="2"/>
  </r>
  <r>
    <n v="6223"/>
    <s v="hatchling"/>
    <n v="1"/>
    <s v="Green Turtle"/>
    <s v=""/>
    <d v="2014-08-31T00:00:00"/>
    <n v="17"/>
    <m/>
    <m/>
    <m/>
    <m/>
    <n v="32492"/>
    <n v="41882"/>
    <n v="17"/>
    <m/>
    <m/>
    <x v="0"/>
    <m/>
    <n v="6223"/>
    <n v="1"/>
    <n v="0"/>
    <n v="0"/>
    <n v="0"/>
    <n v="0"/>
    <s v=""/>
    <s v=""/>
    <s v=""/>
    <s v=""/>
    <s v=""/>
    <x v="2"/>
  </r>
  <r>
    <n v="4550"/>
    <s v="Quazi"/>
    <n v="1"/>
    <s v="Green Turtle"/>
    <s v=""/>
    <d v="2005-09-13T00:00:00"/>
    <n v="17.5"/>
    <m/>
    <m/>
    <m/>
    <m/>
    <n v="20695"/>
    <n v="38625"/>
    <n v="23"/>
    <m/>
    <m/>
    <x v="0"/>
    <m/>
    <n v="4550"/>
    <n v="1"/>
    <n v="5.5"/>
    <n v="17"/>
    <n v="0.3235294117647059"/>
    <n v="0"/>
    <s v=""/>
    <s v=""/>
    <s v=""/>
    <s v=""/>
    <s v=""/>
    <x v="2"/>
  </r>
  <r>
    <n v="6258"/>
    <s v="Shaked"/>
    <n v="1"/>
    <s v="Green Turtle"/>
    <s v=""/>
    <d v="2014-09-19T00:00:00"/>
    <n v="19"/>
    <n v="4.7"/>
    <n v="3.1"/>
    <n v="4.3"/>
    <n v="3.1"/>
    <n v="32647"/>
    <n v="41901"/>
    <n v="19"/>
    <n v="4.7"/>
    <n v="3.1"/>
    <x v="5"/>
    <n v="3.1"/>
    <n v="6258"/>
    <n v="1"/>
    <n v="0"/>
    <n v="0"/>
    <n v="0"/>
    <n v="0"/>
    <n v="4.042553191489362"/>
    <n v="4.042553191489362"/>
    <n v="0.86011770031688528"/>
    <n v="0.86011770031688528"/>
    <n v="0.86011770031688528"/>
    <x v="15"/>
  </r>
  <r>
    <n v="1180"/>
    <s v="597 Shabi"/>
    <n v="1"/>
    <s v="Green Turtle"/>
    <s v="Male"/>
    <d v="2002-09-16T00:00:00"/>
    <n v="19.3"/>
    <m/>
    <m/>
    <n v="4.5999999999999996"/>
    <n v="3.7"/>
    <n v="29872"/>
    <n v="41501"/>
    <n v="39960"/>
    <n v="64.7"/>
    <n v="59.3"/>
    <x v="6"/>
    <n v="50.9"/>
    <n v="1180"/>
    <n v="1"/>
    <n v="39940.699999999997"/>
    <n v="3986"/>
    <n v="10.020245860511791"/>
    <n v="0"/>
    <s v=""/>
    <n v="617.61978361669242"/>
    <s v=""/>
    <n v="4.6105076575037804E-3"/>
    <n v="4.6105076575037804E-3"/>
    <x v="16"/>
  </r>
  <r>
    <n v="1203"/>
    <s v="402 Gad"/>
    <n v="1"/>
    <s v="Green Turtle"/>
    <s v="Male"/>
    <d v="2002-09-16T00:00:00"/>
    <n v="19.3"/>
    <m/>
    <m/>
    <n v="4.5999999999999996"/>
    <n v="3.6"/>
    <n v="43362"/>
    <n v="43370"/>
    <n v="51540"/>
    <n v="71.3"/>
    <n v="64"/>
    <x v="7"/>
    <m/>
    <n v="1203"/>
    <n v="3"/>
    <n v="51520.7"/>
    <n v="5855"/>
    <n v="8.7994363791631081"/>
    <n v="0"/>
    <s v=""/>
    <n v="722.8611500701262"/>
    <s v=""/>
    <n v="3.79645493726014E-3"/>
    <n v="3.79645493726014E-3"/>
    <x v="16"/>
  </r>
  <r>
    <n v="161"/>
    <s v="3 Red Yaakov"/>
    <n v="1"/>
    <s v="Green Turtle"/>
    <s v="Male"/>
    <d v="2002-09-09T00:00:00"/>
    <n v="19.8"/>
    <m/>
    <m/>
    <n v="4.7"/>
    <n v="3.6"/>
    <n v="29871"/>
    <n v="41501"/>
    <n v="38580"/>
    <n v="64.3"/>
    <n v="56.5"/>
    <x v="8"/>
    <n v="49.9"/>
    <n v="161"/>
    <n v="1"/>
    <n v="38560.199999999997"/>
    <n v="3993"/>
    <n v="9.6569496619083388"/>
    <n v="0"/>
    <s v=""/>
    <n v="600"/>
    <s v=""/>
    <n v="4.7889824379790495E-3"/>
    <n v="4.7889824379790495E-3"/>
    <x v="16"/>
  </r>
  <r>
    <n v="1199"/>
    <s v="158 Asher"/>
    <n v="1"/>
    <s v="Green Turtle"/>
    <s v="Male"/>
    <d v="2002-09-16T00:00:00"/>
    <n v="19.8"/>
    <m/>
    <m/>
    <n v="4.7"/>
    <n v="3.7"/>
    <n v="32034"/>
    <n v="41806"/>
    <n v="54860"/>
    <n v="72.2"/>
    <n v="61.2"/>
    <x v="9"/>
    <n v="64.099999999999994"/>
    <n v="1199"/>
    <n v="2"/>
    <n v="54840.2"/>
    <n v="4291"/>
    <n v="12.780284316010253"/>
    <n v="0"/>
    <s v=""/>
    <n v="759.83379501385036"/>
    <s v=""/>
    <n v="3.7983133953852413E-3"/>
    <n v="3.7983133953852413E-3"/>
    <x v="16"/>
  </r>
  <r>
    <n v="1184"/>
    <s v="87 Isashar"/>
    <n v="1"/>
    <s v="Green Turtle"/>
    <s v="Male"/>
    <d v="2002-09-16T00:00:00"/>
    <n v="19.899999999999999"/>
    <m/>
    <m/>
    <n v="4.8"/>
    <n v="3.7"/>
    <n v="32033"/>
    <n v="41806"/>
    <n v="49000"/>
    <n v="68.400000000000006"/>
    <n v="62.2"/>
    <x v="10"/>
    <n v="53.4"/>
    <n v="1184"/>
    <n v="2"/>
    <n v="48980.1"/>
    <n v="4291"/>
    <n v="11.414611978559776"/>
    <n v="0"/>
    <s v=""/>
    <n v="716.37426900584785"/>
    <s v=""/>
    <n v="4.2534455045997056E-3"/>
    <n v="4.2534455045997056E-3"/>
    <x v="16"/>
  </r>
  <r>
    <n v="1193"/>
    <s v="596 Rachel"/>
    <n v="1"/>
    <s v="Green Turtle"/>
    <s v="Male"/>
    <d v="2002-09-09T00:00:00"/>
    <n v="20"/>
    <m/>
    <m/>
    <n v="4.9000000000000004"/>
    <n v="3.7"/>
    <n v="29873"/>
    <n v="41501"/>
    <n v="63320"/>
    <n v="75.7"/>
    <n v="67.5"/>
    <x v="11"/>
    <n v="58.6"/>
    <n v="1193"/>
    <n v="1"/>
    <n v="63300"/>
    <n v="3993"/>
    <n v="15.852742299023291"/>
    <n v="0"/>
    <s v=""/>
    <n v="836.45970937912807"/>
    <s v=""/>
    <n v="3.4901029405862323E-3"/>
    <n v="3.4901029405862323E-3"/>
    <x v="16"/>
  </r>
  <r>
    <n v="1185"/>
    <s v="599 Benjamin"/>
    <n v="1"/>
    <s v="Green Turtle"/>
    <s v="Male"/>
    <d v="2002-09-16T00:00:00"/>
    <n v="20.2"/>
    <m/>
    <m/>
    <n v="4.8"/>
    <n v="3.8"/>
    <n v="29876"/>
    <n v="41501"/>
    <n v="37500"/>
    <n v="61.9"/>
    <n v="57.2"/>
    <x v="12"/>
    <n v="48.4"/>
    <n v="1185"/>
    <n v="1"/>
    <n v="37479.800000000003"/>
    <n v="3986"/>
    <n v="9.4028600100351234"/>
    <n v="0"/>
    <s v=""/>
    <n v="605.81583198707597"/>
    <s v=""/>
    <n v="5.2719352961287814E-3"/>
    <n v="5.2719352961287814E-3"/>
    <x v="16"/>
  </r>
  <r>
    <n v="4143"/>
    <s v="August"/>
    <n v="1"/>
    <s v="Green Turtle"/>
    <s v=""/>
    <d v="2009-08-30T00:00:00"/>
    <n v="21"/>
    <n v="5"/>
    <n v="4.3"/>
    <m/>
    <m/>
    <n v="16758"/>
    <n v="40075"/>
    <n v="40"/>
    <n v="6.1"/>
    <n v="5.3"/>
    <x v="0"/>
    <m/>
    <n v="4143"/>
    <n v="1"/>
    <n v="19"/>
    <n v="20"/>
    <n v="0.95"/>
    <n v="1.0999999999999996"/>
    <n v="4.2"/>
    <n v="6.557377049180328"/>
    <n v="0.84"/>
    <n v="0.56436441816715943"/>
    <n v="0.56436441816715943"/>
    <x v="3"/>
  </r>
  <r>
    <n v="209"/>
    <s v="Sulam"/>
    <n v="1"/>
    <s v="Green Turtle"/>
    <s v=""/>
    <d v="2004-11-24T00:00:00"/>
    <n v="39.5"/>
    <n v="6.7"/>
    <n v="6.7"/>
    <n v="6.2"/>
    <n v="5.55"/>
    <n v="9093"/>
    <n v="38520"/>
    <n v="294.5"/>
    <m/>
    <m/>
    <x v="0"/>
    <m/>
    <n v="209"/>
    <n v="1"/>
    <n v="255"/>
    <n v="205"/>
    <n v="1.2439024390243902"/>
    <n v="0"/>
    <n v="5.8955223880597014"/>
    <s v=""/>
    <n v="0.87992871463577638"/>
    <s v=""/>
    <s v=""/>
    <x v="2"/>
  </r>
  <r>
    <n v="212"/>
    <s v="Gil"/>
    <n v="1"/>
    <s v="Green Turtle"/>
    <s v=""/>
    <d v="2004-11-28T00:00:00"/>
    <n v="42.5"/>
    <n v="7.4"/>
    <n v="7"/>
    <n v="7.2"/>
    <n v="5.8"/>
    <n v="8809"/>
    <n v="38520"/>
    <n v="369"/>
    <m/>
    <m/>
    <x v="0"/>
    <m/>
    <n v="212"/>
    <n v="1"/>
    <n v="326.5"/>
    <n v="201"/>
    <n v="1.6243781094527363"/>
    <n v="0"/>
    <n v="5.743243243243243"/>
    <s v=""/>
    <n v="0.77611395178962739"/>
    <s v=""/>
    <s v=""/>
    <x v="2"/>
  </r>
  <r>
    <n v="4502"/>
    <s v="Erez (nachsholim)"/>
    <n v="1"/>
    <s v="Green Turtle"/>
    <s v=""/>
    <d v="2010-12-12T00:00:00"/>
    <n v="54"/>
    <n v="7.3"/>
    <n v="7"/>
    <n v="6.7"/>
    <n v="6"/>
    <n v="22026"/>
    <n v="40672"/>
    <n v="242"/>
    <n v="12.3"/>
    <n v="11.2"/>
    <x v="0"/>
    <m/>
    <n v="4502"/>
    <n v="1"/>
    <n v="188"/>
    <n v="148"/>
    <n v="1.2702702702702702"/>
    <n v="5.0000000000000009"/>
    <n v="7.397260273972603"/>
    <n v="19.674796747967477"/>
    <n v="1.0133233252017264"/>
    <n v="0.35693039857227837"/>
    <n v="0.35693039857227837"/>
    <x v="1"/>
  </r>
  <r>
    <n v="5191"/>
    <s v="Terano"/>
    <n v="1"/>
    <s v="Green Turtle"/>
    <s v=""/>
    <d v="2011-12-26T00:00:00"/>
    <n v="65"/>
    <n v="7.8"/>
    <n v="7.7"/>
    <n v="7.4"/>
    <n v="6.5"/>
    <n v="25141"/>
    <n v="40981"/>
    <n v="103"/>
    <n v="9.1999999999999993"/>
    <n v="9"/>
    <x v="13"/>
    <n v="7.8"/>
    <n v="5191"/>
    <n v="1"/>
    <n v="38"/>
    <n v="78"/>
    <n v="0.48717948717948717"/>
    <n v="1.3999999999999995"/>
    <n v="8.3333333333333339"/>
    <n v="11.195652173913045"/>
    <n v="1.0683760683760684"/>
    <n v="0.76795841209829885"/>
    <n v="0.76795841209829885"/>
    <x v="17"/>
  </r>
  <r>
    <n v="5298"/>
    <s v="Nissan Junior"/>
    <n v="1"/>
    <s v="Green Turtle"/>
    <s v=""/>
    <d v="2012-03-16T00:00:00"/>
    <n v="114"/>
    <n v="9.4"/>
    <n v="8.6"/>
    <n v="7.9"/>
    <n v="7.6"/>
    <n v="26193"/>
    <n v="41026"/>
    <n v="151"/>
    <n v="9.9"/>
    <n v="8.8000000000000007"/>
    <x v="14"/>
    <n v="8"/>
    <n v="5298"/>
    <n v="1"/>
    <n v="37"/>
    <n v="42"/>
    <n v="0.88095238095238093"/>
    <n v="0.5"/>
    <n v="12.127659574468085"/>
    <n v="15.252525252525253"/>
    <n v="1.290176550475328"/>
    <n v="1.1631466176920722"/>
    <n v="1.1631466176920722"/>
    <x v="18"/>
  </r>
  <r>
    <n v="6432"/>
    <s v="Olga"/>
    <n v="1"/>
    <s v="Green Turtle"/>
    <s v=""/>
    <d v="2015-04-14T00:00:00"/>
    <n v="162"/>
    <n v="11.3"/>
    <n v="9.9"/>
    <n v="10.1"/>
    <n v="8.6999999999999993"/>
    <n v="34254"/>
    <n v="42135"/>
    <n v="211"/>
    <m/>
    <m/>
    <x v="0"/>
    <m/>
    <n v="6432"/>
    <n v="1"/>
    <n v="49"/>
    <n v="27"/>
    <n v="1.8148148148148149"/>
    <n v="0"/>
    <n v="14.336283185840706"/>
    <s v=""/>
    <n v="1.2686976270655492"/>
    <s v=""/>
    <s v=""/>
    <x v="2"/>
  </r>
  <r>
    <n v="5288"/>
    <s v="Louie"/>
    <n v="1"/>
    <s v="Green Turtle"/>
    <s v=""/>
    <d v="2012-03-03T00:00:00"/>
    <n v="191"/>
    <n v="11.3"/>
    <n v="9.9"/>
    <n v="10.9"/>
    <n v="9.4"/>
    <n v="26192"/>
    <n v="41026"/>
    <n v="265"/>
    <n v="11.6"/>
    <n v="10.6"/>
    <x v="15"/>
    <n v="9.9"/>
    <n v="5288"/>
    <n v="1"/>
    <n v="74"/>
    <n v="55"/>
    <n v="1.3454545454545455"/>
    <n v="0.29999999999999893"/>
    <n v="16.902654867256636"/>
    <n v="22.844827586206897"/>
    <n v="1.4958101652439502"/>
    <n v="1.4194411414982164"/>
    <n v="1.4194411414982164"/>
    <x v="5"/>
  </r>
  <r>
    <n v="6501"/>
    <s v="Hodaya"/>
    <n v="1"/>
    <s v="Green Turtle"/>
    <s v=""/>
    <d v="2015-06-05T00:00:00"/>
    <n v="226"/>
    <m/>
    <m/>
    <m/>
    <m/>
    <n v="34802"/>
    <n v="42206"/>
    <n v="320"/>
    <m/>
    <m/>
    <x v="0"/>
    <m/>
    <n v="6501"/>
    <n v="1"/>
    <n v="94"/>
    <n v="46"/>
    <n v="2.0434782608695654"/>
    <n v="0"/>
    <s v=""/>
    <s v=""/>
    <s v=""/>
    <s v=""/>
    <s v=""/>
    <x v="2"/>
  </r>
  <r>
    <n v="3885"/>
    <s v="Yoss"/>
    <n v="1"/>
    <s v="Green Turtle"/>
    <s v=""/>
    <d v="2009-05-01T00:00:00"/>
    <n v="233.5"/>
    <n v="13.5"/>
    <n v="11.7"/>
    <m/>
    <m/>
    <n v="16136"/>
    <n v="40016"/>
    <n v="491"/>
    <n v="15.5"/>
    <n v="13.5"/>
    <x v="0"/>
    <m/>
    <n v="3885"/>
    <n v="1"/>
    <n v="257.5"/>
    <n v="82"/>
    <n v="3.1402439024390243"/>
    <n v="2"/>
    <n v="17.296296296296298"/>
    <n v="31.677419354838708"/>
    <n v="1.2812071330589849"/>
    <n v="0.97190426638917793"/>
    <n v="0.97190426638917793"/>
    <x v="19"/>
  </r>
  <r>
    <n v="6881"/>
    <s v="Dude"/>
    <n v="1"/>
    <s v="Green Turtle"/>
    <s v=""/>
    <d v="2017-05-24T00:00:00"/>
    <n v="258"/>
    <n v="13"/>
    <n v="11.4"/>
    <n v="12.1"/>
    <n v="10.3"/>
    <n v="39329"/>
    <n v="42941"/>
    <n v="426"/>
    <n v="13.9"/>
    <n v="12.8"/>
    <x v="16"/>
    <m/>
    <n v="6881"/>
    <n v="1"/>
    <n v="168"/>
    <n v="62"/>
    <n v="2.7096774193548385"/>
    <n v="0.90000000000000036"/>
    <n v="19.846153846153847"/>
    <n v="30.647482014388487"/>
    <n v="1.5266272189349113"/>
    <n v="1.3353346100098338"/>
    <n v="1.3353346100098338"/>
    <x v="6"/>
  </r>
  <r>
    <n v="227"/>
    <s v="Zefet"/>
    <n v="1"/>
    <s v="Green Turtle"/>
    <s v=""/>
    <d v="2005-04-03T00:00:00"/>
    <n v="269.5"/>
    <n v="12.8"/>
    <n v="11.5"/>
    <m/>
    <m/>
    <n v="9110"/>
    <n v="38520"/>
    <n v="410"/>
    <m/>
    <m/>
    <x v="0"/>
    <m/>
    <n v="227"/>
    <n v="1"/>
    <n v="140.5"/>
    <n v="75"/>
    <n v="1.8733333333333333"/>
    <n v="0"/>
    <n v="21.0546875"/>
    <s v=""/>
    <n v="1.6448974609374998"/>
    <s v=""/>
    <s v=""/>
    <x v="2"/>
  </r>
  <r>
    <n v="6144"/>
    <s v="Ela"/>
    <n v="1"/>
    <s v="Green Turtle"/>
    <s v=""/>
    <d v="2014-05-21T00:00:00"/>
    <n v="306"/>
    <n v="13"/>
    <n v="12.5"/>
    <n v="12.5"/>
    <n v="10.8"/>
    <n v="32030"/>
    <n v="41806"/>
    <n v="350"/>
    <n v="13.5"/>
    <n v="13"/>
    <x v="0"/>
    <m/>
    <n v="6144"/>
    <n v="1"/>
    <n v="44"/>
    <n v="26"/>
    <n v="1.6923076923076923"/>
    <n v="0.5"/>
    <n v="23.53846153846154"/>
    <n v="25.925925925925927"/>
    <n v="1.8106508875739644"/>
    <n v="1.6790123456790123"/>
    <n v="1.6790123456790123"/>
    <x v="7"/>
  </r>
  <r>
    <n v="6891"/>
    <s v="amit"/>
    <n v="1"/>
    <s v="Green Turtle"/>
    <s v=""/>
    <d v="2017-07-06T00:00:00"/>
    <n v="416"/>
    <n v="15"/>
    <n v="13.3"/>
    <n v="14.2"/>
    <n v="12.1"/>
    <n v="40041"/>
    <n v="43040"/>
    <n v="910"/>
    <m/>
    <m/>
    <x v="0"/>
    <m/>
    <n v="6891"/>
    <n v="1"/>
    <n v="494"/>
    <n v="118"/>
    <n v="4.1864406779661021"/>
    <n v="0"/>
    <n v="27.733333333333334"/>
    <s v=""/>
    <n v="1.8488888888888888"/>
    <s v=""/>
    <s v=""/>
    <x v="2"/>
  </r>
  <r>
    <n v="6186"/>
    <s v="Yahel"/>
    <n v="1"/>
    <s v="Green Turtle"/>
    <s v=""/>
    <d v="2014-07-30T00:00:00"/>
    <n v="452"/>
    <n v="16"/>
    <n v="14.2"/>
    <n v="14.4"/>
    <n v="12.5"/>
    <n v="32782"/>
    <n v="41922"/>
    <n v="752"/>
    <n v="18.399999999999999"/>
    <n v="16"/>
    <x v="17"/>
    <m/>
    <n v="6186"/>
    <n v="1"/>
    <n v="300"/>
    <n v="72"/>
    <n v="4.166666666666667"/>
    <n v="2.3999999999999986"/>
    <n v="28.25"/>
    <n v="40.869565217391305"/>
    <n v="1.765625"/>
    <n v="1.3350661625708886"/>
    <n v="1.3350661625708886"/>
    <x v="6"/>
  </r>
  <r>
    <n v="2175"/>
    <s v="Shy"/>
    <n v="1"/>
    <s v="Green Turtle"/>
    <s v=""/>
    <d v="2008-05-29T00:00:00"/>
    <n v="695"/>
    <n v="18.399999999999999"/>
    <n v="15.5"/>
    <m/>
    <m/>
    <n v="10578"/>
    <n v="39624"/>
    <n v="911"/>
    <n v="18.5"/>
    <n v="16"/>
    <x v="0"/>
    <m/>
    <n v="2175"/>
    <n v="1"/>
    <n v="216"/>
    <n v="27"/>
    <n v="8"/>
    <n v="0.10000000000000142"/>
    <n v="37.771739130434788"/>
    <n v="49.243243243243242"/>
    <n v="2.0528119092627604"/>
    <n v="2.0306793279766251"/>
    <n v="2.0306793279766251"/>
    <x v="9"/>
  </r>
  <r>
    <n v="2120"/>
    <s v="Chalooshes"/>
    <n v="1"/>
    <s v="Green Turtle"/>
    <s v=""/>
    <d v="2008-02-05T00:00:00"/>
    <n v="696.5"/>
    <n v="18.5"/>
    <m/>
    <m/>
    <m/>
    <n v="10581"/>
    <n v="39624"/>
    <n v="1656"/>
    <n v="23.8"/>
    <n v="19.5"/>
    <x v="0"/>
    <m/>
    <n v="2120"/>
    <n v="1"/>
    <n v="959.5"/>
    <n v="141"/>
    <n v="6.8049645390070923"/>
    <n v="5.3000000000000007"/>
    <n v="37.648648648648646"/>
    <n v="69.579831932773104"/>
    <n v="2.0350620891161433"/>
    <n v="1.2296094908551656"/>
    <n v="1.2296094908551656"/>
    <x v="18"/>
  </r>
  <r>
    <n v="2176"/>
    <s v="Alfred"/>
    <n v="1"/>
    <s v="Green Turtle"/>
    <s v=""/>
    <d v="2008-06-01T00:00:00"/>
    <n v="788"/>
    <n v="19.899999999999999"/>
    <n v="17.2"/>
    <m/>
    <m/>
    <n v="11070"/>
    <n v="39715"/>
    <n v="1577"/>
    <n v="24.4"/>
    <n v="20"/>
    <x v="0"/>
    <m/>
    <n v="2176"/>
    <n v="1"/>
    <n v="789"/>
    <n v="115"/>
    <n v="6.8608695652173912"/>
    <n v="4.5"/>
    <n v="39.597989949748744"/>
    <n v="64.631147540983605"/>
    <n v="1.9898487411934045"/>
    <n v="1.3235689330825049"/>
    <n v="1.3235689330825049"/>
    <x v="6"/>
  </r>
  <r>
    <n v="7025"/>
    <s v="Charlie"/>
    <n v="1"/>
    <s v="Green Turtle"/>
    <s v=""/>
    <d v="2018-01-15T00:00:00"/>
    <n v="846"/>
    <n v="19.3"/>
    <n v="17.399999999999999"/>
    <m/>
    <m/>
    <n v="42164"/>
    <n v="43243"/>
    <n v="1579"/>
    <m/>
    <m/>
    <x v="0"/>
    <m/>
    <n v="7025"/>
    <n v="1"/>
    <n v="733"/>
    <n v="128"/>
    <n v="5.7265625"/>
    <n v="0"/>
    <n v="43.834196891191709"/>
    <s v=""/>
    <n v="2.2712019114607105"/>
    <s v=""/>
    <s v=""/>
    <x v="2"/>
  </r>
  <r>
    <n v="2107"/>
    <s v="Fares"/>
    <n v="1"/>
    <s v="Green Turtle"/>
    <s v=""/>
    <d v="2008-01-30T00:00:00"/>
    <n v="896"/>
    <n v="20.6"/>
    <n v="18"/>
    <m/>
    <m/>
    <n v="10530"/>
    <n v="39612"/>
    <n v="1403"/>
    <n v="21.8"/>
    <n v="18"/>
    <x v="0"/>
    <m/>
    <n v="2107"/>
    <n v="1"/>
    <n v="507"/>
    <n v="135"/>
    <n v="3.7555555555555555"/>
    <n v="1.1999999999999993"/>
    <n v="43.495145631067956"/>
    <n v="64.357798165137609"/>
    <n v="2.1114148364596095"/>
    <n v="1.8853631849170944"/>
    <n v="1.8853631849170944"/>
    <x v="20"/>
  </r>
  <r>
    <n v="6637"/>
    <s v="Oria"/>
    <n v="1"/>
    <s v="Green Turtle"/>
    <s v=""/>
    <d v="2015-11-12T00:00:00"/>
    <n v="958"/>
    <n v="18.899999999999999"/>
    <n v="17.600000000000001"/>
    <n v="16.899999999999999"/>
    <n v="15.3"/>
    <n v="38097"/>
    <n v="42768"/>
    <n v="4640"/>
    <m/>
    <m/>
    <x v="0"/>
    <m/>
    <n v="6637"/>
    <n v="1"/>
    <n v="3682"/>
    <n v="448"/>
    <n v="8.21875"/>
    <n v="0"/>
    <n v="50.68783068783069"/>
    <s v=""/>
    <n v="2.681895803588926"/>
    <s v=""/>
    <s v=""/>
    <x v="2"/>
  </r>
  <r>
    <n v="2206"/>
    <s v="Tchiko"/>
    <n v="1"/>
    <s v="Green Turtle"/>
    <s v=""/>
    <d v="2008-07-04T00:00:00"/>
    <n v="1011"/>
    <n v="19.399999999999999"/>
    <n v="18"/>
    <m/>
    <m/>
    <n v="11071"/>
    <n v="39715"/>
    <n v="1616"/>
    <n v="21.8"/>
    <n v="19.7"/>
    <x v="0"/>
    <m/>
    <n v="2206"/>
    <n v="1"/>
    <n v="605"/>
    <n v="82"/>
    <n v="7.3780487804878048"/>
    <n v="2.4000000000000021"/>
    <n v="52.113402061855673"/>
    <n v="74.12844036697247"/>
    <n v="2.6862578382399831"/>
    <n v="2.1273461829812303"/>
    <n v="2.1273461829812303"/>
    <x v="12"/>
  </r>
  <r>
    <n v="4329"/>
    <s v="Bucket Oshri"/>
    <n v="1"/>
    <s v="Green Turtle"/>
    <s v=""/>
    <d v="2010-06-20T00:00:00"/>
    <n v="1050"/>
    <n v="20"/>
    <n v="19"/>
    <m/>
    <m/>
    <n v="19141"/>
    <n v="40349"/>
    <n v="1050"/>
    <n v="20"/>
    <n v="19"/>
    <x v="0"/>
    <m/>
    <n v="4329"/>
    <n v="1"/>
    <n v="0"/>
    <n v="0"/>
    <n v="0"/>
    <n v="0"/>
    <n v="52.5"/>
    <n v="52.5"/>
    <n v="2.625"/>
    <n v="2.625"/>
    <n v="2.625"/>
    <x v="14"/>
  </r>
  <r>
    <n v="6927"/>
    <s v="Moti"/>
    <n v="1"/>
    <s v="Green Turtle"/>
    <s v=""/>
    <d v="2017-10-25T00:00:00"/>
    <n v="1064"/>
    <n v="20.7"/>
    <n v="17.899999999999999"/>
    <n v="18.5"/>
    <n v="14.5"/>
    <n v="40479"/>
    <n v="43089"/>
    <n v="1340"/>
    <n v="23"/>
    <n v="19"/>
    <x v="18"/>
    <m/>
    <n v="6927"/>
    <n v="1"/>
    <n v="276"/>
    <n v="56"/>
    <n v="4.9285714285714288"/>
    <n v="2.3000000000000007"/>
    <n v="51.40096618357488"/>
    <n v="58.260869565217391"/>
    <n v="2.4831384629746323"/>
    <n v="2.0113421550094519"/>
    <n v="2.0113421550094519"/>
    <x v="9"/>
  </r>
  <r>
    <n v="2167"/>
    <s v="Alik"/>
    <n v="1"/>
    <s v="Green Turtle"/>
    <s v=""/>
    <d v="2008-04-17T00:00:00"/>
    <n v="1098"/>
    <n v="21.2"/>
    <n v="19.3"/>
    <m/>
    <m/>
    <n v="10580"/>
    <n v="39624"/>
    <n v="1623"/>
    <n v="22.2"/>
    <n v="20.3"/>
    <x v="0"/>
    <m/>
    <n v="2167"/>
    <n v="1"/>
    <n v="525"/>
    <n v="69"/>
    <n v="7.6086956521739131"/>
    <n v="1"/>
    <n v="51.79245283018868"/>
    <n v="73.108108108108112"/>
    <n v="2.4430402278390888"/>
    <n v="2.2279035792549307"/>
    <n v="2.2279035792549307"/>
    <x v="11"/>
  </r>
  <r>
    <n v="7043"/>
    <s v="Dori"/>
    <n v="1"/>
    <s v="Green Turtle"/>
    <s v=""/>
    <d v="2018-02-19T00:00:00"/>
    <n v="1100"/>
    <n v="21"/>
    <n v="19"/>
    <m/>
    <m/>
    <n v="42162"/>
    <n v="43243"/>
    <n v="1525"/>
    <m/>
    <m/>
    <x v="0"/>
    <m/>
    <n v="7043"/>
    <n v="1"/>
    <n v="425"/>
    <n v="93"/>
    <n v="4.56989247311828"/>
    <n v="0"/>
    <n v="52.38095238095238"/>
    <s v=""/>
    <n v="2.4943310657596371"/>
    <s v=""/>
    <s v=""/>
    <x v="2"/>
  </r>
  <r>
    <n v="6710"/>
    <s v="Mimuna"/>
    <n v="1"/>
    <s v="Green Turtle"/>
    <s v=""/>
    <d v="2016-04-29T00:00:00"/>
    <n v="1123"/>
    <m/>
    <m/>
    <m/>
    <m/>
    <n v="38101"/>
    <n v="42768"/>
    <n v="3340"/>
    <m/>
    <m/>
    <x v="0"/>
    <m/>
    <n v="6710"/>
    <n v="1"/>
    <n v="2217"/>
    <n v="279"/>
    <n v="7.946236559139785"/>
    <n v="0"/>
    <s v=""/>
    <s v=""/>
    <s v=""/>
    <s v=""/>
    <s v=""/>
    <x v="2"/>
  </r>
  <r>
    <n v="5376"/>
    <s v="Symba"/>
    <n v="1"/>
    <s v="Green Turtle"/>
    <s v=""/>
    <d v="2012-06-25T00:00:00"/>
    <n v="1140"/>
    <n v="21.2"/>
    <n v="20.2"/>
    <n v="20.5"/>
    <n v="17.2"/>
    <n v="28037"/>
    <n v="41231"/>
    <n v="1960"/>
    <n v="24.2"/>
    <n v="22"/>
    <x v="19"/>
    <n v="20.5"/>
    <n v="5376"/>
    <n v="1"/>
    <n v="820"/>
    <n v="146"/>
    <n v="5.6164383561643838"/>
    <n v="3"/>
    <n v="53.773584905660378"/>
    <n v="80.991735537190081"/>
    <n v="2.536489854040584"/>
    <n v="1.9465883477904515"/>
    <n v="1.9465883477904515"/>
    <x v="20"/>
  </r>
  <r>
    <n v="7024"/>
    <s v="Abu Shadi"/>
    <n v="1"/>
    <s v="Green Turtle"/>
    <s v=""/>
    <d v="2018-01-15T00:00:00"/>
    <n v="1164"/>
    <n v="21.2"/>
    <n v="18.5"/>
    <m/>
    <m/>
    <n v="41903"/>
    <n v="43216"/>
    <n v="1664"/>
    <n v="22"/>
    <n v="20"/>
    <x v="20"/>
    <n v="18"/>
    <n v="7024"/>
    <n v="1"/>
    <n v="500"/>
    <n v="101"/>
    <n v="4.9504950495049505"/>
    <n v="0.80000000000000071"/>
    <n v="54.905660377358494"/>
    <n v="75.63636363636364"/>
    <n v="2.5898896404414384"/>
    <n v="2.4049586776859506"/>
    <n v="2.4049586776859506"/>
    <x v="10"/>
  </r>
  <r>
    <n v="6438"/>
    <s v="Nidal"/>
    <n v="1"/>
    <s v="Green Turtle"/>
    <s v=""/>
    <d v="2015-04-24T00:00:00"/>
    <n v="1245"/>
    <n v="22.1"/>
    <n v="19.5"/>
    <n v="20"/>
    <n v="16.399999999999999"/>
    <n v="34255"/>
    <n v="42135"/>
    <n v="1245"/>
    <m/>
    <m/>
    <x v="0"/>
    <m/>
    <n v="6438"/>
    <n v="1"/>
    <n v="0"/>
    <n v="17"/>
    <n v="0"/>
    <n v="0"/>
    <n v="56.334841628959275"/>
    <s v=""/>
    <n v="2.5490878565139941"/>
    <s v=""/>
    <s v=""/>
    <x v="2"/>
  </r>
  <r>
    <n v="4879"/>
    <s v="Minime"/>
    <n v="1"/>
    <s v="Green Turtle"/>
    <s v=""/>
    <d v="2011-03-10T00:00:00"/>
    <n v="1284"/>
    <n v="22.7"/>
    <n v="19.7"/>
    <n v="21.3"/>
    <n v="18.3"/>
    <n v="22194"/>
    <n v="40688"/>
    <n v="1841"/>
    <n v="24.7"/>
    <m/>
    <x v="0"/>
    <m/>
    <n v="4879"/>
    <n v="1"/>
    <n v="557"/>
    <n v="76"/>
    <n v="7.3289473684210522"/>
    <n v="2"/>
    <n v="56.563876651982383"/>
    <n v="74.534412955465584"/>
    <n v="2.4918007335675059"/>
    <n v="2.1046075169237328"/>
    <n v="2.1046075169237328"/>
    <x v="12"/>
  </r>
  <r>
    <n v="6602"/>
    <s v="Bulbasaur"/>
    <n v="1"/>
    <s v="Green Turtle"/>
    <s v=""/>
    <d v="2015-09-13T00:00:00"/>
    <n v="1440"/>
    <n v="23.5"/>
    <n v="21"/>
    <n v="21.5"/>
    <n v="18.5"/>
    <n v="35425"/>
    <n v="42306"/>
    <n v="1884"/>
    <m/>
    <m/>
    <x v="0"/>
    <m/>
    <n v="6602"/>
    <n v="1"/>
    <n v="444"/>
    <n v="46"/>
    <n v="9.6521739130434785"/>
    <n v="0"/>
    <n v="61.276595744680854"/>
    <s v=""/>
    <n v="2.6075147125396105"/>
    <s v=""/>
    <s v=""/>
    <x v="2"/>
  </r>
  <r>
    <n v="6899"/>
    <s v="Nikko"/>
    <n v="1"/>
    <s v="Green Turtle"/>
    <s v=""/>
    <d v="2017-08-10T00:00:00"/>
    <n v="1471"/>
    <n v="22.7"/>
    <n v="20.6"/>
    <n v="20.399999999999999"/>
    <n v="16.2"/>
    <n v="40002"/>
    <n v="43034"/>
    <n v="1962"/>
    <n v="23.7"/>
    <n v="22"/>
    <x v="21"/>
    <n v="19.399999999999999"/>
    <n v="6899"/>
    <n v="1"/>
    <n v="491"/>
    <n v="77"/>
    <n v="6.3766233766233764"/>
    <n v="1"/>
    <n v="64.801762114537453"/>
    <n v="82.784810126582286"/>
    <n v="2.8547031768518698"/>
    <n v="2.6188823016254519"/>
    <n v="2.6188823016254519"/>
    <x v="14"/>
  </r>
  <r>
    <n v="6887"/>
    <s v="Dolly"/>
    <n v="1"/>
    <s v="Green Turtle"/>
    <s v=""/>
    <d v="2017-06-14T00:00:00"/>
    <n v="1556"/>
    <n v="23.5"/>
    <n v="20.5"/>
    <n v="20.7"/>
    <n v="16.600000000000001"/>
    <n v="39994"/>
    <n v="43034"/>
    <n v="2920"/>
    <n v="28"/>
    <n v="24.6"/>
    <x v="22"/>
    <m/>
    <n v="6887"/>
    <n v="1"/>
    <n v="1364"/>
    <n v="134"/>
    <n v="10.17910447761194"/>
    <n v="4.5"/>
    <n v="66.212765957446805"/>
    <n v="104.28571428571429"/>
    <n v="2.8175645088275236"/>
    <n v="1.9846938775510203"/>
    <n v="1.9846938775510203"/>
    <x v="9"/>
  </r>
  <r>
    <n v="1147"/>
    <s v="Zahi"/>
    <n v="1"/>
    <s v="Green Turtle"/>
    <s v=""/>
    <d v="1999-08-05T00:00:00"/>
    <n v="1900"/>
    <n v="41"/>
    <m/>
    <m/>
    <m/>
    <n v="8680"/>
    <n v="36417"/>
    <n v="3015"/>
    <m/>
    <m/>
    <x v="0"/>
    <m/>
    <n v="1147"/>
    <n v="1"/>
    <n v="1115"/>
    <n v="40"/>
    <n v="27.875"/>
    <n v="0"/>
    <n v="46.341463414634148"/>
    <s v=""/>
    <n v="1.1302795954788816"/>
    <s v=""/>
    <s v=""/>
    <x v="2"/>
  </r>
  <r>
    <n v="6600"/>
    <s v="Hemi"/>
    <n v="1"/>
    <s v="Green Turtle"/>
    <s v=""/>
    <d v="2015-09-10T00:00:00"/>
    <n v="1900"/>
    <n v="24.5"/>
    <n v="22.6"/>
    <n v="22.9"/>
    <n v="19.5"/>
    <n v="37847"/>
    <n v="42725"/>
    <n v="6580"/>
    <n v="35.700000000000003"/>
    <n v="32.5"/>
    <x v="23"/>
    <m/>
    <n v="6600"/>
    <n v="1"/>
    <n v="4680"/>
    <n v="468"/>
    <n v="10"/>
    <n v="11.200000000000003"/>
    <n v="77.551020408163268"/>
    <n v="184.31372549019608"/>
    <n v="3.1653477717617657"/>
    <n v="1.4907923953895281"/>
    <n v="1.4907923953895281"/>
    <x v="21"/>
  </r>
  <r>
    <n v="2256"/>
    <s v="Zarka"/>
    <n v="1"/>
    <s v="Green Turtle"/>
    <s v=""/>
    <d v="2008-11-09T00:00:00"/>
    <n v="1902"/>
    <n v="23.6"/>
    <n v="22.3"/>
    <m/>
    <m/>
    <n v="15131"/>
    <n v="39937"/>
    <n v="3240"/>
    <n v="27.9"/>
    <n v="26.1"/>
    <x v="0"/>
    <m/>
    <n v="2256"/>
    <n v="1"/>
    <n v="1338"/>
    <n v="176"/>
    <n v="7.6022727272727275"/>
    <n v="4.2999999999999972"/>
    <n v="80.593220338983045"/>
    <n v="116.12903225806453"/>
    <n v="3.4149669635162305"/>
    <n v="2.4434424018190928"/>
    <n v="2.4434424018190928"/>
    <x v="10"/>
  </r>
  <r>
    <n v="4373"/>
    <s v="lior"/>
    <n v="1"/>
    <s v="Green Turtle"/>
    <s v=""/>
    <d v="2010-09-11T00:00:00"/>
    <n v="1938"/>
    <n v="24.5"/>
    <n v="23.5"/>
    <m/>
    <m/>
    <n v="20018"/>
    <n v="40485"/>
    <n v="2160"/>
    <n v="24.5"/>
    <n v="24"/>
    <x v="0"/>
    <m/>
    <n v="4373"/>
    <n v="1"/>
    <n v="222"/>
    <n v="53"/>
    <n v="4.1886792452830193"/>
    <n v="0"/>
    <n v="79.102040816326536"/>
    <n v="88.163265306122454"/>
    <n v="3.2286547271970014"/>
    <n v="3.2286547271970014"/>
    <n v="3.2286547271970014"/>
    <x v="22"/>
  </r>
  <r>
    <n v="4236"/>
    <s v="Sofer"/>
    <n v="1"/>
    <s v="Green Turtle"/>
    <s v=""/>
    <d v="2009-12-19T00:00:00"/>
    <n v="1968.5"/>
    <n v="25.8"/>
    <n v="23.7"/>
    <m/>
    <m/>
    <n v="18367"/>
    <n v="40254"/>
    <n v="2300"/>
    <n v="26.8"/>
    <n v="24.5"/>
    <x v="0"/>
    <m/>
    <n v="4236"/>
    <n v="1"/>
    <n v="331.5"/>
    <n v="88"/>
    <n v="3.7670454545454546"/>
    <n v="1"/>
    <n v="76.298449612403104"/>
    <n v="85.820895522388057"/>
    <n v="2.9573042485427559"/>
    <n v="2.7407273334818445"/>
    <n v="2.7407273334818445"/>
    <x v="23"/>
  </r>
  <r>
    <n v="6676"/>
    <s v="Potzker"/>
    <n v="1"/>
    <s v="Green Turtle"/>
    <s v=""/>
    <d v="2016-02-13T00:00:00"/>
    <n v="1978"/>
    <m/>
    <m/>
    <m/>
    <m/>
    <n v="36683"/>
    <n v="42537"/>
    <n v="2880"/>
    <n v="26.5"/>
    <n v="25"/>
    <x v="24"/>
    <n v="20.6"/>
    <n v="6676"/>
    <n v="1"/>
    <n v="902"/>
    <n v="124"/>
    <n v="7.274193548387097"/>
    <n v="0"/>
    <s v=""/>
    <n v="108.67924528301887"/>
    <s v=""/>
    <n v="2.8166607333570668"/>
    <n v="2.8166607333570668"/>
    <x v="24"/>
  </r>
  <r>
    <n v="6665"/>
    <s v="Mati"/>
    <n v="1"/>
    <s v="Green Turtle"/>
    <s v=""/>
    <d v="2016-01-09T00:00:00"/>
    <n v="1980"/>
    <n v="26"/>
    <n v="24"/>
    <n v="24"/>
    <m/>
    <n v="37851"/>
    <n v="42725"/>
    <n v="2700"/>
    <n v="28"/>
    <n v="27"/>
    <x v="22"/>
    <n v="21.4"/>
    <n v="6665"/>
    <n v="1"/>
    <n v="720"/>
    <n v="347"/>
    <n v="2.0749279538904899"/>
    <n v="2"/>
    <n v="76.15384615384616"/>
    <n v="96.428571428571431"/>
    <n v="2.9289940828402368"/>
    <n v="2.5255102040816326"/>
    <n v="2.5255102040816326"/>
    <x v="25"/>
  </r>
  <r>
    <n v="5375"/>
    <s v="Gabriel"/>
    <n v="1"/>
    <s v="Green Turtle"/>
    <s v=""/>
    <d v="2012-06-18T00:00:00"/>
    <n v="2060"/>
    <n v="25.4"/>
    <n v="24"/>
    <n v="23.3"/>
    <n v="20.7"/>
    <n v="28039"/>
    <n v="41231"/>
    <n v="3080"/>
    <n v="28.7"/>
    <n v="25.9"/>
    <x v="25"/>
    <n v="24.5"/>
    <n v="5375"/>
    <n v="1"/>
    <n v="1020"/>
    <n v="153"/>
    <n v="6.666666666666667"/>
    <n v="3.3000000000000007"/>
    <n v="81.102362204724415"/>
    <n v="107.3170731707317"/>
    <n v="3.193006386012772"/>
    <n v="2.5009408879554202"/>
    <n v="2.5009408879554202"/>
    <x v="25"/>
  </r>
  <r>
    <n v="6825"/>
    <s v="Mini"/>
    <n v="1"/>
    <s v="Green Turtle"/>
    <s v=""/>
    <d v="2016-12-14T00:00:00"/>
    <n v="2060"/>
    <n v="24.9"/>
    <n v="23.6"/>
    <n v="24"/>
    <n v="19.7"/>
    <n v="38286"/>
    <n v="42799"/>
    <n v="2580"/>
    <n v="26"/>
    <n v="24.2"/>
    <x v="26"/>
    <n v="19.899999999999999"/>
    <n v="6825"/>
    <n v="1"/>
    <n v="520"/>
    <n v="81"/>
    <n v="6.4197530864197532"/>
    <n v="1.1000000000000014"/>
    <n v="82.730923694779122"/>
    <n v="99.230769230769226"/>
    <n v="3.3225270560152262"/>
    <n v="3.0473372781065087"/>
    <n v="3.0473372781065087"/>
    <x v="26"/>
  </r>
  <r>
    <n v="6670"/>
    <s v="Dan"/>
    <n v="1"/>
    <s v="Green Turtle"/>
    <s v=""/>
    <d v="2016-01-25T00:00:00"/>
    <n v="2082"/>
    <n v="26.5"/>
    <n v="22.6"/>
    <n v="24.1"/>
    <n v="19.399999999999999"/>
    <n v="37845"/>
    <n v="42725"/>
    <n v="4240"/>
    <n v="32"/>
    <n v="27.3"/>
    <x v="27"/>
    <n v="23.4"/>
    <n v="6670"/>
    <n v="1"/>
    <n v="2158"/>
    <n v="331"/>
    <n v="6.5196374622356492"/>
    <n v="5.5"/>
    <n v="78.566037735849051"/>
    <n v="132.5"/>
    <n v="2.9647561409754362"/>
    <n v="2.033203125"/>
    <n v="2.033203125"/>
    <x v="9"/>
  </r>
  <r>
    <n v="6618"/>
    <s v="Nachmani"/>
    <n v="1"/>
    <s v="Green Turtle"/>
    <s v=""/>
    <d v="2015-10-09T00:00:00"/>
    <n v="2200"/>
    <n v="26.6"/>
    <n v="21.9"/>
    <n v="23.8"/>
    <n v="21.3"/>
    <n v="35423"/>
    <n v="42306"/>
    <n v="2477"/>
    <m/>
    <m/>
    <x v="0"/>
    <m/>
    <n v="6618"/>
    <n v="1"/>
    <n v="277"/>
    <n v="20"/>
    <n v="13.85"/>
    <n v="0"/>
    <n v="82.706766917293223"/>
    <s v=""/>
    <n v="3.1092769517779408"/>
    <s v=""/>
    <s v=""/>
    <x v="2"/>
  </r>
  <r>
    <n v="6636"/>
    <s v="Michelangelo"/>
    <n v="1"/>
    <s v="Green Turtle"/>
    <s v=""/>
    <d v="2015-11-10T00:00:00"/>
    <n v="2348"/>
    <n v="26"/>
    <n v="24"/>
    <n v="24.4"/>
    <n v="20.6"/>
    <n v="37853"/>
    <n v="42721"/>
    <n v="6660"/>
    <n v="26"/>
    <n v="32.299999999999997"/>
    <x v="28"/>
    <n v="27.7"/>
    <n v="6636"/>
    <n v="1"/>
    <n v="4312"/>
    <n v="403"/>
    <n v="10.699751861042184"/>
    <n v="0"/>
    <n v="90.307692307692307"/>
    <n v="256.15384615384613"/>
    <n v="3.473372781065089"/>
    <n v="3.473372781065089"/>
    <n v="3.473372781065089"/>
    <x v="27"/>
  </r>
  <r>
    <n v="4347"/>
    <s v="Barvaz"/>
    <n v="1"/>
    <s v="Green Turtle"/>
    <s v=""/>
    <d v="2010-08-25T00:00:00"/>
    <n v="2400"/>
    <n v="30.5"/>
    <n v="28.7"/>
    <m/>
    <m/>
    <n v="21979"/>
    <n v="40668"/>
    <n v="4860"/>
    <n v="32.6"/>
    <n v="29.7"/>
    <x v="29"/>
    <m/>
    <n v="4347"/>
    <n v="1"/>
    <n v="2460"/>
    <n v="253"/>
    <n v="9.7233201581027675"/>
    <n v="2.1000000000000014"/>
    <n v="78.688524590163937"/>
    <n v="149.07975460122699"/>
    <n v="2.5799516259070141"/>
    <n v="2.2582709172343711"/>
    <n v="2.2582709172343711"/>
    <x v="13"/>
  </r>
  <r>
    <n v="6635"/>
    <s v="Moti"/>
    <n v="1"/>
    <s v="Green Turtle"/>
    <s v=""/>
    <d v="2015-10-30T00:00:00"/>
    <n v="2529"/>
    <n v="27.2"/>
    <n v="25.3"/>
    <n v="24.8"/>
    <n v="21.5"/>
    <n v="37848"/>
    <n v="42725"/>
    <n v="4300"/>
    <n v="31"/>
    <n v="28.9"/>
    <x v="30"/>
    <n v="23.7"/>
    <n v="6635"/>
    <n v="1"/>
    <n v="1771"/>
    <n v="418"/>
    <n v="4.2368421052631575"/>
    <n v="3.8000000000000007"/>
    <n v="92.977941176470594"/>
    <n v="138.70967741935485"/>
    <n v="3.4183066608996544"/>
    <n v="2.631633714880333"/>
    <n v="2.631633714880333"/>
    <x v="14"/>
  </r>
  <r>
    <n v="5335"/>
    <s v="Ori"/>
    <n v="1"/>
    <s v="Green Turtle"/>
    <s v=""/>
    <d v="2012-04-13T00:00:00"/>
    <n v="2540"/>
    <n v="27"/>
    <n v="24.4"/>
    <n v="25.9"/>
    <n v="22"/>
    <n v="26905"/>
    <n v="41068"/>
    <n v="2800"/>
    <n v="26.9"/>
    <n v="24.5"/>
    <x v="31"/>
    <n v="21.7"/>
    <n v="5335"/>
    <n v="1"/>
    <n v="260"/>
    <n v="56"/>
    <n v="4.6428571428571432"/>
    <n v="-0.10000000000000142"/>
    <n v="94.074074074074076"/>
    <n v="104.08921933085503"/>
    <n v="3.484224965706447"/>
    <n v="3.5101781346305336"/>
    <n v="3.5101781346305336"/>
    <x v="27"/>
  </r>
  <r>
    <n v="1325"/>
    <s v="Chen"/>
    <n v="1"/>
    <s v="Green Turtle"/>
    <s v=""/>
    <d v="2007-10-25T00:00:00"/>
    <n v="2700"/>
    <n v="27"/>
    <n v="24.4"/>
    <m/>
    <m/>
    <n v="10708"/>
    <n v="39644"/>
    <n v="4760"/>
    <n v="31.5"/>
    <n v="28.7"/>
    <x v="0"/>
    <m/>
    <n v="1325"/>
    <n v="1"/>
    <n v="2060"/>
    <n v="264"/>
    <n v="7.8030303030303028"/>
    <n v="4.5"/>
    <n v="100"/>
    <n v="151.11111111111111"/>
    <n v="3.7037037037037037"/>
    <n v="2.7210884353741496"/>
    <n v="2.7210884353741496"/>
    <x v="23"/>
  </r>
  <r>
    <n v="7044"/>
    <s v="Steve"/>
    <n v="1"/>
    <s v="Green Turtle"/>
    <s v=""/>
    <d v="2018-02-20T00:00:00"/>
    <n v="2752"/>
    <n v="28.3"/>
    <n v="25.1"/>
    <n v="25.6"/>
    <n v="20.3"/>
    <n v="41868"/>
    <n v="43215"/>
    <n v="2934"/>
    <m/>
    <m/>
    <x v="0"/>
    <m/>
    <n v="7044"/>
    <n v="1"/>
    <n v="182"/>
    <n v="64"/>
    <n v="2.84375"/>
    <n v="0"/>
    <n v="97.243816254416956"/>
    <s v=""/>
    <n v="3.4361772528062531"/>
    <s v=""/>
    <s v=""/>
    <x v="2"/>
  </r>
  <r>
    <n v="6871"/>
    <s v="Milka"/>
    <n v="1"/>
    <s v="Green Turtle"/>
    <s v=""/>
    <d v="2017-04-24T00:00:00"/>
    <n v="2760"/>
    <n v="28.3"/>
    <n v="26.2"/>
    <n v="25.5"/>
    <n v="21.4"/>
    <n v="38947"/>
    <n v="42891"/>
    <n v="2940"/>
    <m/>
    <m/>
    <x v="0"/>
    <m/>
    <n v="6871"/>
    <n v="1"/>
    <n v="180"/>
    <n v="42"/>
    <n v="4.2857142857142856"/>
    <n v="0"/>
    <n v="97.526501766784449"/>
    <s v=""/>
    <n v="3.446166140169062"/>
    <s v=""/>
    <s v=""/>
    <x v="2"/>
  </r>
  <r>
    <n v="5460"/>
    <s v="Trecky"/>
    <n v="1"/>
    <s v="Green Turtle"/>
    <s v=""/>
    <d v="2012-08-14T00:00:00"/>
    <n v="2800"/>
    <n v="26.2"/>
    <n v="23.9"/>
    <n v="24.6"/>
    <n v="20.7"/>
    <n v="28693"/>
    <n v="41310"/>
    <n v="2920"/>
    <n v="27.7"/>
    <n v="25.1"/>
    <x v="32"/>
    <n v="22"/>
    <n v="5460"/>
    <n v="1"/>
    <n v="120"/>
    <n v="175"/>
    <n v="0.68571428571428572"/>
    <n v="1.5"/>
    <n v="106.8702290076336"/>
    <n v="105.41516245487365"/>
    <n v="4.0790163743371606"/>
    <n v="3.6492069491326617"/>
    <n v="3.6492069491326617"/>
    <x v="28"/>
  </r>
  <r>
    <n v="1155"/>
    <s v="Michael"/>
    <n v="1"/>
    <s v="Green Turtle"/>
    <s v=""/>
    <d v="1999-08-31T00:00:00"/>
    <n v="2890"/>
    <n v="40"/>
    <m/>
    <m/>
    <m/>
    <n v="8246"/>
    <n v="36417"/>
    <n v="2300"/>
    <m/>
    <m/>
    <x v="0"/>
    <m/>
    <n v="1155"/>
    <n v="1"/>
    <n v="-590"/>
    <n v="14"/>
    <n v="0"/>
    <n v="0"/>
    <n v="72.25"/>
    <s v=""/>
    <n v="1.8062499999999999"/>
    <s v=""/>
    <s v=""/>
    <x v="2"/>
  </r>
  <r>
    <n v="4130"/>
    <s v="Optimist"/>
    <n v="1"/>
    <s v="Green Turtle"/>
    <s v=""/>
    <d v="2009-08-15T00:00:00"/>
    <n v="3050"/>
    <n v="30"/>
    <n v="25.5"/>
    <m/>
    <m/>
    <n v="16759"/>
    <n v="40075"/>
    <n v="3320"/>
    <n v="29"/>
    <n v="26"/>
    <x v="0"/>
    <m/>
    <n v="4130"/>
    <n v="1"/>
    <n v="270"/>
    <n v="35"/>
    <n v="7.7142857142857144"/>
    <n v="-1"/>
    <n v="101.66666666666667"/>
    <n v="114.48275862068965"/>
    <n v="3.3888888888888888"/>
    <n v="3.6266349583828776"/>
    <n v="3.6266349583828776"/>
    <x v="28"/>
  </r>
  <r>
    <n v="5359"/>
    <s v="Eli (Dave)"/>
    <n v="1"/>
    <s v="Green Turtle"/>
    <s v=""/>
    <d v="2012-05-12T00:00:00"/>
    <n v="3100"/>
    <n v="28.2"/>
    <n v="27.1"/>
    <n v="27.4"/>
    <n v="24.7"/>
    <n v="27391"/>
    <n v="41133"/>
    <n v="3800"/>
    <n v="29.3"/>
    <n v="28.1"/>
    <x v="33"/>
    <n v="24.3"/>
    <n v="5359"/>
    <n v="1"/>
    <n v="700"/>
    <n v="92"/>
    <n v="7.6086956521739131"/>
    <n v="1.1000000000000014"/>
    <n v="109.9290780141844"/>
    <n v="129.69283276450511"/>
    <n v="3.8981942558221419"/>
    <n v="3.6109913918624561"/>
    <n v="3.6109913918624561"/>
    <x v="28"/>
  </r>
  <r>
    <n v="4163"/>
    <s v="Mazooli angelina"/>
    <n v="1"/>
    <s v="Green Turtle"/>
    <s v=""/>
    <d v="2009-09-20T00:00:00"/>
    <n v="3140"/>
    <n v="28.4"/>
    <n v="26.8"/>
    <m/>
    <m/>
    <n v="17680"/>
    <n v="40171"/>
    <n v="3880"/>
    <n v="29"/>
    <n v="27.8"/>
    <x v="34"/>
    <m/>
    <n v="4163"/>
    <n v="1"/>
    <n v="740"/>
    <n v="95"/>
    <n v="7.7894736842105265"/>
    <n v="0.60000000000000142"/>
    <n v="110.56338028169014"/>
    <n v="133.79310344827587"/>
    <n v="3.8930767704820473"/>
    <n v="3.733650416171225"/>
    <n v="3.733650416171225"/>
    <x v="29"/>
  </r>
  <r>
    <n v="4342"/>
    <s v="Nidal"/>
    <n v="1"/>
    <s v="Green Turtle"/>
    <s v=""/>
    <d v="2010-08-03T00:00:00"/>
    <n v="3140"/>
    <n v="29"/>
    <n v="26.6"/>
    <m/>
    <m/>
    <n v="19399"/>
    <n v="40407"/>
    <n v="2945"/>
    <n v="29.2"/>
    <n v="26.8"/>
    <x v="35"/>
    <n v="23.7"/>
    <n v="4342"/>
    <n v="1"/>
    <n v="-195"/>
    <n v="14"/>
    <n v="0"/>
    <n v="0.19999999999999929"/>
    <n v="108.27586206896552"/>
    <n v="100.85616438356165"/>
    <n v="3.733650416171225"/>
    <n v="3.6826796772377559"/>
    <n v="3.6826796772377559"/>
    <x v="29"/>
  </r>
  <r>
    <n v="6894"/>
    <s v="Aki"/>
    <n v="1"/>
    <s v="Green Turtle"/>
    <s v=""/>
    <d v="2017-07-16T00:00:00"/>
    <n v="3168"/>
    <n v="29"/>
    <m/>
    <m/>
    <m/>
    <n v="40480"/>
    <n v="43089"/>
    <n v="4420"/>
    <n v="31"/>
    <n v="27"/>
    <x v="36"/>
    <m/>
    <n v="6894"/>
    <n v="1"/>
    <n v="1252"/>
    <n v="157"/>
    <n v="7.9745222929936306"/>
    <n v="2"/>
    <n v="109.24137931034483"/>
    <n v="142.58064516129033"/>
    <n v="3.7669441141498217"/>
    <n v="3.2965660770031215"/>
    <n v="3.2965660770031215"/>
    <x v="30"/>
  </r>
  <r>
    <n v="6090"/>
    <s v="Risha"/>
    <n v="1"/>
    <s v="Green Turtle"/>
    <s v=""/>
    <d v="2014-01-19T00:00:00"/>
    <n v="3330"/>
    <n v="30"/>
    <n v="27.2"/>
    <n v="27.5"/>
    <n v="22.7"/>
    <n v="31297"/>
    <n v="41683"/>
    <n v="3180"/>
    <n v="29.7"/>
    <n v="27.2"/>
    <x v="37"/>
    <n v="22.5"/>
    <n v="6090"/>
    <n v="1"/>
    <n v="-150"/>
    <n v="25"/>
    <n v="0"/>
    <n v="-0.30000000000000071"/>
    <n v="111"/>
    <n v="107.07070707070707"/>
    <n v="3.7"/>
    <n v="3.7751249872461998"/>
    <n v="3.7751249872461998"/>
    <x v="31"/>
  </r>
  <r>
    <n v="5165"/>
    <s v="Chatcho"/>
    <n v="1"/>
    <s v="Green Turtle"/>
    <s v=""/>
    <d v="2011-12-11T00:00:00"/>
    <n v="3400"/>
    <m/>
    <m/>
    <m/>
    <m/>
    <n v="26720"/>
    <n v="41054"/>
    <n v="4260"/>
    <n v="29.5"/>
    <n v="27.4"/>
    <x v="35"/>
    <n v="24.3"/>
    <n v="5165"/>
    <n v="1"/>
    <n v="860"/>
    <n v="166"/>
    <n v="5.1807228915662646"/>
    <n v="0"/>
    <s v=""/>
    <n v="144.40677966101694"/>
    <s v=""/>
    <n v="3.9069232979029014"/>
    <n v="3.9069232979029014"/>
    <x v="32"/>
  </r>
  <r>
    <n v="5342"/>
    <s v="Guy"/>
    <n v="1"/>
    <s v="Green Turtle"/>
    <s v=""/>
    <d v="2012-04-23T00:00:00"/>
    <n v="3450"/>
    <n v="29.2"/>
    <n v="27.5"/>
    <n v="28.2"/>
    <n v="23.9"/>
    <n v="27542"/>
    <n v="41162"/>
    <n v="4320"/>
    <n v="30.5"/>
    <n v="28.3"/>
    <x v="38"/>
    <n v="24.3"/>
    <n v="5342"/>
    <n v="1"/>
    <n v="870"/>
    <n v="140"/>
    <n v="6.2142857142857144"/>
    <n v="1.3000000000000007"/>
    <n v="118.15068493150686"/>
    <n v="141.63934426229508"/>
    <n v="4.0462563332707822"/>
    <n v="3.708680462241333"/>
    <n v="3.708680462241333"/>
    <x v="29"/>
  </r>
  <r>
    <n v="2427"/>
    <s v="Jambo"/>
    <n v="1"/>
    <s v="Green Turtle"/>
    <s v=""/>
    <d v="2009-01-07T00:00:00"/>
    <n v="3580"/>
    <n v="30.3"/>
    <n v="27.7"/>
    <m/>
    <m/>
    <n v="15130"/>
    <n v="39937"/>
    <n v="4300"/>
    <n v="32"/>
    <n v="28.3"/>
    <x v="0"/>
    <m/>
    <n v="2427"/>
    <n v="1"/>
    <n v="720"/>
    <n v="117"/>
    <n v="6.1538461538461542"/>
    <n v="1.6999999999999993"/>
    <n v="118.15181518151815"/>
    <n v="134.375"/>
    <n v="3.8993998409741963"/>
    <n v="3.49609375"/>
    <n v="3.49609375"/>
    <x v="27"/>
  </r>
  <r>
    <n v="6640"/>
    <s v="Malek"/>
    <n v="1"/>
    <s v="Green Turtle"/>
    <s v=""/>
    <d v="2015-11-15T00:00:00"/>
    <n v="4920"/>
    <n v="33.5"/>
    <n v="31"/>
    <n v="31.2"/>
    <n v="25.9"/>
    <n v="35679"/>
    <n v="42360"/>
    <n v="5300"/>
    <n v="34.5"/>
    <n v="31.5"/>
    <x v="39"/>
    <n v="25.7"/>
    <n v="6640"/>
    <n v="1"/>
    <n v="380"/>
    <n v="37"/>
    <n v="10.27027027027027"/>
    <n v="1"/>
    <n v="146.86567164179104"/>
    <n v="153.62318840579709"/>
    <n v="4.3840498997549568"/>
    <n v="4.1335853812224324"/>
    <n v="4.1335853812224324"/>
    <x v="33"/>
  </r>
  <r>
    <n v="1146"/>
    <s v="Ben"/>
    <n v="1"/>
    <s v="Green Turtle"/>
    <s v=""/>
    <d v="2005-04-03T00:00:00"/>
    <n v="5100"/>
    <n v="38.5"/>
    <n v="34.5"/>
    <m/>
    <m/>
    <n v="7838"/>
    <n v="38445"/>
    <n v="5100"/>
    <n v="38.5"/>
    <n v="34.5"/>
    <x v="0"/>
    <m/>
    <n v="1146"/>
    <n v="1"/>
    <n v="0"/>
    <n v="0"/>
    <n v="0"/>
    <n v="0"/>
    <n v="132.46753246753246"/>
    <n v="132.46753246753246"/>
    <n v="3.4407151290268172"/>
    <n v="3.4407151290268172"/>
    <n v="3.4407151290268172"/>
    <x v="34"/>
  </r>
  <r>
    <n v="3866"/>
    <s v="Sarusi"/>
    <n v="1"/>
    <s v="Green Turtle"/>
    <s v=""/>
    <d v="2001-06-21T00:00:00"/>
    <n v="5200"/>
    <n v="35"/>
    <m/>
    <m/>
    <m/>
    <n v="14966"/>
    <n v="37063"/>
    <n v="5200"/>
    <n v="35"/>
    <m/>
    <x v="0"/>
    <m/>
    <n v="3866"/>
    <n v="1"/>
    <n v="0"/>
    <n v="0"/>
    <n v="0"/>
    <n v="0"/>
    <n v="148.57142857142858"/>
    <n v="148.57142857142858"/>
    <n v="4.2448979591836737"/>
    <n v="4.2448979591836737"/>
    <n v="4.2448979591836737"/>
    <x v="35"/>
  </r>
  <r>
    <n v="5754"/>
    <s v="Goodi"/>
    <n v="1"/>
    <s v="Green Turtle"/>
    <s v=""/>
    <d v="2013-03-06T00:00:00"/>
    <n v="5700"/>
    <n v="39.5"/>
    <n v="35.4"/>
    <n v="37.299999999999997"/>
    <n v="30.2"/>
    <n v="29764"/>
    <n v="41487"/>
    <n v="7520"/>
    <n v="40.5"/>
    <n v="35.9"/>
    <x v="40"/>
    <n v="30.5"/>
    <n v="5754"/>
    <n v="1"/>
    <n v="1820"/>
    <n v="148"/>
    <n v="12.297297297297296"/>
    <n v="1"/>
    <n v="144.30379746835442"/>
    <n v="185.67901234567901"/>
    <n v="3.6532606954013778"/>
    <n v="3.4750800182898947"/>
    <n v="3.4750800182898947"/>
    <x v="27"/>
  </r>
  <r>
    <n v="5286"/>
    <s v="Daniel"/>
    <n v="1"/>
    <s v="Green Turtle"/>
    <s v=""/>
    <d v="2012-03-02T00:00:00"/>
    <n v="5800"/>
    <n v="37.5"/>
    <n v="32.5"/>
    <n v="36.9"/>
    <n v="30.2"/>
    <n v="26721"/>
    <n v="41054"/>
    <n v="7760"/>
    <n v="37.799999999999997"/>
    <n v="33.1"/>
    <x v="41"/>
    <n v="29.2"/>
    <n v="5286"/>
    <n v="1"/>
    <n v="1960"/>
    <n v="84"/>
    <n v="23.333333333333332"/>
    <n v="0.29999999999999716"/>
    <n v="154.66666666666666"/>
    <n v="205.29100529100532"/>
    <n v="4.1244444444444444"/>
    <n v="4.0592368634696685"/>
    <n v="4.0592368634696685"/>
    <x v="33"/>
  </r>
  <r>
    <n v="6156"/>
    <s v="Shilgia"/>
    <n v="1"/>
    <s v="Green Turtle"/>
    <s v=""/>
    <d v="2014-06-17T00:00:00"/>
    <n v="11020"/>
    <n v="43.8"/>
    <n v="40.700000000000003"/>
    <m/>
    <m/>
    <n v="32584"/>
    <n v="41891"/>
    <n v="11500"/>
    <n v="43.7"/>
    <n v="40.799999999999997"/>
    <x v="42"/>
    <m/>
    <n v="6156"/>
    <n v="1"/>
    <n v="480"/>
    <n v="84"/>
    <n v="5.7142857142857144"/>
    <n v="-9.9999999999994316E-2"/>
    <n v="251.59817351598176"/>
    <n v="263.15789473684208"/>
    <n v="5.7442505368945609"/>
    <n v="5.7705700925281054"/>
    <n v="5.7705700925281054"/>
    <x v="36"/>
  </r>
  <r>
    <n v="5810"/>
    <s v="Vova"/>
    <n v="1"/>
    <s v="Green Turtle"/>
    <s v=""/>
    <d v="2013-05-14T00:00:00"/>
    <n v="11800"/>
    <n v="47"/>
    <n v="40.5"/>
    <n v="43"/>
    <n v="43.4"/>
    <n v="29502"/>
    <n v="41437"/>
    <m/>
    <n v="46.2"/>
    <n v="40.1"/>
    <x v="43"/>
    <n v="34.5"/>
    <n v="5810"/>
    <n v="1"/>
    <n v="0"/>
    <n v="29"/>
    <n v="0"/>
    <n v="-0.79999999999999716"/>
    <n v="251.06382978723406"/>
    <s v=""/>
    <n v="5.341783612494341"/>
    <s v=""/>
    <s v=""/>
    <x v="2"/>
  </r>
  <r>
    <n v="113"/>
    <s v="Pamela"/>
    <n v="1"/>
    <s v="Green Turtle"/>
    <s v=""/>
    <d v="1999-05-15T00:00:00"/>
    <n v="15000"/>
    <n v="54"/>
    <m/>
    <m/>
    <m/>
    <n v="8395"/>
    <n v="36417"/>
    <n v="17800"/>
    <m/>
    <m/>
    <x v="0"/>
    <m/>
    <n v="113"/>
    <n v="1"/>
    <n v="2800"/>
    <n v="122"/>
    <n v="22.950819672131146"/>
    <n v="0"/>
    <n v="277.77777777777777"/>
    <s v=""/>
    <n v="5.1440329218106999"/>
    <s v=""/>
    <s v=""/>
    <x v="2"/>
  </r>
  <r>
    <n v="48"/>
    <s v="Micha"/>
    <n v="1"/>
    <s v="Green Turtle"/>
    <s v=""/>
    <d v="2003-02-07T00:00:00"/>
    <n v="15500"/>
    <n v="50"/>
    <n v="46"/>
    <n v="48.2"/>
    <n v="39.299999999999997"/>
    <n v="8945"/>
    <n v="37681"/>
    <n v="15500"/>
    <m/>
    <m/>
    <x v="0"/>
    <m/>
    <n v="48"/>
    <n v="1"/>
    <n v="0"/>
    <n v="22"/>
    <n v="0"/>
    <n v="0"/>
    <n v="310"/>
    <s v=""/>
    <n v="6.2"/>
    <s v=""/>
    <s v=""/>
    <x v="2"/>
  </r>
  <r>
    <n v="6310"/>
    <s v="Carlo"/>
    <n v="1"/>
    <s v="Green Turtle"/>
    <s v=""/>
    <d v="2015-01-07T00:00:00"/>
    <n v="16800"/>
    <n v="54"/>
    <n v="51.7"/>
    <n v="48.7"/>
    <n v="42.3"/>
    <n v="34830"/>
    <n v="42212"/>
    <n v="20760"/>
    <n v="53.5"/>
    <n v="52"/>
    <x v="44"/>
    <m/>
    <n v="6310"/>
    <n v="1"/>
    <n v="3960"/>
    <n v="201"/>
    <n v="19.701492537313431"/>
    <n v="-0.5"/>
    <n v="311.11111111111109"/>
    <n v="388.03738317757012"/>
    <n v="5.761316872427984"/>
    <n v="5.8695082539959822"/>
    <n v="5.8695082539959822"/>
    <x v="37"/>
  </r>
  <r>
    <n v="5264"/>
    <s v="Shachaf"/>
    <n v="1"/>
    <s v="Green Turtle"/>
    <s v=""/>
    <d v="2012-02-18T00:00:00"/>
    <n v="21320"/>
    <n v="60.1"/>
    <n v="54.9"/>
    <n v="57.1"/>
    <n v="47.2"/>
    <n v="27536"/>
    <n v="41159"/>
    <n v="30020"/>
    <n v="60"/>
    <n v="54.8"/>
    <x v="45"/>
    <n v="46.6"/>
    <n v="5264"/>
    <n v="1"/>
    <n v="8700"/>
    <n v="202"/>
    <n v="43.069306930693067"/>
    <n v="-0.10000000000000142"/>
    <n v="354.74209650582361"/>
    <n v="500.33333333333331"/>
    <n v="5.9025307238905755"/>
    <n v="5.9222222222222225"/>
    <n v="5.9222222222222225"/>
    <x v="37"/>
  </r>
  <r>
    <n v="5273"/>
    <s v="Navara"/>
    <n v="1"/>
    <s v="Green Turtle"/>
    <s v="Male"/>
    <d v="2012-02-19T00:00:00"/>
    <n v="23220"/>
    <n v="60.1"/>
    <n v="53.8"/>
    <n v="57.1"/>
    <n v="48.2"/>
    <n v="27451"/>
    <n v="41144"/>
    <n v="24680"/>
    <n v="60.2"/>
    <n v="54.1"/>
    <x v="46"/>
    <n v="47.2"/>
    <n v="5273"/>
    <n v="1"/>
    <n v="1460"/>
    <n v="186"/>
    <n v="7.849462365591398"/>
    <n v="0.10000000000000142"/>
    <n v="386.35607321131448"/>
    <n v="409.96677740863788"/>
    <n v="6.4285536308039006"/>
    <n v="6.4072140484100606"/>
    <n v="6.4072140484100606"/>
    <x v="38"/>
  </r>
  <r>
    <n v="4907"/>
    <s v="Eran"/>
    <n v="1"/>
    <s v="Green Turtle"/>
    <s v=""/>
    <d v="2011-05-10T00:00:00"/>
    <n v="23280"/>
    <n v="60.5"/>
    <n v="52.9"/>
    <n v="54.9"/>
    <n v="44"/>
    <n v="22147"/>
    <n v="40682"/>
    <n v="21860"/>
    <n v="60.4"/>
    <n v="53.6"/>
    <x v="47"/>
    <m/>
    <n v="4907"/>
    <n v="1"/>
    <n v="-1420"/>
    <n v="9"/>
    <n v="0"/>
    <n v="-0.10000000000000142"/>
    <n v="384.79338842975204"/>
    <n v="361.92052980132451"/>
    <n v="6.3602212963595379"/>
    <n v="6.3812990658304463"/>
    <n v="6.3812990658304463"/>
    <x v="38"/>
  </r>
  <r>
    <n v="2173"/>
    <s v="hahim sarosi"/>
    <n v="1"/>
    <s v="Green Turtle"/>
    <s v=""/>
    <d v="2008-05-30T00:00:00"/>
    <n v="24900"/>
    <n v="58.6"/>
    <n v="52"/>
    <m/>
    <m/>
    <n v="10287"/>
    <n v="39598"/>
    <n v="24900"/>
    <n v="58.6"/>
    <n v="52"/>
    <x v="0"/>
    <m/>
    <n v="2173"/>
    <n v="1"/>
    <n v="0"/>
    <n v="0"/>
    <n v="0"/>
    <n v="0"/>
    <n v="424.91467576791808"/>
    <n v="424.91467576791808"/>
    <n v="7.2511036820463834"/>
    <n v="7.2511036820463834"/>
    <n v="7.2511036820463834"/>
    <x v="39"/>
  </r>
  <r>
    <n v="23"/>
    <s v="Padung-boney"/>
    <n v="1"/>
    <s v="Green Turtle"/>
    <s v=""/>
    <d v="2003-02-26T00:00:00"/>
    <n v="25000"/>
    <n v="65.5"/>
    <n v="58"/>
    <n v="62"/>
    <n v="50.9"/>
    <n v="6149"/>
    <n v="37825"/>
    <n v="33000"/>
    <n v="64.5"/>
    <m/>
    <x v="0"/>
    <m/>
    <n v="23"/>
    <n v="1"/>
    <n v="8000"/>
    <n v="147"/>
    <n v="54.42176870748299"/>
    <n v="-1"/>
    <n v="381.67938931297709"/>
    <n v="511.62790697674421"/>
    <n v="5.8271662490530858"/>
    <n v="6.0092542515473832"/>
    <n v="6.0092542515473832"/>
    <x v="40"/>
  </r>
  <r>
    <n v="6314"/>
    <s v="Rotem"/>
    <n v="1"/>
    <s v="Green Turtle"/>
    <s v=""/>
    <d v="2015-01-08T00:00:00"/>
    <n v="25520"/>
    <n v="63.6"/>
    <n v="57"/>
    <n v="59.6"/>
    <n v="46.9"/>
    <n v="35421"/>
    <n v="42305"/>
    <n v="29150"/>
    <n v="64.7"/>
    <n v="57.5"/>
    <x v="48"/>
    <n v="45.7"/>
    <n v="6314"/>
    <n v="1"/>
    <n v="3630"/>
    <n v="293"/>
    <n v="12.389078498293514"/>
    <n v="1.1000000000000014"/>
    <n v="401.25786163522014"/>
    <n v="450.54095826893354"/>
    <n v="6.3090858747676117"/>
    <n v="6.0963811098184699"/>
    <n v="6.0963811098184699"/>
    <x v="41"/>
  </r>
  <r>
    <n v="4941"/>
    <s v="Meira"/>
    <n v="1"/>
    <s v="Green Turtle"/>
    <s v="Female"/>
    <d v="2011-05-20T00:00:00"/>
    <n v="26160"/>
    <n v="59.5"/>
    <n v="56.5"/>
    <n v="55.7"/>
    <n v="47.5"/>
    <n v="22153"/>
    <n v="40683"/>
    <n v="26160"/>
    <n v="59.5"/>
    <n v="56.5"/>
    <x v="49"/>
    <n v="47.5"/>
    <n v="4941"/>
    <n v="1"/>
    <n v="0"/>
    <n v="0"/>
    <n v="0"/>
    <n v="0"/>
    <n v="439.66386554621846"/>
    <n v="439.66386554621846"/>
    <n v="7.3893086646423276"/>
    <n v="7.3893086646423276"/>
    <n v="7.3893086646423276"/>
    <x v="42"/>
  </r>
  <r>
    <n v="2222"/>
    <s v="Frishman"/>
    <n v="1"/>
    <s v="Green Turtle"/>
    <s v=""/>
    <d v="2008-08-28T00:00:00"/>
    <n v="26360"/>
    <n v="63.2"/>
    <n v="56.1"/>
    <m/>
    <m/>
    <n v="11250"/>
    <n v="39751"/>
    <n v="26300"/>
    <n v="63.2"/>
    <n v="56.5"/>
    <x v="0"/>
    <m/>
    <n v="2222"/>
    <n v="1"/>
    <n v="-60"/>
    <n v="63"/>
    <n v="0"/>
    <n v="0"/>
    <n v="417.08860759493672"/>
    <n v="416.13924050632909"/>
    <n v="6.5995032847300106"/>
    <n v="6.5995032847300106"/>
    <n v="6.5995032847300106"/>
    <x v="43"/>
  </r>
  <r>
    <n v="6383"/>
    <s v="Sha'aban"/>
    <n v="1"/>
    <s v="Green Turtle"/>
    <s v=""/>
    <d v="2015-02-20T00:00:00"/>
    <n v="27500"/>
    <n v="63.6"/>
    <n v="57.9"/>
    <n v="59.4"/>
    <n v="48.9"/>
    <n v="34323"/>
    <n v="42143"/>
    <n v="27120"/>
    <n v="64"/>
    <n v="57"/>
    <x v="50"/>
    <n v="47.8"/>
    <n v="6383"/>
    <n v="1"/>
    <n v="-380"/>
    <n v="88"/>
    <n v="0"/>
    <n v="0.39999999999999858"/>
    <n v="432.38993710691824"/>
    <n v="423.75"/>
    <n v="6.7985839167754438"/>
    <n v="6.7138671875"/>
    <n v="6.7138671875"/>
    <x v="44"/>
  </r>
  <r>
    <n v="5284"/>
    <s v="yossi fisherman"/>
    <n v="1"/>
    <s v="Green Turtle"/>
    <s v=""/>
    <d v="2012-03-02T00:00:00"/>
    <n v="27740"/>
    <n v="61.3"/>
    <n v="56.3"/>
    <n v="58.6"/>
    <n v="48.3"/>
    <n v="27449"/>
    <n v="41144"/>
    <n v="33000"/>
    <n v="61.6"/>
    <n v="57.8"/>
    <x v="51"/>
    <n v="46.7"/>
    <n v="5284"/>
    <n v="1"/>
    <n v="5260"/>
    <n v="174"/>
    <n v="30.229885057471265"/>
    <n v="0.30000000000000426"/>
    <n v="452.52854812398044"/>
    <n v="535.71428571428567"/>
    <n v="7.3821949122998447"/>
    <n v="7.3104655085174555"/>
    <n v="7.3104655085174555"/>
    <x v="39"/>
  </r>
  <r>
    <n v="79"/>
    <s v="Rahav"/>
    <n v="1"/>
    <s v="Green Turtle"/>
    <s v=""/>
    <d v="2001-12-20T00:00:00"/>
    <n v="29200"/>
    <n v="65"/>
    <n v="58.5"/>
    <m/>
    <m/>
    <n v="8402"/>
    <n v="37979"/>
    <n v="32000"/>
    <n v="65.5"/>
    <m/>
    <x v="0"/>
    <n v="60"/>
    <n v="79"/>
    <n v="1"/>
    <n v="2800"/>
    <n v="734"/>
    <n v="3.8147138964577656"/>
    <n v="0.5"/>
    <n v="449.23076923076923"/>
    <n v="488.5496183206107"/>
    <n v="6.9112426035502956"/>
    <n v="6.8061301788940041"/>
    <n v="6.8061301788940041"/>
    <x v="45"/>
  </r>
  <r>
    <n v="6733"/>
    <s v="bijo"/>
    <n v="1"/>
    <s v="Green Turtle"/>
    <s v=""/>
    <d v="2016-07-24T00:00:00"/>
    <n v="29300"/>
    <n v="63.6"/>
    <n v="60.3"/>
    <n v="59"/>
    <n v="47"/>
    <n v="37110"/>
    <n v="42604"/>
    <n v="30400"/>
    <n v="63.4"/>
    <n v="59.6"/>
    <x v="52"/>
    <n v="48.1"/>
    <n v="6733"/>
    <n v="1"/>
    <n v="1100"/>
    <n v="29"/>
    <n v="37.931034482758619"/>
    <n v="-0.20000000000000284"/>
    <n v="460.69182389937106"/>
    <n v="479.49526813880129"/>
    <n v="7.2435821367825639"/>
    <n v="7.2893550537869816"/>
    <n v="7.2893550537869816"/>
    <x v="39"/>
  </r>
  <r>
    <n v="1095"/>
    <s v="Liran"/>
    <n v="1"/>
    <s v="Green Turtle"/>
    <s v="Female"/>
    <d v="2000-01-21T00:00:00"/>
    <n v="29500"/>
    <n v="63.6"/>
    <n v="58.5"/>
    <m/>
    <m/>
    <n v="8183"/>
    <n v="37859"/>
    <n v="30000"/>
    <n v="61"/>
    <n v="56"/>
    <x v="53"/>
    <n v="45.5"/>
    <n v="1095"/>
    <n v="1"/>
    <n v="500"/>
    <n v="1313"/>
    <n v="0.38080731150038083"/>
    <n v="-2.6000000000000014"/>
    <n v="463.83647798742135"/>
    <n v="491.80327868852459"/>
    <n v="7.2930263834500213"/>
    <n v="7.9279763504434291"/>
    <n v="7.9279763504434291"/>
    <x v="46"/>
  </r>
  <r>
    <n v="1260"/>
    <s v="Yonah"/>
    <n v="1"/>
    <s v="Green Turtle"/>
    <s v="Female"/>
    <d v="2007-09-29T00:00:00"/>
    <n v="31120"/>
    <n v="64"/>
    <n v="57.5"/>
    <m/>
    <m/>
    <n v="15906"/>
    <n v="39997"/>
    <n v="31620"/>
    <n v="63.2"/>
    <n v="57"/>
    <x v="0"/>
    <m/>
    <n v="1260"/>
    <n v="1"/>
    <n v="500"/>
    <n v="643"/>
    <n v="0.77760497667185069"/>
    <n v="-0.79999999999999716"/>
    <n v="486.25"/>
    <n v="500.31645569620252"/>
    <n v="7.59765625"/>
    <n v="7.7912193558724558"/>
    <n v="7.7912193558724558"/>
    <x v="47"/>
  </r>
  <r>
    <n v="3108"/>
    <s v="Asaf"/>
    <n v="1"/>
    <s v="Green Turtle"/>
    <s v=""/>
    <d v="2009-02-12T00:00:00"/>
    <n v="31160"/>
    <n v="69.400000000000006"/>
    <n v="60.4"/>
    <m/>
    <m/>
    <n v="15121"/>
    <n v="39936"/>
    <n v="35420"/>
    <m/>
    <m/>
    <x v="0"/>
    <m/>
    <n v="3108"/>
    <n v="1"/>
    <n v="4260"/>
    <n v="80"/>
    <n v="53.25"/>
    <n v="0"/>
    <n v="448.99135446685875"/>
    <s v=""/>
    <n v="6.4696160586002698"/>
    <s v=""/>
    <s v=""/>
    <x v="2"/>
  </r>
  <r>
    <n v="5807"/>
    <s v="Genius"/>
    <n v="1"/>
    <s v="Green Turtle"/>
    <s v="Female"/>
    <d v="2013-05-08T00:00:00"/>
    <n v="33940"/>
    <n v="65.900000000000006"/>
    <n v="62.4"/>
    <n v="61.6"/>
    <n v="51.2"/>
    <n v="29557"/>
    <n v="41445"/>
    <n v="33360"/>
    <n v="64.8"/>
    <n v="58.4"/>
    <x v="54"/>
    <m/>
    <n v="5807"/>
    <n v="1"/>
    <n v="-580"/>
    <n v="43"/>
    <n v="0"/>
    <n v="-1.1000000000000085"/>
    <n v="515.0227617602427"/>
    <n v="514.81481481481478"/>
    <n v="7.81521641517819"/>
    <n v="8.0827998780673678"/>
    <n v="8.0827998780673678"/>
    <x v="48"/>
  </r>
  <r>
    <n v="6384"/>
    <s v="Adva Hedva"/>
    <n v="1"/>
    <s v="Green Turtle"/>
    <s v=""/>
    <d v="2015-02-20T00:00:00"/>
    <n v="39620"/>
    <n v="72.099999999999994"/>
    <n v="63.2"/>
    <n v="67.8"/>
    <n v="54.9"/>
    <n v="34693"/>
    <n v="42193"/>
    <n v="42300"/>
    <n v="72"/>
    <n v="62"/>
    <x v="55"/>
    <n v="54"/>
    <n v="6384"/>
    <n v="1"/>
    <n v="2680"/>
    <n v="138"/>
    <n v="19.420289855072465"/>
    <n v="-9.9999999999994316E-2"/>
    <n v="549.51456310679612"/>
    <n v="587.5"/>
    <n v="7.6215612081386439"/>
    <n v="7.6427469135802468"/>
    <n v="7.6427469135802468"/>
    <x v="49"/>
  </r>
  <r>
    <n v="4274"/>
    <s v="Dima"/>
    <n v="1"/>
    <s v="Green Turtle"/>
    <s v="Male"/>
    <d v="2010-04-18T00:00:00"/>
    <n v="48080"/>
    <n v="73.5"/>
    <n v="67.3"/>
    <n v="69.5"/>
    <n v="56.3"/>
    <n v="18624"/>
    <n v="40286"/>
    <n v="48080"/>
    <n v="73.5"/>
    <n v="67.3"/>
    <x v="56"/>
    <n v="56.3"/>
    <n v="4274"/>
    <n v="1"/>
    <n v="0"/>
    <n v="0"/>
    <n v="0"/>
    <n v="0"/>
    <n v="654.14965986394554"/>
    <n v="654.14965986394554"/>
    <n v="8.8999953722985801"/>
    <n v="8.8999953722985801"/>
    <n v="8.8999953722985801"/>
    <x v="50"/>
  </r>
  <r>
    <n v="438"/>
    <s v="Eli Markos"/>
    <n v="1"/>
    <s v="Green Turtle"/>
    <s v="Male"/>
    <d v="2007-03-15T00:00:00"/>
    <n v="57000"/>
    <n v="84.2"/>
    <n v="76.400000000000006"/>
    <m/>
    <m/>
    <n v="6920"/>
    <n v="39355"/>
    <n v="72280"/>
    <n v="83.6"/>
    <n v="75.7"/>
    <x v="0"/>
    <m/>
    <n v="438"/>
    <n v="1"/>
    <n v="15280"/>
    <n v="199"/>
    <n v="76.78391959798995"/>
    <n v="-0.60000000000000853"/>
    <n v="676.95961995249399"/>
    <n v="864.59330143540672"/>
    <n v="8.0399004744951785"/>
    <n v="8.1557198782079183"/>
    <n v="8.1557198782079183"/>
    <x v="51"/>
  </r>
  <r>
    <n v="6361"/>
    <s v="Meirav"/>
    <n v="1"/>
    <s v="Green Turtle"/>
    <s v="Female"/>
    <d v="2015-02-12T00:00:00"/>
    <n v="60620"/>
    <n v="75.5"/>
    <n v="70.5"/>
    <n v="70.599999999999994"/>
    <m/>
    <n v="33586"/>
    <n v="42061"/>
    <n v="55600"/>
    <n v="76.099999999999994"/>
    <n v="70.400000000000006"/>
    <x v="57"/>
    <n v="57.3"/>
    <n v="6361"/>
    <n v="1"/>
    <n v="-5020"/>
    <n v="14"/>
    <n v="0"/>
    <n v="0.59999999999999432"/>
    <n v="802.91390728476824"/>
    <n v="730.61760840998693"/>
    <n v="10.634621288539977"/>
    <n v="10.467587947941796"/>
    <n v="10.467587947941796"/>
    <x v="52"/>
  </r>
  <r>
    <n v="6995"/>
    <s v="yaakov"/>
    <n v="1"/>
    <s v="Green Turtle"/>
    <s v="Male"/>
    <d v="2017-11-22T00:00:00"/>
    <n v="62600"/>
    <n v="81"/>
    <n v="70.599999999999994"/>
    <n v="75.400000000000006"/>
    <n v="58.1"/>
    <n v="42258"/>
    <n v="43254"/>
    <m/>
    <n v="81"/>
    <n v="70"/>
    <x v="58"/>
    <n v="57"/>
    <n v="6995"/>
    <n v="1"/>
    <n v="0"/>
    <n v="193"/>
    <n v="0"/>
    <n v="0"/>
    <n v="772.83950617283949"/>
    <s v=""/>
    <n v="9.5412284712696227"/>
    <s v=""/>
    <s v=""/>
    <x v="2"/>
  </r>
  <r>
    <n v="5351"/>
    <s v="Shalom Stalone=Omis2"/>
    <n v="1"/>
    <s v="Green Turtle"/>
    <s v="Male"/>
    <d v="2012-05-01T00:00:00"/>
    <n v="63500"/>
    <n v="79.7"/>
    <n v="69.2"/>
    <n v="77.2"/>
    <n v="61.3"/>
    <n v="26611"/>
    <n v="41046"/>
    <n v="61520"/>
    <n v="79.599999999999994"/>
    <n v="61.8"/>
    <x v="59"/>
    <n v="61.1"/>
    <n v="5351"/>
    <n v="1"/>
    <n v="-1980"/>
    <n v="16"/>
    <n v="0"/>
    <n v="-0.10000000000000853"/>
    <n v="796.73776662484318"/>
    <n v="772.8643216080402"/>
    <n v="9.9967097443518593"/>
    <n v="10.021842882755488"/>
    <n v="10.021842882755488"/>
    <x v="53"/>
  </r>
  <r>
    <n v="6386"/>
    <s v="Or"/>
    <n v="1"/>
    <s v="Green Turtle"/>
    <s v="Female"/>
    <d v="2015-02-21T00:00:00"/>
    <n v="70900"/>
    <n v="84.5"/>
    <n v="74"/>
    <n v="87.6"/>
    <n v="61"/>
    <n v="33897"/>
    <n v="42101"/>
    <n v="73500"/>
    <n v="84.5"/>
    <n v="72.900000000000006"/>
    <x v="60"/>
    <n v="58.8"/>
    <n v="6386"/>
    <n v="1"/>
    <n v="2600"/>
    <n v="45"/>
    <n v="57.777777777777779"/>
    <n v="0"/>
    <n v="839.05325443786978"/>
    <n v="869.82248520710061"/>
    <n v="9.9296243128741999"/>
    <n v="9.9296243128741999"/>
    <n v="9.9296243128741999"/>
    <x v="54"/>
  </r>
  <r>
    <n v="6424"/>
    <s v="Shay"/>
    <n v="1"/>
    <s v="Green Turtle"/>
    <s v="Male"/>
    <d v="2015-04-04T00:00:00"/>
    <n v="71360"/>
    <n v="86.7"/>
    <n v="82"/>
    <m/>
    <m/>
    <n v="36802"/>
    <n v="42557"/>
    <n v="89500"/>
    <n v="87"/>
    <n v="84"/>
    <x v="61"/>
    <n v="64.7"/>
    <n v="6424"/>
    <n v="1"/>
    <n v="18140"/>
    <n v="459"/>
    <n v="39.520697167755991"/>
    <n v="0.29999999999999716"/>
    <n v="823.06805074971157"/>
    <n v="1028.7356321839081"/>
    <n v="9.4932877825802962"/>
    <n v="9.4279297133042679"/>
    <n v="9.4279297133042679"/>
    <x v="55"/>
  </r>
  <r>
    <n v="6387"/>
    <s v="Ben Zion"/>
    <n v="1"/>
    <s v="Green Turtle"/>
    <s v="Male"/>
    <d v="2015-02-21T00:00:00"/>
    <n v="75440"/>
    <n v="88"/>
    <n v="77"/>
    <n v="83"/>
    <n v="63.7"/>
    <n v="36925"/>
    <n v="42572"/>
    <n v="81400"/>
    <n v="88.6"/>
    <n v="87"/>
    <x v="62"/>
    <n v="64.3"/>
    <n v="6387"/>
    <n v="1"/>
    <n v="5960"/>
    <n v="516"/>
    <n v="11.550387596899224"/>
    <n v="0.59999999999999432"/>
    <n v="857.27272727272725"/>
    <n v="918.73589164785562"/>
    <n v="9.7417355371900829"/>
    <n v="9.6102400521786109"/>
    <n v="9.6102400521786109"/>
    <x v="56"/>
  </r>
  <r>
    <n v="6714"/>
    <s v="Nimrod"/>
    <n v="1"/>
    <s v="Green Turtle"/>
    <s v="Male"/>
    <d v="2016-06-05T00:00:00"/>
    <n v="75800"/>
    <n v="85.5"/>
    <n v="74.400000000000006"/>
    <n v="80.7"/>
    <n v="61.8"/>
    <n v="37066"/>
    <n v="42600"/>
    <n v="75250"/>
    <n v="86"/>
    <n v="74"/>
    <x v="63"/>
    <n v="61.6"/>
    <n v="6714"/>
    <n v="1"/>
    <n v="-550"/>
    <n v="74"/>
    <n v="0"/>
    <n v="0.5"/>
    <n v="886.54970760233914"/>
    <n v="875"/>
    <n v="10.369002428097534"/>
    <n v="10.248783126014061"/>
    <n v="10.248783126014061"/>
    <x v="57"/>
  </r>
  <r>
    <n v="2225"/>
    <s v="Kzaa"/>
    <n v="1"/>
    <s v="Green Turtle"/>
    <s v="Male"/>
    <d v="2008-09-21T00:00:00"/>
    <m/>
    <n v="52.5"/>
    <m/>
    <m/>
    <m/>
    <n v="11037"/>
    <n v="39712"/>
    <m/>
    <n v="52.5"/>
    <m/>
    <x v="0"/>
    <m/>
    <n v="2225"/>
    <n v="1"/>
    <n v="0"/>
    <n v="0"/>
    <n v="0"/>
    <n v="0"/>
    <s v=""/>
    <s v=""/>
    <s v=""/>
    <s v=""/>
    <s v=""/>
    <x v="2"/>
  </r>
  <r>
    <n v="5377"/>
    <s v="Charlie"/>
    <n v="1"/>
    <s v="Green Turtle"/>
    <s v=""/>
    <d v="2012-06-27T00:00:00"/>
    <m/>
    <n v="60"/>
    <n v="57"/>
    <m/>
    <m/>
    <n v="27051"/>
    <n v="41087"/>
    <m/>
    <n v="60"/>
    <n v="57"/>
    <x v="0"/>
    <m/>
    <n v="5377"/>
    <n v="1"/>
    <n v="0"/>
    <n v="0"/>
    <n v="0"/>
    <n v="0"/>
    <s v=""/>
    <s v=""/>
    <s v=""/>
    <s v=""/>
    <s v=""/>
    <x v="2"/>
  </r>
  <r>
    <n v="6679"/>
    <s v="Feb2016"/>
    <n v="10"/>
    <s v="Hawksbill Turtle"/>
    <s v=""/>
    <d v="2016-02-15T00:00:00"/>
    <n v="11440"/>
    <m/>
    <m/>
    <m/>
    <m/>
    <n v="36074"/>
    <n v="42415"/>
    <n v="11440"/>
    <m/>
    <m/>
    <x v="0"/>
    <m/>
    <n v="6679"/>
    <n v="1"/>
    <n v="0"/>
    <n v="0"/>
    <n v="0"/>
    <n v="0"/>
    <s v=""/>
    <s v=""/>
    <s v=""/>
    <s v=""/>
    <s v=""/>
    <x v="2"/>
  </r>
  <r>
    <n v="5378"/>
    <s v="Red"/>
    <n v="10"/>
    <s v="Hawksbill Turtle"/>
    <s v=""/>
    <d v="2012-07-01T00:00:00"/>
    <n v="19600"/>
    <n v="53.4"/>
    <n v="54"/>
    <n v="49.9"/>
    <n v="45.2"/>
    <n v="27673"/>
    <n v="41189"/>
    <n v="19320"/>
    <n v="56"/>
    <n v="53.8"/>
    <x v="64"/>
    <n v="45.7"/>
    <n v="5378"/>
    <n v="1"/>
    <n v="-280"/>
    <n v="98"/>
    <n v="0"/>
    <n v="2.6000000000000014"/>
    <n v="367.04119850187266"/>
    <n v="345"/>
    <n v="6.873430683555668"/>
    <n v="6.25"/>
    <n v="6.25"/>
    <x v="58"/>
  </r>
  <r>
    <n v="6163"/>
    <s v="Billy"/>
    <n v="10"/>
    <s v="Hawksbill Turtle"/>
    <s v=""/>
    <d v="2014-07-13T00:00:00"/>
    <n v="29080"/>
    <n v="60.5"/>
    <n v="58.4"/>
    <n v="55.5"/>
    <n v="46.4"/>
    <n v="32936"/>
    <n v="41948"/>
    <n v="24440"/>
    <n v="59"/>
    <n v="59.5"/>
    <x v="65"/>
    <n v="46.3"/>
    <n v="6163"/>
    <n v="1"/>
    <n v="-4640"/>
    <n v="115"/>
    <n v="0"/>
    <n v="-1.5"/>
    <n v="480.6611570247934"/>
    <n v="414.23728813559325"/>
    <n v="7.9448125128065019"/>
    <n v="8.3539212869864983"/>
    <n v="8.3539212869864983"/>
    <x v="59"/>
  </r>
  <r>
    <n v="6633"/>
    <s v="Rodrigo"/>
    <n v="10"/>
    <s v="Hawksbill Turtle"/>
    <s v="Male"/>
    <d v="2015-10-21T00:00:00"/>
    <n v="46200"/>
    <n v="74"/>
    <n v="50.3"/>
    <n v="67.2"/>
    <n v="64"/>
    <n v="36502"/>
    <n v="42501"/>
    <n v="39940"/>
    <n v="74.3"/>
    <n v="63.5"/>
    <x v="66"/>
    <n v="51.6"/>
    <n v="6633"/>
    <n v="1"/>
    <n v="-6260"/>
    <n v="203"/>
    <n v="0"/>
    <n v="0.29999999999999716"/>
    <n v="624.32432432432438"/>
    <n v="537.55047106325708"/>
    <n v="8.4368151935719506"/>
    <n v="8.3688223328001676"/>
    <n v="8.3688223328001676"/>
    <x v="59"/>
  </r>
  <r>
    <n v="6677"/>
    <s v="Senada"/>
    <n v="3"/>
    <s v="Leatherback"/>
    <s v="Female"/>
    <d v="2016-02-25T00:00:00"/>
    <m/>
    <n v="139"/>
    <n v="98"/>
    <n v="125.9"/>
    <n v="70.5"/>
    <n v="36053"/>
    <n v="42425"/>
    <m/>
    <n v="139"/>
    <n v="98"/>
    <x v="67"/>
    <n v="70.5"/>
    <n v="6677"/>
    <n v="1"/>
    <n v="0"/>
    <n v="0"/>
    <n v="0"/>
    <n v="0"/>
    <s v=""/>
    <s v=""/>
    <s v=""/>
    <s v=""/>
    <s v=""/>
    <x v="2"/>
  </r>
  <r>
    <n v="7104"/>
    <s v="Jamili"/>
    <n v="2"/>
    <s v="Loggerhead"/>
    <s v=""/>
    <d v="2018-09-10T00:00:00"/>
    <n v="11"/>
    <n v="4.5"/>
    <n v="4"/>
    <n v="4.5"/>
    <n v="4"/>
    <n v="43177"/>
    <n v="43353"/>
    <n v="11"/>
    <n v="4.5"/>
    <n v="4"/>
    <x v="68"/>
    <n v="4"/>
    <n v="7104"/>
    <n v="1"/>
    <n v="0"/>
    <n v="0"/>
    <n v="0"/>
    <n v="0"/>
    <n v="2.4444444444444446"/>
    <n v="2.4444444444444446"/>
    <n v="0.54320987654320985"/>
    <n v="0.54320987654320985"/>
    <n v="0.54320987654320985"/>
    <x v="0"/>
  </r>
  <r>
    <n v="7088"/>
    <s v="Yami"/>
    <n v="2"/>
    <s v="Loggerhead"/>
    <s v=""/>
    <d v="2018-08-21T00:00:00"/>
    <n v="12"/>
    <n v="3.8"/>
    <n v="3.5"/>
    <n v="4"/>
    <n v="3"/>
    <n v="42891"/>
    <n v="43333"/>
    <n v="12"/>
    <n v="3.8"/>
    <n v="3.5"/>
    <x v="69"/>
    <n v="3"/>
    <n v="7088"/>
    <n v="1"/>
    <n v="0"/>
    <n v="0"/>
    <n v="0"/>
    <n v="0"/>
    <n v="3.1578947368421053"/>
    <n v="3.1578947368421053"/>
    <n v="0.8310249307479225"/>
    <n v="0.8310249307479225"/>
    <n v="0.8310249307479225"/>
    <x v="17"/>
  </r>
  <r>
    <n v="2207"/>
    <s v="Ohad"/>
    <n v="2"/>
    <s v="Loggerhead"/>
    <s v=""/>
    <d v="2008-07-04T00:00:00"/>
    <n v="15.5"/>
    <n v="4.4000000000000004"/>
    <n v="4.0999999999999996"/>
    <m/>
    <m/>
    <n v="10672"/>
    <n v="39633"/>
    <n v="15.5"/>
    <n v="4.4000000000000004"/>
    <n v="4.0999999999999996"/>
    <x v="0"/>
    <m/>
    <n v="2207"/>
    <n v="1"/>
    <n v="0"/>
    <n v="0"/>
    <n v="0"/>
    <n v="0"/>
    <n v="3.5227272727272725"/>
    <n v="3.5227272727272725"/>
    <n v="0.80061983471074372"/>
    <n v="0.80061983471074372"/>
    <n v="0.80061983471074372"/>
    <x v="17"/>
  </r>
  <r>
    <n v="27"/>
    <s v="Shraga"/>
    <n v="2"/>
    <s v="Loggerhead"/>
    <s v=""/>
    <d v="2003-08-09T00:00:00"/>
    <n v="16"/>
    <n v="4.4000000000000004"/>
    <n v="4.2"/>
    <n v="4.3"/>
    <n v="3.4"/>
    <n v="8417"/>
    <n v="37842"/>
    <n v="16"/>
    <n v="4.4000000000000004"/>
    <n v="4.2"/>
    <x v="5"/>
    <n v="3.4"/>
    <n v="27"/>
    <n v="1"/>
    <n v="0"/>
    <n v="0"/>
    <n v="0"/>
    <n v="0"/>
    <n v="3.6363636363636362"/>
    <n v="3.6363636363636362"/>
    <n v="0.82644628099173545"/>
    <n v="0.82644628099173545"/>
    <n v="0.82644628099173545"/>
    <x v="17"/>
  </r>
  <r>
    <n v="7080"/>
    <s v="Elia"/>
    <n v="2"/>
    <s v="Loggerhead"/>
    <s v=""/>
    <d v="2018-07-11T00:00:00"/>
    <n v="16"/>
    <n v="4.5"/>
    <n v="3.5"/>
    <m/>
    <m/>
    <n v="42571"/>
    <n v="43292"/>
    <n v="16"/>
    <n v="4.5"/>
    <n v="3.5"/>
    <x v="0"/>
    <m/>
    <n v="7080"/>
    <n v="1"/>
    <n v="0"/>
    <n v="0"/>
    <n v="0"/>
    <n v="0"/>
    <n v="3.5555555555555554"/>
    <n v="3.5555555555555554"/>
    <n v="0.79012345679012341"/>
    <n v="0.79012345679012341"/>
    <n v="0.79012345679012341"/>
    <x v="17"/>
  </r>
  <r>
    <n v="28"/>
    <s v="Yehuda"/>
    <n v="2"/>
    <s v="Loggerhead"/>
    <s v=""/>
    <d v="2003-08-09T00:00:00"/>
    <n v="16.899999999999999"/>
    <n v="4.5"/>
    <n v="4.2"/>
    <n v="4.2"/>
    <n v="3.6"/>
    <n v="8671"/>
    <n v="37842"/>
    <n v="16.899999999999999"/>
    <n v="4.5"/>
    <n v="4.2"/>
    <x v="70"/>
    <n v="3.6"/>
    <n v="28"/>
    <n v="1"/>
    <n v="0"/>
    <n v="0"/>
    <n v="0"/>
    <n v="0"/>
    <n v="3.7555555555555551"/>
    <n v="3.7555555555555551"/>
    <n v="0.83456790123456781"/>
    <n v="0.83456790123456781"/>
    <n v="0.83456790123456781"/>
    <x v="17"/>
  </r>
  <r>
    <n v="98"/>
    <s v="Junior"/>
    <n v="2"/>
    <s v="Loggerhead"/>
    <s v=""/>
    <d v="2002-08-20T00:00:00"/>
    <n v="17"/>
    <m/>
    <m/>
    <n v="4.3"/>
    <m/>
    <n v="8163"/>
    <n v="37718"/>
    <n v="394.2"/>
    <m/>
    <m/>
    <x v="71"/>
    <n v="10.8"/>
    <n v="98"/>
    <n v="1"/>
    <n v="377.2"/>
    <n v="230"/>
    <n v="1.64"/>
    <n v="0"/>
    <s v=""/>
    <s v=""/>
    <s v=""/>
    <s v=""/>
    <s v=""/>
    <x v="2"/>
  </r>
  <r>
    <n v="7109"/>
    <s v="Nemo"/>
    <n v="2"/>
    <s v="Loggerhead"/>
    <s v=""/>
    <d v="2018-09-23T00:00:00"/>
    <n v="17"/>
    <n v="5"/>
    <n v="5"/>
    <m/>
    <m/>
    <n v="43309"/>
    <n v="43366"/>
    <n v="17"/>
    <n v="5"/>
    <n v="5"/>
    <x v="0"/>
    <m/>
    <n v="7109"/>
    <n v="1"/>
    <n v="0"/>
    <n v="0"/>
    <n v="0"/>
    <n v="0"/>
    <n v="3.4"/>
    <n v="3.4"/>
    <n v="0.68"/>
    <n v="0.68"/>
    <n v="0.68"/>
    <x v="60"/>
  </r>
  <r>
    <n v="7101"/>
    <s v="Gei"/>
    <n v="2"/>
    <s v="Loggerhead"/>
    <s v=""/>
    <d v="2018-09-05T00:00:00"/>
    <n v="20"/>
    <n v="4.5"/>
    <n v="4.5"/>
    <n v="4.2"/>
    <n v="4.2"/>
    <n v="43134"/>
    <n v="43348"/>
    <n v="20"/>
    <n v="4.5"/>
    <n v="4.5"/>
    <x v="70"/>
    <n v="4.2"/>
    <n v="7101"/>
    <n v="1"/>
    <n v="0"/>
    <n v="0"/>
    <n v="0"/>
    <n v="0"/>
    <n v="4.4444444444444446"/>
    <n v="4.4444444444444446"/>
    <n v="0.98765432098765427"/>
    <n v="0.98765432098765427"/>
    <n v="0.98765432098765427"/>
    <x v="19"/>
  </r>
  <r>
    <n v="7100"/>
    <s v="Diper"/>
    <n v="2"/>
    <s v="Loggerhead"/>
    <s v=""/>
    <d v="2018-09-05T00:00:00"/>
    <n v="22"/>
    <n v="4.5"/>
    <n v="4.5"/>
    <n v="4.2"/>
    <n v="4.2"/>
    <n v="43131"/>
    <n v="43348"/>
    <n v="22"/>
    <n v="4.5"/>
    <n v="4.5"/>
    <x v="70"/>
    <n v="4.2"/>
    <n v="7100"/>
    <n v="1"/>
    <n v="0"/>
    <n v="0"/>
    <n v="0"/>
    <n v="0"/>
    <n v="4.8888888888888893"/>
    <n v="4.8888888888888893"/>
    <n v="1.0864197530864197"/>
    <n v="1.0864197530864197"/>
    <n v="1.0864197530864197"/>
    <x v="4"/>
  </r>
  <r>
    <n v="18"/>
    <s v="Hurican"/>
    <n v="2"/>
    <s v="Loggerhead"/>
    <s v=""/>
    <d v="2001-11-18T00:00:00"/>
    <n v="29.9"/>
    <n v="5.8"/>
    <n v="4.7"/>
    <n v="5.6"/>
    <n v="4.7"/>
    <n v="6130"/>
    <n v="37826"/>
    <n v="830"/>
    <m/>
    <m/>
    <x v="72"/>
    <n v="12.1"/>
    <n v="18"/>
    <n v="1"/>
    <n v="800.1"/>
    <n v="613"/>
    <n v="1.3052202283849919"/>
    <n v="0"/>
    <n v="5.1551724137931032"/>
    <s v=""/>
    <n v="0.88882282996432815"/>
    <s v=""/>
    <s v=""/>
    <x v="2"/>
  </r>
  <r>
    <n v="451"/>
    <s v="Aryeh"/>
    <n v="2"/>
    <s v="Loggerhead"/>
    <s v=""/>
    <d v="2007-04-11T00:00:00"/>
    <n v="33"/>
    <n v="6"/>
    <n v="6"/>
    <m/>
    <m/>
    <n v="6065"/>
    <n v="39236"/>
    <n v="64"/>
    <m/>
    <m/>
    <x v="0"/>
    <m/>
    <n v="451"/>
    <n v="1"/>
    <n v="31"/>
    <n v="53"/>
    <n v="0.58490566037735847"/>
    <n v="0"/>
    <n v="5.5"/>
    <s v=""/>
    <n v="0.91666666666666663"/>
    <s v=""/>
    <s v=""/>
    <x v="2"/>
  </r>
  <r>
    <n v="4504"/>
    <s v="Sharon"/>
    <n v="2"/>
    <s v="Loggerhead"/>
    <s v=""/>
    <d v="2010-12-13T00:00:00"/>
    <n v="33"/>
    <n v="6"/>
    <n v="5.5"/>
    <m/>
    <m/>
    <n v="22025"/>
    <n v="40672"/>
    <n v="79"/>
    <n v="8.1"/>
    <n v="8"/>
    <x v="0"/>
    <m/>
    <n v="4504"/>
    <n v="1"/>
    <n v="46"/>
    <n v="147"/>
    <n v="0.31292517006802723"/>
    <n v="2.0999999999999996"/>
    <n v="5.5"/>
    <n v="9.7530864197530871"/>
    <n v="0.91666666666666663"/>
    <n v="0.5029721079103795"/>
    <n v="0.5029721079103795"/>
    <x v="0"/>
  </r>
  <r>
    <n v="422"/>
    <s v="Mimi"/>
    <n v="2"/>
    <s v="Loggerhead"/>
    <s v="Female"/>
    <d v="2007-01-22T00:00:00"/>
    <n v="36"/>
    <n v="6.2"/>
    <n v="5.7"/>
    <m/>
    <m/>
    <n v="7657"/>
    <n v="39400"/>
    <n v="723"/>
    <n v="17.399999999999999"/>
    <m/>
    <x v="0"/>
    <m/>
    <n v="422"/>
    <n v="1"/>
    <n v="687"/>
    <n v="296"/>
    <n v="2.3209459459459461"/>
    <n v="11.2"/>
    <n v="5.806451612903226"/>
    <n v="41.551724137931039"/>
    <n v="0.93652445369406856"/>
    <n v="0.1189060642092747"/>
    <n v="0.1189060642092747"/>
    <x v="61"/>
  </r>
  <r>
    <n v="229"/>
    <s v="Tzphony"/>
    <n v="2"/>
    <s v="Loggerhead"/>
    <s v=""/>
    <d v="2005-04-07T00:00:00"/>
    <n v="37.5"/>
    <n v="6.2"/>
    <n v="6"/>
    <m/>
    <m/>
    <n v="9100"/>
    <n v="38520"/>
    <n v="78.5"/>
    <m/>
    <m/>
    <x v="0"/>
    <m/>
    <n v="229"/>
    <n v="1"/>
    <n v="41"/>
    <n v="71"/>
    <n v="0.57746478873239437"/>
    <n v="0"/>
    <n v="6.0483870967741931"/>
    <s v=""/>
    <n v="0.97554630593132141"/>
    <s v=""/>
    <s v=""/>
    <x v="2"/>
  </r>
  <r>
    <n v="3819"/>
    <s v="Yoad"/>
    <n v="2"/>
    <s v="Loggerhead"/>
    <s v=""/>
    <d v="2009-04-01T00:00:00"/>
    <n v="42.5"/>
    <n v="7"/>
    <n v="6.8"/>
    <m/>
    <m/>
    <n v="16757"/>
    <n v="40075"/>
    <n v="352"/>
    <n v="13.8"/>
    <n v="11.2"/>
    <x v="0"/>
    <m/>
    <n v="3819"/>
    <n v="1"/>
    <n v="309.5"/>
    <n v="171"/>
    <n v="1.8099415204678362"/>
    <n v="6.8000000000000007"/>
    <n v="6.0714285714285712"/>
    <n v="25.507246376811594"/>
    <n v="0.86734693877551017"/>
    <n v="0.22316740180634317"/>
    <n v="0.22316740180634317"/>
    <x v="62"/>
  </r>
  <r>
    <n v="104"/>
    <s v="Froodo"/>
    <n v="2"/>
    <s v="Loggerhead"/>
    <s v=""/>
    <d v="2002-12-20T00:00:00"/>
    <n v="43.5"/>
    <n v="6.5"/>
    <n v="6.3"/>
    <n v="6.18"/>
    <n v="5.44"/>
    <n v="8031"/>
    <n v="37718"/>
    <n v="131.5"/>
    <m/>
    <m/>
    <x v="73"/>
    <n v="7.6"/>
    <n v="104"/>
    <n v="1"/>
    <n v="88"/>
    <n v="108"/>
    <n v="0.81481481481481477"/>
    <n v="0"/>
    <n v="6.6923076923076925"/>
    <s v=""/>
    <n v="1.029585798816568"/>
    <s v=""/>
    <s v=""/>
    <x v="2"/>
  </r>
  <r>
    <n v="993"/>
    <s v="Ziv Neurim"/>
    <n v="2"/>
    <s v="Loggerhead"/>
    <s v=""/>
    <d v="2003-02-20T00:00:00"/>
    <n v="43.5"/>
    <m/>
    <m/>
    <n v="5.9"/>
    <n v="5.0999999999999996"/>
    <n v="8685"/>
    <n v="37826"/>
    <n v="164"/>
    <m/>
    <m/>
    <x v="74"/>
    <n v="7.7"/>
    <n v="993"/>
    <n v="1"/>
    <n v="120.5"/>
    <n v="154"/>
    <n v="0.78246753246753242"/>
    <n v="0"/>
    <s v=""/>
    <s v=""/>
    <s v=""/>
    <s v=""/>
    <s v=""/>
    <x v="2"/>
  </r>
  <r>
    <n v="3144"/>
    <s v="kummi2"/>
    <n v="2"/>
    <s v="Loggerhead"/>
    <s v=""/>
    <d v="2009-03-17T00:00:00"/>
    <n v="43.5"/>
    <n v="6.9"/>
    <n v="6.4"/>
    <m/>
    <m/>
    <n v="18435"/>
    <n v="40262"/>
    <n v="965"/>
    <n v="20"/>
    <n v="16.5"/>
    <x v="0"/>
    <m/>
    <n v="3144"/>
    <n v="1"/>
    <n v="921.5"/>
    <n v="373"/>
    <n v="2.4705093833780163"/>
    <n v="13.1"/>
    <n v="6.3043478260869561"/>
    <n v="48.25"/>
    <n v="0.9136735979836168"/>
    <n v="0.10875"/>
    <n v="0.10875"/>
    <x v="61"/>
  </r>
  <r>
    <n v="1462"/>
    <s v="Dolev"/>
    <n v="2"/>
    <s v="Loggerhead"/>
    <s v=""/>
    <d v="2007-11-08T00:00:00"/>
    <n v="47"/>
    <n v="7.1"/>
    <n v="7"/>
    <m/>
    <m/>
    <n v="7660"/>
    <n v="39400"/>
    <n v="53.5"/>
    <n v="7.2"/>
    <m/>
    <x v="0"/>
    <m/>
    <n v="1462"/>
    <n v="1"/>
    <n v="6.5"/>
    <n v="6"/>
    <n v="1.0833333333333333"/>
    <n v="0.10000000000000053"/>
    <n v="6.619718309859155"/>
    <n v="7.4305555555555554"/>
    <n v="0.93235469152945849"/>
    <n v="0.90663580246913578"/>
    <n v="0.90663580246913578"/>
    <x v="15"/>
  </r>
  <r>
    <n v="210"/>
    <s v="Marko"/>
    <n v="2"/>
    <s v="Loggerhead"/>
    <s v=""/>
    <d v="2004-11-27T00:00:00"/>
    <n v="47.5"/>
    <n v="7"/>
    <n v="6.4"/>
    <n v="6.1"/>
    <n v="5.3"/>
    <n v="8934"/>
    <n v="38520"/>
    <n v="148.5"/>
    <m/>
    <m/>
    <x v="0"/>
    <m/>
    <n v="210"/>
    <n v="1"/>
    <n v="101"/>
    <n v="202"/>
    <n v="0.5"/>
    <n v="0"/>
    <n v="6.7857142857142856"/>
    <s v=""/>
    <n v="0.96938775510204078"/>
    <s v=""/>
    <s v=""/>
    <x v="2"/>
  </r>
  <r>
    <n v="66"/>
    <s v="Dromy"/>
    <n v="2"/>
    <s v="Loggerhead"/>
    <s v=""/>
    <d v="2003-02-23T00:00:00"/>
    <n v="49"/>
    <m/>
    <m/>
    <n v="6.1"/>
    <n v="5.5"/>
    <n v="8013"/>
    <n v="37718"/>
    <n v="77"/>
    <m/>
    <m/>
    <x v="75"/>
    <n v="6.1"/>
    <n v="66"/>
    <n v="1"/>
    <n v="28"/>
    <n v="43"/>
    <n v="0.65116279069767447"/>
    <n v="0"/>
    <s v=""/>
    <s v=""/>
    <s v=""/>
    <s v=""/>
    <s v=""/>
    <x v="2"/>
  </r>
  <r>
    <n v="134"/>
    <s v="Silver"/>
    <n v="2"/>
    <s v="Loggerhead"/>
    <s v=""/>
    <d v="2001-02-24T00:00:00"/>
    <n v="49.4"/>
    <n v="8.9"/>
    <n v="9.1999999999999993"/>
    <n v="8.5"/>
    <m/>
    <n v="8422"/>
    <n v="36946"/>
    <n v="49.4"/>
    <n v="8.9"/>
    <n v="9.1999999999999993"/>
    <x v="76"/>
    <m/>
    <n v="134"/>
    <n v="1"/>
    <n v="0"/>
    <n v="0"/>
    <n v="0"/>
    <n v="0"/>
    <n v="5.5505617977528088"/>
    <n v="5.5505617977528088"/>
    <n v="0.62365862896098967"/>
    <n v="0.62365862896098967"/>
    <n v="0.62365862896098967"/>
    <x v="3"/>
  </r>
  <r>
    <n v="5349"/>
    <s v="Willi"/>
    <n v="2"/>
    <s v="Loggerhead"/>
    <s v=""/>
    <d v="2012-04-28T00:00:00"/>
    <n v="50"/>
    <n v="6.6"/>
    <n v="6.6"/>
    <n v="6.2"/>
    <n v="5.8"/>
    <n v="26903"/>
    <n v="41068"/>
    <n v="73"/>
    <n v="7.3"/>
    <n v="7.1"/>
    <x v="77"/>
    <n v="5.6"/>
    <n v="5349"/>
    <n v="1"/>
    <n v="23"/>
    <n v="41"/>
    <n v="0.56097560975609762"/>
    <n v="0.70000000000000018"/>
    <n v="7.5757575757575761"/>
    <n v="10"/>
    <n v="1.1478420569329661"/>
    <n v="0.93826233814974669"/>
    <n v="0.93826233814974669"/>
    <x v="15"/>
  </r>
  <r>
    <n v="977"/>
    <s v="Barnacle"/>
    <n v="2"/>
    <s v="Loggerhead"/>
    <s v=""/>
    <d v="2000-01-21T00:00:00"/>
    <n v="51.4"/>
    <n v="6.8"/>
    <n v="6.7"/>
    <m/>
    <m/>
    <n v="7641"/>
    <n v="36616"/>
    <n v="86.4"/>
    <m/>
    <m/>
    <x v="0"/>
    <m/>
    <n v="977"/>
    <n v="1"/>
    <n v="35.000000000000007"/>
    <n v="70"/>
    <n v="0.50000000000000011"/>
    <n v="0"/>
    <n v="7.5588235294117645"/>
    <s v=""/>
    <n v="1.1115916955017302"/>
    <s v=""/>
    <s v=""/>
    <x v="2"/>
  </r>
  <r>
    <n v="126"/>
    <s v="Gordon"/>
    <n v="2"/>
    <s v="Loggerhead"/>
    <s v=""/>
    <d v="2000-01-21T00:00:00"/>
    <n v="52.8"/>
    <n v="6.7"/>
    <n v="6.8"/>
    <m/>
    <m/>
    <n v="8118"/>
    <n v="36616"/>
    <n v="81.5"/>
    <m/>
    <m/>
    <x v="0"/>
    <m/>
    <n v="126"/>
    <n v="1"/>
    <n v="28.700000000000003"/>
    <n v="70"/>
    <n v="0.41000000000000003"/>
    <n v="0"/>
    <n v="7.8805970149253728"/>
    <s v=""/>
    <n v="1.1762085096903541"/>
    <s v=""/>
    <s v=""/>
    <x v="2"/>
  </r>
  <r>
    <n v="278"/>
    <s v="Idan"/>
    <n v="2"/>
    <s v="Loggerhead"/>
    <s v=""/>
    <d v="2006-05-01T00:00:00"/>
    <n v="53"/>
    <n v="7.5"/>
    <n v="7.2"/>
    <m/>
    <m/>
    <n v="8128"/>
    <n v="38901"/>
    <n v="73.5"/>
    <m/>
    <m/>
    <x v="0"/>
    <m/>
    <n v="278"/>
    <n v="1"/>
    <n v="20.5"/>
    <n v="63"/>
    <n v="0.32539682539682541"/>
    <n v="0"/>
    <n v="7.0666666666666664"/>
    <s v=""/>
    <n v="0.94222222222222218"/>
    <s v=""/>
    <s v=""/>
    <x v="2"/>
  </r>
  <r>
    <n v="1032"/>
    <s v="Chaim"/>
    <n v="2"/>
    <s v="Loggerhead"/>
    <s v=""/>
    <d v="2003-03-17T00:00:00"/>
    <n v="54.7"/>
    <m/>
    <m/>
    <n v="6.6"/>
    <n v="5.9"/>
    <n v="7876"/>
    <n v="37826"/>
    <n v="161"/>
    <m/>
    <m/>
    <x v="74"/>
    <n v="7.4"/>
    <n v="1032"/>
    <n v="1"/>
    <n v="106.3"/>
    <n v="129"/>
    <n v="0.82403100775193794"/>
    <n v="0"/>
    <s v=""/>
    <s v=""/>
    <s v=""/>
    <s v=""/>
    <s v=""/>
    <x v="2"/>
  </r>
  <r>
    <n v="7033"/>
    <s v="Gordon"/>
    <n v="2"/>
    <s v="Loggerhead"/>
    <s v=""/>
    <d v="2018-01-24T00:00:00"/>
    <n v="55"/>
    <n v="7"/>
    <n v="7.3"/>
    <n v="6.4"/>
    <n v="5.5"/>
    <n v="41482"/>
    <n v="43177"/>
    <n v="119"/>
    <m/>
    <m/>
    <x v="0"/>
    <m/>
    <n v="7033"/>
    <n v="1"/>
    <n v="64"/>
    <n v="53"/>
    <n v="1.2075471698113207"/>
    <n v="0"/>
    <n v="7.8571428571428568"/>
    <s v=""/>
    <n v="1.1224489795918366"/>
    <s v=""/>
    <s v=""/>
    <x v="2"/>
  </r>
  <r>
    <n v="441"/>
    <s v="Carmel"/>
    <n v="2"/>
    <s v="Loggerhead"/>
    <s v=""/>
    <d v="2007-03-17T00:00:00"/>
    <n v="55.5"/>
    <n v="8.5"/>
    <n v="8"/>
    <m/>
    <m/>
    <n v="6066"/>
    <n v="39236"/>
    <n v="173"/>
    <m/>
    <m/>
    <x v="0"/>
    <m/>
    <n v="441"/>
    <n v="1"/>
    <n v="117.5"/>
    <n v="78"/>
    <n v="1.5064102564102564"/>
    <n v="0"/>
    <n v="6.5294117647058822"/>
    <s v=""/>
    <n v="0.76816608996539792"/>
    <s v=""/>
    <s v=""/>
    <x v="2"/>
  </r>
  <r>
    <n v="2109"/>
    <s v="Itzik"/>
    <n v="2"/>
    <s v="Loggerhead"/>
    <s v=""/>
    <d v="2008-01-31T00:00:00"/>
    <n v="56"/>
    <m/>
    <m/>
    <m/>
    <m/>
    <n v="10705"/>
    <n v="39644"/>
    <n v="319"/>
    <n v="12.7"/>
    <n v="11.2"/>
    <x v="0"/>
    <m/>
    <n v="2109"/>
    <n v="1"/>
    <n v="263"/>
    <n v="166"/>
    <n v="1.5843373493975903"/>
    <n v="0"/>
    <s v=""/>
    <n v="25.118110236220474"/>
    <s v=""/>
    <n v="0.34720069440138884"/>
    <n v="0.34720069440138884"/>
    <x v="63"/>
  </r>
  <r>
    <n v="211"/>
    <s v="Choomi"/>
    <n v="2"/>
    <s v="Loggerhead"/>
    <s v=""/>
    <d v="2004-11-27T00:00:00"/>
    <n v="57.7"/>
    <n v="7.2"/>
    <n v="7"/>
    <m/>
    <m/>
    <n v="8777"/>
    <n v="38520"/>
    <n v="172"/>
    <m/>
    <m/>
    <x v="0"/>
    <m/>
    <n v="211"/>
    <n v="1"/>
    <n v="114.3"/>
    <n v="202"/>
    <n v="0.56584158415841579"/>
    <n v="0"/>
    <n v="8.0138888888888893"/>
    <s v=""/>
    <n v="1.1130401234567902"/>
    <s v=""/>
    <s v=""/>
    <x v="2"/>
  </r>
  <r>
    <n v="515"/>
    <s v="Moby"/>
    <n v="2"/>
    <s v="Loggerhead"/>
    <s v=""/>
    <d v="2007-01-26T00:00:00"/>
    <n v="58"/>
    <m/>
    <m/>
    <m/>
    <m/>
    <n v="1118"/>
    <n v="39108"/>
    <n v="58"/>
    <m/>
    <m/>
    <x v="0"/>
    <m/>
    <n v="515"/>
    <n v="1"/>
    <n v="0"/>
    <n v="0"/>
    <n v="0"/>
    <n v="0"/>
    <s v=""/>
    <s v=""/>
    <s v=""/>
    <s v=""/>
    <s v=""/>
    <x v="2"/>
  </r>
  <r>
    <n v="5194"/>
    <s v="Peretz"/>
    <n v="2"/>
    <s v="Loggerhead"/>
    <s v=""/>
    <d v="2011-12-26T00:00:00"/>
    <n v="58"/>
    <n v="7.3"/>
    <n v="7.5"/>
    <n v="6.5"/>
    <n v="5.5"/>
    <n v="25149"/>
    <n v="40981"/>
    <n v="106"/>
    <n v="8.9"/>
    <n v="8.5"/>
    <x v="78"/>
    <n v="7.1"/>
    <n v="5194"/>
    <n v="1"/>
    <n v="48"/>
    <n v="78"/>
    <n v="0.61538461538461542"/>
    <n v="1.6000000000000005"/>
    <n v="7.9452054794520546"/>
    <n v="11.910112359550562"/>
    <n v="1.0883843122537062"/>
    <n v="0.73223077894205268"/>
    <n v="0.73223077894205268"/>
    <x v="60"/>
  </r>
  <r>
    <n v="13"/>
    <s v="Irit II"/>
    <n v="2"/>
    <s v="Loggerhead"/>
    <s v=""/>
    <d v="2003-03-21T00:00:00"/>
    <n v="59.5"/>
    <n v="6.4"/>
    <n v="5.4"/>
    <m/>
    <m/>
    <n v="6140"/>
    <n v="37826"/>
    <n v="158"/>
    <m/>
    <m/>
    <x v="79"/>
    <n v="8.1"/>
    <n v="13"/>
    <n v="1"/>
    <n v="98.5"/>
    <n v="125"/>
    <n v="0.78800000000000003"/>
    <n v="0"/>
    <n v="9.296875"/>
    <s v=""/>
    <n v="1.4526367187499998"/>
    <s v=""/>
    <s v=""/>
    <x v="2"/>
  </r>
  <r>
    <n v="6663"/>
    <s v="Yair"/>
    <n v="2"/>
    <s v="Loggerhead"/>
    <s v=""/>
    <d v="2016-01-08T00:00:00"/>
    <n v="60"/>
    <n v="8.4"/>
    <n v="7.2"/>
    <n v="7"/>
    <n v="5.8"/>
    <n v="35889"/>
    <n v="42399"/>
    <n v="84"/>
    <n v="8.4"/>
    <n v="7.8"/>
    <x v="80"/>
    <m/>
    <n v="6663"/>
    <n v="1"/>
    <n v="24"/>
    <n v="22"/>
    <n v="1.0909090909090908"/>
    <n v="0"/>
    <n v="7.1428571428571423"/>
    <n v="10"/>
    <n v="0.85034013605442171"/>
    <n v="0.85034013605442171"/>
    <n v="0.85034013605442171"/>
    <x v="15"/>
  </r>
  <r>
    <n v="6417"/>
    <s v="Mark"/>
    <n v="2"/>
    <s v="Loggerhead"/>
    <s v=""/>
    <d v="2015-03-25T00:00:00"/>
    <n v="63"/>
    <m/>
    <m/>
    <m/>
    <m/>
    <n v="34251"/>
    <n v="42135"/>
    <n v="107"/>
    <m/>
    <m/>
    <x v="0"/>
    <m/>
    <n v="6417"/>
    <n v="1"/>
    <n v="44"/>
    <n v="47"/>
    <n v="0.93617021276595747"/>
    <n v="0"/>
    <s v=""/>
    <s v=""/>
    <s v=""/>
    <s v=""/>
    <s v=""/>
    <x v="2"/>
  </r>
  <r>
    <n v="141"/>
    <s v="Chubby"/>
    <n v="2"/>
    <s v="Loggerhead"/>
    <s v=""/>
    <d v="2004-02-21T00:00:00"/>
    <n v="64"/>
    <n v="7.6"/>
    <n v="7.5"/>
    <n v="7"/>
    <n v="7.1"/>
    <n v="7906"/>
    <n v="38182"/>
    <n v="327"/>
    <m/>
    <m/>
    <x v="0"/>
    <m/>
    <n v="141"/>
    <n v="1"/>
    <n v="263"/>
    <n v="144"/>
    <n v="1.8263888888888888"/>
    <n v="0"/>
    <n v="8.4210526315789469"/>
    <s v=""/>
    <n v="1.10803324099723"/>
    <s v=""/>
    <s v=""/>
    <x v="2"/>
  </r>
  <r>
    <n v="3871"/>
    <s v="Tzabi"/>
    <n v="2"/>
    <s v="Loggerhead"/>
    <s v=""/>
    <d v="2004-02-21T00:00:00"/>
    <n v="64"/>
    <n v="7.6"/>
    <n v="7.5"/>
    <n v="7"/>
    <n v="7.1"/>
    <n v="15029"/>
    <n v="38038"/>
    <n v="64"/>
    <n v="7.6"/>
    <n v="7.5"/>
    <x v="81"/>
    <n v="7.1"/>
    <n v="3871"/>
    <n v="1"/>
    <n v="0"/>
    <n v="0"/>
    <n v="0"/>
    <n v="0"/>
    <n v="8.4210526315789469"/>
    <n v="8.4210526315789469"/>
    <n v="1.10803324099723"/>
    <n v="1.10803324099723"/>
    <n v="1.10803324099723"/>
    <x v="4"/>
  </r>
  <r>
    <n v="218"/>
    <s v="Malachy"/>
    <n v="2"/>
    <s v="Loggerhead"/>
    <s v=""/>
    <d v="2005-01-24T00:00:00"/>
    <n v="65"/>
    <n v="7.6"/>
    <n v="7.7"/>
    <m/>
    <m/>
    <n v="15042"/>
    <n v="38376"/>
    <n v="65"/>
    <n v="7.6"/>
    <n v="7.7"/>
    <x v="0"/>
    <m/>
    <n v="218"/>
    <n v="1"/>
    <n v="0"/>
    <n v="0"/>
    <n v="0"/>
    <n v="0"/>
    <n v="8.5526315789473681"/>
    <n v="8.5526315789473681"/>
    <n v="1.1253462603878117"/>
    <n v="1.1253462603878117"/>
    <n v="1.1253462603878117"/>
    <x v="4"/>
  </r>
  <r>
    <n v="984"/>
    <s v="Loo"/>
    <n v="2"/>
    <s v="Loggerhead"/>
    <s v=""/>
    <d v="1999-04-03T00:00:00"/>
    <n v="65.2"/>
    <n v="9"/>
    <m/>
    <m/>
    <m/>
    <n v="8228"/>
    <n v="36340"/>
    <n v="178"/>
    <m/>
    <m/>
    <x v="0"/>
    <m/>
    <n v="984"/>
    <n v="1"/>
    <n v="112.8"/>
    <n v="87"/>
    <n v="1.296551724137931"/>
    <n v="0"/>
    <n v="7.2444444444444445"/>
    <s v=""/>
    <n v="0.80493827160493836"/>
    <s v=""/>
    <s v=""/>
    <x v="2"/>
  </r>
  <r>
    <n v="7051"/>
    <s v="Joe"/>
    <n v="2"/>
    <s v="Loggerhead"/>
    <s v=""/>
    <d v="2018-03-31T00:00:00"/>
    <n v="66"/>
    <n v="7"/>
    <n v="6"/>
    <m/>
    <m/>
    <n v="42255"/>
    <n v="43254"/>
    <n v="149"/>
    <n v="9.5"/>
    <n v="9"/>
    <x v="76"/>
    <m/>
    <n v="7051"/>
    <n v="1"/>
    <n v="83"/>
    <n v="64"/>
    <n v="1.296875"/>
    <n v="2.5"/>
    <n v="9.4285714285714288"/>
    <n v="15.684210526315789"/>
    <n v="1.346938775510204"/>
    <n v="0.73130193905817176"/>
    <n v="0.73130193905817176"/>
    <x v="60"/>
  </r>
  <r>
    <n v="509"/>
    <s v="Yoav"/>
    <n v="2"/>
    <s v="Loggerhead"/>
    <s v=""/>
    <d v="2007-02-04T00:00:00"/>
    <n v="66.5"/>
    <n v="7.6"/>
    <n v="7.5"/>
    <m/>
    <m/>
    <n v="6060"/>
    <n v="39236"/>
    <n v="172"/>
    <m/>
    <m/>
    <x v="0"/>
    <m/>
    <n v="509"/>
    <n v="1"/>
    <n v="105.5"/>
    <n v="119"/>
    <n v="0.88655462184873945"/>
    <n v="0"/>
    <n v="8.75"/>
    <s v=""/>
    <n v="1.1513157894736843"/>
    <s v=""/>
    <s v=""/>
    <x v="2"/>
  </r>
  <r>
    <n v="7030"/>
    <s v="Baby"/>
    <n v="2"/>
    <s v="Loggerhead"/>
    <s v=""/>
    <d v="2018-01-20T00:00:00"/>
    <n v="68"/>
    <n v="7.5"/>
    <n v="7.5"/>
    <m/>
    <m/>
    <n v="41486"/>
    <n v="43177"/>
    <n v="106"/>
    <m/>
    <m/>
    <x v="0"/>
    <m/>
    <n v="7030"/>
    <n v="1"/>
    <n v="38"/>
    <n v="57"/>
    <n v="0.66666666666666663"/>
    <n v="0"/>
    <n v="9.0666666666666664"/>
    <s v=""/>
    <n v="1.2088888888888889"/>
    <s v=""/>
    <s v=""/>
    <x v="2"/>
  </r>
  <r>
    <n v="2143"/>
    <s v="Tsvika"/>
    <n v="2"/>
    <s v="Loggerhead"/>
    <s v=""/>
    <d v="2008-03-05T00:00:00"/>
    <n v="68.5"/>
    <n v="8.1"/>
    <n v="7.7"/>
    <m/>
    <m/>
    <n v="10523"/>
    <n v="39612"/>
    <n v="267"/>
    <n v="12.4"/>
    <n v="12.6"/>
    <x v="0"/>
    <m/>
    <n v="2143"/>
    <n v="1"/>
    <n v="198.5"/>
    <n v="100"/>
    <n v="1.9850000000000001"/>
    <n v="4.3000000000000007"/>
    <n v="8.4567901234567913"/>
    <n v="21.532258064516128"/>
    <n v="1.0440481633897272"/>
    <n v="0.44549947970863679"/>
    <n v="0.44549947970863679"/>
    <x v="1"/>
  </r>
  <r>
    <n v="6662"/>
    <s v="Ariel"/>
    <n v="2"/>
    <s v="Loggerhead"/>
    <s v=""/>
    <d v="2016-01-12T00:00:00"/>
    <n v="69"/>
    <n v="7.5"/>
    <n v="8.1999999999999993"/>
    <n v="7.3"/>
    <n v="6"/>
    <n v="36455"/>
    <n v="42490"/>
    <n v="208"/>
    <n v="11.2"/>
    <n v="10.1"/>
    <x v="82"/>
    <m/>
    <n v="6662"/>
    <n v="1"/>
    <n v="139"/>
    <n v="109"/>
    <n v="1.275229357798165"/>
    <n v="3.6999999999999993"/>
    <n v="9.1999999999999993"/>
    <n v="18.571428571428573"/>
    <n v="1.2266666666666666"/>
    <n v="0.55006377551020413"/>
    <n v="0.55006377551020413"/>
    <x v="3"/>
  </r>
  <r>
    <n v="439"/>
    <s v="Karen"/>
    <n v="2"/>
    <s v="Loggerhead"/>
    <s v=""/>
    <d v="2007-03-15T00:00:00"/>
    <n v="69.5"/>
    <n v="7.7"/>
    <n v="7.5"/>
    <m/>
    <m/>
    <n v="6067"/>
    <n v="39236"/>
    <n v="157"/>
    <m/>
    <m/>
    <x v="0"/>
    <m/>
    <n v="439"/>
    <n v="1"/>
    <n v="87.5"/>
    <n v="80"/>
    <n v="1.09375"/>
    <n v="0"/>
    <n v="9.0259740259740262"/>
    <s v=""/>
    <n v="1.1722044189576657"/>
    <s v=""/>
    <s v=""/>
    <x v="2"/>
  </r>
  <r>
    <n v="90"/>
    <s v="Nir"/>
    <n v="2"/>
    <s v="Loggerhead"/>
    <s v=""/>
    <d v="2002-02-17T00:00:00"/>
    <n v="69.599999999999994"/>
    <n v="7.9"/>
    <n v="8.4"/>
    <n v="7.5"/>
    <n v="6.8"/>
    <n v="6334"/>
    <n v="37396"/>
    <n v="122"/>
    <m/>
    <m/>
    <x v="0"/>
    <m/>
    <n v="90"/>
    <n v="1"/>
    <n v="52.400000000000006"/>
    <n v="92"/>
    <n v="0.56956521739130439"/>
    <n v="0"/>
    <n v="8.81012658227848"/>
    <s v=""/>
    <n v="1.1152058964909468"/>
    <s v=""/>
    <s v=""/>
    <x v="2"/>
  </r>
  <r>
    <n v="1033"/>
    <s v="Jacko"/>
    <n v="2"/>
    <s v="Loggerhead"/>
    <s v=""/>
    <d v="2003-03-19T00:00:00"/>
    <n v="69.900000000000006"/>
    <m/>
    <m/>
    <n v="7"/>
    <n v="6.3"/>
    <n v="8153"/>
    <n v="37826"/>
    <n v="168"/>
    <m/>
    <m/>
    <x v="82"/>
    <n v="8.1"/>
    <n v="1033"/>
    <n v="1"/>
    <n v="98.1"/>
    <n v="127"/>
    <n v="0.77244094488188975"/>
    <n v="0"/>
    <s v=""/>
    <s v=""/>
    <s v=""/>
    <s v=""/>
    <s v=""/>
    <x v="2"/>
  </r>
  <r>
    <n v="4208"/>
    <s v="Shir"/>
    <n v="2"/>
    <s v="Loggerhead"/>
    <s v=""/>
    <d v="2009-11-04T00:00:00"/>
    <n v="71"/>
    <n v="8"/>
    <n v="8.5"/>
    <m/>
    <m/>
    <n v="18438"/>
    <n v="40262"/>
    <n v="328"/>
    <n v="13.3"/>
    <n v="12.1"/>
    <x v="0"/>
    <m/>
    <n v="4208"/>
    <n v="1"/>
    <n v="257"/>
    <n v="141"/>
    <n v="1.822695035460993"/>
    <n v="5.3000000000000007"/>
    <n v="8.875"/>
    <n v="24.661654135338345"/>
    <n v="1.109375"/>
    <n v="0.40137938832042508"/>
    <n v="0.40137938832042508"/>
    <x v="1"/>
  </r>
  <r>
    <n v="166"/>
    <s v="George"/>
    <n v="2"/>
    <s v="Loggerhead"/>
    <s v=""/>
    <d v="2004-05-15T00:00:00"/>
    <n v="72"/>
    <n v="7.8"/>
    <n v="7.6"/>
    <m/>
    <m/>
    <n v="8050"/>
    <n v="38182"/>
    <n v="173.5"/>
    <m/>
    <m/>
    <x v="0"/>
    <m/>
    <n v="166"/>
    <n v="1"/>
    <n v="101.5"/>
    <n v="60"/>
    <n v="1.6916666666666667"/>
    <n v="0"/>
    <n v="9.2307692307692317"/>
    <s v=""/>
    <n v="1.1834319526627219"/>
    <s v=""/>
    <s v=""/>
    <x v="2"/>
  </r>
  <r>
    <n v="5193"/>
    <s v="Idan"/>
    <n v="2"/>
    <s v="Loggerhead"/>
    <s v=""/>
    <d v="2011-12-26T00:00:00"/>
    <n v="72"/>
    <n v="7.8"/>
    <n v="8.1"/>
    <n v="7"/>
    <n v="6.1"/>
    <n v="26183"/>
    <n v="41026"/>
    <n v="122"/>
    <n v="8.8000000000000007"/>
    <n v="8.9"/>
    <x v="83"/>
    <n v="7.5"/>
    <n v="5193"/>
    <n v="1"/>
    <n v="50"/>
    <n v="123"/>
    <n v="0.4065040650406504"/>
    <n v="1.0000000000000009"/>
    <n v="9.2307692307692317"/>
    <n v="13.863636363636363"/>
    <n v="1.1834319526627219"/>
    <n v="0.92975206611570238"/>
    <n v="0.92975206611570238"/>
    <x v="15"/>
  </r>
  <r>
    <n v="6664"/>
    <s v="Esteban"/>
    <n v="2"/>
    <s v="Loggerhead"/>
    <s v=""/>
    <d v="2016-01-12T00:00:00"/>
    <n v="72"/>
    <n v="8"/>
    <n v="8"/>
    <n v="7.5"/>
    <n v="6.5"/>
    <n v="35890"/>
    <n v="42399"/>
    <n v="78"/>
    <n v="7.5"/>
    <n v="7"/>
    <x v="84"/>
    <m/>
    <n v="6664"/>
    <n v="1"/>
    <n v="6"/>
    <n v="18"/>
    <n v="0.33333333333333331"/>
    <n v="-0.5"/>
    <n v="9"/>
    <n v="10.4"/>
    <n v="1.125"/>
    <n v="1.28"/>
    <n v="1.28"/>
    <x v="6"/>
  </r>
  <r>
    <n v="2124"/>
    <s v="Moshe"/>
    <n v="2"/>
    <s v="Loggerhead"/>
    <s v=""/>
    <d v="2008-02-13T00:00:00"/>
    <n v="72.5"/>
    <n v="8.1999999999999993"/>
    <n v="8"/>
    <m/>
    <m/>
    <n v="10522"/>
    <n v="39612"/>
    <n v="230"/>
    <n v="11.3"/>
    <n v="11.1"/>
    <x v="0"/>
    <m/>
    <n v="2124"/>
    <n v="1"/>
    <n v="157.5"/>
    <n v="121"/>
    <n v="1.3016528925619835"/>
    <n v="3.1000000000000014"/>
    <n v="8.8414634146341466"/>
    <n v="20.353982300884955"/>
    <n v="1.0782272456870912"/>
    <n v="0.56778134544600201"/>
    <n v="0.56778134544600201"/>
    <x v="3"/>
  </r>
  <r>
    <n v="102"/>
    <s v="Orion"/>
    <n v="2"/>
    <s v="Loggerhead"/>
    <s v=""/>
    <d v="2002-12-20T00:00:00"/>
    <n v="72.599999999999994"/>
    <n v="6.9"/>
    <n v="7.6"/>
    <n v="6.5"/>
    <n v="6"/>
    <n v="8390"/>
    <n v="37718"/>
    <n v="141"/>
    <m/>
    <m/>
    <x v="83"/>
    <n v="7.4"/>
    <n v="102"/>
    <n v="1"/>
    <n v="68.400000000000006"/>
    <n v="108"/>
    <n v="0.63333333333333341"/>
    <n v="0"/>
    <n v="10.521739130434781"/>
    <s v=""/>
    <n v="1.5248897290485188"/>
    <s v=""/>
    <s v=""/>
    <x v="2"/>
  </r>
  <r>
    <n v="2141"/>
    <s v="Effi"/>
    <n v="2"/>
    <s v="Loggerhead"/>
    <s v=""/>
    <d v="2008-03-03T00:00:00"/>
    <n v="73"/>
    <n v="8.6"/>
    <n v="8"/>
    <m/>
    <m/>
    <n v="10511"/>
    <n v="39612"/>
    <n v="291.5"/>
    <n v="12.6"/>
    <n v="11.7"/>
    <x v="0"/>
    <m/>
    <n v="2141"/>
    <n v="1"/>
    <n v="218.5"/>
    <n v="102"/>
    <n v="2.142156862745098"/>
    <n v="4"/>
    <n v="8.4883720930232567"/>
    <n v="23.134920634920636"/>
    <n v="0.98702001081665769"/>
    <n v="0.45981355505165034"/>
    <n v="0.45981355505165034"/>
    <x v="0"/>
  </r>
  <r>
    <n v="7028"/>
    <s v="Shahar"/>
    <n v="2"/>
    <s v="Loggerhead"/>
    <s v=""/>
    <d v="2018-01-20T00:00:00"/>
    <n v="74"/>
    <n v="8"/>
    <n v="7.5"/>
    <m/>
    <m/>
    <n v="41487"/>
    <n v="43177"/>
    <n v="96"/>
    <m/>
    <m/>
    <x v="0"/>
    <m/>
    <n v="7028"/>
    <n v="1"/>
    <n v="22"/>
    <n v="57"/>
    <n v="0.38596491228070173"/>
    <n v="0"/>
    <n v="9.25"/>
    <s v=""/>
    <n v="1.15625"/>
    <s v=""/>
    <s v=""/>
    <x v="2"/>
  </r>
  <r>
    <n v="7027"/>
    <s v="Maayan"/>
    <n v="2"/>
    <s v="Loggerhead"/>
    <s v=""/>
    <d v="2018-01-20T00:00:00"/>
    <n v="75"/>
    <n v="8"/>
    <n v="8.1999999999999993"/>
    <m/>
    <m/>
    <n v="41484"/>
    <n v="43177"/>
    <n v="108"/>
    <m/>
    <m/>
    <x v="0"/>
    <m/>
    <n v="7027"/>
    <n v="1"/>
    <n v="33"/>
    <n v="57"/>
    <n v="0.57894736842105265"/>
    <n v="0"/>
    <n v="9.375"/>
    <s v=""/>
    <n v="1.171875"/>
    <s v=""/>
    <s v=""/>
    <x v="2"/>
  </r>
  <r>
    <n v="508"/>
    <s v="Uri"/>
    <n v="2"/>
    <s v="Loggerhead"/>
    <s v=""/>
    <d v="2007-02-08T00:00:00"/>
    <n v="78"/>
    <n v="8.5"/>
    <n v="8.1999999999999993"/>
    <m/>
    <m/>
    <n v="6063"/>
    <n v="39236"/>
    <n v="260"/>
    <m/>
    <m/>
    <x v="0"/>
    <m/>
    <n v="508"/>
    <n v="1"/>
    <n v="182"/>
    <n v="115"/>
    <n v="1.5826086956521739"/>
    <n v="0"/>
    <n v="9.1764705882352935"/>
    <s v=""/>
    <n v="1.0795847750865053"/>
    <s v=""/>
    <s v=""/>
    <x v="2"/>
  </r>
  <r>
    <n v="1206"/>
    <s v="Pitusea"/>
    <n v="2"/>
    <s v="Loggerhead"/>
    <s v=""/>
    <d v="2007-05-22T00:00:00"/>
    <n v="79"/>
    <n v="9.3000000000000007"/>
    <n v="9.6999999999999993"/>
    <m/>
    <m/>
    <n v="7659"/>
    <n v="39400"/>
    <n v="362"/>
    <n v="13.8"/>
    <m/>
    <x v="0"/>
    <m/>
    <n v="1206"/>
    <n v="1"/>
    <n v="283"/>
    <n v="176"/>
    <n v="1.6079545454545454"/>
    <n v="4.5"/>
    <n v="8.4946236559139781"/>
    <n v="26.231884057971012"/>
    <n v="0.91340039310902987"/>
    <n v="0.41482881747532024"/>
    <n v="0.41482881747532024"/>
    <x v="1"/>
  </r>
  <r>
    <n v="6437"/>
    <s v="Tzuki"/>
    <n v="2"/>
    <s v="Loggerhead"/>
    <s v=""/>
    <d v="2015-04-24T00:00:00"/>
    <n v="79"/>
    <n v="7.8"/>
    <n v="8"/>
    <n v="7.1"/>
    <n v="6.1"/>
    <n v="34588"/>
    <n v="42172"/>
    <n v="136"/>
    <n v="9.5"/>
    <n v="9"/>
    <x v="0"/>
    <m/>
    <n v="6437"/>
    <n v="1"/>
    <n v="57"/>
    <n v="54"/>
    <n v="1.0555555555555556"/>
    <n v="1.7000000000000002"/>
    <n v="10.128205128205128"/>
    <n v="14.315789473684211"/>
    <n v="1.2984878369493755"/>
    <n v="0.8753462603878116"/>
    <n v="0.8753462603878116"/>
    <x v="15"/>
  </r>
  <r>
    <n v="516"/>
    <s v="Yiftach"/>
    <n v="2"/>
    <s v="Loggerhead"/>
    <s v=""/>
    <d v="2007-04-27T00:00:00"/>
    <n v="82"/>
    <m/>
    <m/>
    <m/>
    <m/>
    <n v="1121"/>
    <n v="39199"/>
    <n v="82"/>
    <m/>
    <m/>
    <x v="0"/>
    <m/>
    <n v="516"/>
    <n v="1"/>
    <n v="0"/>
    <n v="0"/>
    <n v="0"/>
    <n v="0"/>
    <s v=""/>
    <s v=""/>
    <s v=""/>
    <s v=""/>
    <s v=""/>
    <x v="2"/>
  </r>
  <r>
    <n v="1000"/>
    <s v="Rephael"/>
    <n v="2"/>
    <s v="Loggerhead"/>
    <s v=""/>
    <d v="2003-04-22T00:00:00"/>
    <n v="83.5"/>
    <m/>
    <m/>
    <n v="8.1999999999999993"/>
    <n v="7.4"/>
    <n v="6097"/>
    <n v="37826"/>
    <n v="209"/>
    <m/>
    <m/>
    <x v="85"/>
    <n v="9.6"/>
    <n v="1000"/>
    <n v="1"/>
    <n v="125.5"/>
    <n v="93"/>
    <n v="1.3494623655913978"/>
    <n v="0"/>
    <s v=""/>
    <s v=""/>
    <s v=""/>
    <s v=""/>
    <s v=""/>
    <x v="2"/>
  </r>
  <r>
    <n v="12"/>
    <s v="Lior"/>
    <n v="2"/>
    <s v="Loggerhead"/>
    <s v=""/>
    <d v="2002-04-02T00:00:00"/>
    <n v="84.3"/>
    <n v="8.8000000000000007"/>
    <n v="8.6999999999999993"/>
    <n v="8.15"/>
    <n v="7.2"/>
    <n v="8902"/>
    <n v="37826"/>
    <n v="1880.5"/>
    <n v="22"/>
    <n v="16.5"/>
    <x v="0"/>
    <m/>
    <n v="12"/>
    <n v="1"/>
    <n v="1796.2"/>
    <n v="478"/>
    <n v="3.7577405857740587"/>
    <n v="13.2"/>
    <n v="9.5795454545454533"/>
    <n v="85.477272727272734"/>
    <n v="1.0885847107438014"/>
    <n v="0.17417355371900825"/>
    <n v="0.17417355371900825"/>
    <x v="62"/>
  </r>
  <r>
    <n v="17"/>
    <s v="Yirmiyahu"/>
    <n v="2"/>
    <s v="Loggerhead"/>
    <s v=""/>
    <d v="2003-03-21T00:00:00"/>
    <n v="84.5"/>
    <m/>
    <m/>
    <n v="7.5"/>
    <n v="6.7"/>
    <n v="6122"/>
    <n v="37826"/>
    <n v="217"/>
    <m/>
    <m/>
    <x v="86"/>
    <n v="8.6999999999999993"/>
    <n v="17"/>
    <n v="1"/>
    <n v="132.5"/>
    <n v="125"/>
    <n v="1.06"/>
    <n v="0"/>
    <s v=""/>
    <s v=""/>
    <s v=""/>
    <s v=""/>
    <s v=""/>
    <x v="2"/>
  </r>
  <r>
    <n v="3858"/>
    <s v="Aidel"/>
    <n v="2"/>
    <s v="Loggerhead"/>
    <s v=""/>
    <d v="2009-04-16T00:00:00"/>
    <n v="85"/>
    <n v="8.6"/>
    <n v="8.4"/>
    <m/>
    <m/>
    <n v="16132"/>
    <n v="40016"/>
    <n v="279"/>
    <n v="12.5"/>
    <n v="12"/>
    <x v="0"/>
    <m/>
    <n v="3858"/>
    <n v="1"/>
    <n v="194"/>
    <n v="97"/>
    <n v="2"/>
    <n v="3.9000000000000004"/>
    <n v="9.8837209302325579"/>
    <n v="22.32"/>
    <n v="1.1492698756084372"/>
    <n v="0.54400000000000004"/>
    <n v="0.54400000000000004"/>
    <x v="0"/>
  </r>
  <r>
    <n v="6674"/>
    <s v="Ola"/>
    <n v="2"/>
    <s v="Loggerhead"/>
    <s v=""/>
    <d v="2016-02-07T00:00:00"/>
    <n v="85"/>
    <n v="9"/>
    <n v="8.5"/>
    <n v="8"/>
    <n v="6.9"/>
    <n v="36453"/>
    <n v="42490"/>
    <n v="198"/>
    <n v="10.4"/>
    <n v="10.6"/>
    <x v="87"/>
    <m/>
    <n v="6674"/>
    <n v="1"/>
    <n v="113"/>
    <n v="83"/>
    <n v="1.3614457831325302"/>
    <n v="1.4000000000000004"/>
    <n v="9.4444444444444446"/>
    <n v="19.038461538461537"/>
    <n v="1.0493827160493827"/>
    <n v="0.78587278106508873"/>
    <n v="0.78587278106508873"/>
    <x v="17"/>
  </r>
  <r>
    <n v="513"/>
    <s v="Tzphanya"/>
    <n v="2"/>
    <s v="Loggerhead"/>
    <s v=""/>
    <d v="2007-02-07T00:00:00"/>
    <n v="87"/>
    <n v="9"/>
    <n v="8.6999999999999993"/>
    <m/>
    <m/>
    <n v="6062"/>
    <n v="39236"/>
    <n v="260"/>
    <m/>
    <m/>
    <x v="0"/>
    <m/>
    <n v="513"/>
    <n v="1"/>
    <n v="173"/>
    <n v="116"/>
    <n v="1.4913793103448276"/>
    <n v="0"/>
    <n v="9.6666666666666661"/>
    <s v=""/>
    <n v="1.0740740740740742"/>
    <s v=""/>
    <s v=""/>
    <x v="2"/>
  </r>
  <r>
    <n v="2148"/>
    <s v="Amirko"/>
    <n v="2"/>
    <s v="Loggerhead"/>
    <s v=""/>
    <d v="2008-03-14T00:00:00"/>
    <n v="88.5"/>
    <n v="9.3000000000000007"/>
    <n v="9"/>
    <m/>
    <m/>
    <n v="10513"/>
    <n v="39612"/>
    <n v="288"/>
    <n v="12.3"/>
    <n v="11.8"/>
    <x v="0"/>
    <m/>
    <n v="2148"/>
    <n v="1"/>
    <n v="199.5"/>
    <n v="91"/>
    <n v="2.1923076923076925"/>
    <n v="3"/>
    <n v="9.5161290322580641"/>
    <n v="23.414634146341463"/>
    <n v="1.0232396808879638"/>
    <n v="0.58496926432678953"/>
    <n v="0.58496926432678953"/>
    <x v="3"/>
  </r>
  <r>
    <n v="2129"/>
    <s v="Raz"/>
    <n v="2"/>
    <s v="Loggerhead"/>
    <s v=""/>
    <d v="2008-02-20T00:00:00"/>
    <n v="89"/>
    <n v="8.5"/>
    <n v="8.6"/>
    <m/>
    <m/>
    <n v="10531"/>
    <n v="39612"/>
    <n v="365"/>
    <n v="13.7"/>
    <n v="13.3"/>
    <x v="0"/>
    <m/>
    <n v="2129"/>
    <n v="1"/>
    <n v="276"/>
    <n v="114"/>
    <n v="2.4210526315789473"/>
    <n v="5.1999999999999993"/>
    <n v="10.470588235294118"/>
    <n v="26.642335766423358"/>
    <n v="1.2318339100346021"/>
    <n v="0.47418615802653319"/>
    <n v="0.47418615802653319"/>
    <x v="0"/>
  </r>
  <r>
    <n v="5041"/>
    <s v="Michelle"/>
    <n v="2"/>
    <s v="Loggerhead"/>
    <s v=""/>
    <d v="2011-06-29T00:00:00"/>
    <n v="89"/>
    <n v="8.6"/>
    <n v="8.4"/>
    <n v="7.9"/>
    <n v="6.4"/>
    <n v="25151"/>
    <n v="40981"/>
    <n v="197"/>
    <n v="9.9"/>
    <n v="10"/>
    <x v="88"/>
    <n v="8.4"/>
    <n v="5041"/>
    <n v="1"/>
    <n v="108"/>
    <n v="258"/>
    <n v="0.41860465116279072"/>
    <n v="1.3000000000000007"/>
    <n v="10.348837209302326"/>
    <n v="19.8989898989899"/>
    <n v="1.2033531638723636"/>
    <n v="0.90807060504030201"/>
    <n v="0.90807060504030201"/>
    <x v="15"/>
  </r>
  <r>
    <n v="7012"/>
    <s v="Alisa"/>
    <n v="2"/>
    <s v="Loggerhead"/>
    <s v=""/>
    <d v="2017-12-25T00:00:00"/>
    <n v="90"/>
    <n v="8"/>
    <n v="8.1"/>
    <n v="7.6"/>
    <n v="6.5"/>
    <n v="41481"/>
    <n v="43177"/>
    <n v="226"/>
    <m/>
    <m/>
    <x v="0"/>
    <m/>
    <n v="7012"/>
    <n v="1"/>
    <n v="136"/>
    <n v="83"/>
    <n v="1.6385542168674698"/>
    <n v="0"/>
    <n v="11.25"/>
    <s v=""/>
    <n v="1.40625"/>
    <s v=""/>
    <s v=""/>
    <x v="2"/>
  </r>
  <r>
    <n v="464"/>
    <s v="Roey"/>
    <n v="2"/>
    <s v="Loggerhead"/>
    <s v=""/>
    <d v="2007-04-27T00:00:00"/>
    <n v="91.4"/>
    <m/>
    <m/>
    <m/>
    <m/>
    <n v="6068"/>
    <n v="39236"/>
    <n v="135"/>
    <m/>
    <m/>
    <x v="0"/>
    <m/>
    <n v="464"/>
    <n v="1"/>
    <n v="43.599999999999994"/>
    <n v="37"/>
    <n v="1.1783783783783783"/>
    <n v="0"/>
    <s v=""/>
    <s v=""/>
    <s v=""/>
    <s v=""/>
    <s v=""/>
    <x v="2"/>
  </r>
  <r>
    <n v="2163"/>
    <s v="Roni"/>
    <n v="2"/>
    <s v="Loggerhead"/>
    <s v=""/>
    <d v="2008-04-01T00:00:00"/>
    <n v="91.5"/>
    <n v="9"/>
    <n v="9.3000000000000007"/>
    <m/>
    <m/>
    <n v="10526"/>
    <n v="39612"/>
    <n v="181.5"/>
    <n v="10.9"/>
    <n v="10.8"/>
    <x v="0"/>
    <m/>
    <n v="2163"/>
    <n v="1"/>
    <n v="90"/>
    <n v="73"/>
    <n v="1.2328767123287672"/>
    <n v="1.9000000000000004"/>
    <n v="10.166666666666666"/>
    <n v="16.651376146788991"/>
    <n v="1.1296296296296295"/>
    <n v="0.77013719383890245"/>
    <n v="0.77013719383890245"/>
    <x v="17"/>
  </r>
  <r>
    <n v="5196"/>
    <s v="Luigi"/>
    <n v="2"/>
    <s v="Loggerhead"/>
    <s v=""/>
    <d v="2011-12-27T00:00:00"/>
    <n v="93"/>
    <n v="9.1"/>
    <n v="8"/>
    <n v="7.2"/>
    <n v="6.5"/>
    <n v="25143"/>
    <n v="40981"/>
    <n v="155"/>
    <n v="9.6"/>
    <n v="9.6"/>
    <x v="89"/>
    <n v="7.8"/>
    <n v="5196"/>
    <n v="1"/>
    <n v="62"/>
    <n v="77"/>
    <n v="0.80519480519480524"/>
    <n v="0.5"/>
    <n v="10.219780219780221"/>
    <n v="16.145833333333336"/>
    <n v="1.1230527714044198"/>
    <n v="1.0091145833333335"/>
    <n v="1.0091145833333335"/>
    <x v="19"/>
  </r>
  <r>
    <n v="138"/>
    <s v="Chofesh (freedom)"/>
    <n v="2"/>
    <s v="Loggerhead"/>
    <s v=""/>
    <d v="2004-02-16T00:00:00"/>
    <n v="93.5"/>
    <n v="8.3000000000000007"/>
    <n v="8.3000000000000007"/>
    <m/>
    <m/>
    <n v="7886"/>
    <n v="38182"/>
    <n v="367.5"/>
    <m/>
    <m/>
    <x v="0"/>
    <m/>
    <n v="138"/>
    <n v="1"/>
    <n v="274"/>
    <n v="149"/>
    <n v="1.8389261744966443"/>
    <n v="0"/>
    <n v="11.265060240963855"/>
    <s v=""/>
    <n v="1.3572361736101028"/>
    <s v=""/>
    <s v=""/>
    <x v="2"/>
  </r>
  <r>
    <n v="433"/>
    <s v="Liat"/>
    <n v="2"/>
    <s v="Loggerhead"/>
    <s v=""/>
    <d v="2007-01-31T00:00:00"/>
    <n v="94"/>
    <n v="8.6"/>
    <n v="8.6"/>
    <m/>
    <m/>
    <n v="7658"/>
    <n v="39400"/>
    <n v="852.5"/>
    <n v="18.7"/>
    <m/>
    <x v="0"/>
    <m/>
    <n v="433"/>
    <n v="1"/>
    <n v="758.5"/>
    <n v="287"/>
    <n v="2.6428571428571428"/>
    <n v="10.1"/>
    <n v="10.930232558139535"/>
    <n v="45.588235294117652"/>
    <n v="1.2709572742022717"/>
    <n v="0.2688095170007721"/>
    <n v="0.2688095170007721"/>
    <x v="63"/>
  </r>
  <r>
    <n v="7031"/>
    <s v="anat"/>
    <n v="2"/>
    <s v="Loggerhead"/>
    <s v=""/>
    <d v="2018-01-20T00:00:00"/>
    <n v="94"/>
    <n v="8.5"/>
    <n v="8"/>
    <m/>
    <m/>
    <n v="41483"/>
    <n v="43177"/>
    <n v="173"/>
    <m/>
    <m/>
    <x v="0"/>
    <m/>
    <n v="7031"/>
    <n v="1"/>
    <n v="79"/>
    <n v="57"/>
    <n v="1.3859649122807018"/>
    <n v="0"/>
    <n v="11.058823529411764"/>
    <s v=""/>
    <n v="1.301038062283737"/>
    <s v=""/>
    <s v=""/>
    <x v="2"/>
  </r>
  <r>
    <n v="511"/>
    <s v="Hannah"/>
    <n v="2"/>
    <s v="Loggerhead"/>
    <s v=""/>
    <d v="2007-02-06T00:00:00"/>
    <n v="95"/>
    <n v="8.6"/>
    <n v="8.8000000000000007"/>
    <m/>
    <m/>
    <n v="6061"/>
    <n v="39236"/>
    <n v="238"/>
    <m/>
    <m/>
    <x v="0"/>
    <m/>
    <n v="511"/>
    <n v="1"/>
    <n v="143"/>
    <n v="117"/>
    <n v="1.2222222222222223"/>
    <n v="0"/>
    <n v="11.046511627906977"/>
    <s v=""/>
    <n v="1.2844780962682532"/>
    <s v=""/>
    <s v=""/>
    <x v="2"/>
  </r>
  <r>
    <n v="510"/>
    <s v="Lior the 2nd"/>
    <n v="2"/>
    <s v="Loggerhead"/>
    <s v=""/>
    <d v="2007-01-06T00:00:00"/>
    <n v="96"/>
    <n v="9"/>
    <n v="8.6999999999999993"/>
    <m/>
    <m/>
    <n v="1103"/>
    <n v="39088"/>
    <n v="96"/>
    <n v="9"/>
    <n v="8.6999999999999993"/>
    <x v="0"/>
    <m/>
    <n v="510"/>
    <n v="1"/>
    <n v="0"/>
    <n v="0"/>
    <n v="0"/>
    <n v="0"/>
    <n v="10.666666666666666"/>
    <n v="10.666666666666666"/>
    <n v="1.1851851851851851"/>
    <n v="1.1851851851851851"/>
    <n v="1.1851851851851851"/>
    <x v="18"/>
  </r>
  <r>
    <n v="5331"/>
    <s v="Adam"/>
    <n v="2"/>
    <s v="Loggerhead"/>
    <s v=""/>
    <d v="2012-04-09T00:00:00"/>
    <n v="97"/>
    <n v="9.1999999999999993"/>
    <n v="8.1999999999999993"/>
    <n v="8.4"/>
    <n v="7.5"/>
    <n v="26901"/>
    <n v="41068"/>
    <n v="123"/>
    <n v="9.6999999999999993"/>
    <n v="9.6999999999999993"/>
    <x v="73"/>
    <n v="7.5"/>
    <n v="5331"/>
    <n v="1"/>
    <n v="26"/>
    <n v="60"/>
    <n v="0.43333333333333335"/>
    <n v="0.5"/>
    <n v="10.543478260869566"/>
    <n v="12.680412371134022"/>
    <n v="1.146030245746692"/>
    <n v="1.0309278350515465"/>
    <n v="1.0309278350515465"/>
    <x v="19"/>
  </r>
  <r>
    <n v="7029"/>
    <s v="Daniela"/>
    <n v="2"/>
    <s v="Loggerhead"/>
    <s v=""/>
    <d v="2018-01-20T00:00:00"/>
    <n v="100"/>
    <n v="8.5"/>
    <n v="8.5"/>
    <m/>
    <m/>
    <n v="41480"/>
    <n v="43177"/>
    <n v="168"/>
    <m/>
    <m/>
    <x v="0"/>
    <m/>
    <n v="7029"/>
    <n v="1"/>
    <n v="68"/>
    <n v="57"/>
    <n v="1.1929824561403508"/>
    <n v="0"/>
    <n v="11.764705882352942"/>
    <s v=""/>
    <n v="1.3840830449826989"/>
    <s v=""/>
    <s v=""/>
    <x v="2"/>
  </r>
  <r>
    <n v="95"/>
    <s v="Irit"/>
    <n v="2"/>
    <s v="Loggerhead"/>
    <s v=""/>
    <d v="2002-04-03T00:00:00"/>
    <n v="102.7"/>
    <n v="8.8000000000000007"/>
    <n v="8.5"/>
    <n v="8.3000000000000007"/>
    <n v="7.4"/>
    <n v="6134"/>
    <n v="37396"/>
    <n v="159"/>
    <m/>
    <m/>
    <x v="0"/>
    <m/>
    <n v="95"/>
    <n v="1"/>
    <n v="56.3"/>
    <n v="47"/>
    <n v="1.1978723404255318"/>
    <n v="0"/>
    <n v="11.670454545454545"/>
    <s v=""/>
    <n v="1.3261880165289255"/>
    <s v=""/>
    <s v=""/>
    <x v="2"/>
  </r>
  <r>
    <n v="5341"/>
    <s v="Hoomoos"/>
    <n v="2"/>
    <s v="Loggerhead"/>
    <s v=""/>
    <d v="2012-04-22T00:00:00"/>
    <n v="103"/>
    <n v="8.6999999999999993"/>
    <m/>
    <n v="76"/>
    <m/>
    <n v="26899"/>
    <n v="41068"/>
    <n v="118"/>
    <n v="8.9"/>
    <n v="7.5"/>
    <x v="90"/>
    <n v="6"/>
    <n v="5341"/>
    <n v="1"/>
    <n v="15"/>
    <n v="47"/>
    <n v="0.31914893617021278"/>
    <n v="0.20000000000000107"/>
    <n v="11.839080459770116"/>
    <n v="13.258426966292134"/>
    <n v="1.3608138459505883"/>
    <n v="1.300340866052266"/>
    <n v="1.300340866052266"/>
    <x v="6"/>
  </r>
  <r>
    <n v="4880"/>
    <s v="Nadav"/>
    <n v="2"/>
    <s v="Loggerhead"/>
    <s v=""/>
    <d v="2011-03-12T00:00:00"/>
    <n v="104.5"/>
    <n v="9.1999999999999993"/>
    <n v="9.1999999999999993"/>
    <n v="8.6"/>
    <n v="7.6"/>
    <n v="22024"/>
    <n v="40672"/>
    <n v="169"/>
    <n v="10.1"/>
    <n v="9.8000000000000007"/>
    <x v="0"/>
    <m/>
    <n v="4880"/>
    <n v="1"/>
    <n v="64.5"/>
    <n v="58"/>
    <n v="1.1120689655172413"/>
    <n v="0.90000000000000036"/>
    <n v="11.358695652173914"/>
    <n v="16.732673267326732"/>
    <n v="1.2346408317580342"/>
    <n v="1.0244093716302325"/>
    <n v="1.0244093716302325"/>
    <x v="19"/>
  </r>
  <r>
    <n v="6669"/>
    <s v="4Balance"/>
    <n v="2"/>
    <s v="Loggerhead"/>
    <s v=""/>
    <d v="2016-01-22T00:00:00"/>
    <n v="108"/>
    <n v="9.6999999999999993"/>
    <n v="9"/>
    <m/>
    <m/>
    <n v="35891"/>
    <n v="42399"/>
    <n v="109"/>
    <n v="9.6"/>
    <n v="8.6999999999999993"/>
    <x v="91"/>
    <m/>
    <n v="6669"/>
    <n v="1"/>
    <n v="1"/>
    <n v="8"/>
    <n v="0.125"/>
    <n v="-9.9999999999999645E-2"/>
    <n v="11.134020618556702"/>
    <n v="11.354166666666668"/>
    <n v="1.147837177170794"/>
    <n v="1.171875"/>
    <n v="1.171875"/>
    <x v="18"/>
  </r>
  <r>
    <n v="19"/>
    <s v="Bilha"/>
    <n v="2"/>
    <s v="Loggerhead"/>
    <s v=""/>
    <d v="2003-03-25T00:00:00"/>
    <n v="110"/>
    <n v="9"/>
    <m/>
    <n v="7.8"/>
    <m/>
    <n v="6144"/>
    <n v="37826"/>
    <n v="264"/>
    <m/>
    <m/>
    <x v="92"/>
    <n v="9.3000000000000007"/>
    <n v="19"/>
    <n v="1"/>
    <n v="154"/>
    <n v="121"/>
    <n v="1.2727272727272727"/>
    <n v="0"/>
    <n v="12.222222222222221"/>
    <s v=""/>
    <n v="1.3580246913580247"/>
    <s v=""/>
    <s v=""/>
    <x v="2"/>
  </r>
  <r>
    <n v="7039"/>
    <s v="Chitos"/>
    <n v="2"/>
    <s v="Loggerhead"/>
    <s v=""/>
    <d v="2018-01-29T00:00:00"/>
    <n v="110"/>
    <m/>
    <m/>
    <m/>
    <m/>
    <n v="41485"/>
    <n v="43177"/>
    <n v="164"/>
    <m/>
    <m/>
    <x v="0"/>
    <m/>
    <n v="7039"/>
    <n v="1"/>
    <n v="54"/>
    <n v="48"/>
    <n v="1.125"/>
    <n v="0"/>
    <s v=""/>
    <s v=""/>
    <s v=""/>
    <s v=""/>
    <s v=""/>
    <x v="2"/>
  </r>
  <r>
    <n v="6134"/>
    <s v="Tzedef"/>
    <n v="2"/>
    <s v="Loggerhead"/>
    <s v=""/>
    <d v="2014-04-26T00:00:00"/>
    <n v="111"/>
    <n v="9"/>
    <n v="9"/>
    <m/>
    <m/>
    <n v="32032"/>
    <n v="41806"/>
    <n v="183"/>
    <n v="10"/>
    <n v="9.5"/>
    <x v="0"/>
    <m/>
    <n v="6134"/>
    <n v="1"/>
    <n v="72"/>
    <n v="51"/>
    <n v="1.411764705882353"/>
    <n v="1"/>
    <n v="12.333333333333334"/>
    <n v="18.3"/>
    <n v="1.3703703703703705"/>
    <n v="1.1100000000000001"/>
    <n v="1.1100000000000001"/>
    <x v="4"/>
  </r>
  <r>
    <n v="965"/>
    <s v="Long John"/>
    <n v="2"/>
    <s v="Loggerhead"/>
    <s v=""/>
    <d v="2001-02-24T00:00:00"/>
    <n v="113"/>
    <n v="7"/>
    <n v="6.9"/>
    <n v="6.5"/>
    <m/>
    <n v="8923"/>
    <n v="36980"/>
    <n v="138.38"/>
    <m/>
    <m/>
    <x v="0"/>
    <m/>
    <n v="965"/>
    <n v="1"/>
    <n v="25.379999999999995"/>
    <n v="34"/>
    <n v="0.746470588235294"/>
    <n v="0"/>
    <n v="16.142857142857142"/>
    <s v=""/>
    <n v="2.306122448979592"/>
    <s v=""/>
    <s v=""/>
    <x v="2"/>
  </r>
  <r>
    <n v="5272"/>
    <s v="Nitzan"/>
    <n v="2"/>
    <s v="Loggerhead"/>
    <s v=""/>
    <d v="2012-02-19T00:00:00"/>
    <n v="115"/>
    <n v="8.8000000000000007"/>
    <n v="9.3000000000000007"/>
    <n v="8.1"/>
    <n v="7.5"/>
    <n v="26185"/>
    <n v="41026"/>
    <n v="185"/>
    <n v="10.4"/>
    <n v="10.5"/>
    <x v="93"/>
    <n v="8.9"/>
    <n v="5272"/>
    <n v="1"/>
    <n v="70"/>
    <n v="68"/>
    <n v="1.0294117647058822"/>
    <n v="1.5999999999999996"/>
    <n v="13.068181818181817"/>
    <n v="17.788461538461537"/>
    <n v="1.4850206611570245"/>
    <n v="1.063239644970414"/>
    <n v="1.063239644970414"/>
    <x v="4"/>
  </r>
  <r>
    <n v="432"/>
    <s v="David"/>
    <n v="2"/>
    <s v="Loggerhead"/>
    <s v=""/>
    <d v="2007-01-06T00:00:00"/>
    <n v="119"/>
    <n v="9.5"/>
    <n v="9.5"/>
    <m/>
    <m/>
    <n v="665"/>
    <n v="39088"/>
    <n v="119"/>
    <n v="9.5"/>
    <n v="9.5"/>
    <x v="0"/>
    <m/>
    <n v="432"/>
    <n v="1"/>
    <n v="0"/>
    <n v="0"/>
    <n v="0"/>
    <n v="0"/>
    <n v="12.526315789473685"/>
    <n v="12.526315789473685"/>
    <n v="1.3185595567867037"/>
    <n v="1.3185595567867037"/>
    <n v="1.3185595567867037"/>
    <x v="6"/>
  </r>
  <r>
    <n v="76"/>
    <s v="Danny"/>
    <n v="2"/>
    <s v="Loggerhead"/>
    <s v=""/>
    <d v="2001-08-23T00:00:00"/>
    <n v="124.43"/>
    <n v="11"/>
    <n v="10.9"/>
    <n v="10.199999999999999"/>
    <n v="9"/>
    <n v="7898"/>
    <n v="37396"/>
    <n v="1009.7"/>
    <m/>
    <m/>
    <x v="0"/>
    <m/>
    <n v="76"/>
    <n v="1"/>
    <n v="885.27"/>
    <n v="270"/>
    <n v="3.2787777777777776"/>
    <n v="0"/>
    <n v="11.311818181818182"/>
    <s v=""/>
    <n v="1.0283471074380166"/>
    <s v=""/>
    <s v=""/>
    <x v="2"/>
  </r>
  <r>
    <n v="2133"/>
    <s v="Tony (Fat Tony)"/>
    <n v="2"/>
    <s v="Loggerhead"/>
    <s v=""/>
    <d v="2008-02-21T00:00:00"/>
    <n v="124.5"/>
    <n v="9.6"/>
    <n v="9.5"/>
    <m/>
    <m/>
    <n v="10528"/>
    <n v="39612"/>
    <n v="315.5"/>
    <n v="13.8"/>
    <n v="12.6"/>
    <x v="0"/>
    <m/>
    <n v="2133"/>
    <n v="1"/>
    <n v="191"/>
    <n v="113"/>
    <n v="1.6902654867256637"/>
    <n v="4.2000000000000011"/>
    <n v="12.96875"/>
    <n v="22.862318840579707"/>
    <n v="1.3509114583333335"/>
    <n v="0.65374921235034644"/>
    <n v="0.65374921235034644"/>
    <x v="60"/>
  </r>
  <r>
    <n v="6434"/>
    <s v="Snapir"/>
    <n v="2"/>
    <s v="Loggerhead"/>
    <s v=""/>
    <d v="2015-04-16T00:00:00"/>
    <n v="125"/>
    <n v="9.6999999999999993"/>
    <n v="9.4"/>
    <m/>
    <m/>
    <n v="34585"/>
    <n v="42172"/>
    <n v="152"/>
    <n v="10"/>
    <n v="9"/>
    <x v="94"/>
    <m/>
    <n v="6434"/>
    <n v="1"/>
    <n v="27"/>
    <n v="62"/>
    <n v="0.43548387096774194"/>
    <n v="0.30000000000000071"/>
    <n v="12.88659793814433"/>
    <n v="15.2"/>
    <n v="1.3285152513550857"/>
    <n v="1.25"/>
    <n v="1.25"/>
    <x v="6"/>
  </r>
  <r>
    <n v="3872"/>
    <s v="Carmel"/>
    <n v="2"/>
    <s v="Loggerhead"/>
    <s v=""/>
    <d v="2004-04-20T00:00:00"/>
    <n v="127.5"/>
    <n v="10.5"/>
    <n v="10.199999999999999"/>
    <m/>
    <m/>
    <n v="15032"/>
    <n v="38097"/>
    <n v="127.5"/>
    <n v="10.5"/>
    <n v="10.199999999999999"/>
    <x v="0"/>
    <m/>
    <n v="3872"/>
    <n v="1"/>
    <n v="0"/>
    <n v="0"/>
    <n v="0"/>
    <n v="0"/>
    <n v="12.142857142857142"/>
    <n v="12.142857142857142"/>
    <n v="1.1564625850340136"/>
    <n v="1.1564625850340136"/>
    <n v="1.1564625850340136"/>
    <x v="18"/>
  </r>
  <r>
    <n v="514"/>
    <s v="Lahav"/>
    <n v="2"/>
    <s v="Loggerhead"/>
    <s v=""/>
    <d v="2007-01-26T00:00:00"/>
    <n v="133"/>
    <m/>
    <m/>
    <m/>
    <m/>
    <n v="1116"/>
    <n v="39108"/>
    <n v="133"/>
    <m/>
    <m/>
    <x v="0"/>
    <m/>
    <n v="514"/>
    <n v="1"/>
    <n v="0"/>
    <n v="0"/>
    <n v="0"/>
    <n v="0"/>
    <s v=""/>
    <s v=""/>
    <s v=""/>
    <s v=""/>
    <s v=""/>
    <x v="2"/>
  </r>
  <r>
    <n v="2131"/>
    <s v="yossef"/>
    <n v="2"/>
    <s v="Loggerhead"/>
    <s v=""/>
    <d v="2008-02-20T00:00:00"/>
    <n v="140.5"/>
    <n v="9.8000000000000007"/>
    <n v="9.5"/>
    <m/>
    <m/>
    <n v="10515"/>
    <n v="39612"/>
    <n v="422.5"/>
    <n v="14.1"/>
    <n v="12.7"/>
    <x v="0"/>
    <m/>
    <n v="2131"/>
    <n v="1"/>
    <n v="282"/>
    <n v="114"/>
    <n v="2.4736842105263159"/>
    <n v="4.2999999999999989"/>
    <n v="14.336734693877551"/>
    <n v="29.964539007092199"/>
    <n v="1.4629321116201579"/>
    <n v="0.70670489412001403"/>
    <n v="0.70670489412001403"/>
    <x v="60"/>
  </r>
  <r>
    <n v="5300"/>
    <s v="Tzabi"/>
    <n v="2"/>
    <s v="Loggerhead"/>
    <s v=""/>
    <d v="2012-03-18T00:00:00"/>
    <n v="144"/>
    <n v="9.9"/>
    <n v="9.6999999999999993"/>
    <n v="9.1999999999999993"/>
    <n v="7.7"/>
    <n v="26181"/>
    <n v="41026"/>
    <n v="181"/>
    <n v="10.199999999999999"/>
    <n v="9.4"/>
    <x v="88"/>
    <n v="8.1999999999999993"/>
    <n v="5300"/>
    <n v="1"/>
    <n v="37"/>
    <n v="40"/>
    <n v="0.92500000000000004"/>
    <n v="0.29999999999999893"/>
    <n v="14.545454545454545"/>
    <n v="17.745098039215687"/>
    <n v="1.4692378328741964"/>
    <n v="1.3840830449826991"/>
    <n v="1.3840830449826991"/>
    <x v="5"/>
  </r>
  <r>
    <n v="6614"/>
    <s v="Ometz"/>
    <n v="2"/>
    <s v="Loggerhead"/>
    <s v=""/>
    <d v="2015-09-24T00:00:00"/>
    <n v="146"/>
    <n v="11.9"/>
    <n v="10.3"/>
    <m/>
    <m/>
    <n v="35888"/>
    <n v="42399"/>
    <n v="360"/>
    <n v="14"/>
    <n v="13.5"/>
    <x v="95"/>
    <m/>
    <n v="6614"/>
    <n v="1"/>
    <n v="214"/>
    <n v="128"/>
    <n v="1.671875"/>
    <n v="2.0999999999999996"/>
    <n v="12.268907563025209"/>
    <n v="25.714285714285715"/>
    <n v="1.031000635548337"/>
    <n v="0.74489795918367352"/>
    <n v="0.74489795918367352"/>
    <x v="60"/>
  </r>
  <r>
    <n v="335"/>
    <s v="Max"/>
    <n v="2"/>
    <s v="Loggerhead"/>
    <s v=""/>
    <d v="2006-02-17T00:00:00"/>
    <n v="146.5"/>
    <m/>
    <m/>
    <m/>
    <m/>
    <n v="8941"/>
    <n v="38901"/>
    <n v="391"/>
    <n v="14"/>
    <n v="12.5"/>
    <x v="0"/>
    <m/>
    <n v="335"/>
    <n v="1"/>
    <n v="244.5"/>
    <n v="136"/>
    <n v="1.7977941176470589"/>
    <n v="0"/>
    <s v=""/>
    <n v="27.928571428571427"/>
    <s v=""/>
    <n v="0.74744897959183676"/>
    <n v="0.74744897959183676"/>
    <x v="60"/>
  </r>
  <r>
    <n v="14"/>
    <s v="Jabar"/>
    <n v="2"/>
    <s v="Loggerhead"/>
    <s v=""/>
    <d v="2003-04-28T00:00:00"/>
    <n v="153"/>
    <m/>
    <m/>
    <n v="9.9"/>
    <n v="8.4"/>
    <n v="8149"/>
    <n v="37826"/>
    <n v="206"/>
    <m/>
    <m/>
    <x v="96"/>
    <n v="8.5500000000000007"/>
    <n v="14"/>
    <n v="1"/>
    <n v="53"/>
    <n v="87"/>
    <n v="0.60919540229885061"/>
    <n v="0"/>
    <s v=""/>
    <s v=""/>
    <s v=""/>
    <s v=""/>
    <s v=""/>
    <x v="2"/>
  </r>
  <r>
    <n v="6143"/>
    <s v="Alma"/>
    <n v="2"/>
    <s v="Loggerhead"/>
    <s v=""/>
    <d v="2014-05-21T00:00:00"/>
    <n v="155"/>
    <n v="11.3"/>
    <n v="10.3"/>
    <n v="9.6999999999999993"/>
    <n v="8.4"/>
    <n v="32031"/>
    <n v="41806"/>
    <n v="195"/>
    <n v="11"/>
    <n v="10"/>
    <x v="0"/>
    <m/>
    <n v="6143"/>
    <n v="1"/>
    <n v="40"/>
    <n v="26"/>
    <n v="1.5384615384615385"/>
    <n v="-0.30000000000000071"/>
    <n v="13.716814159292035"/>
    <n v="17.727272727272727"/>
    <n v="1.2138773592293834"/>
    <n v="1.28099173553719"/>
    <n v="1.28099173553719"/>
    <x v="6"/>
  </r>
  <r>
    <n v="975"/>
    <s v="Dooma"/>
    <n v="2"/>
    <s v="Loggerhead"/>
    <s v=""/>
    <d v="2003-02-05T00:00:00"/>
    <n v="156.9"/>
    <m/>
    <n v="7.6"/>
    <n v="9.1"/>
    <m/>
    <n v="8004"/>
    <n v="37718"/>
    <n v="233.5"/>
    <m/>
    <m/>
    <x v="97"/>
    <n v="8.6999999999999993"/>
    <n v="975"/>
    <n v="1"/>
    <n v="76.599999999999994"/>
    <n v="61"/>
    <n v="1.2557377049180327"/>
    <n v="0"/>
    <s v=""/>
    <s v=""/>
    <s v=""/>
    <s v=""/>
    <s v=""/>
    <x v="2"/>
  </r>
  <r>
    <n v="967"/>
    <s v="Yam (sea)"/>
    <n v="2"/>
    <s v="Loggerhead"/>
    <s v=""/>
    <d v="2004-02-22T00:00:00"/>
    <n v="160.5"/>
    <n v="10.5"/>
    <n v="10"/>
    <m/>
    <m/>
    <n v="8653"/>
    <n v="38182"/>
    <n v="579"/>
    <m/>
    <m/>
    <x v="0"/>
    <m/>
    <n v="967"/>
    <n v="1"/>
    <n v="418.5"/>
    <n v="143"/>
    <n v="2.9265734265734267"/>
    <n v="0"/>
    <n v="15.285714285714286"/>
    <s v=""/>
    <n v="1.4557823129251701"/>
    <s v=""/>
    <s v=""/>
    <x v="2"/>
  </r>
  <r>
    <n v="6445"/>
    <s v="Snapir 2"/>
    <n v="2"/>
    <s v="Loggerhead"/>
    <s v=""/>
    <d v="2015-05-05T00:00:00"/>
    <n v="164"/>
    <n v="10.8"/>
    <n v="10.6"/>
    <n v="9.6"/>
    <n v="8.1999999999999993"/>
    <n v="34586"/>
    <n v="42172"/>
    <n v="21"/>
    <n v="12"/>
    <n v="11"/>
    <x v="0"/>
    <m/>
    <n v="6445"/>
    <n v="1"/>
    <n v="-143"/>
    <n v="43"/>
    <n v="0"/>
    <n v="1.1999999999999993"/>
    <n v="15.185185185185183"/>
    <n v="1.75"/>
    <n v="1.4060356652949244"/>
    <n v="1.1388888888888888"/>
    <n v="1.1388888888888888"/>
    <x v="4"/>
  </r>
  <r>
    <n v="6872"/>
    <s v="Tzavi"/>
    <n v="2"/>
    <s v="Loggerhead"/>
    <s v=""/>
    <d v="2017-04-29T00:00:00"/>
    <n v="165"/>
    <n v="10.199999999999999"/>
    <n v="10.3"/>
    <n v="10"/>
    <n v="8.1999999999999993"/>
    <n v="39081"/>
    <n v="42908"/>
    <n v="323"/>
    <m/>
    <m/>
    <x v="0"/>
    <m/>
    <n v="6872"/>
    <n v="1"/>
    <n v="158"/>
    <n v="54"/>
    <n v="2.925925925925926"/>
    <n v="0"/>
    <n v="16.176470588235293"/>
    <s v=""/>
    <n v="1.5859284890426759"/>
    <s v=""/>
    <s v=""/>
    <x v="2"/>
  </r>
  <r>
    <n v="6158"/>
    <s v="Li yam"/>
    <n v="2"/>
    <s v="Loggerhead"/>
    <s v=""/>
    <d v="2014-06-18T00:00:00"/>
    <n v="178"/>
    <n v="10"/>
    <n v="10.199999999999999"/>
    <m/>
    <m/>
    <n v="32259"/>
    <n v="41846"/>
    <n v="287"/>
    <m/>
    <m/>
    <x v="0"/>
    <m/>
    <n v="6158"/>
    <n v="1"/>
    <n v="109"/>
    <n v="38"/>
    <n v="2.8684210526315788"/>
    <n v="0"/>
    <n v="17.8"/>
    <s v=""/>
    <n v="1.78"/>
    <s v=""/>
    <s v=""/>
    <x v="2"/>
  </r>
  <r>
    <n v="6902"/>
    <s v="kaya"/>
    <n v="2"/>
    <s v="Loggerhead"/>
    <s v=""/>
    <d v="2017-08-12T00:00:00"/>
    <n v="203"/>
    <n v="12.2"/>
    <n v="11.7"/>
    <n v="10.9"/>
    <n v="10.199999999999999"/>
    <n v="40040"/>
    <n v="43040"/>
    <n v="404"/>
    <m/>
    <m/>
    <x v="0"/>
    <m/>
    <n v="6902"/>
    <n v="1"/>
    <n v="201"/>
    <n v="81"/>
    <n v="2.4814814814814814"/>
    <n v="0"/>
    <n v="16.639344262295083"/>
    <s v=""/>
    <n v="1.363880677237302"/>
    <s v=""/>
    <s v=""/>
    <x v="2"/>
  </r>
  <r>
    <n v="2132"/>
    <s v="Foohad"/>
    <n v="2"/>
    <s v="Loggerhead"/>
    <s v=""/>
    <d v="2008-02-19T00:00:00"/>
    <n v="204"/>
    <n v="11.8"/>
    <m/>
    <m/>
    <m/>
    <n v="10764"/>
    <n v="39637"/>
    <n v="672"/>
    <n v="17.600000000000001"/>
    <n v="15.7"/>
    <x v="0"/>
    <m/>
    <n v="2132"/>
    <n v="1"/>
    <n v="468"/>
    <n v="140"/>
    <n v="3.342857142857143"/>
    <n v="5.8000000000000007"/>
    <n v="17.288135593220339"/>
    <n v="38.18181818181818"/>
    <n v="1.465096236713588"/>
    <n v="0.65857438016528913"/>
    <n v="0.65857438016528913"/>
    <x v="60"/>
  </r>
  <r>
    <n v="6190"/>
    <s v="Haim"/>
    <n v="2"/>
    <s v="Loggerhead"/>
    <s v=""/>
    <d v="2014-08-09T00:00:00"/>
    <n v="207"/>
    <n v="12"/>
    <n v="12"/>
    <m/>
    <m/>
    <n v="32737"/>
    <n v="41917"/>
    <n v="322"/>
    <n v="13.1"/>
    <n v="11.5"/>
    <x v="95"/>
    <n v="8.9"/>
    <n v="6190"/>
    <n v="1"/>
    <n v="115"/>
    <n v="57"/>
    <n v="2.0175438596491229"/>
    <n v="1.0999999999999996"/>
    <n v="17.25"/>
    <n v="24.580152671755727"/>
    <n v="1.4375"/>
    <n v="1.2062234135539889"/>
    <n v="1.2062234135539889"/>
    <x v="18"/>
  </r>
  <r>
    <n v="5271"/>
    <s v="Shiva"/>
    <n v="2"/>
    <s v="Loggerhead"/>
    <s v=""/>
    <d v="2012-02-19T00:00:00"/>
    <n v="222"/>
    <n v="11.7"/>
    <n v="11.7"/>
    <n v="10.5"/>
    <n v="9.1999999999999993"/>
    <n v="26189"/>
    <n v="41026"/>
    <n v="324"/>
    <n v="12.8"/>
    <n v="12.7"/>
    <x v="94"/>
    <n v="10.4"/>
    <n v="5271"/>
    <n v="1"/>
    <n v="102"/>
    <n v="68"/>
    <n v="1.5"/>
    <n v="1.1000000000000014"/>
    <n v="18.974358974358974"/>
    <n v="25.3125"/>
    <n v="1.6217400832785449"/>
    <n v="1.3549804687499998"/>
    <n v="1.3549804687499998"/>
    <x v="5"/>
  </r>
  <r>
    <n v="5045"/>
    <s v="Eran"/>
    <n v="2"/>
    <s v="Loggerhead"/>
    <s v=""/>
    <d v="2011-07-11T00:00:00"/>
    <n v="238"/>
    <n v="13"/>
    <n v="12.4"/>
    <m/>
    <m/>
    <n v="23731"/>
    <n v="40882"/>
    <n v="757"/>
    <n v="17.5"/>
    <n v="15.3"/>
    <x v="98"/>
    <n v="13.7"/>
    <n v="5045"/>
    <n v="1"/>
    <n v="519"/>
    <n v="147"/>
    <n v="3.5306122448979593"/>
    <n v="4.5"/>
    <n v="18.307692307692307"/>
    <n v="43.25714285714286"/>
    <n v="1.4082840236686391"/>
    <n v="0.77714285714285714"/>
    <n v="0.77714285714285714"/>
    <x v="17"/>
  </r>
  <r>
    <n v="1259"/>
    <s v="Refael"/>
    <n v="2"/>
    <s v="Loggerhead"/>
    <s v=""/>
    <d v="2007-09-20T00:00:00"/>
    <n v="250"/>
    <n v="13.2"/>
    <n v="12.5"/>
    <m/>
    <m/>
    <n v="10706"/>
    <n v="39644"/>
    <n v="1644"/>
    <n v="22.5"/>
    <n v="20.100000000000001"/>
    <x v="0"/>
    <m/>
    <n v="1259"/>
    <n v="1"/>
    <n v="1394"/>
    <n v="299"/>
    <n v="4.6622073578595318"/>
    <n v="9.3000000000000007"/>
    <n v="18.939393939393941"/>
    <n v="73.066666666666663"/>
    <n v="1.4348025711662078"/>
    <n v="0.49382716049382713"/>
    <n v="0.49382716049382713"/>
    <x v="0"/>
  </r>
  <r>
    <n v="6831"/>
    <s v="Ozi"/>
    <n v="2"/>
    <s v="Loggerhead"/>
    <s v=""/>
    <d v="2017-01-29T00:00:00"/>
    <n v="250"/>
    <n v="13"/>
    <n v="12"/>
    <n v="11"/>
    <n v="9.5"/>
    <n v="38213"/>
    <n v="42788"/>
    <n v="321"/>
    <m/>
    <m/>
    <x v="0"/>
    <m/>
    <n v="6831"/>
    <n v="1"/>
    <n v="71"/>
    <n v="24"/>
    <n v="2.9583333333333335"/>
    <n v="0"/>
    <n v="19.23076923076923"/>
    <s v=""/>
    <n v="1.4792899408284024"/>
    <s v=""/>
    <s v=""/>
    <x v="2"/>
  </r>
  <r>
    <n v="323"/>
    <s v="Dlila"/>
    <n v="2"/>
    <s v="Loggerhead"/>
    <s v=""/>
    <d v="2006-06-28T00:00:00"/>
    <n v="251"/>
    <n v="12.5"/>
    <n v="12"/>
    <m/>
    <m/>
    <n v="15047"/>
    <n v="38896"/>
    <n v="251"/>
    <n v="12.5"/>
    <n v="12"/>
    <x v="0"/>
    <m/>
    <n v="323"/>
    <n v="1"/>
    <n v="0"/>
    <n v="0"/>
    <n v="0"/>
    <n v="0"/>
    <n v="20.079999999999998"/>
    <n v="20.079999999999998"/>
    <n v="1.6064000000000001"/>
    <n v="1.6064000000000001"/>
    <n v="1.6064000000000001"/>
    <x v="8"/>
  </r>
  <r>
    <n v="6893"/>
    <s v="Yahly"/>
    <n v="2"/>
    <s v="Loggerhead"/>
    <s v=""/>
    <d v="2017-07-14T00:00:00"/>
    <n v="256"/>
    <n v="12.2"/>
    <n v="12.1"/>
    <n v="11.3"/>
    <n v="10.199999999999999"/>
    <n v="39489"/>
    <n v="42966"/>
    <n v="352"/>
    <n v="12.1"/>
    <n v="12.1"/>
    <x v="99"/>
    <n v="10.199999999999999"/>
    <n v="6893"/>
    <n v="1"/>
    <n v="96"/>
    <n v="36"/>
    <n v="2.6666666666666665"/>
    <n v="-9.9999999999999645E-2"/>
    <n v="20.983606557377051"/>
    <n v="29.090909090909093"/>
    <n v="1.7199677506046764"/>
    <n v="1.7485144457345809"/>
    <n v="1.7485144457345809"/>
    <x v="7"/>
  </r>
  <r>
    <n v="7082"/>
    <s v="Nisim"/>
    <n v="2"/>
    <s v="Loggerhead"/>
    <s v=""/>
    <d v="2018-07-16T00:00:00"/>
    <n v="267"/>
    <n v="12"/>
    <n v="12.5"/>
    <n v="11.5"/>
    <n v="11"/>
    <n v="42946"/>
    <n v="43338"/>
    <n v="366"/>
    <n v="12.4"/>
    <n v="12.1"/>
    <x v="100"/>
    <m/>
    <n v="7082"/>
    <n v="1"/>
    <n v="99"/>
    <n v="41"/>
    <n v="2.4146341463414633"/>
    <n v="0.40000000000000036"/>
    <n v="22.25"/>
    <n v="29.516129032258064"/>
    <n v="1.8541666666666667"/>
    <n v="1.7364724245577521"/>
    <n v="1.7364724245577521"/>
    <x v="7"/>
  </r>
  <r>
    <n v="7078"/>
    <s v="Shmuel"/>
    <n v="2"/>
    <s v="Loggerhead"/>
    <s v=""/>
    <d v="2018-07-09T00:00:00"/>
    <n v="299"/>
    <n v="12.5"/>
    <n v="13"/>
    <n v="12"/>
    <n v="11.5"/>
    <n v="43199"/>
    <n v="43355"/>
    <n v="591"/>
    <m/>
    <m/>
    <x v="0"/>
    <m/>
    <n v="7078"/>
    <n v="1"/>
    <n v="292"/>
    <n v="65"/>
    <n v="4.4923076923076923"/>
    <n v="0"/>
    <n v="23.92"/>
    <s v=""/>
    <n v="1.9136"/>
    <s v=""/>
    <s v=""/>
    <x v="2"/>
  </r>
  <r>
    <n v="459"/>
    <s v="Alberto"/>
    <n v="2"/>
    <s v="Loggerhead"/>
    <s v=""/>
    <d v="2006-10-16T00:00:00"/>
    <n v="300"/>
    <n v="13.5"/>
    <m/>
    <m/>
    <m/>
    <n v="1047"/>
    <n v="39209"/>
    <n v="1400"/>
    <n v="22.2"/>
    <n v="20.3"/>
    <x v="0"/>
    <m/>
    <n v="459"/>
    <n v="1"/>
    <n v="1100"/>
    <n v="203"/>
    <n v="5.4187192118226601"/>
    <n v="8.6999999999999993"/>
    <n v="22.222222222222221"/>
    <n v="63.063063063063062"/>
    <n v="1.6460905349794239"/>
    <n v="0.60871682493304113"/>
    <n v="0.60871682493304113"/>
    <x v="3"/>
  </r>
  <r>
    <n v="4345"/>
    <s v="shimshon"/>
    <n v="2"/>
    <s v="Loggerhead"/>
    <s v=""/>
    <d v="2010-08-14T00:00:00"/>
    <n v="307.5"/>
    <n v="13.5"/>
    <n v="13.5"/>
    <n v="13"/>
    <n v="10.4"/>
    <n v="20016"/>
    <n v="40485"/>
    <n v="713"/>
    <n v="17.100000000000001"/>
    <n v="15"/>
    <x v="0"/>
    <m/>
    <n v="4345"/>
    <n v="1"/>
    <n v="405.5"/>
    <n v="81"/>
    <n v="5.0061728395061724"/>
    <n v="3.6000000000000014"/>
    <n v="22.777777777777779"/>
    <n v="41.695906432748536"/>
    <n v="1.6872427983539096"/>
    <n v="1.0516056222427412"/>
    <n v="1.0516056222427412"/>
    <x v="4"/>
  </r>
  <r>
    <n v="2217"/>
    <s v="Yair"/>
    <n v="2"/>
    <s v="Loggerhead"/>
    <s v=""/>
    <d v="2008-07-29T00:00:00"/>
    <n v="314.5"/>
    <n v="12.4"/>
    <m/>
    <m/>
    <m/>
    <n v="11069"/>
    <n v="39715"/>
    <n v="574"/>
    <n v="15.7"/>
    <n v="14.4"/>
    <x v="0"/>
    <m/>
    <n v="2217"/>
    <n v="1"/>
    <n v="259.5"/>
    <n v="57"/>
    <n v="4.5526315789473681"/>
    <n v="3.2999999999999989"/>
    <n v="25.362903225806452"/>
    <n v="36.560509554140133"/>
    <n v="2.0453954214360039"/>
    <n v="1.2759138301756665"/>
    <n v="1.2759138301756665"/>
    <x v="6"/>
  </r>
  <r>
    <n v="1068"/>
    <s v="Yanay 2"/>
    <n v="2"/>
    <s v="Loggerhead"/>
    <s v=""/>
    <d v="2004-07-21T00:00:00"/>
    <n v="324.5"/>
    <n v="14"/>
    <n v="13.4"/>
    <n v="12.6"/>
    <n v="10.6"/>
    <n v="8656"/>
    <n v="38295"/>
    <n v="1052"/>
    <m/>
    <m/>
    <x v="0"/>
    <m/>
    <n v="1068"/>
    <n v="1"/>
    <n v="727.5"/>
    <n v="106"/>
    <n v="6.8632075471698117"/>
    <n v="0"/>
    <n v="23.178571428571427"/>
    <s v=""/>
    <n v="1.6556122448979591"/>
    <s v=""/>
    <s v=""/>
    <x v="2"/>
  </r>
  <r>
    <n v="6570"/>
    <s v="Lev"/>
    <n v="2"/>
    <s v="Loggerhead"/>
    <s v=""/>
    <d v="2015-07-28T00:00:00"/>
    <n v="335"/>
    <n v="13.3"/>
    <n v="13.1"/>
    <n v="12.6"/>
    <n v="10.6"/>
    <n v="35445"/>
    <n v="42310"/>
    <n v="970"/>
    <n v="18.7"/>
    <n v="17.3"/>
    <x v="0"/>
    <m/>
    <n v="6570"/>
    <n v="1"/>
    <n v="635"/>
    <n v="97"/>
    <n v="6.5463917525773194"/>
    <n v="5.3999999999999986"/>
    <n v="25.18796992481203"/>
    <n v="51.871657754010698"/>
    <n v="1.8938323251738367"/>
    <n v="0.95799136377934746"/>
    <n v="0.95799136377934746"/>
    <x v="19"/>
  </r>
  <r>
    <n v="6166"/>
    <s v="Eden"/>
    <n v="2"/>
    <s v="Loggerhead"/>
    <s v=""/>
    <d v="2014-07-14T00:00:00"/>
    <n v="343"/>
    <n v="13.9"/>
    <n v="13.6"/>
    <n v="12.1"/>
    <n v="10.5"/>
    <n v="32625"/>
    <n v="41897"/>
    <n v="654"/>
    <m/>
    <m/>
    <x v="0"/>
    <m/>
    <n v="6166"/>
    <n v="1"/>
    <n v="311"/>
    <n v="63"/>
    <n v="4.9365079365079367"/>
    <n v="0"/>
    <n v="24.676258992805757"/>
    <s v=""/>
    <n v="1.7752704311371046"/>
    <s v=""/>
    <s v=""/>
    <x v="2"/>
  </r>
  <r>
    <n v="4338"/>
    <s v="Adva"/>
    <n v="2"/>
    <s v="Loggerhead"/>
    <s v=""/>
    <d v="2010-07-26T00:00:00"/>
    <n v="346"/>
    <n v="13.6"/>
    <n v="12.9"/>
    <m/>
    <m/>
    <n v="19401"/>
    <n v="40407"/>
    <m/>
    <n v="14.5"/>
    <n v="13.5"/>
    <x v="0"/>
    <m/>
    <n v="4338"/>
    <n v="1"/>
    <n v="0"/>
    <n v="22"/>
    <n v="0"/>
    <n v="0.90000000000000036"/>
    <n v="25.441176470588236"/>
    <s v=""/>
    <n v="1.8706747404844293"/>
    <s v=""/>
    <s v=""/>
    <x v="2"/>
  </r>
  <r>
    <n v="4343"/>
    <s v="moshiko"/>
    <n v="2"/>
    <s v="Loggerhead"/>
    <s v=""/>
    <d v="2010-08-13T00:00:00"/>
    <n v="358"/>
    <n v="14.8"/>
    <n v="14"/>
    <n v="13.7"/>
    <n v="11.7"/>
    <n v="20017"/>
    <n v="40485"/>
    <n v="803"/>
    <n v="19.2"/>
    <n v="16.399999999999999"/>
    <x v="0"/>
    <m/>
    <n v="4343"/>
    <n v="1"/>
    <n v="445"/>
    <n v="82"/>
    <n v="5.4268292682926829"/>
    <n v="4.3999999999999986"/>
    <n v="24.189189189189189"/>
    <n v="41.822916666666671"/>
    <n v="1.6344046749452152"/>
    <n v="0.97113715277777779"/>
    <n v="0.97113715277777779"/>
    <x v="19"/>
  </r>
  <r>
    <n v="2215"/>
    <s v="Fadida"/>
    <n v="2"/>
    <s v="Loggerhead"/>
    <s v=""/>
    <d v="2008-07-22T00:00:00"/>
    <n v="361.5"/>
    <n v="14.1"/>
    <n v="13.1"/>
    <m/>
    <m/>
    <n v="11067"/>
    <n v="39715"/>
    <n v="744"/>
    <n v="17.3"/>
    <n v="15.9"/>
    <x v="0"/>
    <m/>
    <n v="2215"/>
    <n v="1"/>
    <n v="382.5"/>
    <n v="64"/>
    <n v="5.9765625"/>
    <n v="3.2000000000000011"/>
    <n v="25.638297872340427"/>
    <n v="43.005780346820806"/>
    <n v="1.8183189980383281"/>
    <n v="1.2078585986835511"/>
    <n v="1.2078585986835511"/>
    <x v="18"/>
  </r>
  <r>
    <n v="2227"/>
    <s v="Corfu"/>
    <n v="2"/>
    <s v="Loggerhead"/>
    <s v=""/>
    <d v="2008-09-27T00:00:00"/>
    <n v="393"/>
    <n v="14"/>
    <n v="14.3"/>
    <m/>
    <m/>
    <n v="16129"/>
    <n v="40016"/>
    <n v="1880"/>
    <n v="23.5"/>
    <n v="22.5"/>
    <x v="0"/>
    <m/>
    <n v="2227"/>
    <n v="1"/>
    <n v="1487"/>
    <n v="298"/>
    <n v="4.9899328859060406"/>
    <n v="9.5"/>
    <n v="28.071428571428573"/>
    <n v="80"/>
    <n v="2.0051020408163267"/>
    <n v="0.71163422363060214"/>
    <n v="0.71163422363060214"/>
    <x v="60"/>
  </r>
  <r>
    <n v="6901"/>
    <s v="Yael"/>
    <n v="2"/>
    <s v="Loggerhead"/>
    <s v=""/>
    <d v="2017-08-12T00:00:00"/>
    <n v="395"/>
    <n v="14.4"/>
    <n v="13.7"/>
    <n v="13.5"/>
    <n v="11.7"/>
    <n v="40035"/>
    <n v="43040"/>
    <n v="804"/>
    <m/>
    <m/>
    <x v="0"/>
    <m/>
    <n v="6901"/>
    <n v="1"/>
    <n v="409"/>
    <n v="81"/>
    <n v="5.0493827160493829"/>
    <n v="0"/>
    <n v="27.430555555555554"/>
    <s v=""/>
    <n v="1.9048996913580245"/>
    <s v=""/>
    <s v=""/>
    <x v="2"/>
  </r>
  <r>
    <n v="6905"/>
    <s v="Amir"/>
    <n v="2"/>
    <s v="Loggerhead"/>
    <s v=""/>
    <d v="2017-08-19T00:00:00"/>
    <n v="403"/>
    <n v="13.9"/>
    <n v="13.8"/>
    <n v="13.2"/>
    <n v="10.8"/>
    <n v="40038"/>
    <n v="43040"/>
    <n v="610"/>
    <m/>
    <m/>
    <x v="0"/>
    <m/>
    <n v="6905"/>
    <n v="1"/>
    <n v="207"/>
    <n v="74"/>
    <n v="2.7972972972972974"/>
    <n v="0"/>
    <n v="28.992805755395683"/>
    <s v=""/>
    <n v="2.0858133636975311"/>
    <s v=""/>
    <s v=""/>
    <x v="2"/>
  </r>
  <r>
    <n v="6283"/>
    <s v="Ladino"/>
    <n v="2"/>
    <s v="Loggerhead"/>
    <s v=""/>
    <d v="2014-11-01T00:00:00"/>
    <n v="418"/>
    <n v="16.8"/>
    <n v="15.5"/>
    <n v="15.2"/>
    <n v="12.7"/>
    <n v="33162"/>
    <n v="41991"/>
    <n v="600"/>
    <n v="17.7"/>
    <n v="16.2"/>
    <x v="101"/>
    <n v="11.7"/>
    <n v="6283"/>
    <n v="1"/>
    <n v="182"/>
    <n v="47"/>
    <n v="3.8723404255319149"/>
    <n v="0.89999999999999858"/>
    <n v="24.88095238095238"/>
    <n v="33.898305084745765"/>
    <n v="1.4810090702947845"/>
    <n v="1.3342270739570368"/>
    <n v="1.3342270739570368"/>
    <x v="6"/>
  </r>
  <r>
    <n v="6938"/>
    <s v="Ocean"/>
    <n v="2"/>
    <s v="Loggerhead"/>
    <s v=""/>
    <d v="2017-11-12T00:00:00"/>
    <n v="430"/>
    <n v="14.5"/>
    <n v="14.5"/>
    <n v="12.2"/>
    <n v="10.5"/>
    <n v="41839"/>
    <n v="43212"/>
    <n v="915"/>
    <n v="18.8"/>
    <n v="17.100000000000001"/>
    <x v="102"/>
    <m/>
    <n v="6938"/>
    <n v="1"/>
    <n v="485"/>
    <n v="161"/>
    <n v="3.012422360248447"/>
    <n v="4.3000000000000007"/>
    <n v="29.655172413793103"/>
    <n v="48.670212765957444"/>
    <n v="2.0451843043995246"/>
    <n v="1.2166138524219101"/>
    <n v="1.2166138524219101"/>
    <x v="18"/>
  </r>
  <r>
    <n v="2223"/>
    <s v="Jinji"/>
    <n v="2"/>
    <s v="Loggerhead"/>
    <s v=""/>
    <d v="2008-08-27T00:00:00"/>
    <n v="445"/>
    <n v="15"/>
    <n v="15"/>
    <m/>
    <m/>
    <n v="11068"/>
    <n v="39715"/>
    <n v="539"/>
    <n v="14.8"/>
    <n v="15.5"/>
    <x v="0"/>
    <m/>
    <n v="2223"/>
    <n v="1"/>
    <n v="94"/>
    <n v="28"/>
    <n v="3.3571428571428572"/>
    <n v="-0.19999999999999929"/>
    <n v="29.666666666666668"/>
    <n v="36.418918918918919"/>
    <n v="1.9777777777777779"/>
    <n v="2.0315924032140247"/>
    <n v="2.0315924032140247"/>
    <x v="9"/>
  </r>
  <r>
    <n v="6644"/>
    <s v="Claus"/>
    <n v="2"/>
    <s v="Loggerhead"/>
    <s v=""/>
    <d v="2015-12-26T00:00:00"/>
    <n v="460"/>
    <n v="15.5"/>
    <n v="14.5"/>
    <n v="14.1"/>
    <n v="11.8"/>
    <n v="35887"/>
    <n v="42399"/>
    <n v="590"/>
    <n v="16"/>
    <n v="14.5"/>
    <x v="103"/>
    <m/>
    <n v="6644"/>
    <n v="1"/>
    <n v="130"/>
    <n v="35"/>
    <n v="3.7142857142857144"/>
    <n v="0.5"/>
    <n v="29.677419354838708"/>
    <n v="36.875"/>
    <n v="1.9146722164412071"/>
    <n v="1.796875"/>
    <n v="1.796875"/>
    <x v="64"/>
  </r>
  <r>
    <n v="6895"/>
    <s v="Benji"/>
    <n v="2"/>
    <s v="Loggerhead"/>
    <s v=""/>
    <d v="2017-07-30T00:00:00"/>
    <n v="504"/>
    <m/>
    <m/>
    <m/>
    <m/>
    <n v="40037"/>
    <n v="43040"/>
    <n v="938"/>
    <m/>
    <m/>
    <x v="0"/>
    <m/>
    <n v="6895"/>
    <n v="1"/>
    <n v="434"/>
    <n v="94"/>
    <n v="4.6170212765957448"/>
    <n v="0"/>
    <s v=""/>
    <s v=""/>
    <s v=""/>
    <s v=""/>
    <s v=""/>
    <x v="2"/>
  </r>
  <r>
    <n v="201"/>
    <s v="Speedo"/>
    <n v="2"/>
    <s v="Loggerhead"/>
    <s v=""/>
    <d v="2004-09-10T00:00:00"/>
    <n v="546"/>
    <n v="16.5"/>
    <n v="15.4"/>
    <m/>
    <m/>
    <n v="8502"/>
    <n v="38295"/>
    <n v="815"/>
    <m/>
    <m/>
    <x v="0"/>
    <m/>
    <n v="201"/>
    <n v="1"/>
    <n v="269"/>
    <n v="55"/>
    <n v="4.8909090909090907"/>
    <n v="0"/>
    <n v="33.090909090909093"/>
    <s v=""/>
    <n v="2.0055096418732781"/>
    <s v=""/>
    <s v=""/>
    <x v="2"/>
  </r>
  <r>
    <n v="6915"/>
    <s v="yehoshua"/>
    <n v="2"/>
    <s v="Loggerhead"/>
    <s v=""/>
    <d v="2017-10-08T00:00:00"/>
    <n v="546"/>
    <n v="16"/>
    <n v="15.5"/>
    <n v="12.8"/>
    <m/>
    <n v="41847"/>
    <n v="43212"/>
    <n v="936"/>
    <n v="18.5"/>
    <n v="17"/>
    <x v="98"/>
    <m/>
    <n v="6915"/>
    <n v="1"/>
    <n v="390"/>
    <n v="196"/>
    <n v="1.989795918367347"/>
    <n v="2.5"/>
    <n v="34.125"/>
    <n v="50.594594594594597"/>
    <n v="2.1328125"/>
    <n v="1.5953250547845141"/>
    <n v="1.5953250547845141"/>
    <x v="8"/>
  </r>
  <r>
    <n v="6908"/>
    <s v="Joshua"/>
    <n v="2"/>
    <s v="Loggerhead"/>
    <s v=""/>
    <d v="2017-09-02T00:00:00"/>
    <n v="558"/>
    <n v="17"/>
    <n v="15.5"/>
    <n v="20.2"/>
    <n v="13"/>
    <n v="40511"/>
    <n v="43093"/>
    <n v="990"/>
    <n v="21"/>
    <n v="18.5"/>
    <x v="104"/>
    <m/>
    <n v="6908"/>
    <n v="1"/>
    <n v="432"/>
    <n v="113"/>
    <n v="3.8230088495575223"/>
    <n v="4"/>
    <n v="32.823529411764703"/>
    <n v="47.142857142857146"/>
    <n v="1.9307958477508651"/>
    <n v="1.2653061224489797"/>
    <n v="1.2653061224489797"/>
    <x v="6"/>
  </r>
  <r>
    <n v="6897"/>
    <s v="Blumental"/>
    <n v="2"/>
    <s v="Loggerhead"/>
    <s v=""/>
    <d v="2017-08-03T00:00:00"/>
    <n v="560"/>
    <n v="16.600000000000001"/>
    <n v="15.6"/>
    <n v="14.5"/>
    <n v="12.7"/>
    <n v="39626"/>
    <n v="42992"/>
    <n v="789"/>
    <n v="18"/>
    <n v="16.5"/>
    <x v="105"/>
    <n v="14.5"/>
    <n v="6897"/>
    <n v="1"/>
    <n v="229"/>
    <n v="42"/>
    <n v="5.4523809523809526"/>
    <n v="1.3999999999999986"/>
    <n v="33.734939759036145"/>
    <n v="43.833333333333336"/>
    <n v="2.0322252866889241"/>
    <n v="1.728395061728395"/>
    <n v="1.728395061728395"/>
    <x v="7"/>
  </r>
  <r>
    <n v="7046"/>
    <s v="Chananel"/>
    <n v="2"/>
    <s v="Loggerhead"/>
    <s v=""/>
    <d v="2018-02-25T00:00:00"/>
    <n v="562"/>
    <n v="17"/>
    <n v="15.5"/>
    <n v="16"/>
    <n v="13.5"/>
    <n v="42724"/>
    <n v="43313"/>
    <n v="1518"/>
    <m/>
    <m/>
    <x v="0"/>
    <m/>
    <n v="7046"/>
    <n v="1"/>
    <n v="956"/>
    <n v="157"/>
    <n v="6.0891719745222934"/>
    <n v="0"/>
    <n v="33.058823529411768"/>
    <s v=""/>
    <n v="1.9446366782006921"/>
    <s v=""/>
    <s v=""/>
    <x v="2"/>
  </r>
  <r>
    <n v="6906"/>
    <s v="Sami"/>
    <n v="2"/>
    <s v="Loggerhead"/>
    <s v=""/>
    <d v="2017-08-27T00:00:00"/>
    <n v="568"/>
    <n v="16"/>
    <n v="14.4"/>
    <n v="14"/>
    <n v="12.5"/>
    <n v="40514"/>
    <n v="43093"/>
    <n v="1090"/>
    <n v="20.3"/>
    <n v="17.5"/>
    <x v="106"/>
    <m/>
    <n v="6906"/>
    <n v="1"/>
    <n v="522"/>
    <n v="119"/>
    <n v="4.3865546218487399"/>
    <n v="4.3000000000000007"/>
    <n v="35.5"/>
    <n v="53.694581280788178"/>
    <n v="2.21875"/>
    <n v="1.3783396830789389"/>
    <n v="1.3783396830789389"/>
    <x v="5"/>
  </r>
  <r>
    <n v="6571"/>
    <s v="Tuko"/>
    <n v="2"/>
    <s v="Loggerhead"/>
    <s v=""/>
    <d v="2015-07-30T00:00:00"/>
    <n v="594"/>
    <n v="16.600000000000001"/>
    <n v="15"/>
    <n v="14.1"/>
    <n v="10.1"/>
    <n v="35444"/>
    <n v="42310"/>
    <n v="1134"/>
    <m/>
    <m/>
    <x v="0"/>
    <m/>
    <n v="6571"/>
    <n v="1"/>
    <n v="540"/>
    <n v="95"/>
    <n v="5.6842105263157894"/>
    <n v="0"/>
    <n v="35.783132530120476"/>
    <s v=""/>
    <n v="2.1556103933807513"/>
    <s v=""/>
    <s v=""/>
    <x v="2"/>
  </r>
  <r>
    <n v="6802"/>
    <s v="Yossef"/>
    <n v="2"/>
    <s v="Loggerhead"/>
    <s v=""/>
    <d v="2016-11-17T00:00:00"/>
    <n v="631"/>
    <n v="17.5"/>
    <n v="16"/>
    <n v="16"/>
    <n v="13.2"/>
    <n v="37843"/>
    <n v="42725"/>
    <n v="874"/>
    <n v="18.5"/>
    <n v="17.899999999999999"/>
    <x v="98"/>
    <n v="12.6"/>
    <n v="6802"/>
    <n v="1"/>
    <n v="243"/>
    <n v="34"/>
    <n v="7.1470588235294121"/>
    <n v="1"/>
    <n v="36.057142857142857"/>
    <n v="47.243243243243242"/>
    <n v="2.060408163265306"/>
    <n v="1.8436815193571949"/>
    <n v="1.8436815193571949"/>
    <x v="64"/>
  </r>
  <r>
    <n v="300"/>
    <s v="Assi"/>
    <n v="2"/>
    <s v="Loggerhead"/>
    <s v=""/>
    <d v="2006-03-20T00:00:00"/>
    <n v="704"/>
    <n v="20"/>
    <n v="18.5"/>
    <m/>
    <m/>
    <n v="6110"/>
    <n v="38901"/>
    <n v="1470"/>
    <m/>
    <m/>
    <x v="0"/>
    <m/>
    <n v="300"/>
    <n v="1"/>
    <n v="766"/>
    <n v="105"/>
    <n v="7.2952380952380951"/>
    <n v="0"/>
    <n v="35.200000000000003"/>
    <s v=""/>
    <n v="1.76"/>
    <s v=""/>
    <s v=""/>
    <x v="2"/>
  </r>
  <r>
    <n v="4552"/>
    <s v="Effi"/>
    <n v="2"/>
    <s v="Loggerhead"/>
    <s v=""/>
    <d v="2006-03-20T00:00:00"/>
    <n v="704"/>
    <n v="20"/>
    <n v="18.5"/>
    <m/>
    <m/>
    <n v="20708"/>
    <n v="38901"/>
    <n v="1470"/>
    <m/>
    <m/>
    <x v="0"/>
    <m/>
    <n v="4552"/>
    <n v="1"/>
    <n v="766"/>
    <n v="105"/>
    <n v="7.2952380952380951"/>
    <n v="0"/>
    <n v="35.200000000000003"/>
    <s v=""/>
    <n v="1.76"/>
    <s v=""/>
    <s v=""/>
    <x v="2"/>
  </r>
  <r>
    <n v="4243"/>
    <s v="Udi"/>
    <n v="2"/>
    <s v="Loggerhead"/>
    <s v=""/>
    <d v="2010-02-28T00:00:00"/>
    <n v="749.5"/>
    <n v="18.100000000000001"/>
    <n v="18.2"/>
    <n v="17.399999999999999"/>
    <n v="15.4"/>
    <n v="19075"/>
    <n v="40346"/>
    <n v="1432"/>
    <n v="22.2"/>
    <n v="21.6"/>
    <x v="0"/>
    <m/>
    <n v="4243"/>
    <n v="1"/>
    <n v="682.5"/>
    <n v="109"/>
    <n v="6.261467889908257"/>
    <n v="4.0999999999999979"/>
    <n v="41.408839779005518"/>
    <n v="64.50450450450451"/>
    <n v="2.2877812032599731"/>
    <n v="1.5207775342910479"/>
    <n v="1.5207775342910479"/>
    <x v="21"/>
  </r>
  <r>
    <n v="6294"/>
    <s v="Raphael"/>
    <n v="2"/>
    <s v="Loggerhead"/>
    <s v=""/>
    <d v="2014-11-27T00:00:00"/>
    <n v="816"/>
    <n v="19.399999999999999"/>
    <n v="17"/>
    <n v="16.2"/>
    <n v="13.2"/>
    <n v="33163"/>
    <n v="41991"/>
    <n v="1078"/>
    <n v="20.5"/>
    <n v="17"/>
    <x v="107"/>
    <n v="13.6"/>
    <n v="6294"/>
    <n v="1"/>
    <n v="262"/>
    <n v="21"/>
    <n v="12.476190476190476"/>
    <n v="1.1000000000000014"/>
    <n v="42.061855670103093"/>
    <n v="52.585365853658537"/>
    <n v="2.1681368902114997"/>
    <n v="1.9417013682331945"/>
    <n v="1.9417013682331945"/>
    <x v="20"/>
  </r>
  <r>
    <n v="6832"/>
    <s v="Yael"/>
    <n v="2"/>
    <s v="Loggerhead"/>
    <s v=""/>
    <d v="2017-01-31T00:00:00"/>
    <n v="822"/>
    <n v="19"/>
    <n v="17"/>
    <n v="16.600000000000001"/>
    <n v="13.4"/>
    <n v="38655"/>
    <n v="42842"/>
    <n v="1360"/>
    <n v="21.5"/>
    <n v="19"/>
    <x v="108"/>
    <n v="15.2"/>
    <n v="6832"/>
    <n v="1"/>
    <n v="538"/>
    <n v="76"/>
    <n v="7.0789473684210522"/>
    <n v="2.5"/>
    <n v="43.263157894736842"/>
    <n v="63.255813953488371"/>
    <n v="2.2770083102493075"/>
    <n v="1.7782585181179016"/>
    <n v="1.7782585181179016"/>
    <x v="64"/>
  </r>
  <r>
    <n v="3859"/>
    <s v="Jolean"/>
    <n v="2"/>
    <s v="Loggerhead"/>
    <s v=""/>
    <d v="2009-04-18T00:00:00"/>
    <n v="837"/>
    <n v="19"/>
    <n v="18.8"/>
    <m/>
    <m/>
    <n v="16760"/>
    <n v="40075"/>
    <n v="1340"/>
    <n v="22.5"/>
    <n v="20.2"/>
    <x v="0"/>
    <m/>
    <n v="3859"/>
    <n v="1"/>
    <n v="503"/>
    <n v="154"/>
    <n v="3.2662337662337664"/>
    <n v="3.5"/>
    <n v="44.05263157894737"/>
    <n v="59.555555555555557"/>
    <n v="2.3185595567867034"/>
    <n v="1.6533333333333333"/>
    <n v="1.6533333333333333"/>
    <x v="7"/>
  </r>
  <r>
    <n v="7011"/>
    <s v="Shir"/>
    <n v="2"/>
    <s v="Loggerhead"/>
    <s v=""/>
    <d v="2017-12-21T00:00:00"/>
    <n v="1140"/>
    <n v="19.5"/>
    <n v="18.5"/>
    <m/>
    <m/>
    <n v="40623"/>
    <n v="43110"/>
    <n v="1193"/>
    <m/>
    <m/>
    <x v="0"/>
    <m/>
    <n v="7011"/>
    <n v="1"/>
    <n v="53"/>
    <n v="20"/>
    <n v="2.65"/>
    <n v="0"/>
    <n v="58.46153846153846"/>
    <s v=""/>
    <n v="2.998027613412229"/>
    <s v=""/>
    <s v=""/>
    <x v="2"/>
  </r>
  <r>
    <n v="302"/>
    <s v="Leon"/>
    <n v="2"/>
    <s v="Loggerhead"/>
    <s v=""/>
    <d v="2006-05-17T00:00:00"/>
    <n v="1150"/>
    <n v="19"/>
    <n v="18.5"/>
    <m/>
    <m/>
    <n v="8880"/>
    <n v="38901"/>
    <n v="1490"/>
    <m/>
    <m/>
    <x v="0"/>
    <m/>
    <n v="302"/>
    <n v="1"/>
    <n v="340"/>
    <n v="47"/>
    <n v="7.2340425531914896"/>
    <n v="0"/>
    <n v="60.526315789473685"/>
    <s v=""/>
    <n v="3.1855955678670358"/>
    <s v=""/>
    <s v=""/>
    <x v="2"/>
  </r>
  <r>
    <n v="6210"/>
    <s v="Benny"/>
    <n v="2"/>
    <s v="Loggerhead"/>
    <s v=""/>
    <d v="2014-08-19T00:00:00"/>
    <n v="1194"/>
    <n v="22.7"/>
    <n v="20.6"/>
    <n v="18.600000000000001"/>
    <n v="15.1"/>
    <n v="33526"/>
    <n v="42050"/>
    <n v="2280"/>
    <n v="26.4"/>
    <n v="24.4"/>
    <x v="109"/>
    <m/>
    <n v="6210"/>
    <n v="1"/>
    <n v="1086"/>
    <n v="180"/>
    <n v="6.0333333333333332"/>
    <n v="3.6999999999999993"/>
    <n v="52.59911894273128"/>
    <n v="86.363636363636374"/>
    <n v="2.3171418036445499"/>
    <n v="1.713154269972452"/>
    <n v="1.713154269972452"/>
    <x v="7"/>
  </r>
  <r>
    <n v="6586"/>
    <s v="Kwan"/>
    <n v="2"/>
    <s v="Loggerhead"/>
    <s v=""/>
    <d v="2015-08-28T00:00:00"/>
    <n v="2115"/>
    <n v="27"/>
    <n v="23.5"/>
    <n v="22.5"/>
    <n v="18.7"/>
    <n v="35426"/>
    <n v="42306"/>
    <n v="2486"/>
    <m/>
    <m/>
    <x v="0"/>
    <m/>
    <n v="6586"/>
    <n v="1"/>
    <n v="371"/>
    <n v="62"/>
    <n v="5.9838709677419351"/>
    <n v="0"/>
    <n v="78.333333333333329"/>
    <s v=""/>
    <n v="2.9012345679012346"/>
    <s v=""/>
    <s v=""/>
    <x v="2"/>
  </r>
  <r>
    <n v="7023"/>
    <s v="Zilbi"/>
    <n v="2"/>
    <s v="Loggerhead"/>
    <s v=""/>
    <d v="2018-01-15T00:00:00"/>
    <n v="2222"/>
    <n v="25.9"/>
    <n v="24.2"/>
    <m/>
    <m/>
    <n v="41478"/>
    <n v="43177"/>
    <n v="2758"/>
    <n v="26.4"/>
    <n v="24.9"/>
    <x v="26"/>
    <m/>
    <n v="7023"/>
    <n v="1"/>
    <n v="536"/>
    <n v="62"/>
    <n v="8.6451612903225801"/>
    <n v="0.5"/>
    <n v="85.791505791505799"/>
    <n v="104.46969696969697"/>
    <n v="3.3124133510233897"/>
    <n v="3.1881313131313136"/>
    <n v="3.1881313131313136"/>
    <x v="22"/>
  </r>
  <r>
    <n v="5935"/>
    <s v="Shrir"/>
    <n v="2"/>
    <s v="Loggerhead"/>
    <s v=""/>
    <d v="2013-09-06T00:00:00"/>
    <n v="2440"/>
    <n v="26.6"/>
    <n v="25.7"/>
    <n v="25.2"/>
    <n v="20.8"/>
    <n v="30500"/>
    <n v="41591"/>
    <n v="3006"/>
    <n v="28.6"/>
    <n v="25.8"/>
    <x v="110"/>
    <n v="21.6"/>
    <n v="5935"/>
    <n v="1"/>
    <n v="566"/>
    <n v="68"/>
    <n v="8.3235294117647065"/>
    <n v="2"/>
    <n v="91.729323308270665"/>
    <n v="105.10489510489509"/>
    <n v="3.4484708010628071"/>
    <n v="2.9830309550589269"/>
    <n v="2.9830309550589269"/>
    <x v="26"/>
  </r>
  <r>
    <n v="907"/>
    <s v="Mr. T"/>
    <n v="2"/>
    <s v="Loggerhead"/>
    <s v=""/>
    <d v="2001-11-22T00:00:00"/>
    <n v="2900"/>
    <n v="29.3"/>
    <n v="25.6"/>
    <m/>
    <m/>
    <n v="8277"/>
    <n v="37404"/>
    <n v="4800"/>
    <m/>
    <m/>
    <x v="0"/>
    <m/>
    <n v="907"/>
    <n v="1"/>
    <n v="1900"/>
    <n v="187"/>
    <n v="10.160427807486631"/>
    <n v="0"/>
    <n v="98.976109215017061"/>
    <s v=""/>
    <n v="3.3780242052906848"/>
    <s v=""/>
    <s v=""/>
    <x v="2"/>
  </r>
  <r>
    <n v="6388"/>
    <s v="Yoav"/>
    <n v="2"/>
    <s v="Loggerhead"/>
    <s v=""/>
    <d v="2015-03-04T00:00:00"/>
    <n v="3073"/>
    <n v="32.200000000000003"/>
    <n v="30"/>
    <n v="27.7"/>
    <n v="23.2"/>
    <n v="34547"/>
    <n v="42169"/>
    <n v="4640"/>
    <n v="34.299999999999997"/>
    <n v="31"/>
    <x v="111"/>
    <m/>
    <n v="6388"/>
    <n v="1"/>
    <n v="1567"/>
    <n v="102"/>
    <n v="15.362745098039216"/>
    <n v="2.0999999999999943"/>
    <n v="95.434782608695642"/>
    <n v="135.27696793002917"/>
    <n v="2.9638131244936532"/>
    <n v="2.6120069018861192"/>
    <n v="2.6120069018861192"/>
    <x v="14"/>
  </r>
  <r>
    <n v="6073"/>
    <s v="Shlomo"/>
    <n v="2"/>
    <s v="Loggerhead"/>
    <s v=""/>
    <d v="2013-12-18T00:00:00"/>
    <n v="3428"/>
    <n v="30.7"/>
    <n v="30.8"/>
    <n v="26.4"/>
    <n v="23.1"/>
    <n v="32046"/>
    <n v="41808"/>
    <n v="4855"/>
    <n v="31.9"/>
    <n v="31.8"/>
    <x v="27"/>
    <n v="26.2"/>
    <n v="6073"/>
    <n v="1"/>
    <n v="1427"/>
    <n v="182"/>
    <n v="7.8406593406593403"/>
    <n v="1.1999999999999993"/>
    <n v="111.66123778501628"/>
    <n v="152.19435736677116"/>
    <n v="3.6371738692187714"/>
    <n v="3.3686775876809389"/>
    <n v="3.3686775876809389"/>
    <x v="34"/>
  </r>
  <r>
    <n v="61"/>
    <s v="Razon yonsy"/>
    <n v="2"/>
    <s v="Loggerhead"/>
    <s v=""/>
    <d v="2003-03-26T00:00:00"/>
    <n v="3600"/>
    <n v="30"/>
    <m/>
    <n v="30"/>
    <m/>
    <n v="9052"/>
    <n v="37952"/>
    <n v="7000"/>
    <n v="35"/>
    <n v="33.5"/>
    <x v="0"/>
    <m/>
    <n v="61"/>
    <n v="1"/>
    <n v="3400"/>
    <n v="246"/>
    <n v="13.821138211382113"/>
    <n v="5"/>
    <n v="120"/>
    <n v="200"/>
    <n v="4"/>
    <n v="2.9387755102040818"/>
    <n v="2.9387755102040818"/>
    <x v="65"/>
  </r>
  <r>
    <n v="133"/>
    <s v="Kesari"/>
    <n v="2"/>
    <s v="Loggerhead"/>
    <s v="Female"/>
    <d v="2001-02-02T00:00:00"/>
    <n v="3700"/>
    <n v="66"/>
    <n v="62"/>
    <m/>
    <m/>
    <n v="8169"/>
    <n v="36924"/>
    <n v="3700"/>
    <n v="66"/>
    <n v="62"/>
    <x v="0"/>
    <m/>
    <n v="133"/>
    <n v="1"/>
    <n v="0"/>
    <n v="0"/>
    <n v="0"/>
    <n v="0"/>
    <n v="56.060606060606062"/>
    <n v="56.060606060606062"/>
    <n v="0.84940312213039482"/>
    <n v="0.84940312213039482"/>
    <n v="0.84940312213039482"/>
    <x v="17"/>
  </r>
  <r>
    <n v="4344"/>
    <s v="shoko"/>
    <n v="2"/>
    <s v="Loggerhead"/>
    <s v=""/>
    <d v="2010-08-13T00:00:00"/>
    <n v="4440"/>
    <n v="33.5"/>
    <n v="31.7"/>
    <n v="30.7"/>
    <n v="25.3"/>
    <n v="21875"/>
    <n v="40659"/>
    <n v="6880"/>
    <n v="37.200000000000003"/>
    <n v="34.4"/>
    <x v="0"/>
    <m/>
    <n v="4344"/>
    <n v="1"/>
    <n v="2440"/>
    <n v="256"/>
    <n v="9.53125"/>
    <n v="3.7000000000000028"/>
    <n v="132.53731343283582"/>
    <n v="184.94623655913978"/>
    <n v="3.9563377144130096"/>
    <n v="3.2084634061741237"/>
    <n v="3.2084634061741237"/>
    <x v="22"/>
  </r>
  <r>
    <n v="6836"/>
    <s v="Surfski"/>
    <n v="2"/>
    <s v="Loggerhead"/>
    <s v=""/>
    <d v="2017-03-22T00:00:00"/>
    <n v="4720"/>
    <n v="31.6"/>
    <n v="30.5"/>
    <n v="28.8"/>
    <n v="24.9"/>
    <n v="38946"/>
    <n v="42891"/>
    <n v="4880"/>
    <m/>
    <m/>
    <x v="0"/>
    <m/>
    <n v="6836"/>
    <n v="1"/>
    <n v="160"/>
    <n v="75"/>
    <n v="2.1333333333333333"/>
    <n v="0"/>
    <n v="149.36708860759492"/>
    <s v=""/>
    <n v="4.7268066015061683"/>
    <s v=""/>
    <s v=""/>
    <x v="2"/>
  </r>
  <r>
    <n v="4273"/>
    <s v="Shlomi"/>
    <n v="2"/>
    <s v="Loggerhead"/>
    <s v=""/>
    <d v="2010-04-12T00:00:00"/>
    <n v="5340"/>
    <n v="37"/>
    <n v="34.5"/>
    <m/>
    <m/>
    <n v="19856"/>
    <n v="40463"/>
    <n v="7760"/>
    <n v="39.5"/>
    <n v="35.5"/>
    <x v="112"/>
    <n v="28.7"/>
    <n v="4273"/>
    <n v="1"/>
    <n v="2420"/>
    <n v="183"/>
    <n v="13.224043715846994"/>
    <n v="2.5"/>
    <n v="144.32432432432432"/>
    <n v="196.45569620253164"/>
    <n v="3.9006574141709276"/>
    <n v="3.422528440954975"/>
    <n v="3.422528440954975"/>
    <x v="34"/>
  </r>
  <r>
    <n v="35"/>
    <s v="Shimshon"/>
    <n v="2"/>
    <s v="Loggerhead"/>
    <s v=""/>
    <d v="2003-03-27T00:00:00"/>
    <n v="5400"/>
    <n v="35"/>
    <n v="35"/>
    <m/>
    <m/>
    <n v="1238"/>
    <n v="37860"/>
    <m/>
    <n v="38.5"/>
    <n v="37"/>
    <x v="0"/>
    <m/>
    <n v="35"/>
    <n v="1"/>
    <n v="0"/>
    <n v="153"/>
    <n v="0"/>
    <n v="3.5"/>
    <n v="154.28571428571428"/>
    <s v=""/>
    <n v="4.408163265306122"/>
    <s v=""/>
    <s v=""/>
    <x v="2"/>
  </r>
  <r>
    <n v="5287"/>
    <s v="Gili"/>
    <n v="2"/>
    <s v="Loggerhead"/>
    <s v=""/>
    <d v="2012-03-02T00:00:00"/>
    <n v="6160"/>
    <n v="37.6"/>
    <n v="35.5"/>
    <n v="35.4"/>
    <n v="30.2"/>
    <n v="26115"/>
    <n v="41023"/>
    <n v="6520"/>
    <n v="37"/>
    <n v="34.700000000000003"/>
    <x v="113"/>
    <n v="29.4"/>
    <n v="5287"/>
    <n v="1"/>
    <n v="360"/>
    <n v="53"/>
    <n v="6.7924528301886795"/>
    <n v="-0.60000000000000142"/>
    <n v="163.82978723404256"/>
    <n v="176.21621621621622"/>
    <n v="4.3571751923947479"/>
    <n v="4.4996347699050405"/>
    <n v="4.4996347699050405"/>
    <x v="66"/>
  </r>
  <r>
    <n v="37"/>
    <s v="Dror"/>
    <n v="2"/>
    <s v="Loggerhead"/>
    <s v=""/>
    <d v="2003-08-29T00:00:00"/>
    <n v="6200"/>
    <n v="38.5"/>
    <n v="35.200000000000003"/>
    <n v="37.5"/>
    <n v="29.6"/>
    <n v="6151"/>
    <n v="37862"/>
    <n v="6200"/>
    <n v="38.5"/>
    <n v="35.200000000000003"/>
    <x v="114"/>
    <n v="29.6"/>
    <n v="37"/>
    <n v="1"/>
    <n v="0"/>
    <n v="0"/>
    <n v="0"/>
    <n v="0"/>
    <n v="161.03896103896105"/>
    <n v="161.03896103896105"/>
    <n v="4.1828301568561308"/>
    <n v="4.1828301568561308"/>
    <n v="4.1828301568561308"/>
    <x v="35"/>
  </r>
  <r>
    <n v="92"/>
    <s v="Raziel"/>
    <n v="2"/>
    <s v="Loggerhead"/>
    <s v=""/>
    <d v="2002-02-27T00:00:00"/>
    <n v="6800"/>
    <n v="37.4"/>
    <n v="35.799999999999997"/>
    <n v="35.799999999999997"/>
    <m/>
    <n v="8405"/>
    <n v="37314"/>
    <n v="6800"/>
    <n v="37.4"/>
    <n v="35.799999999999997"/>
    <x v="115"/>
    <m/>
    <n v="92"/>
    <n v="1"/>
    <n v="0"/>
    <n v="0"/>
    <n v="0"/>
    <n v="0"/>
    <n v="181.81818181818181"/>
    <n v="181.81818181818181"/>
    <n v="4.8614487117160916"/>
    <n v="4.8614487117160916"/>
    <n v="4.8614487117160916"/>
    <x v="67"/>
  </r>
  <r>
    <n v="911"/>
    <s v="Anat"/>
    <n v="2"/>
    <s v="Loggerhead"/>
    <s v="Female"/>
    <d v="2001-03-25T00:00:00"/>
    <n v="6980"/>
    <n v="40"/>
    <n v="0"/>
    <n v="35.4"/>
    <n v="0"/>
    <n v="7635"/>
    <n v="37067"/>
    <n v="10000"/>
    <m/>
    <m/>
    <x v="0"/>
    <m/>
    <n v="911"/>
    <n v="1"/>
    <n v="3020"/>
    <n v="92"/>
    <n v="32.826086956521742"/>
    <n v="0"/>
    <n v="174.5"/>
    <s v=""/>
    <n v="4.3624999999999998"/>
    <s v=""/>
    <s v=""/>
    <x v="2"/>
  </r>
  <r>
    <n v="6168"/>
    <s v="Jacqueline"/>
    <n v="2"/>
    <s v="Loggerhead"/>
    <s v=""/>
    <d v="2014-07-17T00:00:00"/>
    <n v="7120"/>
    <n v="40.5"/>
    <n v="37.6"/>
    <n v="36.4"/>
    <n v="27.7"/>
    <n v="33030"/>
    <n v="41966"/>
    <n v="9520"/>
    <n v="42.2"/>
    <n v="39.200000000000003"/>
    <x v="116"/>
    <m/>
    <n v="6168"/>
    <n v="1"/>
    <n v="2400"/>
    <n v="129"/>
    <n v="18.604651162790699"/>
    <n v="1.7000000000000028"/>
    <n v="175.80246913580248"/>
    <n v="225.59241706161137"/>
    <n v="4.3408017070568512"/>
    <n v="3.9981132499270005"/>
    <n v="3.9981132499270005"/>
    <x v="68"/>
  </r>
  <r>
    <n v="6643"/>
    <s v="Opal"/>
    <n v="2"/>
    <s v="Loggerhead"/>
    <s v=""/>
    <d v="2015-12-07T00:00:00"/>
    <n v="7760"/>
    <n v="43"/>
    <n v="41.3"/>
    <n v="38.700000000000003"/>
    <n v="32.700000000000003"/>
    <n v="36000"/>
    <n v="42416"/>
    <n v="12020"/>
    <n v="44.1"/>
    <n v="43"/>
    <x v="117"/>
    <n v="33.9"/>
    <n v="6643"/>
    <n v="1"/>
    <n v="4260"/>
    <n v="71"/>
    <n v="60"/>
    <n v="1.1000000000000014"/>
    <n v="180.46511627906978"/>
    <n v="272.56235827664398"/>
    <n v="4.1968631692806921"/>
    <n v="3.9901070027406274"/>
    <n v="3.9901070027406274"/>
    <x v="68"/>
  </r>
  <r>
    <n v="893"/>
    <s v="Nizan"/>
    <n v="2"/>
    <s v="Loggerhead"/>
    <s v=""/>
    <d v="1999-03-10T00:00:00"/>
    <n v="10200"/>
    <n v="45"/>
    <m/>
    <m/>
    <m/>
    <n v="20673"/>
    <n v="36507"/>
    <n v="16100"/>
    <n v="51"/>
    <m/>
    <x v="0"/>
    <m/>
    <n v="893"/>
    <n v="1"/>
    <n v="5900"/>
    <n v="278"/>
    <n v="21.223021582733814"/>
    <n v="6"/>
    <n v="226.66666666666666"/>
    <n v="315.68627450980392"/>
    <n v="5.0370370370370372"/>
    <n v="3.9215686274509802"/>
    <n v="3.9215686274509802"/>
    <x v="32"/>
  </r>
  <r>
    <n v="7016"/>
    <s v="Fares"/>
    <n v="2"/>
    <s v="Loggerhead"/>
    <s v=""/>
    <d v="2018-01-05T00:00:00"/>
    <n v="10240"/>
    <n v="44.8"/>
    <n v="42.3"/>
    <n v="40.5"/>
    <n v="33.299999999999997"/>
    <n v="42541"/>
    <n v="43289"/>
    <n v="14100"/>
    <n v="46"/>
    <n v="43"/>
    <x v="118"/>
    <m/>
    <n v="7016"/>
    <n v="1"/>
    <n v="3860"/>
    <n v="184"/>
    <n v="20.978260869565219"/>
    <n v="1.2000000000000028"/>
    <n v="228.57142857142858"/>
    <n v="306.52173913043481"/>
    <n v="5.1020408163265314"/>
    <n v="4.8393194706994329"/>
    <n v="4.8393194706994329"/>
    <x v="69"/>
  </r>
  <r>
    <n v="4203"/>
    <s v="Hertzog"/>
    <n v="2"/>
    <s v="Loggerhead"/>
    <s v=""/>
    <d v="2006-06-28T00:00:00"/>
    <n v="10820"/>
    <n v="43.7"/>
    <n v="42.5"/>
    <m/>
    <m/>
    <n v="17154"/>
    <n v="38896"/>
    <n v="10820"/>
    <n v="43.7"/>
    <n v="42.5"/>
    <x v="0"/>
    <m/>
    <n v="4203"/>
    <n v="1"/>
    <n v="0"/>
    <n v="0"/>
    <n v="0"/>
    <n v="0"/>
    <n v="247.59725400457666"/>
    <n v="247.59725400457666"/>
    <n v="5.6658410527363072"/>
    <n v="5.6658410527363072"/>
    <n v="5.6658410527363072"/>
    <x v="70"/>
  </r>
  <r>
    <n v="6760"/>
    <s v="Laana"/>
    <n v="2"/>
    <s v="Loggerhead"/>
    <s v=""/>
    <d v="2016-10-23T00:00:00"/>
    <n v="10900"/>
    <n v="43.7"/>
    <n v="41.9"/>
    <n v="41.5"/>
    <n v="33.6"/>
    <n v="38346"/>
    <n v="42803"/>
    <n v="14020"/>
    <n v="45"/>
    <n v="32.6"/>
    <x v="119"/>
    <m/>
    <n v="6760"/>
    <n v="1"/>
    <n v="3120"/>
    <n v="137"/>
    <n v="22.773722627737225"/>
    <n v="1.2999999999999972"/>
    <n v="249.42791762013729"/>
    <n v="311.55555555555554"/>
    <n v="5.7077326686530263"/>
    <n v="5.382716049382716"/>
    <n v="5.382716049382716"/>
    <x v="71"/>
  </r>
  <r>
    <n v="4264"/>
    <s v="Shayko"/>
    <n v="2"/>
    <s v="Loggerhead"/>
    <s v=""/>
    <d v="2010-03-18T00:00:00"/>
    <n v="12320"/>
    <n v="49.8"/>
    <n v="46"/>
    <n v="47.8"/>
    <n v="39.5"/>
    <n v="18725"/>
    <n v="40297"/>
    <n v="15040"/>
    <n v="50.6"/>
    <n v="46.2"/>
    <x v="120"/>
    <n v="39.299999999999997"/>
    <n v="4264"/>
    <n v="1"/>
    <n v="2720"/>
    <n v="42"/>
    <n v="64.761904761904759"/>
    <n v="0.80000000000000426"/>
    <n v="247.38955823293173"/>
    <n v="297.23320158102769"/>
    <n v="4.967661811906261"/>
    <n v="4.8118233373431858"/>
    <n v="4.8118233373431858"/>
    <x v="69"/>
  </r>
  <r>
    <n v="7063"/>
    <s v="Tnin"/>
    <n v="2"/>
    <s v="Loggerhead"/>
    <s v=""/>
    <d v="2018-05-10T00:00:00"/>
    <n v="12320"/>
    <n v="48"/>
    <n v="46"/>
    <n v="43.5"/>
    <n v="37"/>
    <n v="42297"/>
    <n v="43261"/>
    <n v="13520"/>
    <n v="48.5"/>
    <n v="47"/>
    <x v="121"/>
    <m/>
    <n v="7063"/>
    <n v="1"/>
    <n v="1200"/>
    <n v="31"/>
    <n v="38.70967741935484"/>
    <n v="0.5"/>
    <n v="256.66666666666669"/>
    <n v="278.76288659793812"/>
    <n v="5.3472222222222223"/>
    <n v="5.2375385269422896"/>
    <n v="5.2375385269422896"/>
    <x v="72"/>
  </r>
  <r>
    <n v="5851"/>
    <s v="Joni"/>
    <n v="2"/>
    <s v="Loggerhead"/>
    <s v=""/>
    <d v="2013-06-27T00:00:00"/>
    <n v="12740"/>
    <n v="47"/>
    <n v="45"/>
    <n v="42.3"/>
    <n v="35.299999999999997"/>
    <n v="29586"/>
    <n v="41452"/>
    <n v="12740"/>
    <n v="47"/>
    <n v="45"/>
    <x v="122"/>
    <n v="35.299999999999997"/>
    <n v="5851"/>
    <n v="1"/>
    <n v="0"/>
    <n v="0"/>
    <n v="0"/>
    <n v="0"/>
    <n v="271.06382978723406"/>
    <n v="271.06382978723406"/>
    <n v="5.7673155273879582"/>
    <n v="5.7673155273879582"/>
    <n v="5.7673155273879582"/>
    <x v="36"/>
  </r>
  <r>
    <n v="188"/>
    <s v="Molly"/>
    <n v="2"/>
    <s v="Loggerhead"/>
    <s v=""/>
    <d v="2004-07-11T00:00:00"/>
    <n v="12800"/>
    <n v="47"/>
    <n v="44.5"/>
    <m/>
    <m/>
    <n v="8950"/>
    <n v="38520"/>
    <n v="20000"/>
    <n v="48.8"/>
    <n v="46"/>
    <x v="0"/>
    <m/>
    <n v="188"/>
    <n v="1"/>
    <n v="7200"/>
    <n v="341"/>
    <n v="21.114369501466275"/>
    <n v="1.7999999999999972"/>
    <n v="272.34042553191489"/>
    <n v="409.8360655737705"/>
    <n v="5.7944771389769123"/>
    <n v="5.3748992206396142"/>
    <n v="5.3748992206396142"/>
    <x v="71"/>
  </r>
  <r>
    <n v="2127"/>
    <s v="Tchompee"/>
    <n v="2"/>
    <s v="Loggerhead"/>
    <s v=""/>
    <d v="2008-02-19T00:00:00"/>
    <n v="13540"/>
    <n v="51.4"/>
    <n v="48.4"/>
    <m/>
    <m/>
    <n v="17679"/>
    <n v="40171"/>
    <n v="25580"/>
    <n v="57.5"/>
    <n v="54"/>
    <x v="65"/>
    <m/>
    <n v="2127"/>
    <n v="1"/>
    <n v="12040"/>
    <n v="674"/>
    <n v="17.863501483679524"/>
    <n v="6.1000000000000014"/>
    <n v="263.42412451361866"/>
    <n v="444.86956521739131"/>
    <n v="5.1249829671910252"/>
    <n v="4.0952741020793955"/>
    <n v="4.0952741020793955"/>
    <x v="33"/>
  </r>
  <r>
    <n v="6933"/>
    <s v="Halochem Hakatan"/>
    <n v="2"/>
    <s v="Loggerhead"/>
    <s v=""/>
    <d v="2017-11-03T00:00:00"/>
    <n v="14620"/>
    <n v="48"/>
    <n v="47.5"/>
    <n v="43.4"/>
    <n v="36.4"/>
    <n v="40340"/>
    <n v="43072"/>
    <n v="16500"/>
    <n v="48.2"/>
    <n v="48.1"/>
    <x v="123"/>
    <n v="36"/>
    <n v="6933"/>
    <n v="1"/>
    <n v="1880"/>
    <n v="30"/>
    <n v="62.666666666666664"/>
    <n v="0.20000000000000284"/>
    <n v="304.58333333333331"/>
    <n v="342.32365145228215"/>
    <n v="6.3454861111111107"/>
    <n v="6.2929357276906384"/>
    <n v="6.2929357276906384"/>
    <x v="58"/>
  </r>
  <r>
    <n v="6317"/>
    <s v="Oded"/>
    <n v="2"/>
    <s v="Loggerhead"/>
    <s v=""/>
    <d v="2015-01-09T00:00:00"/>
    <n v="14800"/>
    <n v="51.7"/>
    <n v="47"/>
    <n v="48"/>
    <n v="38.6"/>
    <n v="34477"/>
    <n v="42159"/>
    <n v="19060"/>
    <n v="53.7"/>
    <n v="47.5"/>
    <x v="124"/>
    <n v="58.9"/>
    <n v="6317"/>
    <n v="1"/>
    <n v="4260"/>
    <n v="146"/>
    <n v="29.17808219178082"/>
    <n v="2"/>
    <n v="286.26692456479691"/>
    <n v="354.93482309124767"/>
    <n v="5.5370778445802102"/>
    <n v="5.1323131127132244"/>
    <n v="5.1323131127132244"/>
    <x v="73"/>
  </r>
  <r>
    <n v="4884"/>
    <s v="Mika"/>
    <n v="2"/>
    <s v="Loggerhead"/>
    <s v=""/>
    <d v="2011-03-31T00:00:00"/>
    <n v="14900"/>
    <n v="57.8"/>
    <n v="54.7"/>
    <n v="52.7"/>
    <n v="44"/>
    <n v="24946"/>
    <n v="40974"/>
    <n v="24380"/>
    <n v="58.8"/>
    <n v="59.7"/>
    <x v="125"/>
    <n v="44.7"/>
    <n v="4884"/>
    <n v="1"/>
    <n v="9480"/>
    <n v="341"/>
    <n v="27.80058651026393"/>
    <n v="1"/>
    <n v="257.78546712802768"/>
    <n v="414.62585034013608"/>
    <n v="4.4599561786856006"/>
    <n v="4.3095469480309134"/>
    <n v="4.3095469480309134"/>
    <x v="74"/>
  </r>
  <r>
    <n v="6711"/>
    <s v="Gufi"/>
    <n v="2"/>
    <s v="Loggerhead"/>
    <s v=""/>
    <d v="2016-05-10T00:00:00"/>
    <n v="15240"/>
    <n v="50.1"/>
    <n v="46"/>
    <n v="45.3"/>
    <n v="37"/>
    <n v="37101"/>
    <n v="42603"/>
    <m/>
    <n v="51.2"/>
    <n v="47.7"/>
    <x v="126"/>
    <n v="37.700000000000003"/>
    <n v="6711"/>
    <n v="1"/>
    <n v="0"/>
    <n v="103"/>
    <n v="0"/>
    <n v="1.1000000000000014"/>
    <n v="304.19161676646706"/>
    <s v=""/>
    <n v="6.0716889574145121"/>
    <s v=""/>
    <s v=""/>
    <x v="2"/>
  </r>
  <r>
    <n v="2099"/>
    <s v="Hariba"/>
    <n v="2"/>
    <s v="Loggerhead"/>
    <s v=""/>
    <d v="2006-05-17T00:00:00"/>
    <n v="15640"/>
    <n v="48"/>
    <n v="52"/>
    <m/>
    <m/>
    <n v="15037"/>
    <n v="39008"/>
    <n v="20520"/>
    <m/>
    <m/>
    <x v="0"/>
    <m/>
    <n v="2099"/>
    <n v="1"/>
    <n v="4880"/>
    <n v="154"/>
    <n v="31.688311688311689"/>
    <n v="0"/>
    <n v="325.83333333333331"/>
    <s v=""/>
    <n v="6.7881944444444446"/>
    <s v=""/>
    <s v=""/>
    <x v="2"/>
  </r>
  <r>
    <n v="5361"/>
    <s v="Awad"/>
    <n v="2"/>
    <s v="Loggerhead"/>
    <s v=""/>
    <d v="2012-05-16T00:00:00"/>
    <n v="16020"/>
    <n v="52"/>
    <n v="46.1"/>
    <m/>
    <m/>
    <n v="26891"/>
    <n v="41067"/>
    <n v="18020"/>
    <n v="52"/>
    <n v="47"/>
    <x v="127"/>
    <n v="38"/>
    <n v="5361"/>
    <n v="1"/>
    <n v="2000"/>
    <n v="22"/>
    <n v="90.909090909090907"/>
    <n v="0"/>
    <n v="308.07692307692309"/>
    <n v="346.53846153846155"/>
    <n v="5.9245562130177518"/>
    <n v="5.9245562130177518"/>
    <n v="5.9245562130177518"/>
    <x v="37"/>
  </r>
  <r>
    <n v="6292"/>
    <s v="Heiman"/>
    <n v="2"/>
    <s v="Loggerhead"/>
    <s v="Female"/>
    <d v="2014-11-15T00:00:00"/>
    <n v="16360"/>
    <n v="51.5"/>
    <n v="47.5"/>
    <n v="46.3"/>
    <n v="37.5"/>
    <n v="33583"/>
    <n v="42060"/>
    <n v="18640"/>
    <m/>
    <m/>
    <x v="0"/>
    <m/>
    <n v="6292"/>
    <n v="1"/>
    <n v="2280"/>
    <n v="102"/>
    <n v="22.352941176470587"/>
    <n v="0"/>
    <n v="317.66990291262135"/>
    <s v=""/>
    <n v="6.1683476293712882"/>
    <s v=""/>
    <s v=""/>
    <x v="2"/>
  </r>
  <r>
    <n v="4156"/>
    <s v="Moshe Hakatan"/>
    <n v="2"/>
    <s v="Loggerhead"/>
    <s v=""/>
    <d v="2009-09-11T00:00:00"/>
    <n v="16860"/>
    <n v="52.5"/>
    <n v="50.8"/>
    <m/>
    <m/>
    <n v="16875"/>
    <n v="40080"/>
    <n v="16080"/>
    <n v="52"/>
    <n v="50.8"/>
    <x v="128"/>
    <n v="40"/>
    <n v="4156"/>
    <n v="1"/>
    <n v="-780"/>
    <n v="13"/>
    <n v="0"/>
    <n v="-0.5"/>
    <n v="321.14285714285717"/>
    <n v="309.23076923076923"/>
    <n v="6.1170068027210887"/>
    <n v="6.2352071005917162"/>
    <n v="6.2352071005917162"/>
    <x v="75"/>
  </r>
  <r>
    <n v="894"/>
    <s v="Mazal"/>
    <n v="2"/>
    <s v="Loggerhead"/>
    <s v=""/>
    <d v="1999-03-03T00:00:00"/>
    <n v="17200"/>
    <n v="54"/>
    <m/>
    <m/>
    <m/>
    <n v="8241"/>
    <n v="36337"/>
    <n v="19000"/>
    <n v="55.2"/>
    <m/>
    <x v="0"/>
    <m/>
    <n v="894"/>
    <n v="1"/>
    <n v="1800"/>
    <n v="115"/>
    <n v="15.652173913043478"/>
    <n v="1.2000000000000028"/>
    <n v="318.51851851851853"/>
    <n v="344.20289855072463"/>
    <n v="5.8984910836762685"/>
    <n v="5.6448225162780918"/>
    <n v="5.6448225162780918"/>
    <x v="76"/>
  </r>
  <r>
    <n v="5757"/>
    <s v="Negev-Gate"/>
    <n v="2"/>
    <s v="Loggerhead"/>
    <s v=""/>
    <d v="2013-04-18T00:00:00"/>
    <n v="18700"/>
    <n v="52.3"/>
    <n v="51.8"/>
    <n v="47.6"/>
    <n v="41.5"/>
    <n v="29594"/>
    <n v="41455"/>
    <n v="20580"/>
    <n v="53.1"/>
    <n v="51.8"/>
    <x v="0"/>
    <m/>
    <n v="5757"/>
    <n v="1"/>
    <n v="1880"/>
    <n v="73"/>
    <n v="25.753424657534246"/>
    <n v="0.80000000000000426"/>
    <n v="357.55258126195031"/>
    <n v="387.57062146892656"/>
    <n v="6.8365694313948442"/>
    <n v="6.6321228822425793"/>
    <n v="6.6321228822425793"/>
    <x v="43"/>
  </r>
  <r>
    <n v="6824"/>
    <s v="Ronen"/>
    <n v="2"/>
    <s v="Loggerhead"/>
    <s v=""/>
    <d v="2016-12-08T00:00:00"/>
    <n v="19000"/>
    <n v="55.3"/>
    <n v="53"/>
    <n v="50.8"/>
    <n v="42.5"/>
    <n v="38308"/>
    <n v="42799"/>
    <n v="22840"/>
    <n v="55.2"/>
    <n v="52.4"/>
    <x v="129"/>
    <n v="41.4"/>
    <n v="6824"/>
    <n v="1"/>
    <n v="3840"/>
    <n v="87"/>
    <n v="44.137931034482762"/>
    <n v="-9.9999999999994316E-2"/>
    <n v="343.58047016274867"/>
    <n v="413.76811594202894"/>
    <n v="6.2130283935397594"/>
    <n v="6.2355597563537062"/>
    <n v="6.2355597563537062"/>
    <x v="75"/>
  </r>
  <r>
    <n v="5270"/>
    <s v="Tzahi"/>
    <n v="2"/>
    <s v="Loggerhead"/>
    <s v=""/>
    <d v="2012-02-18T00:00:00"/>
    <n v="19360"/>
    <n v="56.4"/>
    <n v="52.8"/>
    <n v="53"/>
    <n v="45.3"/>
    <n v="25145"/>
    <n v="40981"/>
    <n v="21040"/>
    <n v="56.1"/>
    <n v="52.8"/>
    <x v="130"/>
    <n v="44.5"/>
    <n v="5270"/>
    <n v="1"/>
    <n v="1680"/>
    <n v="24"/>
    <n v="70"/>
    <n v="-0.29999999999999716"/>
    <n v="343.26241134751774"/>
    <n v="375.04456327985741"/>
    <n v="6.0862129671545695"/>
    <n v="6.1514801999231068"/>
    <n v="6.1514801999231068"/>
    <x v="75"/>
  </r>
  <r>
    <n v="5664"/>
    <s v="Strider"/>
    <n v="2"/>
    <s v="Loggerhead"/>
    <s v=""/>
    <d v="2012-12-21T00:00:00"/>
    <n v="19440"/>
    <n v="55.4"/>
    <n v="54.2"/>
    <n v="51.7"/>
    <n v="42.6"/>
    <n v="29780"/>
    <n v="41491"/>
    <n v="25640"/>
    <n v="57.5"/>
    <n v="55.6"/>
    <x v="131"/>
    <n v="45.2"/>
    <n v="5664"/>
    <n v="1"/>
    <n v="6200"/>
    <n v="227"/>
    <n v="27.312775330396477"/>
    <n v="2.1000000000000014"/>
    <n v="350.90252707581226"/>
    <n v="445.91304347826087"/>
    <n v="6.333980633137406"/>
    <n v="5.8797731568998106"/>
    <n v="5.8797731568998106"/>
    <x v="37"/>
  </r>
  <r>
    <n v="6012"/>
    <s v="Layla"/>
    <n v="2"/>
    <s v="Loggerhead"/>
    <s v="Female"/>
    <d v="2013-11-01T00:00:00"/>
    <n v="19660"/>
    <n v="58.7"/>
    <n v="59.83"/>
    <n v="48.9"/>
    <n v="43.9"/>
    <n v="32045"/>
    <n v="41808"/>
    <n v="24020"/>
    <n v="58"/>
    <n v="61"/>
    <x v="132"/>
    <n v="45.4"/>
    <n v="6012"/>
    <n v="1"/>
    <n v="4360"/>
    <n v="229"/>
    <n v="19.039301310043669"/>
    <n v="-0.70000000000000284"/>
    <n v="334.92333901192501"/>
    <n v="414.13793103448273"/>
    <n v="5.7056786884484669"/>
    <n v="5.8442330558858497"/>
    <n v="5.8442330558858497"/>
    <x v="36"/>
  </r>
  <r>
    <n v="5723"/>
    <s v="Rikki"/>
    <n v="2"/>
    <s v="Loggerhead"/>
    <s v=""/>
    <d v="2013-01-28T00:00:00"/>
    <n v="19720"/>
    <n v="54.4"/>
    <n v="52.5"/>
    <n v="49.4"/>
    <n v="41.5"/>
    <n v="28695"/>
    <n v="41310"/>
    <n v="20160"/>
    <n v="54.7"/>
    <n v="51"/>
    <x v="133"/>
    <n v="41"/>
    <n v="5723"/>
    <n v="1"/>
    <n v="440"/>
    <n v="8"/>
    <n v="55"/>
    <n v="0.30000000000000426"/>
    <n v="362.5"/>
    <n v="368.55575868372944"/>
    <n v="6.663602941176471"/>
    <n v="6.5907108409172181"/>
    <n v="6.5907108409172181"/>
    <x v="43"/>
  </r>
  <r>
    <n v="6803"/>
    <s v="Tzvia"/>
    <n v="2"/>
    <s v="Loggerhead"/>
    <s v=""/>
    <d v="2016-11-17T00:00:00"/>
    <n v="20260"/>
    <n v="55.7"/>
    <n v="52.4"/>
    <n v="51"/>
    <n v="42"/>
    <n v="39072"/>
    <n v="42907"/>
    <m/>
    <n v="59"/>
    <n v="57.5"/>
    <x v="134"/>
    <n v="47.4"/>
    <n v="6803"/>
    <n v="1"/>
    <n v="0"/>
    <n v="216"/>
    <n v="0"/>
    <n v="3.2999999999999972"/>
    <n v="363.73429084380609"/>
    <s v=""/>
    <n v="6.5302386147900551"/>
    <s v=""/>
    <s v=""/>
    <x v="2"/>
  </r>
  <r>
    <n v="4337"/>
    <s v="Moris"/>
    <n v="2"/>
    <s v="Loggerhead"/>
    <s v=""/>
    <d v="2010-07-11T00:00:00"/>
    <n v="20460"/>
    <n v="56.1"/>
    <n v="53.3"/>
    <n v="51.9"/>
    <n v="44.7"/>
    <n v="23248"/>
    <n v="40813"/>
    <n v="29680"/>
    <n v="61"/>
    <n v="58"/>
    <x v="135"/>
    <n v="47.7"/>
    <n v="4337"/>
    <n v="1"/>
    <n v="9220"/>
    <n v="443"/>
    <n v="20.812641083521445"/>
    <n v="4.8999999999999986"/>
    <n v="364.70588235294116"/>
    <n v="486.55737704918033"/>
    <n v="6.5009961203732827"/>
    <n v="5.498521902714324"/>
    <n v="5.498521902714324"/>
    <x v="77"/>
  </r>
  <r>
    <n v="6804"/>
    <s v="Nesherke"/>
    <n v="2"/>
    <s v="Loggerhead"/>
    <s v=""/>
    <d v="2016-11-19T00:00:00"/>
    <n v="20880"/>
    <n v="57.4"/>
    <n v="53.8"/>
    <n v="53"/>
    <n v="42.1"/>
    <n v="38403"/>
    <n v="42812"/>
    <n v="22240"/>
    <n v="54.6"/>
    <n v="52.5"/>
    <x v="136"/>
    <m/>
    <n v="6804"/>
    <n v="1"/>
    <n v="1360"/>
    <n v="119"/>
    <n v="11.428571428571429"/>
    <n v="-2.7999999999999972"/>
    <n v="363.76306620209061"/>
    <n v="407.3260073260073"/>
    <n v="6.337335648120046"/>
    <n v="7.003985025963047"/>
    <n v="7.003985025963047"/>
    <x v="78"/>
  </r>
  <r>
    <n v="4414"/>
    <s v="Shay"/>
    <n v="2"/>
    <s v="Loggerhead"/>
    <s v=""/>
    <d v="2010-11-06T00:00:00"/>
    <n v="21380"/>
    <n v="56"/>
    <n v="54.3"/>
    <n v="55.5"/>
    <n v="45.6"/>
    <n v="29785"/>
    <n v="41492"/>
    <m/>
    <n v="60"/>
    <n v="56.5"/>
    <x v="0"/>
    <m/>
    <n v="4414"/>
    <n v="1"/>
    <n v="0"/>
    <n v="1004"/>
    <n v="0"/>
    <n v="4"/>
    <n v="381.78571428571428"/>
    <s v=""/>
    <n v="6.8176020408163263"/>
    <s v=""/>
    <s v=""/>
    <x v="2"/>
  </r>
  <r>
    <n v="906"/>
    <s v="Natan"/>
    <n v="2"/>
    <s v="Loggerhead"/>
    <s v=""/>
    <d v="2002-12-21T00:00:00"/>
    <n v="22000"/>
    <n v="57"/>
    <n v="56"/>
    <n v="55.3"/>
    <n v="46"/>
    <n v="8283"/>
    <n v="37611"/>
    <n v="22000"/>
    <n v="57"/>
    <n v="56"/>
    <x v="125"/>
    <n v="46"/>
    <n v="906"/>
    <n v="1"/>
    <n v="0"/>
    <n v="0"/>
    <n v="0"/>
    <n v="0"/>
    <n v="385.96491228070175"/>
    <n v="385.96491228070175"/>
    <n v="6.7713142505386275"/>
    <n v="6.7713142505386275"/>
    <n v="6.7713142505386275"/>
    <x v="45"/>
  </r>
  <r>
    <n v="913"/>
    <s v="Doogit"/>
    <n v="2"/>
    <s v="Loggerhead"/>
    <s v="Female"/>
    <d v="2000-07-12T00:00:00"/>
    <n v="22000"/>
    <m/>
    <m/>
    <m/>
    <m/>
    <n v="7998"/>
    <n v="36711"/>
    <n v="22000"/>
    <n v="56.5"/>
    <m/>
    <x v="0"/>
    <m/>
    <n v="913"/>
    <n v="1"/>
    <n v="0"/>
    <n v="-8"/>
    <n v="0"/>
    <n v="0"/>
    <s v=""/>
    <n v="389.3805309734513"/>
    <s v=""/>
    <n v="6.8916908136894044"/>
    <n v="6.8916908136894044"/>
    <x v="79"/>
  </r>
  <r>
    <n v="3860"/>
    <s v="Frankenstain"/>
    <n v="2"/>
    <s v="Loggerhead"/>
    <s v=""/>
    <d v="2009-04-23T00:00:00"/>
    <n v="22300"/>
    <n v="58.2"/>
    <n v="53.5"/>
    <m/>
    <m/>
    <n v="27561"/>
    <n v="41169"/>
    <n v="55580"/>
    <n v="71.599999999999994"/>
    <n v="61.5"/>
    <x v="137"/>
    <n v="50.6"/>
    <n v="3860"/>
    <n v="1"/>
    <n v="33280"/>
    <n v="1243"/>
    <n v="26.773934030571198"/>
    <n v="13.399999999999991"/>
    <n v="383.16151202749137"/>
    <n v="776.25698324022358"/>
    <n v="6.5835311344929792"/>
    <n v="4.3498954464592243"/>
    <n v="4.3498954464592243"/>
    <x v="74"/>
  </r>
  <r>
    <n v="5997"/>
    <s v="Tzedek-Ofir"/>
    <n v="2"/>
    <s v="Loggerhead"/>
    <s v="Female"/>
    <d v="2013-10-10T00:00:00"/>
    <n v="22420"/>
    <n v="58.3"/>
    <n v="57.4"/>
    <n v="54.6"/>
    <n v="45"/>
    <n v="30621"/>
    <n v="41605"/>
    <n v="22340"/>
    <n v="57.5"/>
    <n v="56.1"/>
    <x v="138"/>
    <n v="43.7"/>
    <n v="5997"/>
    <n v="1"/>
    <n v="-80"/>
    <n v="48"/>
    <n v="0"/>
    <n v="-0.79999999999999716"/>
    <n v="384.56260720411666"/>
    <n v="388.52173913043481"/>
    <n v="6.5962711355766146"/>
    <n v="6.7810964083175804"/>
    <n v="6.7810964083175804"/>
    <x v="45"/>
  </r>
  <r>
    <n v="4553"/>
    <s v="Guy"/>
    <n v="2"/>
    <s v="Loggerhead"/>
    <s v=""/>
    <d v="2005-06-28T00:00:00"/>
    <n v="22500"/>
    <m/>
    <m/>
    <m/>
    <m/>
    <n v="20706"/>
    <n v="38644"/>
    <n v="24120"/>
    <m/>
    <m/>
    <x v="0"/>
    <m/>
    <n v="4553"/>
    <n v="1"/>
    <n v="1620"/>
    <n v="113"/>
    <n v="14.336283185840708"/>
    <n v="0"/>
    <s v=""/>
    <s v=""/>
    <s v=""/>
    <s v=""/>
    <s v=""/>
    <x v="2"/>
  </r>
  <r>
    <n v="6799"/>
    <s v="Ayala"/>
    <n v="2"/>
    <s v="Loggerhead"/>
    <s v="Female"/>
    <d v="2016-11-08T00:00:00"/>
    <n v="22580"/>
    <n v="57.5"/>
    <n v="56.1"/>
    <n v="52.7"/>
    <n v="45.4"/>
    <n v="39071"/>
    <n v="42907"/>
    <m/>
    <n v="57.5"/>
    <n v="54"/>
    <x v="139"/>
    <n v="44.6"/>
    <n v="6799"/>
    <n v="1"/>
    <n v="0"/>
    <n v="225"/>
    <n v="0"/>
    <n v="0"/>
    <n v="392.69565217391306"/>
    <s v=""/>
    <n v="6.8294896030245749"/>
    <s v=""/>
    <s v=""/>
    <x v="2"/>
  </r>
  <r>
    <n v="460"/>
    <s v="Hymika"/>
    <n v="2"/>
    <s v="Loggerhead"/>
    <s v="Female"/>
    <d v="2006-10-24T00:00:00"/>
    <n v="22800"/>
    <m/>
    <m/>
    <m/>
    <m/>
    <n v="1045"/>
    <n v="39209"/>
    <n v="25820"/>
    <n v="56.5"/>
    <n v="54.3"/>
    <x v="0"/>
    <m/>
    <n v="460"/>
    <n v="1"/>
    <n v="3020"/>
    <n v="195"/>
    <n v="15.487179487179487"/>
    <n v="0"/>
    <s v=""/>
    <n v="456.99115044247787"/>
    <s v=""/>
    <n v="7.1422977523690188"/>
    <n v="7.1422977523690188"/>
    <x v="80"/>
  </r>
  <r>
    <n v="6801"/>
    <s v="Levi"/>
    <n v="2"/>
    <s v="Loggerhead"/>
    <s v=""/>
    <d v="2016-11-15T00:00:00"/>
    <n v="23080"/>
    <n v="56.8"/>
    <n v="53"/>
    <n v="51.3"/>
    <n v="42.8"/>
    <n v="37912"/>
    <n v="42740"/>
    <n v="20900"/>
    <n v="57.8"/>
    <n v="53.6"/>
    <x v="140"/>
    <m/>
    <n v="6801"/>
    <n v="1"/>
    <n v="-2180"/>
    <n v="51"/>
    <n v="0"/>
    <n v="1"/>
    <n v="406.33802816901408"/>
    <n v="361.5916955017301"/>
    <n v="7.153838524102361"/>
    <n v="6.9084421881921916"/>
    <n v="6.9084421881921916"/>
    <x v="79"/>
  </r>
  <r>
    <n v="5718"/>
    <s v="Yona"/>
    <n v="2"/>
    <s v="Loggerhead"/>
    <s v="Female"/>
    <d v="2013-01-21T00:00:00"/>
    <n v="23100"/>
    <n v="56.8"/>
    <n v="57.2"/>
    <n v="53.7"/>
    <n v="45.6"/>
    <n v="28697"/>
    <n v="41310"/>
    <n v="24860"/>
    <n v="56.7"/>
    <n v="56.6"/>
    <x v="141"/>
    <n v="44"/>
    <n v="5718"/>
    <n v="1"/>
    <n v="1760"/>
    <n v="15"/>
    <n v="117.33333333333333"/>
    <n v="-9.9999999999994316E-2"/>
    <n v="406.69014084507046"/>
    <n v="438.44797178130511"/>
    <n v="7.1600376909343391"/>
    <n v="7.1853158272911353"/>
    <n v="7.1853158272911353"/>
    <x v="81"/>
  </r>
  <r>
    <n v="5352"/>
    <s v="Moshe Haim"/>
    <n v="2"/>
    <s v="Loggerhead"/>
    <s v="Male"/>
    <d v="2012-05-04T00:00:00"/>
    <n v="23260"/>
    <n v="57"/>
    <n v="54.5"/>
    <n v="55"/>
    <n v="48.5"/>
    <n v="26972"/>
    <n v="41078"/>
    <n v="24680"/>
    <n v="57.2"/>
    <n v="53.5"/>
    <x v="142"/>
    <n v="46.3"/>
    <n v="5352"/>
    <n v="1"/>
    <n v="1420"/>
    <n v="45"/>
    <n v="31.555555555555557"/>
    <n v="0.20000000000000284"/>
    <n v="408.07017543859649"/>
    <n v="431.46853146853147"/>
    <n v="7.1591258848876578"/>
    <n v="7.1091495916670739"/>
    <n v="7.1091495916670739"/>
    <x v="80"/>
  </r>
  <r>
    <n v="2101"/>
    <s v="Tova"/>
    <n v="2"/>
    <s v="Loggerhead"/>
    <s v=""/>
    <d v="2006-04-19T00:00:00"/>
    <n v="23280"/>
    <n v="56"/>
    <n v="53.5"/>
    <m/>
    <m/>
    <n v="8236"/>
    <n v="38826"/>
    <n v="23280"/>
    <n v="56"/>
    <n v="53.5"/>
    <x v="0"/>
    <m/>
    <n v="2101"/>
    <n v="1"/>
    <n v="0"/>
    <n v="0"/>
    <n v="0"/>
    <n v="0"/>
    <n v="415.71428571428572"/>
    <n v="415.71428571428572"/>
    <n v="7.4234693877551017"/>
    <n v="7.4234693877551017"/>
    <n v="7.4234693877551017"/>
    <x v="42"/>
  </r>
  <r>
    <n v="6800"/>
    <s v="Moti 2"/>
    <n v="2"/>
    <s v="Loggerhead"/>
    <s v="Male"/>
    <d v="2016-11-14T00:00:00"/>
    <n v="23300"/>
    <n v="57.3"/>
    <n v="55"/>
    <n v="53.5"/>
    <n v="45.5"/>
    <n v="39907"/>
    <n v="43024"/>
    <n v="16820"/>
    <m/>
    <m/>
    <x v="0"/>
    <m/>
    <n v="6800"/>
    <n v="1"/>
    <n v="-6480"/>
    <n v="336"/>
    <n v="0"/>
    <n v="0"/>
    <n v="406.63176265270511"/>
    <s v=""/>
    <n v="7.0965403604311543"/>
    <s v=""/>
    <s v=""/>
    <x v="2"/>
  </r>
  <r>
    <n v="246"/>
    <s v="Guy Tzoref"/>
    <n v="2"/>
    <s v="Loggerhead"/>
    <s v=""/>
    <d v="2005-05-31T00:00:00"/>
    <n v="23740"/>
    <n v="57"/>
    <n v="55"/>
    <m/>
    <m/>
    <n v="15045"/>
    <n v="38503"/>
    <n v="23740"/>
    <n v="57"/>
    <n v="55"/>
    <x v="0"/>
    <m/>
    <n v="246"/>
    <n v="1"/>
    <n v="0"/>
    <n v="0"/>
    <n v="0"/>
    <n v="0"/>
    <n v="416.49122807017545"/>
    <n v="416.49122807017545"/>
    <n v="7.3068636503539555"/>
    <n v="7.3068636503539555"/>
    <n v="7.3068636503539555"/>
    <x v="39"/>
  </r>
  <r>
    <n v="130"/>
    <s v="Blue bay"/>
    <n v="2"/>
    <s v="Loggerhead"/>
    <s v="Female"/>
    <d v="2000-12-05T00:00:00"/>
    <n v="24000"/>
    <n v="54"/>
    <n v="53.7"/>
    <m/>
    <m/>
    <n v="7873"/>
    <n v="38029"/>
    <n v="24000"/>
    <m/>
    <m/>
    <x v="0"/>
    <m/>
    <n v="130"/>
    <n v="1"/>
    <n v="0"/>
    <n v="1164"/>
    <n v="0"/>
    <n v="0"/>
    <n v="444.44444444444446"/>
    <s v=""/>
    <n v="8.2304526748971192"/>
    <s v=""/>
    <s v=""/>
    <x v="2"/>
  </r>
  <r>
    <n v="6892"/>
    <s v="Dima"/>
    <n v="2"/>
    <s v="Loggerhead"/>
    <s v=""/>
    <d v="2017-07-13T00:00:00"/>
    <n v="24000"/>
    <n v="59"/>
    <n v="57"/>
    <n v="54.5"/>
    <n v="44.1"/>
    <n v="39635"/>
    <n v="42992"/>
    <n v="26500"/>
    <n v="59.5"/>
    <n v="57.5"/>
    <x v="143"/>
    <n v="44.5"/>
    <n v="6892"/>
    <n v="1"/>
    <n v="2500"/>
    <n v="63"/>
    <n v="39.682539682539684"/>
    <n v="0.5"/>
    <n v="406.77966101694915"/>
    <n v="445.37815126050418"/>
    <n v="6.8945705257110026"/>
    <n v="6.7791822611397503"/>
    <n v="6.7791822611397503"/>
    <x v="45"/>
  </r>
  <r>
    <n v="5990"/>
    <s v="Efrat"/>
    <n v="2"/>
    <s v="Loggerhead"/>
    <s v="Female"/>
    <d v="2013-10-06T00:00:00"/>
    <n v="24160"/>
    <n v="60.5"/>
    <n v="58.5"/>
    <n v="57"/>
    <m/>
    <n v="31860"/>
    <n v="41780"/>
    <n v="28520"/>
    <n v="61.7"/>
    <n v="57.4"/>
    <x v="144"/>
    <n v="47.7"/>
    <n v="5990"/>
    <n v="1"/>
    <n v="4360"/>
    <n v="227"/>
    <n v="19.207048458149778"/>
    <n v="1.2000000000000028"/>
    <n v="399.3388429752066"/>
    <n v="462.23662884927063"/>
    <n v="6.6006420326480431"/>
    <n v="6.3463877338194692"/>
    <n v="6.3463877338194692"/>
    <x v="58"/>
  </r>
  <r>
    <n v="6309"/>
    <s v="Ben"/>
    <n v="2"/>
    <s v="Loggerhead"/>
    <s v=""/>
    <d v="2015-01-06T00:00:00"/>
    <n v="24360"/>
    <m/>
    <m/>
    <m/>
    <m/>
    <n v="35431"/>
    <n v="42306"/>
    <n v="30040"/>
    <n v="63"/>
    <n v="60"/>
    <x v="145"/>
    <n v="49.5"/>
    <n v="6309"/>
    <n v="1"/>
    <n v="5680"/>
    <n v="296"/>
    <n v="19.189189189189189"/>
    <n v="0"/>
    <s v=""/>
    <n v="476.82539682539681"/>
    <s v=""/>
    <n v="6.1375661375661377"/>
    <n v="6.1375661375661377"/>
    <x v="41"/>
  </r>
  <r>
    <n v="5999"/>
    <s v="Hadas"/>
    <n v="2"/>
    <s v="Loggerhead"/>
    <s v=""/>
    <d v="2013-10-16T00:00:00"/>
    <n v="24440"/>
    <n v="60.2"/>
    <n v="57.5"/>
    <n v="57"/>
    <n v="47.5"/>
    <n v="30574"/>
    <n v="41598"/>
    <n v="23440"/>
    <n v="61.1"/>
    <n v="58"/>
    <x v="65"/>
    <m/>
    <n v="5999"/>
    <n v="1"/>
    <n v="-1000"/>
    <n v="35"/>
    <n v="0"/>
    <n v="0.89999999999999858"/>
    <n v="405.98006644518273"/>
    <n v="383.63338788870703"/>
    <n v="6.7438549243385824"/>
    <n v="6.5466448445171848"/>
    <n v="6.5466448445171848"/>
    <x v="82"/>
  </r>
  <r>
    <n v="2119"/>
    <s v="Krembo"/>
    <n v="2"/>
    <s v="Loggerhead"/>
    <s v=""/>
    <d v="2008-02-15T00:00:00"/>
    <n v="24760"/>
    <m/>
    <m/>
    <m/>
    <m/>
    <n v="10534"/>
    <n v="39601"/>
    <n v="27860"/>
    <n v="59.8"/>
    <n v="52.3"/>
    <x v="146"/>
    <m/>
    <n v="2119"/>
    <n v="1"/>
    <n v="3100"/>
    <n v="108"/>
    <n v="28.703703703703702"/>
    <n v="0"/>
    <s v=""/>
    <n v="465.88628762541811"/>
    <s v=""/>
    <n v="6.9238599120815216"/>
    <n v="6.9238599120815216"/>
    <x v="79"/>
  </r>
  <r>
    <n v="6271"/>
    <s v="Mula"/>
    <n v="2"/>
    <s v="Loggerhead"/>
    <s v="Female"/>
    <d v="2014-10-12T00:00:00"/>
    <n v="24880"/>
    <n v="58"/>
    <n v="54.4"/>
    <n v="53.4"/>
    <n v="44"/>
    <n v="33584"/>
    <n v="42060"/>
    <n v="28860"/>
    <m/>
    <m/>
    <x v="0"/>
    <m/>
    <n v="6271"/>
    <n v="1"/>
    <n v="3980"/>
    <n v="136"/>
    <n v="29.264705882352942"/>
    <n v="0"/>
    <n v="428.9655172413793"/>
    <s v=""/>
    <n v="7.3959571938168844"/>
    <s v=""/>
    <s v=""/>
    <x v="2"/>
  </r>
  <r>
    <n v="5276"/>
    <s v="Edwin"/>
    <n v="2"/>
    <s v="Loggerhead"/>
    <s v=""/>
    <d v="2012-02-20T00:00:00"/>
    <n v="25020"/>
    <n v="62.6"/>
    <n v="59.3"/>
    <m/>
    <m/>
    <n v="27452"/>
    <n v="41144"/>
    <n v="29720"/>
    <n v="62.6"/>
    <n v="60.5"/>
    <x v="147"/>
    <n v="46.6"/>
    <n v="5276"/>
    <n v="1"/>
    <n v="4700"/>
    <n v="185"/>
    <n v="25.405405405405407"/>
    <n v="0"/>
    <n v="399.6805111821086"/>
    <n v="474.76038338658145"/>
    <n v="6.3846727025895946"/>
    <n v="6.3846727025895946"/>
    <n v="6.3846727025895946"/>
    <x v="38"/>
  </r>
  <r>
    <n v="6510"/>
    <s v="Bar Refaeli"/>
    <n v="2"/>
    <s v="Loggerhead"/>
    <s v=""/>
    <d v="2015-06-13T00:00:00"/>
    <n v="25120"/>
    <n v="59.5"/>
    <n v="54"/>
    <n v="52.3"/>
    <n v="43.7"/>
    <n v="34915"/>
    <n v="42228"/>
    <n v="26200"/>
    <n v="60.1"/>
    <n v="54.6"/>
    <x v="142"/>
    <n v="44"/>
    <n v="6510"/>
    <n v="1"/>
    <n v="1080"/>
    <n v="60"/>
    <n v="18"/>
    <n v="0.60000000000000142"/>
    <n v="422.18487394957981"/>
    <n v="435.94009983361065"/>
    <n v="7.0955440999929387"/>
    <n v="6.9545765377172266"/>
    <n v="6.9545765377172266"/>
    <x v="78"/>
  </r>
  <r>
    <n v="7010"/>
    <s v="Ofer"/>
    <n v="2"/>
    <s v="Loggerhead"/>
    <s v=""/>
    <d v="2017-12-18T00:00:00"/>
    <n v="25300"/>
    <n v="61.5"/>
    <n v="59.1"/>
    <n v="56.6"/>
    <n v="44.6"/>
    <n v="41598"/>
    <n v="43188"/>
    <n v="28920"/>
    <n v="61.7"/>
    <n v="60"/>
    <x v="135"/>
    <m/>
    <n v="7010"/>
    <n v="1"/>
    <n v="3620"/>
    <n v="101"/>
    <n v="35.841584158415841"/>
    <n v="0.20000000000000284"/>
    <n v="411.3821138211382"/>
    <n v="468.71961102106968"/>
    <n v="6.6891400621323287"/>
    <n v="6.6458447709285"/>
    <n v="6.6458447709285"/>
    <x v="43"/>
  </r>
  <r>
    <n v="7045"/>
    <s v="Ronen"/>
    <n v="2"/>
    <s v="Loggerhead"/>
    <s v=""/>
    <d v="2018-02-21T00:00:00"/>
    <n v="25460"/>
    <n v="60"/>
    <n v="54.5"/>
    <n v="55.2"/>
    <n v="44.7"/>
    <n v="42232"/>
    <n v="43251"/>
    <n v="30460"/>
    <n v="60.5"/>
    <n v="55.2"/>
    <x v="148"/>
    <m/>
    <n v="7045"/>
    <n v="1"/>
    <n v="5000"/>
    <n v="99"/>
    <n v="50.505050505050505"/>
    <n v="0.5"/>
    <n v="424.33333333333331"/>
    <n v="503.47107438016531"/>
    <n v="7.072222222222222"/>
    <n v="6.95580902943788"/>
    <n v="6.95580902943788"/>
    <x v="78"/>
  </r>
  <r>
    <n v="7062"/>
    <s v="Wachad"/>
    <n v="2"/>
    <s v="Loggerhead"/>
    <s v="Female"/>
    <d v="2018-05-10T00:00:00"/>
    <n v="25980"/>
    <n v="61.5"/>
    <n v="55.5"/>
    <n v="56.5"/>
    <n v="44"/>
    <n v="43183"/>
    <n v="43355"/>
    <n v="32760"/>
    <n v="66.2"/>
    <n v="67.400000000000006"/>
    <x v="149"/>
    <m/>
    <n v="7062"/>
    <n v="1"/>
    <n v="6780"/>
    <n v="125"/>
    <n v="54.24"/>
    <n v="4.7000000000000028"/>
    <n v="422.4390243902439"/>
    <n v="494.86404833836855"/>
    <n v="6.8689272258576244"/>
    <n v="5.9282043792955514"/>
    <n v="5.9282043792955514"/>
    <x v="37"/>
  </r>
  <r>
    <n v="6937"/>
    <s v="Shaked"/>
    <n v="2"/>
    <s v="Loggerhead"/>
    <s v="Female"/>
    <d v="2017-11-12T00:00:00"/>
    <n v="26060"/>
    <n v="60"/>
    <n v="55"/>
    <n v="54"/>
    <n v="43.4"/>
    <n v="40642"/>
    <n v="43111"/>
    <n v="26600"/>
    <n v="60"/>
    <n v="54.9"/>
    <x v="150"/>
    <m/>
    <n v="6937"/>
    <n v="1"/>
    <n v="540"/>
    <n v="60"/>
    <n v="9"/>
    <n v="0"/>
    <n v="434.33333333333331"/>
    <n v="443.33333333333331"/>
    <n v="7.2388888888888889"/>
    <n v="7.2388888888888889"/>
    <n v="7.2388888888888889"/>
    <x v="81"/>
  </r>
  <r>
    <n v="7048"/>
    <s v="Lilu"/>
    <n v="2"/>
    <s v="Loggerhead"/>
    <s v=""/>
    <d v="2018-03-23T00:00:00"/>
    <n v="26220"/>
    <n v="60.5"/>
    <n v="54"/>
    <n v="54.3"/>
    <n v="42.5"/>
    <n v="42284"/>
    <n v="43258"/>
    <n v="28780"/>
    <m/>
    <m/>
    <x v="0"/>
    <m/>
    <n v="7048"/>
    <n v="1"/>
    <n v="2560"/>
    <n v="76"/>
    <n v="33.684210526315788"/>
    <n v="0"/>
    <n v="433.38842975206609"/>
    <s v=""/>
    <n v="7.1634451198688618"/>
    <s v=""/>
    <s v=""/>
    <x v="2"/>
  </r>
  <r>
    <n v="910"/>
    <s v="Filthy Harry"/>
    <n v="2"/>
    <s v="Loggerhead"/>
    <s v=""/>
    <d v="2001-06-29T00:00:00"/>
    <n v="26800"/>
    <n v="51"/>
    <n v="55.5"/>
    <n v="50"/>
    <n v="46"/>
    <n v="8025"/>
    <n v="37071"/>
    <n v="26800"/>
    <n v="51"/>
    <n v="55.5"/>
    <x v="151"/>
    <n v="46"/>
    <n v="910"/>
    <n v="1"/>
    <n v="0"/>
    <n v="0"/>
    <n v="0"/>
    <n v="0"/>
    <n v="525.49019607843138"/>
    <n v="525.49019607843138"/>
    <n v="10.303729334871203"/>
    <n v="10.303729334871203"/>
    <n v="10.303729334871203"/>
    <x v="83"/>
  </r>
  <r>
    <n v="4413"/>
    <s v="Dirty harry"/>
    <n v="2"/>
    <s v="Loggerhead"/>
    <s v="Male"/>
    <d v="2001-06-29T00:00:00"/>
    <n v="26800"/>
    <n v="51"/>
    <n v="55.5"/>
    <n v="50"/>
    <n v="46"/>
    <n v="20068"/>
    <n v="37071"/>
    <n v="26800"/>
    <n v="51"/>
    <n v="55.5"/>
    <x v="151"/>
    <n v="46"/>
    <n v="4413"/>
    <n v="1"/>
    <n v="0"/>
    <n v="0"/>
    <n v="0"/>
    <n v="0"/>
    <n v="525.49019607843138"/>
    <n v="525.49019607843138"/>
    <n v="10.303729334871203"/>
    <n v="10.303729334871203"/>
    <n v="10.303729334871203"/>
    <x v="83"/>
  </r>
  <r>
    <n v="6885"/>
    <s v="Eer HaKodesh"/>
    <n v="2"/>
    <s v="Loggerhead"/>
    <s v="Female"/>
    <d v="2017-06-07T00:00:00"/>
    <n v="27020"/>
    <m/>
    <m/>
    <m/>
    <m/>
    <n v="39021"/>
    <n v="42900"/>
    <n v="25060"/>
    <n v="59"/>
    <n v="55.3"/>
    <x v="138"/>
    <n v="44.4"/>
    <n v="6885"/>
    <n v="1"/>
    <n v="-1960"/>
    <n v="7"/>
    <n v="0"/>
    <n v="0"/>
    <s v=""/>
    <n v="424.74576271186442"/>
    <s v=""/>
    <n v="7.7621373168629706"/>
    <n v="7.7621373168629706"/>
    <x v="47"/>
  </r>
  <r>
    <n v="1214"/>
    <s v="Sarosi"/>
    <n v="2"/>
    <s v="Loggerhead"/>
    <s v=""/>
    <d v="2007-05-28T00:00:00"/>
    <n v="27060"/>
    <n v="58"/>
    <n v="58"/>
    <m/>
    <m/>
    <n v="6866"/>
    <n v="39349"/>
    <n v="26140"/>
    <n v="59.7"/>
    <n v="57"/>
    <x v="0"/>
    <m/>
    <n v="1214"/>
    <n v="1"/>
    <n v="-920"/>
    <n v="119"/>
    <n v="0"/>
    <n v="1.7000000000000028"/>
    <n v="466.55172413793105"/>
    <n v="437.85594639865997"/>
    <n v="8.0439952437574309"/>
    <n v="7.5924008652980142"/>
    <n v="7.5924008652980142"/>
    <x v="49"/>
  </r>
  <r>
    <n v="5875"/>
    <s v="Adi"/>
    <n v="2"/>
    <s v="Loggerhead"/>
    <s v="Female"/>
    <d v="2013-08-01T00:00:00"/>
    <n v="27080"/>
    <n v="59.8"/>
    <n v="54.8"/>
    <n v="55.3"/>
    <n v="44.9"/>
    <n v="30561"/>
    <n v="41597"/>
    <n v="29280"/>
    <n v="60"/>
    <n v="55.3"/>
    <x v="49"/>
    <n v="44.9"/>
    <n v="5875"/>
    <n v="1"/>
    <n v="2200"/>
    <n v="110"/>
    <n v="20"/>
    <n v="0.20000000000000284"/>
    <n v="452.84280936454854"/>
    <n v="488"/>
    <n v="7.572622230176397"/>
    <n v="7.5222222222222221"/>
    <n v="7.5222222222222221"/>
    <x v="84"/>
  </r>
  <r>
    <n v="5148"/>
    <s v="Tzvika"/>
    <n v="2"/>
    <s v="Loggerhead"/>
    <s v=""/>
    <d v="2011-10-15T00:00:00"/>
    <n v="27280"/>
    <m/>
    <m/>
    <m/>
    <m/>
    <n v="23633"/>
    <n v="40868"/>
    <n v="29320"/>
    <n v="62.3"/>
    <n v="64.900000000000006"/>
    <x v="135"/>
    <n v="46.5"/>
    <n v="5148"/>
    <n v="1"/>
    <n v="2040"/>
    <n v="37"/>
    <n v="55.135135135135137"/>
    <n v="0"/>
    <s v=""/>
    <n v="470.62600321027287"/>
    <s v=""/>
    <n v="7.0285910096900786"/>
    <n v="7.0285910096900786"/>
    <x v="78"/>
  </r>
  <r>
    <n v="6920"/>
    <s v="adam"/>
    <n v="2"/>
    <s v="Loggerhead"/>
    <s v="Female"/>
    <d v="2017-10-18T00:00:00"/>
    <n v="27360"/>
    <n v="61.5"/>
    <n v="58"/>
    <n v="56.2"/>
    <n v="45"/>
    <n v="40503"/>
    <n v="43090"/>
    <n v="31120"/>
    <m/>
    <m/>
    <x v="0"/>
    <m/>
    <n v="6920"/>
    <n v="1"/>
    <n v="3760"/>
    <n v="64"/>
    <n v="58.75"/>
    <n v="0"/>
    <n v="444.8780487804878"/>
    <s v=""/>
    <n v="7.2337894110648424"/>
    <s v=""/>
    <s v=""/>
    <x v="2"/>
  </r>
  <r>
    <n v="5827"/>
    <s v="Daga-Yam"/>
    <n v="2"/>
    <s v="Loggerhead"/>
    <s v="Female"/>
    <d v="2013-05-28T00:00:00"/>
    <n v="27450"/>
    <n v="62.2"/>
    <n v="59.4"/>
    <n v="57.9"/>
    <n v="49"/>
    <n v="29503"/>
    <n v="41437"/>
    <n v="28840"/>
    <n v="62.3"/>
    <n v="58.7"/>
    <x v="152"/>
    <n v="48.2"/>
    <n v="5827"/>
    <n v="1"/>
    <n v="1390"/>
    <n v="15"/>
    <n v="92.666666666666671"/>
    <n v="9.9999999999994316E-2"/>
    <n v="441.31832797427649"/>
    <n v="462.92134831460675"/>
    <n v="7.0951499674320981"/>
    <n v="7.0723908803516364"/>
    <n v="7.0723908803516364"/>
    <x v="80"/>
  </r>
  <r>
    <n v="6313"/>
    <s v="Itzik"/>
    <n v="2"/>
    <s v="Loggerhead"/>
    <s v=""/>
    <d v="2015-01-08T00:00:00"/>
    <n v="27460"/>
    <n v="62.4"/>
    <n v="58.6"/>
    <n v="58.9"/>
    <n v="64.7"/>
    <n v="35422"/>
    <n v="42305"/>
    <n v="33000"/>
    <n v="64"/>
    <n v="60"/>
    <x v="153"/>
    <n v="48.6"/>
    <n v="6313"/>
    <n v="1"/>
    <n v="5540"/>
    <n v="293"/>
    <n v="18.907849829351537"/>
    <n v="1.6000000000000014"/>
    <n v="440.0641025641026"/>
    <n v="515.625"/>
    <n v="7.0523093359631828"/>
    <n v="6.7041015625"/>
    <n v="6.7041015625"/>
    <x v="44"/>
  </r>
  <r>
    <n v="6668"/>
    <s v="Sari"/>
    <n v="2"/>
    <s v="Loggerhead"/>
    <s v="Female"/>
    <d v="2016-01-21T00:00:00"/>
    <n v="27460"/>
    <n v="62"/>
    <n v="59"/>
    <n v="56.4"/>
    <n v="43"/>
    <n v="36006"/>
    <n v="42417"/>
    <n v="28000"/>
    <n v="62"/>
    <n v="58.7"/>
    <x v="154"/>
    <n v="44.7"/>
    <n v="6668"/>
    <n v="1"/>
    <n v="540"/>
    <n v="27"/>
    <n v="20"/>
    <n v="0"/>
    <n v="442.90322580645159"/>
    <n v="451.61290322580646"/>
    <n v="7.1436004162330908"/>
    <n v="7.1436004162330908"/>
    <n v="7.1436004162330908"/>
    <x v="80"/>
  </r>
  <r>
    <n v="3111"/>
    <s v="Rotem"/>
    <n v="2"/>
    <s v="Loggerhead"/>
    <s v=""/>
    <d v="2009-02-20T00:00:00"/>
    <n v="27940"/>
    <n v="63"/>
    <n v="57"/>
    <m/>
    <m/>
    <n v="14900"/>
    <n v="39924"/>
    <n v="31040"/>
    <n v="62.2"/>
    <n v="56.4"/>
    <x v="145"/>
    <n v="47"/>
    <n v="3111"/>
    <n v="1"/>
    <n v="3100"/>
    <n v="60"/>
    <n v="51.666666666666664"/>
    <n v="-0.79999999999999716"/>
    <n v="443.49206349206349"/>
    <n v="499.03536977491962"/>
    <n v="7.0395565633660873"/>
    <n v="7.2218029176704128"/>
    <n v="7.2218029176704128"/>
    <x v="81"/>
  </r>
  <r>
    <n v="6298"/>
    <s v="Gabi"/>
    <n v="2"/>
    <s v="Loggerhead"/>
    <s v=""/>
    <d v="2014-12-06T00:00:00"/>
    <n v="28160"/>
    <n v="64.5"/>
    <m/>
    <m/>
    <m/>
    <n v="33445"/>
    <n v="42038"/>
    <n v="27560"/>
    <n v="62"/>
    <n v="59"/>
    <x v="155"/>
    <n v="44.9"/>
    <n v="6298"/>
    <n v="1"/>
    <n v="-600"/>
    <n v="59"/>
    <n v="0"/>
    <n v="-2.5"/>
    <n v="436.58914728682169"/>
    <n v="444.51612903225805"/>
    <n v="6.7688239889429722"/>
    <n v="7.3257023933402703"/>
    <n v="7.3257023933402703"/>
    <x v="39"/>
  </r>
  <r>
    <n v="6277"/>
    <s v="Captain Hook"/>
    <n v="2"/>
    <s v="Loggerhead"/>
    <s v="Female"/>
    <d v="2014-10-24T00:00:00"/>
    <n v="28520"/>
    <n v="63.5"/>
    <n v="58.3"/>
    <n v="56.8"/>
    <n v="54.3"/>
    <n v="33032"/>
    <n v="41967"/>
    <n v="26880"/>
    <n v="62.6"/>
    <n v="59.2"/>
    <x v="156"/>
    <m/>
    <n v="6277"/>
    <n v="1"/>
    <n v="-1640"/>
    <n v="31"/>
    <n v="0"/>
    <n v="-0.89999999999999858"/>
    <n v="449.13385826771656"/>
    <n v="429.39297124600637"/>
    <n v="7.072974145948292"/>
    <n v="7.2778123692188341"/>
    <n v="7.2778123692188341"/>
    <x v="39"/>
  </r>
  <r>
    <n v="6414"/>
    <s v="Hofit"/>
    <n v="2"/>
    <s v="Loggerhead"/>
    <s v=""/>
    <d v="2015-03-20T00:00:00"/>
    <n v="29200"/>
    <n v="61"/>
    <n v="60.6"/>
    <n v="57.1"/>
    <n v="47.9"/>
    <n v="36320"/>
    <n v="42469"/>
    <n v="2380"/>
    <n v="26.6"/>
    <n v="24.5"/>
    <x v="157"/>
    <m/>
    <n v="6414"/>
    <n v="1"/>
    <n v="-26820"/>
    <n v="386"/>
    <n v="0"/>
    <n v="-34.4"/>
    <n v="478.68852459016392"/>
    <n v="89.473684210526315"/>
    <n v="7.8473528621338353"/>
    <n v="41.268584996325394"/>
    <n v="41.268584996325394"/>
    <x v="85"/>
  </r>
  <r>
    <n v="447"/>
    <s v="Putzker"/>
    <n v="2"/>
    <s v="Loggerhead"/>
    <s v=""/>
    <d v="2007-03-31T00:00:00"/>
    <n v="29220"/>
    <n v="62.4"/>
    <n v="56.3"/>
    <m/>
    <m/>
    <n v="5963"/>
    <n v="39236"/>
    <n v="32320"/>
    <n v="61.6"/>
    <n v="56.1"/>
    <x v="0"/>
    <m/>
    <n v="447"/>
    <n v="1"/>
    <n v="3100"/>
    <n v="64"/>
    <n v="48.4375"/>
    <n v="-0.79999999999999716"/>
    <n v="468.26923076923077"/>
    <n v="524.67532467532465"/>
    <n v="7.50431459566075"/>
    <n v="7.7004975543936576"/>
    <n v="7.7004975543936576"/>
    <x v="86"/>
  </r>
  <r>
    <n v="5681"/>
    <s v="Naomi"/>
    <n v="2"/>
    <s v="Loggerhead"/>
    <s v="Female"/>
    <d v="2013-01-08T00:00:00"/>
    <n v="29240"/>
    <n v="60.5"/>
    <n v="60.9"/>
    <n v="54.5"/>
    <m/>
    <n v="30499"/>
    <n v="41591"/>
    <n v="39600"/>
    <n v="62.5"/>
    <n v="63"/>
    <x v="12"/>
    <n v="51.6"/>
    <n v="5681"/>
    <n v="1"/>
    <n v="10360"/>
    <n v="309"/>
    <n v="33.527508090614887"/>
    <n v="2"/>
    <n v="483.30578512396693"/>
    <n v="633.6"/>
    <n v="7.9885253739498667"/>
    <n v="7.4854399999999996"/>
    <n v="7.4854399999999996"/>
    <x v="84"/>
  </r>
  <r>
    <n v="6247"/>
    <s v="meira"/>
    <n v="2"/>
    <s v="Loggerhead"/>
    <s v="Female"/>
    <d v="2014-09-12T00:00:00"/>
    <n v="29280"/>
    <n v="63"/>
    <n v="65"/>
    <n v="56.8"/>
    <n v="47.8"/>
    <n v="32772"/>
    <n v="41919"/>
    <n v="29940"/>
    <n v="64"/>
    <n v="59"/>
    <x v="135"/>
    <m/>
    <n v="6247"/>
    <n v="1"/>
    <n v="660"/>
    <n v="25"/>
    <n v="26.4"/>
    <n v="1"/>
    <n v="464.76190476190476"/>
    <n v="467.8125"/>
    <n v="7.3771730914588058"/>
    <n v="7.1484375"/>
    <n v="7.1484375"/>
    <x v="80"/>
  </r>
  <r>
    <n v="7007"/>
    <s v="Carmel"/>
    <n v="2"/>
    <s v="Loggerhead"/>
    <s v=""/>
    <d v="2017-12-03T00:00:00"/>
    <n v="29280"/>
    <n v="63"/>
    <n v="58.4"/>
    <n v="57.8"/>
    <n v="46.4"/>
    <n v="41817"/>
    <n v="43207"/>
    <n v="34580"/>
    <n v="65.2"/>
    <n v="59"/>
    <x v="158"/>
    <m/>
    <n v="7007"/>
    <n v="1"/>
    <n v="5300"/>
    <n v="135"/>
    <n v="39.25925925925926"/>
    <n v="2.2000000000000028"/>
    <n v="464.76190476190476"/>
    <n v="530.36809815950915"/>
    <n v="7.3771730914588058"/>
    <n v="6.8877262975648312"/>
    <n v="6.8877262975648312"/>
    <x v="79"/>
  </r>
  <r>
    <n v="6312"/>
    <s v="Sambalulu"/>
    <n v="2"/>
    <s v="Loggerhead"/>
    <s v="Female"/>
    <d v="2015-01-07T00:00:00"/>
    <n v="29360"/>
    <n v="65"/>
    <n v="60"/>
    <n v="59.5"/>
    <n v="47.9"/>
    <n v="34448"/>
    <n v="42158"/>
    <n v="34160"/>
    <n v="65.2"/>
    <n v="58.7"/>
    <x v="52"/>
    <m/>
    <n v="6312"/>
    <n v="1"/>
    <n v="4800"/>
    <n v="147"/>
    <n v="32.653061224489797"/>
    <n v="0.20000000000000284"/>
    <n v="451.69230769230768"/>
    <n v="523.92638036809808"/>
    <n v="6.9491124260355033"/>
    <n v="6.9065452218751178"/>
    <n v="6.9065452218751178"/>
    <x v="79"/>
  </r>
  <r>
    <n v="5370"/>
    <s v="Shlomi"/>
    <n v="2"/>
    <s v="Loggerhead"/>
    <s v="Female"/>
    <d v="2012-06-04T00:00:00"/>
    <n v="29420"/>
    <n v="61.9"/>
    <n v="60.2"/>
    <n v="57.9"/>
    <n v="47.7"/>
    <n v="29275"/>
    <n v="41403"/>
    <m/>
    <n v="64.8"/>
    <n v="62.1"/>
    <x v="159"/>
    <n v="49.7"/>
    <n v="5370"/>
    <n v="1"/>
    <n v="0"/>
    <n v="339"/>
    <n v="0"/>
    <n v="2.8999999999999986"/>
    <n v="475.28271405492734"/>
    <s v=""/>
    <n v="7.6782344758469687"/>
    <s v=""/>
    <s v=""/>
    <x v="2"/>
  </r>
  <r>
    <n v="7065"/>
    <s v="Almog"/>
    <n v="2"/>
    <s v="Loggerhead"/>
    <s v=""/>
    <d v="2018-05-19T00:00:00"/>
    <n v="29460"/>
    <n v="62.5"/>
    <n v="60"/>
    <n v="58"/>
    <n v="48"/>
    <n v="42740"/>
    <n v="43317"/>
    <n v="34140"/>
    <n v="64.3"/>
    <n v="59.7"/>
    <x v="135"/>
    <m/>
    <n v="7065"/>
    <n v="1"/>
    <n v="4680"/>
    <n v="78"/>
    <n v="60"/>
    <n v="1.7999999999999972"/>
    <n v="471.36"/>
    <n v="530.94867807153969"/>
    <n v="7.54176"/>
    <n v="7.1254253849930711"/>
    <n v="7.1254253849930711"/>
    <x v="80"/>
  </r>
  <r>
    <n v="6447"/>
    <s v="Zehava"/>
    <n v="2"/>
    <s v="Loggerhead"/>
    <s v=""/>
    <d v="2015-05-06T00:00:00"/>
    <n v="29480"/>
    <n v="62.5"/>
    <n v="59"/>
    <n v="56.4"/>
    <n v="46.2"/>
    <n v="34476"/>
    <n v="42159"/>
    <n v="27020"/>
    <n v="63.5"/>
    <n v="59"/>
    <x v="160"/>
    <n v="46"/>
    <n v="6447"/>
    <n v="1"/>
    <n v="-2460"/>
    <n v="29"/>
    <n v="0"/>
    <n v="1"/>
    <n v="471.68"/>
    <n v="425.51181102362204"/>
    <n v="7.5468799999999998"/>
    <n v="7.3110546221092445"/>
    <n v="7.3110546221092445"/>
    <x v="39"/>
  </r>
  <r>
    <n v="5187"/>
    <s v="Itay"/>
    <n v="2"/>
    <s v="Loggerhead"/>
    <s v=""/>
    <d v="2011-12-26T00:00:00"/>
    <n v="29600"/>
    <n v="63.5"/>
    <n v="57.5"/>
    <m/>
    <m/>
    <n v="27085"/>
    <n v="41093"/>
    <n v="36450"/>
    <n v="63.6"/>
    <n v="58.5"/>
    <x v="161"/>
    <m/>
    <n v="5187"/>
    <n v="1"/>
    <n v="6850"/>
    <n v="190"/>
    <n v="36.05263157894737"/>
    <n v="0.10000000000000142"/>
    <n v="466.14173228346459"/>
    <n v="573.11320754716985"/>
    <n v="7.3408146816293636"/>
    <n v="7.3177485067837509"/>
    <n v="7.3177485067837509"/>
    <x v="39"/>
  </r>
  <r>
    <n v="5833"/>
    <s v="Jango"/>
    <n v="2"/>
    <s v="Loggerhead"/>
    <s v="Female"/>
    <d v="2013-06-04T00:00:00"/>
    <n v="29950"/>
    <n v="64.599999999999994"/>
    <n v="59.6"/>
    <n v="59.3"/>
    <n v="45.6"/>
    <n v="29494"/>
    <n v="41436"/>
    <n v="30240"/>
    <n v="65.400000000000006"/>
    <n v="59.4"/>
    <x v="162"/>
    <n v="45.4"/>
    <n v="5833"/>
    <n v="1"/>
    <n v="290"/>
    <n v="7"/>
    <n v="41.428571428571431"/>
    <n v="0.80000000000001137"/>
    <n v="463.62229102167186"/>
    <n v="462.38532110091739"/>
    <n v="7.176815650490278"/>
    <n v="7.0023099439815191"/>
    <n v="7.0023099439815191"/>
    <x v="78"/>
  </r>
  <r>
    <n v="6029"/>
    <s v="Hashoter"/>
    <n v="2"/>
    <s v="Loggerhead"/>
    <s v="Female"/>
    <d v="2013-11-15T00:00:00"/>
    <n v="29980"/>
    <n v="63"/>
    <n v="59.5"/>
    <n v="59.5"/>
    <n v="48"/>
    <n v="31296"/>
    <n v="41683"/>
    <n v="32220"/>
    <n v="63.5"/>
    <n v="59.5"/>
    <x v="162"/>
    <n v="47.6"/>
    <n v="6029"/>
    <n v="1"/>
    <n v="2240"/>
    <n v="90"/>
    <n v="24.888888888888889"/>
    <n v="0.5"/>
    <n v="475.87301587301585"/>
    <n v="507.40157480314963"/>
    <n v="7.5535399344923153"/>
    <n v="7.4350548701097399"/>
    <n v="7.4350548701097399"/>
    <x v="42"/>
  </r>
  <r>
    <n v="903"/>
    <s v="Jackson the champ"/>
    <n v="2"/>
    <s v="Loggerhead"/>
    <s v=""/>
    <d v="2003-06-13T00:00:00"/>
    <n v="30000"/>
    <n v="63.5"/>
    <n v="59"/>
    <m/>
    <m/>
    <n v="8158"/>
    <n v="37859"/>
    <n v="31500"/>
    <n v="64"/>
    <n v="57.8"/>
    <x v="163"/>
    <n v="47.4"/>
    <n v="903"/>
    <n v="1"/>
    <n v="1500"/>
    <n v="74"/>
    <n v="20.27027027027027"/>
    <n v="0.5"/>
    <n v="472.44094488188978"/>
    <n v="492.1875"/>
    <n v="7.4400148800297599"/>
    <n v="7.32421875"/>
    <n v="7.32421875"/>
    <x v="39"/>
  </r>
  <r>
    <n v="6013"/>
    <s v="Salach"/>
    <n v="2"/>
    <s v="Loggerhead"/>
    <s v="Male"/>
    <d v="2013-11-01T00:00:00"/>
    <n v="30280"/>
    <n v="64"/>
    <n v="57"/>
    <n v="60.4"/>
    <n v="47"/>
    <n v="30625"/>
    <n v="41605"/>
    <n v="26880"/>
    <n v="58"/>
    <n v="60"/>
    <x v="164"/>
    <m/>
    <n v="6013"/>
    <n v="1"/>
    <n v="-3400"/>
    <n v="26"/>
    <n v="0"/>
    <n v="-6"/>
    <n v="473.125"/>
    <n v="463.44827586206895"/>
    <n v="7.392578125"/>
    <n v="9.0011890606420923"/>
    <n v="9.0011890606420923"/>
    <x v="87"/>
  </r>
  <r>
    <n v="6425"/>
    <s v="Jamil"/>
    <n v="2"/>
    <s v="Loggerhead"/>
    <s v=""/>
    <d v="2015-04-07T00:00:00"/>
    <n v="30320"/>
    <n v="64"/>
    <n v="59"/>
    <n v="57.6"/>
    <n v="46.4"/>
    <n v="34301"/>
    <n v="42142"/>
    <n v="29700"/>
    <n v="65"/>
    <n v="60.4"/>
    <x v="165"/>
    <n v="46.1"/>
    <n v="6425"/>
    <n v="1"/>
    <n v="-620"/>
    <n v="41"/>
    <n v="0"/>
    <n v="1"/>
    <n v="473.75"/>
    <n v="456.92307692307691"/>
    <n v="7.40234375"/>
    <n v="7.1763313609467456"/>
    <n v="7.1763313609467456"/>
    <x v="81"/>
  </r>
  <r>
    <n v="7040"/>
    <s v="Kabianka"/>
    <n v="2"/>
    <s v="Loggerhead"/>
    <s v="Female"/>
    <d v="2018-02-01T00:00:00"/>
    <n v="30320"/>
    <n v="66"/>
    <n v="62"/>
    <n v="61"/>
    <n v="46.6"/>
    <n v="41865"/>
    <n v="43214"/>
    <n v="37400"/>
    <n v="66"/>
    <n v="63"/>
    <x v="7"/>
    <m/>
    <n v="7040"/>
    <n v="1"/>
    <n v="7080"/>
    <n v="82"/>
    <n v="86.341463414634148"/>
    <n v="0"/>
    <n v="459.39393939393938"/>
    <n v="566.66666666666663"/>
    <n v="6.960514233241506"/>
    <n v="6.960514233241506"/>
    <n v="6.960514233241506"/>
    <x v="78"/>
  </r>
  <r>
    <n v="7021"/>
    <s v="Oz"/>
    <n v="2"/>
    <s v="Loggerhead"/>
    <s v="Female"/>
    <d v="2018-01-12T00:00:00"/>
    <n v="30680"/>
    <n v="65.5"/>
    <n v="66.5"/>
    <n v="60.8"/>
    <n v="45.5"/>
    <n v="43285"/>
    <n v="43363"/>
    <n v="28460"/>
    <n v="65.400000000000006"/>
    <n v="57.4"/>
    <x v="166"/>
    <m/>
    <n v="7021"/>
    <n v="1"/>
    <n v="-2220"/>
    <n v="251"/>
    <n v="0"/>
    <n v="-9.9999999999994316E-2"/>
    <n v="468.39694656488547"/>
    <n v="435.16819571865437"/>
    <n v="7.1510984208379469"/>
    <n v="7.1729839426161268"/>
    <n v="7.1729839426161268"/>
    <x v="81"/>
  </r>
  <r>
    <n v="6805"/>
    <s v="Elia"/>
    <n v="2"/>
    <s v="Loggerhead"/>
    <s v="Male"/>
    <d v="2016-11-21T00:00:00"/>
    <n v="30780"/>
    <n v="66.400000000000006"/>
    <n v="59"/>
    <n v="61.6"/>
    <n v="54.3"/>
    <n v="38329"/>
    <n v="42801"/>
    <n v="34580"/>
    <n v="67.3"/>
    <n v="58.4"/>
    <x v="7"/>
    <m/>
    <n v="6805"/>
    <n v="1"/>
    <n v="3800"/>
    <n v="106"/>
    <n v="35.849056603773583"/>
    <n v="0.89999999999999147"/>
    <n v="463.55421686746985"/>
    <n v="513.81872213967313"/>
    <n v="6.9812382058353881"/>
    <n v="6.7957671069858634"/>
    <n v="6.7957671069858634"/>
    <x v="45"/>
  </r>
  <r>
    <n v="6028"/>
    <s v="Tzvika3"/>
    <n v="2"/>
    <s v="Loggerhead"/>
    <s v=""/>
    <d v="2013-11-15T00:00:00"/>
    <n v="30900"/>
    <n v="61.9"/>
    <n v="59"/>
    <n v="57.2"/>
    <n v="58.5"/>
    <n v="30577"/>
    <n v="41599"/>
    <n v="29960"/>
    <n v="63"/>
    <n v="58"/>
    <x v="144"/>
    <n v="48.2"/>
    <n v="6028"/>
    <n v="1"/>
    <n v="-940"/>
    <n v="6"/>
    <n v="0"/>
    <n v="1.1000000000000014"/>
    <n v="499.19224555735059"/>
    <n v="475.55555555555554"/>
    <n v="8.0644950817019492"/>
    <n v="7.7853363567649279"/>
    <n v="7.7853363567649279"/>
    <x v="47"/>
  </r>
  <r>
    <n v="6389"/>
    <s v="Dror"/>
    <n v="2"/>
    <s v="Loggerhead"/>
    <s v=""/>
    <d v="2015-03-04T00:00:00"/>
    <n v="31040"/>
    <n v="66.8"/>
    <n v="61.5"/>
    <n v="62"/>
    <n v="47.1"/>
    <n v="36897"/>
    <n v="42569"/>
    <m/>
    <n v="67"/>
    <n v="62.5"/>
    <x v="0"/>
    <m/>
    <n v="6389"/>
    <n v="1"/>
    <n v="0"/>
    <n v="502"/>
    <n v="0"/>
    <n v="0.20000000000000284"/>
    <n v="464.67065868263472"/>
    <s v=""/>
    <n v="6.9561475850693828"/>
    <s v=""/>
    <s v=""/>
    <x v="2"/>
  </r>
  <r>
    <n v="6638"/>
    <s v="Shavey Zion"/>
    <n v="2"/>
    <s v="Loggerhead"/>
    <s v="Female"/>
    <d v="2015-11-15T00:00:00"/>
    <n v="31060"/>
    <n v="64"/>
    <n v="59"/>
    <n v="61.1"/>
    <n v="44.1"/>
    <n v="37149"/>
    <n v="42614"/>
    <n v="35840"/>
    <n v="65.099999999999994"/>
    <n v="60.5"/>
    <x v="167"/>
    <n v="46"/>
    <n v="6638"/>
    <n v="1"/>
    <n v="4780"/>
    <n v="291"/>
    <n v="16.426116838487971"/>
    <n v="1.0999999999999943"/>
    <n v="485.3125"/>
    <n v="550.53763440860223"/>
    <n v="7.5830078125"/>
    <n v="7.3289114466459502"/>
    <n v="7.3289114466459502"/>
    <x v="39"/>
  </r>
  <r>
    <n v="7005"/>
    <s v="Zoya"/>
    <n v="2"/>
    <s v="Loggerhead"/>
    <s v="Female"/>
    <d v="2017-11-28T00:00:00"/>
    <n v="31100"/>
    <n v="62"/>
    <n v="59.7"/>
    <n v="55.8"/>
    <n v="46.7"/>
    <n v="42703"/>
    <n v="43307"/>
    <n v="40660"/>
    <n v="68"/>
    <n v="64.099999999999994"/>
    <x v="168"/>
    <m/>
    <n v="7005"/>
    <n v="1"/>
    <n v="9560"/>
    <n v="240"/>
    <n v="39.833333333333336"/>
    <n v="6"/>
    <n v="501.61290322580646"/>
    <n v="597.94117647058829"/>
    <n v="8.0905306971904274"/>
    <n v="6.7257785467128031"/>
    <n v="6.7257785467128031"/>
    <x v="44"/>
  </r>
  <r>
    <n v="5269"/>
    <s v="Meirav"/>
    <n v="2"/>
    <s v="Loggerhead"/>
    <s v=""/>
    <d v="2012-02-18T00:00:00"/>
    <n v="31380"/>
    <n v="65.599999999999994"/>
    <n v="62"/>
    <n v="62.2"/>
    <n v="50.1"/>
    <n v="27453"/>
    <n v="41144"/>
    <n v="39280"/>
    <n v="67.2"/>
    <m/>
    <x v="147"/>
    <n v="46.6"/>
    <n v="5269"/>
    <n v="1"/>
    <n v="7900"/>
    <n v="187"/>
    <n v="42.245989304812831"/>
    <n v="1.6000000000000085"/>
    <n v="478.35365853658539"/>
    <n v="584.52380952380952"/>
    <n v="7.2919765020820941"/>
    <n v="6.948873299319728"/>
    <n v="6.948873299319728"/>
    <x v="79"/>
  </r>
  <r>
    <n v="6704"/>
    <s v="Hatchi"/>
    <n v="2"/>
    <s v="Loggerhead"/>
    <s v="Male"/>
    <d v="2016-04-02T00:00:00"/>
    <n v="31740"/>
    <n v="64"/>
    <n v="61"/>
    <n v="59.6"/>
    <n v="48.4"/>
    <n v="36526"/>
    <n v="42507"/>
    <n v="36220"/>
    <n v="63.1"/>
    <n v="60.1"/>
    <x v="0"/>
    <m/>
    <n v="6704"/>
    <n v="1"/>
    <n v="4480"/>
    <n v="45"/>
    <n v="99.555555555555557"/>
    <n v="-0.89999999999999858"/>
    <n v="495.9375"/>
    <n v="574.00950871632324"/>
    <n v="7.7490234375"/>
    <n v="7.971649659308671"/>
    <n v="7.971649659308671"/>
    <x v="88"/>
  </r>
  <r>
    <n v="2238"/>
    <s v="Moosa"/>
    <n v="2"/>
    <s v="Loggerhead"/>
    <s v="Female"/>
    <d v="2008-10-09T00:00:00"/>
    <n v="31860"/>
    <n v="64"/>
    <n v="62"/>
    <m/>
    <m/>
    <n v="14901"/>
    <n v="39924"/>
    <n v="37066"/>
    <n v="64.2"/>
    <n v="62"/>
    <x v="159"/>
    <n v="49.7"/>
    <n v="2238"/>
    <n v="1"/>
    <n v="5206"/>
    <n v="194"/>
    <n v="26.835051546391753"/>
    <n v="0.20000000000000284"/>
    <n v="497.8125"/>
    <n v="577.3520249221184"/>
    <n v="7.7783203125"/>
    <n v="7.7299327452179227"/>
    <n v="7.7299327452179227"/>
    <x v="86"/>
  </r>
  <r>
    <n v="6868"/>
    <s v="Miriam"/>
    <n v="2"/>
    <s v="Loggerhead"/>
    <s v="Female"/>
    <d v="2017-04-11T00:00:00"/>
    <n v="31960"/>
    <n v="67"/>
    <n v="63"/>
    <n v="61.7"/>
    <n v="48.5"/>
    <n v="39653"/>
    <n v="42996"/>
    <n v="37020"/>
    <n v="67"/>
    <n v="61"/>
    <x v="169"/>
    <m/>
    <n v="6868"/>
    <n v="1"/>
    <n v="5060"/>
    <n v="160"/>
    <n v="31.625"/>
    <n v="0"/>
    <n v="477.0149253731343"/>
    <n v="552.53731343283584"/>
    <n v="7.1196257518378259"/>
    <n v="7.1196257518378259"/>
    <n v="7.1196257518378259"/>
    <x v="80"/>
  </r>
  <r>
    <n v="6259"/>
    <s v="Dvash"/>
    <n v="2"/>
    <s v="Loggerhead"/>
    <s v=""/>
    <d v="2014-09-24T00:00:00"/>
    <n v="31980"/>
    <n v="64"/>
    <n v="57"/>
    <n v="58.6"/>
    <n v="45.5"/>
    <n v="32724"/>
    <n v="41914"/>
    <n v="30400"/>
    <n v="64"/>
    <n v="57"/>
    <x v="170"/>
    <m/>
    <n v="6259"/>
    <n v="1"/>
    <n v="-1580"/>
    <n v="8"/>
    <n v="0"/>
    <n v="0"/>
    <n v="499.6875"/>
    <n v="475"/>
    <n v="7.8076171875"/>
    <n v="7.8076171875"/>
    <n v="7.8076171875"/>
    <x v="47"/>
  </r>
  <r>
    <n v="4393"/>
    <s v="Mantin"/>
    <n v="2"/>
    <s v="Loggerhead"/>
    <s v=""/>
    <d v="2010-10-15T00:00:00"/>
    <n v="32140"/>
    <n v="65"/>
    <n v="61"/>
    <n v="63.3"/>
    <n v="48"/>
    <n v="19861"/>
    <n v="40466"/>
    <n v="32140"/>
    <n v="65"/>
    <n v="61"/>
    <x v="171"/>
    <n v="48"/>
    <n v="4393"/>
    <n v="1"/>
    <n v="0"/>
    <n v="0"/>
    <n v="0"/>
    <n v="0"/>
    <n v="494.46153846153845"/>
    <n v="494.46153846153845"/>
    <n v="7.6071005917159766"/>
    <n v="7.6071005917159766"/>
    <n v="7.6071005917159766"/>
    <x v="49"/>
  </r>
  <r>
    <n v="6709"/>
    <s v="Pessach"/>
    <n v="2"/>
    <s v="Loggerhead"/>
    <s v="Male"/>
    <d v="2016-04-26T00:00:00"/>
    <n v="32180"/>
    <n v="66.400000000000006"/>
    <n v="62"/>
    <n v="61.7"/>
    <n v="61.4"/>
    <n v="36682"/>
    <n v="42537"/>
    <n v="36040"/>
    <n v="66"/>
    <n v="62"/>
    <x v="172"/>
    <n v="45"/>
    <n v="6709"/>
    <n v="1"/>
    <n v="3860"/>
    <n v="51"/>
    <n v="75.686274509803923"/>
    <n v="-0.40000000000000568"/>
    <n v="484.63855421686742"/>
    <n v="546.06060606060601"/>
    <n v="7.2987734068805326"/>
    <n v="7.3875114784205698"/>
    <n v="7.3875114784205698"/>
    <x v="42"/>
  </r>
  <r>
    <n v="4245"/>
    <s v="Merkava"/>
    <n v="2"/>
    <s v="Loggerhead"/>
    <s v="Female"/>
    <d v="2010-03-04T00:00:00"/>
    <n v="32200"/>
    <n v="68"/>
    <n v="62.9"/>
    <n v="64.400000000000006"/>
    <m/>
    <n v="19540"/>
    <n v="40423"/>
    <n v="43000"/>
    <n v="67.5"/>
    <n v="63.5"/>
    <x v="173"/>
    <n v="53.5"/>
    <n v="4245"/>
    <n v="1"/>
    <n v="10800"/>
    <n v="182"/>
    <n v="59.340659340659343"/>
    <n v="-0.5"/>
    <n v="473.52941176470586"/>
    <n v="637.03703703703707"/>
    <n v="6.9636678200692046"/>
    <n v="7.0672153635116599"/>
    <n v="7.0672153635116599"/>
    <x v="80"/>
  </r>
  <r>
    <n v="5373"/>
    <s v="Arik"/>
    <n v="2"/>
    <s v="Loggerhead"/>
    <s v="Male"/>
    <d v="2012-06-08T00:00:00"/>
    <n v="32260"/>
    <n v="66.3"/>
    <n v="63.3"/>
    <n v="61.6"/>
    <n v="51"/>
    <n v="31695"/>
    <n v="41751"/>
    <n v="56580"/>
    <n v="69.8"/>
    <n v="67"/>
    <x v="174"/>
    <n v="52.4"/>
    <n v="5373"/>
    <n v="1"/>
    <n v="24320"/>
    <n v="683"/>
    <n v="35.60761346998536"/>
    <n v="3.5"/>
    <n v="486.57616892911011"/>
    <n v="810.60171919770778"/>
    <n v="7.3390070728372567"/>
    <n v="6.6214563098825137"/>
    <n v="6.6214563098825137"/>
    <x v="43"/>
  </r>
  <r>
    <n v="6884"/>
    <s v="Jerusalem"/>
    <n v="2"/>
    <s v="Loggerhead"/>
    <s v="Female"/>
    <d v="2017-06-07T00:00:00"/>
    <n v="32500"/>
    <m/>
    <m/>
    <m/>
    <m/>
    <n v="38978"/>
    <n v="42893"/>
    <n v="32500"/>
    <m/>
    <m/>
    <x v="0"/>
    <m/>
    <n v="6884"/>
    <n v="1"/>
    <n v="0"/>
    <n v="0"/>
    <n v="0"/>
    <n v="0"/>
    <s v=""/>
    <s v=""/>
    <s v=""/>
    <s v=""/>
    <s v=""/>
    <x v="2"/>
  </r>
  <r>
    <n v="6641"/>
    <s v="Denisim"/>
    <n v="2"/>
    <s v="Loggerhead"/>
    <s v="Female"/>
    <d v="2015-11-18T00:00:00"/>
    <n v="32520"/>
    <n v="64.5"/>
    <n v="59.6"/>
    <n v="58.7"/>
    <n v="48"/>
    <n v="36002"/>
    <n v="42416"/>
    <n v="33680"/>
    <n v="65"/>
    <n v="69.5"/>
    <x v="167"/>
    <n v="47.3"/>
    <n v="6641"/>
    <n v="1"/>
    <n v="1160"/>
    <n v="90"/>
    <n v="12.888888888888889"/>
    <n v="0.5"/>
    <n v="504.18604651162792"/>
    <n v="518.15384615384619"/>
    <n v="7.8168379304128361"/>
    <n v="7.6970414201183432"/>
    <n v="7.6970414201183432"/>
    <x v="86"/>
  </r>
  <r>
    <n v="6601"/>
    <s v="Shimon Christoforous"/>
    <n v="2"/>
    <s v="Loggerhead"/>
    <s v="Male"/>
    <d v="2015-09-09T00:00:00"/>
    <n v="32560"/>
    <n v="70.599999999999994"/>
    <n v="65.2"/>
    <n v="36.299999999999997"/>
    <n v="54.4"/>
    <n v="35975"/>
    <n v="42410"/>
    <n v="49500"/>
    <n v="71"/>
    <n v="66.400000000000006"/>
    <x v="175"/>
    <n v="52.5"/>
    <n v="6601"/>
    <n v="1"/>
    <n v="16940"/>
    <n v="154"/>
    <n v="110"/>
    <n v="0.40000000000000568"/>
    <n v="461.18980169971672"/>
    <n v="697.18309859154931"/>
    <n v="6.532433451837349"/>
    <n v="6.4590359055742912"/>
    <n v="6.4590359055742912"/>
    <x v="82"/>
  </r>
  <r>
    <n v="5661"/>
    <s v="Ronit"/>
    <n v="2"/>
    <s v="Loggerhead"/>
    <s v="Female"/>
    <d v="2012-12-17T00:00:00"/>
    <n v="33100"/>
    <n v="63.9"/>
    <n v="62"/>
    <n v="58.5"/>
    <n v="49.2"/>
    <n v="28269"/>
    <n v="41260"/>
    <n v="33100"/>
    <n v="63.9"/>
    <n v="62"/>
    <x v="170"/>
    <n v="49.2"/>
    <n v="5661"/>
    <n v="1"/>
    <n v="0"/>
    <n v="0"/>
    <n v="0"/>
    <n v="0"/>
    <n v="517.99687010954619"/>
    <n v="517.99687010954619"/>
    <n v="8.1063672943590941"/>
    <n v="8.1063672943590941"/>
    <n v="8.1063672943590941"/>
    <x v="48"/>
  </r>
  <r>
    <n v="6315"/>
    <s v="Amit (Kim)"/>
    <n v="2"/>
    <s v="Loggerhead"/>
    <s v=""/>
    <d v="2015-01-08T00:00:00"/>
    <n v="33140"/>
    <n v="66.8"/>
    <n v="59.5"/>
    <n v="61.3"/>
    <n v="43.6"/>
    <n v="34322"/>
    <n v="42143"/>
    <n v="37740"/>
    <n v="66.5"/>
    <n v="58.1"/>
    <x v="176"/>
    <n v="49.8"/>
    <n v="6315"/>
    <n v="1"/>
    <n v="4600"/>
    <n v="131"/>
    <n v="35.114503816793892"/>
    <n v="-0.29999999999999716"/>
    <n v="496.10778443113776"/>
    <n v="567.51879699248116"/>
    <n v="7.4267632399870918"/>
    <n v="7.4939227768669792"/>
    <n v="7.4939227768669792"/>
    <x v="84"/>
  </r>
  <r>
    <n v="5877"/>
    <s v="Stifler"/>
    <n v="2"/>
    <s v="Loggerhead"/>
    <s v="Female"/>
    <d v="2013-08-04T00:00:00"/>
    <n v="33500"/>
    <n v="65.5"/>
    <n v="61.2"/>
    <n v="61.1"/>
    <n v="49.7"/>
    <n v="29775"/>
    <n v="41490"/>
    <n v="33500"/>
    <n v="65.5"/>
    <n v="61.2"/>
    <x v="53"/>
    <n v="49.7"/>
    <n v="5877"/>
    <n v="1"/>
    <n v="0"/>
    <n v="0"/>
    <n v="0"/>
    <n v="0"/>
    <n v="511.4503816793893"/>
    <n v="511.4503816793893"/>
    <n v="7.8084027737311343"/>
    <n v="7.8084027737311343"/>
    <n v="7.8084027737311343"/>
    <x v="47"/>
  </r>
  <r>
    <n v="6145"/>
    <s v="Rona"/>
    <n v="2"/>
    <s v="Loggerhead"/>
    <s v="Female"/>
    <d v="2014-05-24T00:00:00"/>
    <n v="33780"/>
    <n v="63"/>
    <n v="61"/>
    <n v="65.5"/>
    <n v="48.2"/>
    <n v="33156"/>
    <n v="41989"/>
    <n v="43900"/>
    <n v="66.400000000000006"/>
    <n v="63.5"/>
    <x v="177"/>
    <m/>
    <n v="6145"/>
    <n v="1"/>
    <n v="10120"/>
    <n v="206"/>
    <n v="49.126213592233007"/>
    <n v="3.4000000000000057"/>
    <n v="536.19047619047615"/>
    <n v="661.14457831325296"/>
    <n v="8.510959939531368"/>
    <n v="7.661670779503555"/>
    <n v="7.661670779503555"/>
    <x v="86"/>
  </r>
  <r>
    <n v="6269"/>
    <s v="Tzadik"/>
    <n v="2"/>
    <s v="Loggerhead"/>
    <s v="Male"/>
    <d v="2014-10-03T00:00:00"/>
    <n v="33780"/>
    <n v="66.900000000000006"/>
    <n v="63.5"/>
    <n v="61.7"/>
    <n v="50.1"/>
    <n v="32728"/>
    <n v="41915"/>
    <n v="33780"/>
    <n v="66.900000000000006"/>
    <n v="63.5"/>
    <x v="178"/>
    <n v="50.1"/>
    <n v="6269"/>
    <n v="1"/>
    <n v="0"/>
    <n v="0"/>
    <n v="0"/>
    <n v="0"/>
    <n v="504.93273542600895"/>
    <n v="504.93273542600895"/>
    <n v="7.547574520568145"/>
    <n v="7.547574520568145"/>
    <n v="7.547574520568145"/>
    <x v="84"/>
  </r>
  <r>
    <n v="6869"/>
    <s v="Mimuna II"/>
    <n v="2"/>
    <s v="Loggerhead"/>
    <s v="Female"/>
    <d v="2017-04-18T00:00:00"/>
    <n v="33820"/>
    <n v="68.5"/>
    <n v="64.7"/>
    <n v="63.6"/>
    <n v="50.7"/>
    <n v="40048"/>
    <n v="43041"/>
    <n v="45680"/>
    <n v="69"/>
    <n v="65.5"/>
    <x v="169"/>
    <m/>
    <n v="6869"/>
    <n v="1"/>
    <n v="11860"/>
    <n v="198"/>
    <n v="59.898989898989896"/>
    <n v="0.5"/>
    <n v="493.72262773722628"/>
    <n v="662.02898550724638"/>
    <n v="7.207629602003303"/>
    <n v="7.1035496744381437"/>
    <n v="7.1035496744381437"/>
    <x v="80"/>
  </r>
  <r>
    <n v="4950"/>
    <s v="Ofek"/>
    <n v="2"/>
    <s v="Loggerhead"/>
    <s v=""/>
    <d v="2011-05-25T00:00:00"/>
    <n v="33840"/>
    <n v="66"/>
    <n v="60.3"/>
    <n v="62.1"/>
    <n v="48.8"/>
    <n v="23632"/>
    <n v="40868"/>
    <n v="35240"/>
    <n v="65.5"/>
    <n v="59.7"/>
    <x v="179"/>
    <n v="48.9"/>
    <n v="4950"/>
    <n v="2"/>
    <n v="1400"/>
    <n v="180"/>
    <n v="7.7777777777777777"/>
    <n v="-0.5"/>
    <n v="512.72727272727275"/>
    <n v="538.01526717557249"/>
    <n v="7.7685950413223139"/>
    <n v="7.8876522347182565"/>
    <n v="7.8876522347182565"/>
    <x v="46"/>
  </r>
  <r>
    <n v="6385"/>
    <s v="Yam"/>
    <n v="2"/>
    <s v="Loggerhead"/>
    <s v=""/>
    <d v="2015-02-21T00:00:00"/>
    <n v="33900"/>
    <n v="69.3"/>
    <n v="67.400000000000006"/>
    <n v="62"/>
    <n v="52.3"/>
    <n v="34186"/>
    <n v="42131"/>
    <n v="39520"/>
    <n v="69.7"/>
    <n v="67"/>
    <x v="180"/>
    <n v="51.6"/>
    <n v="6385"/>
    <n v="1"/>
    <n v="5620"/>
    <n v="75"/>
    <n v="74.933333333333337"/>
    <n v="0.40000000000000568"/>
    <n v="489.17748917748918"/>
    <n v="567.00143472022955"/>
    <n v="7.0588382276693968"/>
    <n v="6.9780510447521555"/>
    <n v="6.9780510447521555"/>
    <x v="78"/>
  </r>
  <r>
    <n v="4887"/>
    <s v="Ali"/>
    <n v="2"/>
    <s v="Loggerhead"/>
    <s v=""/>
    <d v="2011-04-24T00:00:00"/>
    <n v="34100"/>
    <n v="67.400000000000006"/>
    <n v="63"/>
    <n v="63.4"/>
    <n v="49.3"/>
    <n v="22208"/>
    <n v="40692"/>
    <n v="35040"/>
    <n v="67.8"/>
    <n v="62.5"/>
    <x v="181"/>
    <n v="49.9"/>
    <n v="4887"/>
    <n v="1"/>
    <n v="940"/>
    <n v="35"/>
    <n v="26.857142857142858"/>
    <n v="0.39999999999999147"/>
    <n v="505.93471810089017"/>
    <n v="516.81415929203547"/>
    <n v="7.5064498234553421"/>
    <n v="7.4181394175129016"/>
    <n v="7.4181394175129016"/>
    <x v="42"/>
  </r>
  <r>
    <n v="6728"/>
    <s v="Tzila"/>
    <n v="2"/>
    <s v="Loggerhead"/>
    <s v="Female"/>
    <d v="2016-07-07T00:00:00"/>
    <n v="34140"/>
    <n v="68"/>
    <n v="63"/>
    <n v="62.5"/>
    <n v="50"/>
    <n v="37974"/>
    <n v="42751"/>
    <n v="42920"/>
    <n v="67.5"/>
    <n v="61.5"/>
    <x v="181"/>
    <n v="48.3"/>
    <n v="6728"/>
    <n v="1"/>
    <n v="8780"/>
    <n v="193"/>
    <n v="45.49222797927461"/>
    <n v="-0.5"/>
    <n v="502.05882352941177"/>
    <n v="635.85185185185185"/>
    <n v="7.3832179930795849"/>
    <n v="7.4930041152263378"/>
    <n v="7.4930041152263378"/>
    <x v="84"/>
  </r>
  <r>
    <n v="4234"/>
    <s v="Adi"/>
    <n v="2"/>
    <s v="Loggerhead"/>
    <s v=""/>
    <d v="2009-12-18T00:00:00"/>
    <n v="34340"/>
    <n v="68.8"/>
    <n v="61"/>
    <m/>
    <m/>
    <n v="19097"/>
    <n v="40346"/>
    <n v="44520"/>
    <n v="69.3"/>
    <n v="62.6"/>
    <x v="182"/>
    <n v="52.4"/>
    <n v="4234"/>
    <n v="1"/>
    <n v="10180"/>
    <n v="181"/>
    <n v="56.243093922651937"/>
    <n v="0.5"/>
    <n v="499.12790697674421"/>
    <n v="642.42424242424249"/>
    <n v="7.2547660897782595"/>
    <n v="7.1504573669075837"/>
    <n v="7.1504573669075837"/>
    <x v="81"/>
  </r>
  <r>
    <n v="5750"/>
    <s v="Yahalom"/>
    <n v="2"/>
    <s v="Loggerhead"/>
    <s v="Female"/>
    <d v="2013-02-24T00:00:00"/>
    <n v="34400"/>
    <n v="73"/>
    <n v="66"/>
    <n v="68.400000000000006"/>
    <n v="50.7"/>
    <n v="29635"/>
    <n v="41463"/>
    <n v="50050"/>
    <n v="72.400000000000006"/>
    <n v="65.2"/>
    <x v="183"/>
    <n v="51.8"/>
    <n v="5750"/>
    <n v="1"/>
    <n v="15650"/>
    <n v="134"/>
    <n v="116.79104477611941"/>
    <n v="-0.59999999999999432"/>
    <n v="471.23287671232879"/>
    <n v="691.29834254143645"/>
    <n v="6.4552448864702567"/>
    <n v="6.5626812368364806"/>
    <n v="6.5626812368364806"/>
    <x v="43"/>
  </r>
  <r>
    <n v="3116"/>
    <s v="Machloof"/>
    <n v="2"/>
    <s v="Loggerhead"/>
    <s v="Male"/>
    <d v="2009-03-10T00:00:00"/>
    <n v="34520"/>
    <n v="64.2"/>
    <n v="62.5"/>
    <m/>
    <m/>
    <n v="15126"/>
    <n v="39937"/>
    <n v="37080"/>
    <n v="63.8"/>
    <n v="62.8"/>
    <x v="184"/>
    <n v="51.2"/>
    <n v="3116"/>
    <n v="1"/>
    <n v="2560"/>
    <n v="55"/>
    <n v="46.545454545454547"/>
    <n v="-0.40000000000000568"/>
    <n v="537.69470404984418"/>
    <n v="581.19122257053289"/>
    <n v="8.3753069166642398"/>
    <n v="8.4806556539342193"/>
    <n v="8.4806556539342193"/>
    <x v="89"/>
  </r>
  <r>
    <n v="4190"/>
    <s v="Yonah yoni"/>
    <n v="2"/>
    <s v="Loggerhead"/>
    <s v="Female"/>
    <d v="2009-10-13T00:00:00"/>
    <n v="34680"/>
    <n v="66.400000000000006"/>
    <n v="62.3"/>
    <m/>
    <m/>
    <n v="17108"/>
    <n v="40114"/>
    <n v="34360"/>
    <n v="65.5"/>
    <n v="62"/>
    <x v="185"/>
    <n v="52.9"/>
    <n v="4190"/>
    <n v="1"/>
    <n v="-320"/>
    <n v="15"/>
    <n v="0"/>
    <n v="-0.90000000000000568"/>
    <n v="522.28915662650593"/>
    <n v="524.58015267175574"/>
    <n v="7.8658005516040044"/>
    <n v="8.0834450206864403"/>
    <n v="8.0834450206864403"/>
    <x v="48"/>
  </r>
  <r>
    <n v="5190"/>
    <s v="Nissan"/>
    <n v="2"/>
    <s v="Loggerhead"/>
    <s v="Female"/>
    <d v="2011-12-26T00:00:00"/>
    <n v="34980"/>
    <n v="69.5"/>
    <n v="64"/>
    <n v="65.400000000000006"/>
    <n v="52.3"/>
    <n v="26889"/>
    <n v="41067"/>
    <n v="41620"/>
    <n v="69.2"/>
    <n v="64"/>
    <x v="186"/>
    <n v="50.8"/>
    <n v="5190"/>
    <n v="1"/>
    <n v="6640"/>
    <n v="164"/>
    <n v="40.487804878048777"/>
    <n v="-0.29999999999999716"/>
    <n v="503.30935251798559"/>
    <n v="601.44508670520224"/>
    <n v="7.2418611873091452"/>
    <n v="7.3047879982625545"/>
    <n v="7.3047879982625545"/>
    <x v="39"/>
  </r>
  <r>
    <n v="5665"/>
    <s v="Udi"/>
    <n v="2"/>
    <s v="Loggerhead"/>
    <s v="Female"/>
    <d v="2012-12-21T00:00:00"/>
    <n v="35020"/>
    <n v="70.3"/>
    <n v="63.7"/>
    <n v="65.5"/>
    <n v="52.7"/>
    <n v="30498"/>
    <n v="41591"/>
    <n v="46100"/>
    <n v="71.400000000000006"/>
    <n v="64.5"/>
    <x v="187"/>
    <n v="53.8"/>
    <n v="5665"/>
    <n v="1"/>
    <n v="11080"/>
    <n v="327"/>
    <n v="33.883792048929664"/>
    <n v="1.1000000000000085"/>
    <n v="498.1507823613087"/>
    <n v="645.65826330532207"/>
    <n v="7.0860708728493425"/>
    <n v="6.8694144324396413"/>
    <n v="6.8694144324396413"/>
    <x v="79"/>
  </r>
  <r>
    <n v="4839"/>
    <s v="Saleit"/>
    <n v="2"/>
    <s v="Loggerhead"/>
    <s v=""/>
    <d v="2011-02-21T00:00:00"/>
    <n v="35060"/>
    <n v="71.099999999999994"/>
    <n v="66.5"/>
    <n v="67.599999999999994"/>
    <n v="53.7"/>
    <n v="23249"/>
    <n v="40813"/>
    <n v="44950"/>
    <n v="71.3"/>
    <n v="66.5"/>
    <x v="188"/>
    <n v="53.1"/>
    <n v="4839"/>
    <n v="1"/>
    <n v="9890"/>
    <n v="218"/>
    <n v="45.366972477064223"/>
    <n v="0.20000000000000284"/>
    <n v="493.10829817158935"/>
    <n v="630.43478260869563"/>
    <n v="6.9354191022727063"/>
    <n v="6.8965652901730836"/>
    <n v="6.8965652901730836"/>
    <x v="79"/>
  </r>
  <r>
    <n v="5960"/>
    <s v="Kapara - mantin"/>
    <n v="2"/>
    <s v="Loggerhead"/>
    <s v=""/>
    <d v="2013-09-13T00:00:00"/>
    <n v="35060"/>
    <n v="65.5"/>
    <n v="63"/>
    <n v="61.5"/>
    <m/>
    <n v="30564"/>
    <n v="41597"/>
    <n v="35540"/>
    <n v="65.7"/>
    <n v="62.2"/>
    <x v="180"/>
    <m/>
    <n v="5960"/>
    <n v="1"/>
    <n v="480"/>
    <n v="67"/>
    <n v="7.1641791044776122"/>
    <n v="0.20000000000000284"/>
    <n v="535.26717557251914"/>
    <n v="540.94368340943686"/>
    <n v="8.1720179476720478"/>
    <n v="8.1223401421062"/>
    <n v="8.1223401421062"/>
    <x v="48"/>
  </r>
  <r>
    <n v="83"/>
    <s v="Noam"/>
    <n v="2"/>
    <s v="Loggerhead"/>
    <s v="Male"/>
    <d v="2002-01-11T00:00:00"/>
    <n v="35200"/>
    <n v="65.5"/>
    <n v="63"/>
    <m/>
    <m/>
    <n v="8300"/>
    <n v="37404"/>
    <n v="41000"/>
    <m/>
    <m/>
    <x v="0"/>
    <m/>
    <n v="83"/>
    <n v="1"/>
    <n v="5800"/>
    <n v="137"/>
    <n v="42.335766423357661"/>
    <n v="0"/>
    <n v="537.40458015267177"/>
    <s v=""/>
    <n v="8.2046500786667451"/>
    <s v=""/>
    <s v=""/>
    <x v="2"/>
  </r>
  <r>
    <n v="2172"/>
    <s v="Boya"/>
    <n v="2"/>
    <s v="Loggerhead"/>
    <s v="Male"/>
    <d v="2008-05-23T00:00:00"/>
    <n v="35560"/>
    <n v="66.5"/>
    <n v="63"/>
    <m/>
    <m/>
    <n v="14902"/>
    <n v="39924"/>
    <n v="44060"/>
    <n v="67"/>
    <n v="60.6"/>
    <x v="174"/>
    <n v="51.1"/>
    <n v="2172"/>
    <n v="1"/>
    <n v="8500"/>
    <n v="333"/>
    <n v="25.525525525525527"/>
    <n v="0.5"/>
    <n v="534.73684210526312"/>
    <n v="657.61194029850742"/>
    <n v="8.0411555203798972"/>
    <n v="7.9215860993539762"/>
    <n v="7.9215860993539762"/>
    <x v="46"/>
  </r>
  <r>
    <n v="5293"/>
    <s v="Snake"/>
    <n v="2"/>
    <s v="Loggerhead"/>
    <s v=""/>
    <d v="2012-03-08T00:00:00"/>
    <n v="35860"/>
    <n v="67.400000000000006"/>
    <n v="62.9"/>
    <m/>
    <m/>
    <n v="25675"/>
    <n v="41004"/>
    <n v="34140"/>
    <n v="66.400000000000006"/>
    <n v="61.2"/>
    <x v="189"/>
    <n v="50.6"/>
    <n v="5293"/>
    <n v="1"/>
    <n v="-1720"/>
    <n v="28"/>
    <n v="0"/>
    <n v="-1"/>
    <n v="532.04747774480711"/>
    <n v="514.15662650602405"/>
    <n v="7.8938794917627151"/>
    <n v="8.1334373639134832"/>
    <n v="8.1334373639134832"/>
    <x v="48"/>
  </r>
  <r>
    <n v="7074"/>
    <s v="Sea-Mantov"/>
    <n v="2"/>
    <s v="Loggerhead"/>
    <s v=""/>
    <d v="2018-06-20T00:00:00"/>
    <n v="36000"/>
    <n v="67"/>
    <n v="63"/>
    <m/>
    <m/>
    <n v="42409"/>
    <n v="43271"/>
    <n v="36000"/>
    <n v="67"/>
    <n v="63"/>
    <x v="0"/>
    <m/>
    <n v="7074"/>
    <n v="1"/>
    <n v="0"/>
    <n v="0"/>
    <n v="0"/>
    <n v="0"/>
    <n v="537.31343283582089"/>
    <n v="537.31343283582089"/>
    <n v="8.0196034751615066"/>
    <n v="8.0196034751615066"/>
    <n v="8.0196034751615066"/>
    <x v="88"/>
  </r>
  <r>
    <n v="3965"/>
    <s v="Mary"/>
    <n v="2"/>
    <s v="Loggerhead"/>
    <s v="Female"/>
    <d v="2009-06-13T00:00:00"/>
    <n v="36240"/>
    <n v="68"/>
    <n v="64.3"/>
    <m/>
    <m/>
    <n v="15629"/>
    <n v="39977"/>
    <n v="36240"/>
    <n v="68"/>
    <n v="64.3"/>
    <x v="0"/>
    <m/>
    <n v="3965"/>
    <n v="1"/>
    <n v="0"/>
    <n v="0"/>
    <n v="0"/>
    <n v="0"/>
    <n v="532.94117647058829"/>
    <n v="532.94117647058829"/>
    <n v="7.8373702422145328"/>
    <n v="7.8373702422145328"/>
    <n v="7.8373702422145328"/>
    <x v="47"/>
  </r>
  <r>
    <n v="5658"/>
    <s v="Esther"/>
    <n v="2"/>
    <s v="Loggerhead"/>
    <s v="Female"/>
    <d v="2012-12-11T00:00:00"/>
    <n v="36280"/>
    <n v="72.3"/>
    <n v="64.900000000000006"/>
    <n v="68.7"/>
    <n v="53.5"/>
    <n v="29784"/>
    <n v="41492"/>
    <n v="44620"/>
    <m/>
    <m/>
    <x v="0"/>
    <m/>
    <n v="5658"/>
    <n v="1"/>
    <n v="8340"/>
    <n v="238"/>
    <n v="35.042016806722692"/>
    <n v="0"/>
    <n v="501.7980636237898"/>
    <s v=""/>
    <n v="6.9404988053082954"/>
    <s v=""/>
    <s v=""/>
    <x v="2"/>
  </r>
  <r>
    <n v="6667"/>
    <s v="Hamudi"/>
    <n v="2"/>
    <s v="Loggerhead"/>
    <s v="Female"/>
    <d v="2016-01-16T00:00:00"/>
    <n v="36440"/>
    <n v="69"/>
    <n v="60"/>
    <n v="63.4"/>
    <n v="47"/>
    <n v="36005"/>
    <n v="42417"/>
    <n v="36300"/>
    <n v="69.5"/>
    <n v="59.5"/>
    <x v="171"/>
    <n v="46.9"/>
    <n v="6667"/>
    <n v="1"/>
    <n v="-140"/>
    <n v="32"/>
    <n v="0"/>
    <n v="0.5"/>
    <n v="528.1159420289855"/>
    <n v="522.30215827338134"/>
    <n v="7.6538542323041376"/>
    <n v="7.5441229750012937"/>
    <n v="7.5441229750012937"/>
    <x v="84"/>
  </r>
  <r>
    <n v="6720"/>
    <s v="Levana"/>
    <n v="2"/>
    <s v="Loggerhead"/>
    <s v="Female"/>
    <d v="2016-06-12T00:00:00"/>
    <n v="36450"/>
    <n v="68.2"/>
    <n v="63"/>
    <n v="63.5"/>
    <n v="64.7"/>
    <n v="36681"/>
    <n v="42537"/>
    <n v="34960"/>
    <m/>
    <m/>
    <x v="0"/>
    <m/>
    <n v="6720"/>
    <n v="1"/>
    <n v="-1490"/>
    <n v="4"/>
    <n v="0"/>
    <n v="0"/>
    <n v="534.45747800586503"/>
    <s v=""/>
    <n v="7.836619912109458"/>
    <s v=""/>
    <s v=""/>
    <x v="2"/>
  </r>
  <r>
    <n v="6295"/>
    <s v="Simcha"/>
    <n v="2"/>
    <s v="Loggerhead"/>
    <s v="Female"/>
    <d v="2014-11-28T00:00:00"/>
    <n v="36500"/>
    <n v="68"/>
    <n v="63.9"/>
    <n v="63.6"/>
    <n v="51.6"/>
    <n v="33444"/>
    <n v="42038"/>
    <n v="41020"/>
    <n v="69"/>
    <n v="64.5"/>
    <x v="171"/>
    <n v="50.2"/>
    <n v="6295"/>
    <n v="1"/>
    <n v="4520"/>
    <n v="67"/>
    <n v="67.462686567164184"/>
    <n v="1"/>
    <n v="536.76470588235293"/>
    <n v="594.49275362318838"/>
    <n v="7.8935986159169547"/>
    <n v="7.6664566267590839"/>
    <n v="7.6664566267590839"/>
    <x v="86"/>
  </r>
  <r>
    <n v="6828"/>
    <s v="Mika"/>
    <n v="2"/>
    <s v="Loggerhead"/>
    <s v="Female"/>
    <d v="2017-01-03T00:00:00"/>
    <n v="36660"/>
    <n v="66.7"/>
    <n v="62.9"/>
    <n v="62.4"/>
    <n v="50.6"/>
    <n v="38305"/>
    <n v="42799"/>
    <n v="34820"/>
    <n v="67.900000000000006"/>
    <n v="63.7"/>
    <x v="190"/>
    <n v="49.3"/>
    <n v="6828"/>
    <n v="1"/>
    <n v="-1840"/>
    <n v="61"/>
    <n v="0"/>
    <n v="1.2000000000000028"/>
    <n v="549.62518740629685"/>
    <n v="512.81296023564062"/>
    <n v="8.2402576822533256"/>
    <n v="7.951570467702437"/>
    <n v="7.951570467702437"/>
    <x v="88"/>
  </r>
  <r>
    <n v="6936"/>
    <s v="Naim"/>
    <n v="2"/>
    <s v="Loggerhead"/>
    <s v="Female"/>
    <d v="2017-11-08T00:00:00"/>
    <n v="36680"/>
    <n v="67.5"/>
    <n v="62.2"/>
    <n v="62.5"/>
    <n v="50.7"/>
    <n v="42585"/>
    <n v="43293"/>
    <n v="43640"/>
    <n v="69"/>
    <n v="64"/>
    <x v="191"/>
    <m/>
    <n v="6936"/>
    <n v="1"/>
    <n v="6960"/>
    <n v="246"/>
    <n v="28.292682926829269"/>
    <n v="1.5"/>
    <n v="543.40740740740739"/>
    <n v="632.463768115942"/>
    <n v="8.0504801097393681"/>
    <n v="7.7042638101239236"/>
    <n v="7.7042638101239236"/>
    <x v="86"/>
  </r>
  <r>
    <n v="3867"/>
    <s v="Gifa"/>
    <n v="2"/>
    <s v="Loggerhead"/>
    <s v=""/>
    <d v="2001-05-22T00:00:00"/>
    <n v="37000"/>
    <n v="62"/>
    <m/>
    <m/>
    <m/>
    <n v="14970"/>
    <n v="37033"/>
    <n v="37000"/>
    <n v="62"/>
    <m/>
    <x v="0"/>
    <m/>
    <n v="3867"/>
    <n v="1"/>
    <n v="0"/>
    <n v="0"/>
    <n v="0"/>
    <n v="0"/>
    <n v="596.77419354838707"/>
    <n v="596.77419354838707"/>
    <n v="9.625390218522373"/>
    <n v="9.625390218522373"/>
    <n v="9.625390218522373"/>
    <x v="56"/>
  </r>
  <r>
    <n v="6764"/>
    <s v="Ninja"/>
    <n v="2"/>
    <s v="Loggerhead"/>
    <s v="Male"/>
    <d v="2016-10-30T00:00:00"/>
    <n v="37000"/>
    <m/>
    <m/>
    <m/>
    <m/>
    <n v="39058"/>
    <n v="42906"/>
    <m/>
    <n v="72"/>
    <n v="77"/>
    <x v="188"/>
    <n v="51.5"/>
    <n v="6764"/>
    <n v="1"/>
    <n v="0"/>
    <n v="233"/>
    <n v="0"/>
    <n v="0"/>
    <s v=""/>
    <s v=""/>
    <s v=""/>
    <s v=""/>
    <s v=""/>
    <x v="2"/>
  </r>
  <r>
    <n v="5667"/>
    <s v="Easy"/>
    <n v="2"/>
    <s v="Loggerhead"/>
    <s v="Female"/>
    <d v="2012-12-22T00:00:00"/>
    <n v="37160"/>
    <n v="70.2"/>
    <n v="66.400000000000006"/>
    <n v="66.2"/>
    <n v="53.1"/>
    <n v="32448"/>
    <n v="41878"/>
    <n v="50400"/>
    <m/>
    <m/>
    <x v="192"/>
    <m/>
    <n v="5667"/>
    <n v="1"/>
    <n v="13240"/>
    <n v="613"/>
    <n v="21.598694942903752"/>
    <n v="0"/>
    <n v="529.34472934472933"/>
    <s v=""/>
    <n v="7.5405232100388799"/>
    <s v=""/>
    <s v=""/>
    <x v="2"/>
  </r>
  <r>
    <n v="6435"/>
    <s v="Nili"/>
    <n v="2"/>
    <s v="Loggerhead"/>
    <s v="Female"/>
    <d v="2015-04-17T00:00:00"/>
    <n v="37280"/>
    <n v="69.2"/>
    <n v="63.5"/>
    <n v="62.2"/>
    <n v="49.5"/>
    <n v="35068"/>
    <n v="42252"/>
    <n v="39340"/>
    <n v="72"/>
    <n v="65.599999999999994"/>
    <x v="190"/>
    <m/>
    <n v="6435"/>
    <n v="1"/>
    <n v="2060"/>
    <n v="141"/>
    <n v="14.609929078014185"/>
    <n v="2.7999999999999972"/>
    <n v="538.72832369942194"/>
    <n v="546.38888888888891"/>
    <n v="7.7850913829396235"/>
    <n v="7.1913580246913584"/>
    <n v="7.1913580246913584"/>
    <x v="81"/>
  </r>
  <r>
    <n v="6935"/>
    <s v="Tayam"/>
    <n v="2"/>
    <s v="Loggerhead"/>
    <s v="Female"/>
    <d v="2017-11-04T00:00:00"/>
    <n v="37400"/>
    <n v="67"/>
    <n v="63.5"/>
    <n v="62.4"/>
    <n v="51.5"/>
    <n v="40636"/>
    <n v="43111"/>
    <n v="41940"/>
    <n v="67.5"/>
    <n v="63.6"/>
    <x v="179"/>
    <m/>
    <n v="6935"/>
    <n v="1"/>
    <n v="4540"/>
    <n v="68"/>
    <n v="66.764705882352942"/>
    <n v="0.5"/>
    <n v="558.20895522388059"/>
    <n v="621.33333333333337"/>
    <n v="8.3314769436400091"/>
    <n v="8.2085048010973942"/>
    <n v="8.2085048010973942"/>
    <x v="51"/>
  </r>
  <r>
    <n v="6603"/>
    <s v="Shemesh"/>
    <n v="2"/>
    <s v="Loggerhead"/>
    <s v="Female"/>
    <d v="2015-09-19T00:00:00"/>
    <n v="37450"/>
    <n v="65.5"/>
    <n v="66"/>
    <n v="60"/>
    <n v="50.5"/>
    <n v="35417"/>
    <n v="42305"/>
    <n v="35740"/>
    <n v="66"/>
    <n v="66"/>
    <x v="48"/>
    <n v="50.5"/>
    <n v="6603"/>
    <n v="1"/>
    <n v="-1710"/>
    <n v="39"/>
    <n v="0"/>
    <n v="0.5"/>
    <n v="571.75572519083971"/>
    <n v="541.5151515151515"/>
    <n v="8.7290950410815213"/>
    <n v="8.5973370064279155"/>
    <n v="8.5973370064279155"/>
    <x v="90"/>
  </r>
  <r>
    <n v="4323"/>
    <s v="Aswad (Wasim)"/>
    <n v="2"/>
    <s v="Loggerhead"/>
    <s v="Male"/>
    <d v="2010-06-12T00:00:00"/>
    <n v="37540"/>
    <n v="65"/>
    <n v="62"/>
    <m/>
    <m/>
    <n v="19093"/>
    <n v="40346"/>
    <n v="36340"/>
    <n v="65.7"/>
    <n v="68.7"/>
    <x v="185"/>
    <n v="51.7"/>
    <n v="4323"/>
    <n v="1"/>
    <n v="-1200"/>
    <n v="5"/>
    <n v="0"/>
    <n v="0.70000000000000284"/>
    <n v="577.53846153846155"/>
    <n v="553.12024353120239"/>
    <n v="8.8852071005917157"/>
    <n v="8.696881030652218"/>
    <n v="8.696881030652218"/>
    <x v="91"/>
  </r>
  <r>
    <n v="80"/>
    <s v="Quasimodo"/>
    <n v="2"/>
    <s v="Loggerhead"/>
    <s v=""/>
    <d v="2001-12-29T00:00:00"/>
    <n v="37800"/>
    <n v="68"/>
    <n v="65.5"/>
    <m/>
    <m/>
    <n v="8175"/>
    <n v="37292"/>
    <n v="39500"/>
    <n v="68"/>
    <n v="66"/>
    <x v="193"/>
    <n v="52.1"/>
    <n v="80"/>
    <n v="1"/>
    <n v="1700"/>
    <n v="38"/>
    <n v="44.736842105263158"/>
    <n v="0"/>
    <n v="555.88235294117646"/>
    <n v="580.88235294117646"/>
    <n v="8.1747404844290656"/>
    <n v="8.1747404844290656"/>
    <n v="8.1747404844290656"/>
    <x v="51"/>
  </r>
  <r>
    <n v="6111"/>
    <s v="Marshmallow"/>
    <n v="2"/>
    <s v="Loggerhead"/>
    <s v="Female"/>
    <d v="2014-03-23T00:00:00"/>
    <n v="37880"/>
    <n v="64.8"/>
    <n v="62.7"/>
    <n v="59.6"/>
    <n v="49"/>
    <n v="32390"/>
    <n v="41863"/>
    <n v="40920"/>
    <n v="64.5"/>
    <n v="63.1"/>
    <x v="8"/>
    <n v="48.1"/>
    <n v="6111"/>
    <n v="1"/>
    <n v="3040"/>
    <n v="142"/>
    <n v="21.408450704225352"/>
    <n v="-0.29999999999999716"/>
    <n v="584.5679012345679"/>
    <n v="634.41860465116281"/>
    <n v="9.0211095869532087"/>
    <n v="9.1052220419445948"/>
    <n v="9.1052220419445948"/>
    <x v="92"/>
  </r>
  <r>
    <n v="6808"/>
    <s v="Livna"/>
    <n v="2"/>
    <s v="Loggerhead"/>
    <s v="Female"/>
    <d v="2016-11-29T00:00:00"/>
    <n v="38020"/>
    <m/>
    <m/>
    <m/>
    <m/>
    <n v="37909"/>
    <n v="42739"/>
    <n v="37720"/>
    <n v="65.099999999999994"/>
    <n v="61.4"/>
    <x v="162"/>
    <m/>
    <n v="6808"/>
    <n v="1"/>
    <n v="-300"/>
    <n v="36"/>
    <n v="0"/>
    <n v="0"/>
    <s v=""/>
    <n v="579.41628264208919"/>
    <s v=""/>
    <n v="8.9711916677874779"/>
    <n v="8.9711916677874779"/>
    <x v="87"/>
  </r>
  <r>
    <n v="6939"/>
    <s v="Roni"/>
    <n v="2"/>
    <s v="Loggerhead"/>
    <s v="Female"/>
    <d v="2017-11-17T00:00:00"/>
    <n v="38200"/>
    <n v="67.7"/>
    <n v="61"/>
    <n v="61.5"/>
    <n v="49"/>
    <n v="41583"/>
    <n v="43187"/>
    <n v="42980"/>
    <n v="67"/>
    <n v="61"/>
    <x v="179"/>
    <m/>
    <n v="6939"/>
    <n v="1"/>
    <n v="4780"/>
    <n v="131"/>
    <n v="36.488549618320612"/>
    <n v="-0.70000000000000284"/>
    <n v="564.25406203840475"/>
    <n v="641.49253731343288"/>
    <n v="8.3346242546293166"/>
    <n v="8.5096903541991527"/>
    <n v="8.5096903541991527"/>
    <x v="89"/>
  </r>
  <r>
    <n v="6788"/>
    <s v="Dana"/>
    <n v="2"/>
    <s v="Loggerhead"/>
    <s v="Female"/>
    <d v="2016-11-03T00:00:00"/>
    <n v="38380"/>
    <n v="68.599999999999994"/>
    <n v="52"/>
    <n v="65.900000000000006"/>
    <n v="53.2"/>
    <n v="37930"/>
    <n v="42744"/>
    <n v="42960"/>
    <n v="20.5"/>
    <n v="66"/>
    <x v="194"/>
    <n v="52.3"/>
    <n v="6788"/>
    <n v="1"/>
    <n v="4580"/>
    <n v="67"/>
    <n v="68.358208955223887"/>
    <n v="-48.099999999999994"/>
    <n v="559.47521865889223"/>
    <n v="2095.6097560975609"/>
    <n v="8.1556154323453676"/>
    <n v="91.32659131469363"/>
    <n v="91.32659131469363"/>
    <x v="93"/>
  </r>
  <r>
    <n v="7059"/>
    <s v="Shachar"/>
    <n v="2"/>
    <s v="Loggerhead"/>
    <s v="Female"/>
    <d v="2018-04-24T00:00:00"/>
    <n v="38420"/>
    <n v="67.5"/>
    <n v="65"/>
    <n v="62"/>
    <n v="50"/>
    <n v="43009"/>
    <n v="43342"/>
    <n v="38120"/>
    <n v="68.8"/>
    <n v="65.5"/>
    <x v="191"/>
    <m/>
    <n v="7059"/>
    <n v="1"/>
    <n v="-300"/>
    <n v="128"/>
    <n v="0"/>
    <n v="1.2999999999999972"/>
    <n v="569.18518518518522"/>
    <n v="554.06976744186045"/>
    <n v="8.4323731138545952"/>
    <n v="8.1167184964845873"/>
    <n v="8.1167184964845873"/>
    <x v="48"/>
  </r>
  <r>
    <n v="6079"/>
    <s v="Lakshmi"/>
    <n v="2"/>
    <s v="Loggerhead"/>
    <s v="Female"/>
    <d v="2013-12-22T00:00:00"/>
    <n v="38820"/>
    <n v="81"/>
    <n v="65"/>
    <n v="64.400000000000006"/>
    <m/>
    <n v="33046"/>
    <n v="41968"/>
    <n v="48080"/>
    <n v="70.8"/>
    <n v="63.5"/>
    <x v="195"/>
    <m/>
    <n v="6079"/>
    <n v="1"/>
    <n v="9260"/>
    <n v="338"/>
    <n v="27.396449704142011"/>
    <n v="-10.200000000000003"/>
    <n v="479.25925925925924"/>
    <n v="679.09604519774018"/>
    <n v="5.9167809785093732"/>
    <n v="7.744422100928853"/>
    <n v="7.744422100928853"/>
    <x v="86"/>
  </r>
  <r>
    <n v="5244"/>
    <s v="Odelia"/>
    <n v="2"/>
    <s v="Loggerhead"/>
    <s v="Female"/>
    <d v="2012-01-23T00:00:00"/>
    <n v="38940"/>
    <n v="67.3"/>
    <n v="61"/>
    <m/>
    <m/>
    <n v="26887"/>
    <n v="41067"/>
    <n v="44520"/>
    <n v="67.2"/>
    <n v="61.6"/>
    <x v="196"/>
    <n v="49.5"/>
    <n v="5244"/>
    <n v="1"/>
    <n v="5580"/>
    <n v="136"/>
    <n v="41.029411764705884"/>
    <n v="-9.9999999999994316E-2"/>
    <n v="578.60326894502236"/>
    <n v="662.5"/>
    <n v="8.5973739813524865"/>
    <n v="8.6229804421768712"/>
    <n v="8.6229804421768712"/>
    <x v="90"/>
  </r>
  <r>
    <n v="6038"/>
    <s v="Tzvika 4"/>
    <n v="2"/>
    <s v="Loggerhead"/>
    <s v="Female"/>
    <d v="2013-11-23T00:00:00"/>
    <n v="39050"/>
    <n v="68"/>
    <n v="62.5"/>
    <n v="61.2"/>
    <n v="50.3"/>
    <n v="32480"/>
    <n v="41880"/>
    <n v="41000"/>
    <n v="66.5"/>
    <n v="61.7"/>
    <x v="190"/>
    <m/>
    <n v="6038"/>
    <n v="1"/>
    <n v="1950"/>
    <n v="279"/>
    <n v="6.989247311827957"/>
    <n v="-1.5"/>
    <n v="574.26470588235293"/>
    <n v="616.54135338345861"/>
    <n v="8.445069204152249"/>
    <n v="8.8303465430493535"/>
    <n v="8.8303465430493535"/>
    <x v="94"/>
  </r>
  <r>
    <n v="5134"/>
    <s v="Zohar"/>
    <n v="2"/>
    <s v="Loggerhead"/>
    <s v="Female"/>
    <d v="2011-09-17T00:00:00"/>
    <n v="39740"/>
    <n v="71.8"/>
    <n v="63"/>
    <n v="67"/>
    <n v="51.9"/>
    <n v="25147"/>
    <n v="40981"/>
    <m/>
    <n v="72"/>
    <n v="64"/>
    <x v="197"/>
    <n v="60"/>
    <n v="5134"/>
    <n v="1"/>
    <n v="0"/>
    <n v="178"/>
    <n v="0"/>
    <n v="0.20000000000000284"/>
    <n v="553.48189415041782"/>
    <s v=""/>
    <n v="7.708661478418076"/>
    <s v=""/>
    <s v=""/>
    <x v="2"/>
  </r>
  <r>
    <n v="6762"/>
    <s v="Sofia_x000a__x000a_סופיה_x000a__x000a_Sofia"/>
    <n v="2"/>
    <s v="Loggerhead"/>
    <s v="Female"/>
    <d v="2016-10-29T00:00:00"/>
    <n v="39950"/>
    <n v="68.599999999999994"/>
    <n v="66.5"/>
    <n v="62.7"/>
    <n v="53.3"/>
    <n v="37929"/>
    <n v="42744"/>
    <n v="43420"/>
    <n v="68.5"/>
    <n v="66"/>
    <x v="198"/>
    <n v="52.2"/>
    <n v="6762"/>
    <n v="1"/>
    <n v="3470"/>
    <n v="72"/>
    <n v="48.194444444444443"/>
    <n v="-9.9999999999994316E-2"/>
    <n v="582.36151603498547"/>
    <n v="633.8686131386861"/>
    <n v="8.4892349276236949"/>
    <n v="8.5140391070382009"/>
    <n v="8.5140391070382009"/>
    <x v="89"/>
  </r>
  <r>
    <n v="4261"/>
    <s v="Shy"/>
    <n v="2"/>
    <s v="Loggerhead"/>
    <s v="Female"/>
    <d v="2010-03-12T00:00:00"/>
    <n v="40000"/>
    <n v="67"/>
    <n v="63"/>
    <n v="63.6"/>
    <n v="53.5"/>
    <n v="18728"/>
    <n v="40297"/>
    <n v="38320"/>
    <n v="67.7"/>
    <n v="64.7"/>
    <x v="199"/>
    <n v="53"/>
    <n v="4261"/>
    <n v="1"/>
    <n v="-1680"/>
    <n v="48"/>
    <n v="0"/>
    <n v="0.70000000000000284"/>
    <n v="597.01492537313436"/>
    <n v="566.02658788773999"/>
    <n v="8.9106705279572296"/>
    <n v="8.7273552404495458"/>
    <n v="8.7273552404495458"/>
    <x v="91"/>
  </r>
  <r>
    <n v="7036"/>
    <s v="Gal"/>
    <n v="2"/>
    <s v="Loggerhead"/>
    <s v="Female"/>
    <d v="2018-01-27T00:00:00"/>
    <n v="40200"/>
    <n v="71.5"/>
    <n v="65"/>
    <m/>
    <m/>
    <n v="42234"/>
    <n v="43251"/>
    <n v="49000"/>
    <n v="71.900000000000006"/>
    <n v="64.900000000000006"/>
    <x v="195"/>
    <m/>
    <n v="7036"/>
    <n v="1"/>
    <n v="8800"/>
    <n v="124"/>
    <n v="70.967741935483872"/>
    <n v="0.40000000000000568"/>
    <n v="562.23776223776224"/>
    <n v="681.50208623087622"/>
    <n v="7.863465206122549"/>
    <n v="7.7762152270674179"/>
    <n v="7.7762152270674179"/>
    <x v="47"/>
  </r>
  <r>
    <n v="5582"/>
    <s v="Sivan"/>
    <n v="2"/>
    <s v="Loggerhead"/>
    <s v="Female"/>
    <d v="2012-11-12T00:00:00"/>
    <n v="40480"/>
    <n v="71"/>
    <n v="64"/>
    <m/>
    <m/>
    <n v="29782"/>
    <n v="41491"/>
    <n v="49160"/>
    <n v="70.400000000000006"/>
    <n v="65"/>
    <x v="200"/>
    <n v="50.2"/>
    <n v="5582"/>
    <n v="1"/>
    <n v="8680"/>
    <n v="266"/>
    <n v="32.631578947368418"/>
    <n v="-0.59999999999999432"/>
    <n v="570.14084507042253"/>
    <n v="698.2954545454545"/>
    <n v="8.0301527474707406"/>
    <n v="8.1676136363636349"/>
    <n v="8.1676136363636349"/>
    <x v="51"/>
  </r>
  <r>
    <n v="7047"/>
    <s v="Alon"/>
    <n v="2"/>
    <s v="Loggerhead"/>
    <s v="Male"/>
    <d v="2018-03-01T00:00:00"/>
    <n v="40540"/>
    <n v="68"/>
    <n v="66"/>
    <n v="63"/>
    <n v="51.1"/>
    <n v="41778"/>
    <n v="43205"/>
    <n v="42140"/>
    <n v="67.5"/>
    <n v="66.5"/>
    <x v="171"/>
    <m/>
    <n v="7047"/>
    <n v="1"/>
    <n v="1600"/>
    <n v="45"/>
    <n v="35.555555555555557"/>
    <n v="-0.5"/>
    <n v="596.17647058823525"/>
    <n v="624.2962962962963"/>
    <n v="8.7673010380622838"/>
    <n v="8.8976680384087796"/>
    <n v="8.8976680384087796"/>
    <x v="50"/>
  </r>
  <r>
    <n v="6806"/>
    <s v="Rotenberg"/>
    <n v="2"/>
    <s v="Loggerhead"/>
    <s v="Female"/>
    <d v="2016-11-26T00:00:00"/>
    <n v="40640"/>
    <n v="71.5"/>
    <n v="65.5"/>
    <n v="65.900000000000006"/>
    <n v="51.1"/>
    <n v="38695"/>
    <n v="42851"/>
    <n v="49860"/>
    <n v="71"/>
    <n v="65"/>
    <x v="201"/>
    <m/>
    <n v="6806"/>
    <n v="1"/>
    <n v="9220"/>
    <n v="151"/>
    <n v="61.059602649006621"/>
    <n v="-0.5"/>
    <n v="568.39160839160843"/>
    <n v="702.25352112676057"/>
    <n v="7.9495329844980196"/>
    <n v="8.0618924816504656"/>
    <n v="8.0618924816504656"/>
    <x v="48"/>
  </r>
  <r>
    <n v="7020"/>
    <s v="Kim (Amit)"/>
    <n v="2"/>
    <s v="Loggerhead"/>
    <s v="Female"/>
    <d v="2018-01-08T00:00:00"/>
    <n v="40780"/>
    <n v="71"/>
    <n v="63.3"/>
    <n v="65.3"/>
    <n v="52.2"/>
    <n v="42779"/>
    <n v="43321"/>
    <n v="54820"/>
    <m/>
    <m/>
    <x v="0"/>
    <m/>
    <n v="7020"/>
    <n v="1"/>
    <n v="14040"/>
    <n v="213"/>
    <n v="65.91549295774648"/>
    <n v="0"/>
    <n v="574.36619718309862"/>
    <s v=""/>
    <n v="8.0896647490577269"/>
    <s v=""/>
    <s v=""/>
    <x v="2"/>
  </r>
  <r>
    <n v="6446"/>
    <s v="Naima"/>
    <n v="2"/>
    <s v="Loggerhead"/>
    <s v=""/>
    <d v="2015-05-06T00:00:00"/>
    <n v="41000"/>
    <n v="66"/>
    <n v="62"/>
    <n v="61.3"/>
    <n v="48.5"/>
    <n v="34483"/>
    <n v="42161"/>
    <n v="40320"/>
    <n v="66.5"/>
    <n v="61.5"/>
    <x v="184"/>
    <m/>
    <n v="6446"/>
    <n v="1"/>
    <n v="-680"/>
    <n v="31"/>
    <n v="0"/>
    <n v="0.5"/>
    <n v="621.21212121212125"/>
    <n v="606.31578947368416"/>
    <n v="9.412304866850322"/>
    <n v="9.2712985471196792"/>
    <n v="9.2712985471196792"/>
    <x v="95"/>
  </r>
  <r>
    <n v="7057"/>
    <s v="Bat Gurion"/>
    <n v="2"/>
    <s v="Loggerhead"/>
    <s v="Female"/>
    <d v="2018-04-17T00:00:00"/>
    <n v="41000"/>
    <n v="68"/>
    <n v="63"/>
    <n v="62.8"/>
    <n v="49.2"/>
    <n v="42733"/>
    <n v="43314"/>
    <n v="50600"/>
    <m/>
    <m/>
    <x v="0"/>
    <m/>
    <n v="7057"/>
    <n v="1"/>
    <n v="9600"/>
    <n v="107"/>
    <n v="89.719626168224295"/>
    <n v="0"/>
    <n v="602.94117647058829"/>
    <s v=""/>
    <n v="8.8667820069204151"/>
    <s v=""/>
    <s v=""/>
    <x v="2"/>
  </r>
  <r>
    <n v="5245"/>
    <s v="Hadas"/>
    <n v="2"/>
    <s v="Loggerhead"/>
    <s v="Female"/>
    <d v="2012-01-26T00:00:00"/>
    <n v="41080"/>
    <n v="69"/>
    <n v="66.2"/>
    <n v="66.2"/>
    <n v="53"/>
    <n v="25087"/>
    <n v="40979"/>
    <n v="44500"/>
    <n v="70"/>
    <n v="65.5"/>
    <x v="202"/>
    <m/>
    <n v="5245"/>
    <n v="1"/>
    <n v="3420"/>
    <n v="45"/>
    <n v="76"/>
    <n v="1"/>
    <n v="595.36231884057975"/>
    <n v="635.71428571428567"/>
    <n v="8.6284394034866629"/>
    <n v="8.3836734693877553"/>
    <n v="8.3836734693877553"/>
    <x v="59"/>
  </r>
  <r>
    <n v="5365"/>
    <s v="Mantin2"/>
    <n v="2"/>
    <s v="Loggerhead"/>
    <s v="Male"/>
    <d v="2012-05-25T00:00:00"/>
    <n v="41100"/>
    <n v="70.099999999999994"/>
    <n v="63.2"/>
    <n v="65.5"/>
    <n v="49.2"/>
    <n v="26971"/>
    <n v="41078"/>
    <n v="40480"/>
    <n v="69.900000000000006"/>
    <n v="63.2"/>
    <x v="203"/>
    <n v="49.7"/>
    <n v="5365"/>
    <n v="1"/>
    <n v="-620"/>
    <n v="24"/>
    <n v="0"/>
    <n v="-0.19999999999998863"/>
    <n v="586.30527817403708"/>
    <n v="579.1130185979971"/>
    <n v="8.3638413434242107"/>
    <n v="8.4117715682120977"/>
    <n v="8.4117715682120977"/>
    <x v="59"/>
  </r>
  <r>
    <n v="1319"/>
    <s v="TanTan"/>
    <n v="2"/>
    <s v="Loggerhead"/>
    <s v="Female"/>
    <d v="2007-10-22T00:00:00"/>
    <n v="41200"/>
    <n v="70.099999999999994"/>
    <n v="69.400000000000006"/>
    <m/>
    <m/>
    <n v="10740"/>
    <n v="39645"/>
    <m/>
    <m/>
    <m/>
    <x v="0"/>
    <m/>
    <n v="1319"/>
    <n v="1"/>
    <n v="0"/>
    <n v="268"/>
    <n v="0"/>
    <n v="0"/>
    <n v="587.73181169757493"/>
    <s v=""/>
    <n v="8.3841913223619819"/>
    <s v=""/>
    <s v=""/>
    <x v="2"/>
  </r>
  <r>
    <n v="457"/>
    <s v="Haya"/>
    <n v="2"/>
    <s v="Loggerhead"/>
    <s v="Female"/>
    <d v="2006-05-10T00:00:00"/>
    <n v="41600"/>
    <n v="76"/>
    <n v="68"/>
    <m/>
    <m/>
    <n v="976"/>
    <n v="39201"/>
    <n v="57800"/>
    <m/>
    <m/>
    <x v="0"/>
    <m/>
    <n v="457"/>
    <n v="1"/>
    <n v="16200"/>
    <n v="354"/>
    <n v="45.762711864406782"/>
    <n v="0"/>
    <n v="547.36842105263156"/>
    <s v=""/>
    <n v="7.2022160664819941"/>
    <s v=""/>
    <s v=""/>
    <x v="2"/>
  </r>
  <r>
    <n v="4943"/>
    <s v="Haim"/>
    <n v="2"/>
    <s v="Loggerhead"/>
    <s v=""/>
    <d v="2011-05-24T00:00:00"/>
    <n v="41700"/>
    <n v="69.5"/>
    <n v="65.099999999999994"/>
    <n v="64.400000000000006"/>
    <n v="53.2"/>
    <n v="22999"/>
    <n v="40785"/>
    <n v="43220"/>
    <n v="67.599999999999994"/>
    <n v="65.599999999999994"/>
    <x v="199"/>
    <n v="54.4"/>
    <n v="4943"/>
    <n v="1"/>
    <n v="1520"/>
    <n v="98"/>
    <n v="15.510204081632653"/>
    <n v="-1.9000000000000057"/>
    <n v="600"/>
    <n v="639.3491124260355"/>
    <n v="8.6330935251798557"/>
    <n v="9.1252057000805316"/>
    <n v="9.1252057000805316"/>
    <x v="92"/>
  </r>
  <r>
    <n v="5729"/>
    <s v="Sagi"/>
    <n v="2"/>
    <s v="Loggerhead"/>
    <s v="Female"/>
    <d v="2013-02-02T00:00:00"/>
    <n v="41740"/>
    <n v="73.400000000000006"/>
    <n v="67.7"/>
    <n v="69.599999999999994"/>
    <n v="55.5"/>
    <n v="30560"/>
    <n v="41595"/>
    <n v="52940"/>
    <n v="74.7"/>
    <n v="68.400000000000006"/>
    <x v="204"/>
    <n v="56.5"/>
    <n v="5729"/>
    <n v="1"/>
    <n v="11200"/>
    <n v="288"/>
    <n v="38.888888888888886"/>
    <n v="1.2999999999999972"/>
    <n v="568.66485013623969"/>
    <n v="708.70147255689426"/>
    <n v="7.7474775222920949"/>
    <n v="7.4801660905110845"/>
    <n v="7.4801660905110845"/>
    <x v="84"/>
  </r>
  <r>
    <n v="5283"/>
    <s v="Shtaym"/>
    <n v="2"/>
    <s v="Loggerhead"/>
    <s v=""/>
    <d v="2012-03-01T00:00:00"/>
    <n v="42340"/>
    <n v="70.5"/>
    <n v="64"/>
    <n v="67.599999999999994"/>
    <n v="53.6"/>
    <n v="25625"/>
    <n v="41002"/>
    <n v="45140"/>
    <n v="69.8"/>
    <n v="64"/>
    <x v="205"/>
    <n v="54"/>
    <n v="5283"/>
    <n v="1"/>
    <n v="2800"/>
    <n v="33"/>
    <n v="84.848484848484844"/>
    <n v="-0.70000000000000284"/>
    <n v="600.56737588652481"/>
    <n v="646.70487106017197"/>
    <n v="8.5186861827875866"/>
    <n v="8.6904048406827528"/>
    <n v="8.6904048406827528"/>
    <x v="91"/>
  </r>
  <r>
    <n v="5246"/>
    <s v="Yeudit"/>
    <n v="2"/>
    <s v="Loggerhead"/>
    <s v="Female"/>
    <d v="2012-01-29T00:00:00"/>
    <n v="42380"/>
    <n v="73.7"/>
    <n v="69"/>
    <n v="67"/>
    <n v="56.8"/>
    <n v="26973"/>
    <n v="41078"/>
    <n v="51580"/>
    <n v="74.3"/>
    <n v="68.8"/>
    <x v="57"/>
    <n v="55.8"/>
    <n v="5246"/>
    <n v="1"/>
    <n v="9200"/>
    <n v="141"/>
    <n v="65.248226950354606"/>
    <n v="0.59999999999999432"/>
    <n v="575.03392130257805"/>
    <n v="694.21265141318975"/>
    <n v="7.8023598548518045"/>
    <n v="7.6768547719495919"/>
    <n v="7.6768547719495919"/>
    <x v="86"/>
  </r>
  <r>
    <n v="4077"/>
    <s v="Shever"/>
    <n v="2"/>
    <s v="Loggerhead"/>
    <s v="Female"/>
    <d v="2009-07-05T00:00:00"/>
    <n v="42500"/>
    <m/>
    <m/>
    <m/>
    <m/>
    <n v="17678"/>
    <n v="40171"/>
    <n v="40980"/>
    <n v="69"/>
    <n v="65"/>
    <x v="173"/>
    <m/>
    <n v="4077"/>
    <n v="1"/>
    <n v="-1520"/>
    <n v="172"/>
    <n v="0"/>
    <n v="0"/>
    <s v=""/>
    <n v="593.91304347826087"/>
    <s v=""/>
    <n v="8.9266960722537281"/>
    <n v="8.9266960722537281"/>
    <x v="50"/>
  </r>
  <r>
    <n v="6758"/>
    <s v="sha'adi"/>
    <n v="2"/>
    <s v="Loggerhead"/>
    <s v="Female"/>
    <d v="2016-10-15T00:00:00"/>
    <n v="42500"/>
    <n v="69.400000000000006"/>
    <n v="64.2"/>
    <n v="66.400000000000006"/>
    <n v="50"/>
    <n v="39059"/>
    <n v="42906"/>
    <n v="45940"/>
    <n v="69.5"/>
    <n v="65"/>
    <x v="188"/>
    <n v="51.6"/>
    <n v="6758"/>
    <n v="1"/>
    <n v="3440"/>
    <n v="248"/>
    <n v="13.870967741935484"/>
    <n v="9.9999999999994316E-2"/>
    <n v="612.3919308357348"/>
    <n v="661.00719424460431"/>
    <n v="8.8240912224169286"/>
    <n v="8.7987164225454162"/>
    <n v="8.7987164225454162"/>
    <x v="94"/>
  </r>
  <r>
    <n v="2170"/>
    <s v="Iris"/>
    <n v="2"/>
    <s v="Loggerhead"/>
    <s v="Female"/>
    <d v="2008-05-21T00:00:00"/>
    <n v="42680"/>
    <n v="66.8"/>
    <n v="62.6"/>
    <m/>
    <m/>
    <n v="10533"/>
    <n v="39601"/>
    <n v="43520"/>
    <n v="67"/>
    <n v="63"/>
    <x v="206"/>
    <m/>
    <n v="2170"/>
    <n v="1"/>
    <n v="840"/>
    <n v="12"/>
    <n v="70"/>
    <n v="0.20000000000000284"/>
    <n v="638.92215568862275"/>
    <n v="649.55223880597021"/>
    <n v="9.5647029294704016"/>
    <n v="9.5076854533303639"/>
    <n v="9.5076854533303639"/>
    <x v="96"/>
  </r>
  <r>
    <n v="2213"/>
    <s v="Haifa (the kicking nun)"/>
    <n v="2"/>
    <s v="Loggerhead"/>
    <s v="Female"/>
    <d v="2008-07-18T00:00:00"/>
    <n v="42950"/>
    <n v="70"/>
    <n v="12.5"/>
    <m/>
    <m/>
    <n v="10751"/>
    <n v="39647"/>
    <n v="42950"/>
    <n v="70"/>
    <n v="12.5"/>
    <x v="0"/>
    <m/>
    <n v="2213"/>
    <n v="1"/>
    <n v="0"/>
    <n v="0"/>
    <n v="0"/>
    <n v="0"/>
    <n v="613.57142857142856"/>
    <n v="613.57142857142856"/>
    <n v="8.7653061224489797"/>
    <n v="8.7653061224489797"/>
    <n v="8.7653061224489797"/>
    <x v="94"/>
  </r>
  <r>
    <n v="7004"/>
    <s v="Alex"/>
    <n v="2"/>
    <s v="Loggerhead"/>
    <s v="Male"/>
    <d v="2017-11-28T00:00:00"/>
    <n v="43340"/>
    <n v="73"/>
    <n v="64"/>
    <n v="68.599999999999994"/>
    <n v="51.6"/>
    <n v="41600"/>
    <n v="43188"/>
    <n v="45500"/>
    <n v="74"/>
    <n v="65"/>
    <x v="207"/>
    <m/>
    <n v="7004"/>
    <n v="1"/>
    <n v="2160"/>
    <n v="121"/>
    <n v="17.851239669421489"/>
    <n v="1"/>
    <n v="593.69863013698625"/>
    <n v="614.8648648648649"/>
    <n v="8.1328579470820035"/>
    <n v="7.9145361577794011"/>
    <n v="7.9145361577794011"/>
    <x v="46"/>
  </r>
  <r>
    <n v="5998"/>
    <s v="Tomy"/>
    <n v="2"/>
    <s v="Loggerhead"/>
    <s v="Male"/>
    <d v="2013-10-12T00:00:00"/>
    <n v="43780"/>
    <n v="71.7"/>
    <n v="63.5"/>
    <n v="66.599999999999994"/>
    <n v="49.8"/>
    <n v="30269"/>
    <n v="41559"/>
    <n v="43780"/>
    <n v="71.7"/>
    <n v="63.5"/>
    <x v="208"/>
    <n v="49.8"/>
    <n v="5998"/>
    <n v="1"/>
    <n v="0"/>
    <n v="0"/>
    <n v="0"/>
    <n v="0"/>
    <n v="610.59972105997213"/>
    <n v="610.59972105997213"/>
    <n v="8.5160351612269469"/>
    <n v="8.5160351612269469"/>
    <n v="8.5160351612269469"/>
    <x v="89"/>
  </r>
  <r>
    <n v="4071"/>
    <s v="Aharon"/>
    <n v="2"/>
    <s v="Loggerhead"/>
    <s v="Female"/>
    <d v="2009-06-30T00:00:00"/>
    <n v="43820"/>
    <n v="68.5"/>
    <n v="62.2"/>
    <m/>
    <m/>
    <n v="16874"/>
    <n v="40080"/>
    <n v="43080"/>
    <n v="68.7"/>
    <n v="61.5"/>
    <x v="186"/>
    <n v="52.4"/>
    <n v="4071"/>
    <n v="1"/>
    <n v="-740"/>
    <n v="86"/>
    <n v="0"/>
    <n v="0.20000000000000284"/>
    <n v="639.70802919708024"/>
    <n v="627.07423580786019"/>
    <n v="9.3388033459427788"/>
    <n v="9.2845080926925281"/>
    <n v="9.2845080926925281"/>
    <x v="95"/>
  </r>
  <r>
    <n v="2168"/>
    <s v="Shir"/>
    <n v="2"/>
    <s v="Loggerhead"/>
    <s v="Female"/>
    <d v="2008-04-18T00:00:00"/>
    <n v="44040"/>
    <n v="71"/>
    <n v="65.8"/>
    <m/>
    <m/>
    <n v="10535"/>
    <n v="39601"/>
    <n v="47600"/>
    <n v="71.5"/>
    <m/>
    <x v="207"/>
    <m/>
    <n v="2168"/>
    <n v="1"/>
    <n v="3560"/>
    <n v="45"/>
    <n v="79.111111111111114"/>
    <n v="0.5"/>
    <n v="620.28169014084506"/>
    <n v="665.7342657342657"/>
    <n v="8.7363618329696493"/>
    <n v="8.6146021810357478"/>
    <n v="8.6146021810357478"/>
    <x v="90"/>
  </r>
  <r>
    <n v="6934"/>
    <s v="Nikita"/>
    <n v="2"/>
    <s v="Loggerhead"/>
    <s v="Male"/>
    <d v="2017-11-04T00:00:00"/>
    <n v="44160"/>
    <n v="72.5"/>
    <n v="65.5"/>
    <n v="68.599999999999994"/>
    <n v="52.5"/>
    <n v="40640"/>
    <n v="43111"/>
    <n v="50120"/>
    <n v="72.5"/>
    <n v="65.7"/>
    <x v="209"/>
    <m/>
    <n v="6934"/>
    <n v="1"/>
    <n v="5960"/>
    <n v="68"/>
    <n v="87.647058823529406"/>
    <n v="0"/>
    <n v="609.10344827586209"/>
    <n v="691.31034482758616"/>
    <n v="8.4014268727705108"/>
    <n v="8.4014268727705108"/>
    <n v="8.4014268727705108"/>
    <x v="59"/>
  </r>
  <r>
    <n v="6316"/>
    <s v="Aviv"/>
    <n v="2"/>
    <s v="Loggerhead"/>
    <s v=""/>
    <d v="2015-01-09T00:00:00"/>
    <n v="45300"/>
    <n v="72.3"/>
    <n v="67.5"/>
    <n v="67.099999999999994"/>
    <n v="54.2"/>
    <n v="35036"/>
    <n v="42247"/>
    <n v="51720"/>
    <n v="74.099999999999994"/>
    <n v="97.1"/>
    <x v="210"/>
    <n v="53.6"/>
    <n v="6316"/>
    <n v="1"/>
    <n v="6420"/>
    <n v="234"/>
    <n v="27.435897435897434"/>
    <n v="1.7999999999999972"/>
    <n v="626.55601659751039"/>
    <n v="697.9757085020243"/>
    <n v="8.666058320850766"/>
    <n v="8.2501488851371665"/>
    <n v="8.2501488851371665"/>
    <x v="97"/>
  </r>
  <r>
    <n v="4772"/>
    <s v="Adi (kodo)"/>
    <n v="2"/>
    <s v="Loggerhead"/>
    <s v="Female"/>
    <d v="2011-02-01T00:00:00"/>
    <n v="46120"/>
    <n v="75.400000000000006"/>
    <n v="73.599999999999994"/>
    <m/>
    <m/>
    <n v="22146"/>
    <n v="40682"/>
    <n v="53780"/>
    <n v="75"/>
    <n v="72.7"/>
    <x v="211"/>
    <n v="58.3"/>
    <n v="4772"/>
    <n v="1"/>
    <n v="7660"/>
    <n v="107"/>
    <n v="71.588785046728972"/>
    <n v="-0.40000000000000568"/>
    <n v="611.67108753315642"/>
    <n v="717.06666666666672"/>
    <n v="8.1123486410232939"/>
    <n v="8.1991111111111117"/>
    <n v="8.1991111111111117"/>
    <x v="51"/>
  </r>
  <r>
    <n v="7073"/>
    <s v="Pikaso"/>
    <n v="2"/>
    <s v="Loggerhead"/>
    <s v=""/>
    <d v="2018-06-20T00:00:00"/>
    <n v="46500"/>
    <n v="74.3"/>
    <n v="65"/>
    <m/>
    <m/>
    <n v="42412"/>
    <n v="43271"/>
    <n v="46500"/>
    <n v="74.3"/>
    <n v="65"/>
    <x v="0"/>
    <m/>
    <n v="7073"/>
    <n v="1"/>
    <n v="0"/>
    <n v="0"/>
    <n v="0"/>
    <n v="0"/>
    <n v="625.84118438761777"/>
    <n v="625.84118438761777"/>
    <n v="8.4231653349612081"/>
    <n v="8.4231653349612081"/>
    <n v="8.4231653349612081"/>
    <x v="59"/>
  </r>
  <r>
    <n v="456"/>
    <s v="Fender"/>
    <n v="2"/>
    <s v="Loggerhead"/>
    <s v="Female"/>
    <d v="2007-04-29T00:00:00"/>
    <n v="46600"/>
    <m/>
    <m/>
    <m/>
    <m/>
    <n v="1044"/>
    <n v="39209"/>
    <n v="46700"/>
    <n v="71.099999999999994"/>
    <n v="67.3"/>
    <x v="0"/>
    <m/>
    <n v="456"/>
    <n v="1"/>
    <n v="100"/>
    <n v="8"/>
    <n v="12.5"/>
    <n v="0"/>
    <s v=""/>
    <n v="656.82137834036575"/>
    <s v=""/>
    <n v="9.2182124976014865"/>
    <n v="9.2182124976014865"/>
    <x v="98"/>
  </r>
  <r>
    <n v="4112"/>
    <s v="Nimrod"/>
    <n v="2"/>
    <s v="Loggerhead"/>
    <s v="Female"/>
    <d v="2009-07-23T00:00:00"/>
    <n v="47040"/>
    <m/>
    <m/>
    <m/>
    <m/>
    <n v="19537"/>
    <n v="40423"/>
    <m/>
    <n v="70.400000000000006"/>
    <n v="62.8"/>
    <x v="212"/>
    <n v="53.1"/>
    <n v="4112"/>
    <n v="1"/>
    <n v="0"/>
    <n v="406"/>
    <n v="0"/>
    <n v="0"/>
    <s v=""/>
    <s v=""/>
    <s v=""/>
    <s v=""/>
    <s v=""/>
    <x v="2"/>
  </r>
  <r>
    <n v="3106"/>
    <s v="Baraka"/>
    <n v="2"/>
    <s v="Loggerhead"/>
    <s v="Female"/>
    <d v="2009-02-07T00:00:00"/>
    <n v="47300"/>
    <n v="72"/>
    <n v="66"/>
    <m/>
    <m/>
    <n v="12833"/>
    <n v="39851"/>
    <n v="47300"/>
    <n v="72"/>
    <n v="66"/>
    <x v="0"/>
    <m/>
    <n v="3106"/>
    <n v="1"/>
    <n v="0"/>
    <n v="0"/>
    <n v="0"/>
    <n v="0"/>
    <n v="656.94444444444446"/>
    <n v="656.94444444444446"/>
    <n v="9.1242283950617278"/>
    <n v="9.1242283950617278"/>
    <n v="9.1242283950617278"/>
    <x v="92"/>
  </r>
  <r>
    <n v="6759"/>
    <s v="Pinto"/>
    <n v="2"/>
    <s v="Loggerhead"/>
    <s v="Male"/>
    <d v="2016-10-15T00:00:00"/>
    <n v="47420"/>
    <n v="74"/>
    <n v="68"/>
    <n v="73.5"/>
    <n v="48.1"/>
    <n v="39666"/>
    <n v="42996"/>
    <n v="66840"/>
    <n v="78"/>
    <n v="67"/>
    <x v="213"/>
    <n v="61.2"/>
    <n v="6759"/>
    <n v="1"/>
    <n v="19420"/>
    <n v="338"/>
    <n v="57.455621301775146"/>
    <n v="4"/>
    <n v="640.81081081081084"/>
    <n v="856.92307692307691"/>
    <n v="8.6596055514974442"/>
    <n v="7.794214332675871"/>
    <n v="7.794214332675871"/>
    <x v="47"/>
  </r>
  <r>
    <n v="455"/>
    <s v="Gal Handless"/>
    <n v="2"/>
    <s v="Loggerhead"/>
    <s v="Female"/>
    <d v="2004-02-15T00:00:00"/>
    <n v="47500"/>
    <n v="75.5"/>
    <n v="71"/>
    <n v="71.7"/>
    <n v="56.3"/>
    <n v="29398"/>
    <n v="41421"/>
    <m/>
    <n v="79.8"/>
    <n v="74.3"/>
    <x v="214"/>
    <n v="56.2"/>
    <n v="455"/>
    <n v="1"/>
    <n v="0"/>
    <n v="3389"/>
    <n v="0"/>
    <n v="4.2999999999999972"/>
    <n v="629.13907284768209"/>
    <s v=""/>
    <n v="8.3329678522871795"/>
    <s v=""/>
    <s v=""/>
    <x v="2"/>
  </r>
  <r>
    <n v="252"/>
    <s v="Long John Silver"/>
    <n v="2"/>
    <s v="Loggerhead"/>
    <s v="Male"/>
    <d v="2005-06-10T00:00:00"/>
    <n v="47650"/>
    <m/>
    <m/>
    <m/>
    <m/>
    <n v="8885"/>
    <n v="38826"/>
    <n v="58900"/>
    <n v="74.5"/>
    <n v="66"/>
    <x v="0"/>
    <m/>
    <n v="252"/>
    <n v="1"/>
    <n v="11250"/>
    <n v="313"/>
    <n v="35.942492012779553"/>
    <n v="0"/>
    <s v=""/>
    <n v="790.60402684563758"/>
    <s v=""/>
    <n v="8.5851988649159949"/>
    <n v="8.5851988649159949"/>
    <x v="90"/>
  </r>
  <r>
    <n v="4325"/>
    <s v="YannaitRegel?"/>
    <n v="2"/>
    <s v="Loggerhead"/>
    <s v="Female"/>
    <d v="2010-06-18T00:00:00"/>
    <n v="50360"/>
    <n v="77"/>
    <n v="69.8"/>
    <n v="73"/>
    <n v="57.4"/>
    <n v="19084"/>
    <n v="40347"/>
    <n v="50360"/>
    <n v="77"/>
    <n v="69.8"/>
    <x v="215"/>
    <n v="57.4"/>
    <n v="4325"/>
    <n v="1"/>
    <n v="0"/>
    <n v="0"/>
    <n v="0"/>
    <n v="0"/>
    <n v="654.02597402597405"/>
    <n v="654.02597402597405"/>
    <n v="8.4938438185191441"/>
    <n v="8.4938438185191441"/>
    <n v="8.4938438185191441"/>
    <x v="89"/>
  </r>
  <r>
    <n v="4265"/>
    <s v="Forrest"/>
    <n v="2"/>
    <s v="Loggerhead"/>
    <s v="Male"/>
    <d v="2010-03-21T00:00:00"/>
    <n v="50460"/>
    <n v="77"/>
    <n v="68.8"/>
    <n v="75"/>
    <n v="56.2"/>
    <n v="18688"/>
    <n v="40293"/>
    <n v="49000"/>
    <m/>
    <m/>
    <x v="0"/>
    <m/>
    <n v="4265"/>
    <n v="1"/>
    <n v="-1460"/>
    <n v="35"/>
    <n v="0"/>
    <n v="0"/>
    <n v="655.32467532467535"/>
    <s v=""/>
    <n v="8.510710069151628"/>
    <s v=""/>
    <s v=""/>
    <x v="2"/>
  </r>
  <r>
    <n v="4888"/>
    <s v="Omis"/>
    <n v="2"/>
    <s v="Loggerhead"/>
    <s v="Male"/>
    <d v="2011-04-26T00:00:00"/>
    <n v="51400"/>
    <n v="79.7"/>
    <n v="66.5"/>
    <n v="75.3"/>
    <n v="55.6"/>
    <n v="21882"/>
    <n v="40659"/>
    <n v="51400"/>
    <n v="79.7"/>
    <n v="66.5"/>
    <x v="216"/>
    <n v="55.6"/>
    <n v="4888"/>
    <n v="1"/>
    <n v="0"/>
    <n v="0"/>
    <n v="0"/>
    <n v="0"/>
    <n v="644.91844416562105"/>
    <n v="644.91844416562105"/>
    <n v="8.0918248954281182"/>
    <n v="8.0918248954281182"/>
    <n v="8.0918248954281182"/>
    <x v="48"/>
  </r>
  <r>
    <n v="5816"/>
    <s v="Ofir"/>
    <n v="2"/>
    <s v="Loggerhead"/>
    <s v="Male"/>
    <d v="2013-05-20T00:00:00"/>
    <n v="54840"/>
    <n v="77.5"/>
    <n v="69.400000000000006"/>
    <n v="72.2"/>
    <n v="54.9"/>
    <n v="29493"/>
    <n v="41436"/>
    <n v="55240"/>
    <n v="77.099999999999994"/>
    <n v="69.2"/>
    <x v="217"/>
    <n v="54.7"/>
    <n v="5816"/>
    <n v="1"/>
    <n v="400"/>
    <n v="22"/>
    <n v="18.181818181818183"/>
    <n v="-0.40000000000000568"/>
    <n v="707.61290322580646"/>
    <n v="716.4721141374838"/>
    <n v="9.1304890738813729"/>
    <n v="9.2254740167653324"/>
    <n v="9.2254740167653324"/>
    <x v="98"/>
  </r>
  <r>
    <n v="4498"/>
    <s v="Naim"/>
    <n v="2"/>
    <s v="Loggerhead"/>
    <s v="Female"/>
    <d v="2010-11-30T00:00:00"/>
    <n v="61080"/>
    <n v="77"/>
    <n v="69"/>
    <n v="72"/>
    <m/>
    <n v="20334"/>
    <n v="40512"/>
    <n v="61080"/>
    <n v="77"/>
    <n v="69"/>
    <x v="218"/>
    <m/>
    <n v="4498"/>
    <n v="1"/>
    <n v="0"/>
    <n v="0"/>
    <n v="0"/>
    <n v="0"/>
    <n v="793.2467532467532"/>
    <n v="793.2467532467532"/>
    <n v="10.301905886321471"/>
    <n v="10.301905886321471"/>
    <n v="10.301905886321471"/>
    <x v="83"/>
  </r>
  <r>
    <n v="6763"/>
    <s v="Sheffa"/>
    <n v="2"/>
    <s v="Loggerhead"/>
    <s v="Female"/>
    <d v="2016-10-29T00:00:00"/>
    <n v="65450"/>
    <n v="81"/>
    <n v="74"/>
    <n v="73.400000000000006"/>
    <n v="58"/>
    <n v="38307"/>
    <n v="42799"/>
    <n v="64680"/>
    <n v="81.7"/>
    <n v="73"/>
    <x v="219"/>
    <n v="57.9"/>
    <n v="6763"/>
    <n v="1"/>
    <n v="-770"/>
    <n v="127"/>
    <n v="0"/>
    <n v="0.70000000000000284"/>
    <n v="808.02469135802471"/>
    <n v="791.67686658506727"/>
    <n v="9.9756134735558604"/>
    <n v="9.8054050328919278"/>
    <n v="9.8054050328919278"/>
    <x v="99"/>
  </r>
  <r>
    <n v="46"/>
    <s v="Marina"/>
    <n v="2"/>
    <s v="Loggerhead"/>
    <s v=""/>
    <d v="2003-02-06T00:00:00"/>
    <m/>
    <n v="65"/>
    <n v="63"/>
    <m/>
    <m/>
    <n v="15025"/>
    <n v="37658"/>
    <m/>
    <n v="65"/>
    <n v="63"/>
    <x v="0"/>
    <m/>
    <n v="46"/>
    <n v="1"/>
    <n v="0"/>
    <n v="0"/>
    <n v="0"/>
    <n v="0"/>
    <s v=""/>
    <s v=""/>
    <s v=""/>
    <s v=""/>
    <s v=""/>
    <x v="2"/>
  </r>
  <r>
    <n v="64"/>
    <s v="Ga'aton"/>
    <n v="2"/>
    <s v="Loggerhead"/>
    <s v=""/>
    <d v="2003-11-27T00:00:00"/>
    <m/>
    <n v="39"/>
    <m/>
    <m/>
    <m/>
    <n v="8036"/>
    <n v="37952"/>
    <m/>
    <n v="40"/>
    <m/>
    <x v="0"/>
    <n v="36.5"/>
    <n v="64"/>
    <n v="1"/>
    <n v="0"/>
    <n v="0"/>
    <n v="0"/>
    <n v="1"/>
    <s v=""/>
    <s v=""/>
    <s v=""/>
    <s v=""/>
    <s v=""/>
    <x v="2"/>
  </r>
  <r>
    <n v="101"/>
    <s v="Naama"/>
    <n v="2"/>
    <s v="Loggerhead"/>
    <s v="Female"/>
    <d v="2002-11-22T00:00:00"/>
    <m/>
    <n v="61"/>
    <n v="59"/>
    <n v="59.6"/>
    <n v="49.7"/>
    <n v="8280"/>
    <n v="37582"/>
    <m/>
    <n v="61"/>
    <n v="59"/>
    <x v="220"/>
    <n v="49.7"/>
    <n v="101"/>
    <n v="1"/>
    <n v="0"/>
    <n v="0"/>
    <n v="0"/>
    <n v="0"/>
    <s v=""/>
    <s v=""/>
    <s v=""/>
    <s v=""/>
    <s v=""/>
    <x v="2"/>
  </r>
  <r>
    <n v="483"/>
    <s v="Itamar"/>
    <n v="2"/>
    <s v="Loggerhead"/>
    <s v=""/>
    <d v="2007-05-03T00:00:00"/>
    <m/>
    <n v="28.1"/>
    <n v="25.5"/>
    <m/>
    <m/>
    <n v="1046"/>
    <n v="39209"/>
    <n v="3040"/>
    <n v="27.5"/>
    <n v="26.4"/>
    <x v="0"/>
    <m/>
    <n v="483"/>
    <n v="1"/>
    <n v="0"/>
    <n v="4"/>
    <n v="0"/>
    <n v="-0.60000000000000142"/>
    <s v=""/>
    <n v="110.54545454545455"/>
    <s v=""/>
    <n v="0"/>
    <n v="0"/>
    <x v="16"/>
  </r>
  <r>
    <n v="4076"/>
    <s v="Blue"/>
    <n v="2"/>
    <s v="Loggerhead"/>
    <s v="Female"/>
    <d v="2009-07-05T00:00:00"/>
    <m/>
    <n v="68.5"/>
    <n v="64"/>
    <m/>
    <m/>
    <n v="15966"/>
    <n v="39999"/>
    <m/>
    <n v="68.5"/>
    <n v="64"/>
    <x v="0"/>
    <m/>
    <n v="4076"/>
    <n v="1"/>
    <n v="0"/>
    <n v="0"/>
    <n v="0"/>
    <n v="0"/>
    <s v=""/>
    <s v=""/>
    <s v=""/>
    <s v=""/>
    <s v=""/>
    <x v="2"/>
  </r>
  <r>
    <n v="5267"/>
    <s v="Gihad"/>
    <n v="2"/>
    <s v="Loggerhead"/>
    <s v=""/>
    <d v="2012-02-18T00:00:00"/>
    <m/>
    <n v="10"/>
    <n v="9.1999999999999993"/>
    <n v="8.6"/>
    <n v="7.2"/>
    <n v="26187"/>
    <n v="41026"/>
    <n v="185"/>
    <n v="10.7"/>
    <n v="10.3"/>
    <x v="86"/>
    <n v="8.5"/>
    <n v="5267"/>
    <n v="1"/>
    <n v="0"/>
    <n v="69"/>
    <n v="0"/>
    <n v="0.69999999999999929"/>
    <s v=""/>
    <n v="17.289719626168225"/>
    <s v=""/>
    <n v="0"/>
    <n v="0"/>
    <x v="16"/>
  </r>
  <r>
    <n v="5358"/>
    <s v="Sunshine"/>
    <n v="2"/>
    <s v="Loggerhead"/>
    <s v="Female"/>
    <d v="2012-05-11T00:00:00"/>
    <m/>
    <n v="69"/>
    <n v="62.7"/>
    <n v="65.7"/>
    <n v="52"/>
    <n v="26491"/>
    <n v="41041"/>
    <n v="43440"/>
    <m/>
    <m/>
    <x v="0"/>
    <m/>
    <n v="5358"/>
    <n v="1"/>
    <n v="0"/>
    <n v="1"/>
    <n v="0"/>
    <n v="0"/>
    <s v=""/>
    <s v=""/>
    <s v=""/>
    <s v=""/>
    <s v=""/>
    <x v="2"/>
  </r>
  <r>
    <n v="6706"/>
    <s v="Hidy"/>
    <n v="2"/>
    <s v="Loggerhead"/>
    <s v="Female"/>
    <d v="2016-04-09T00:00:00"/>
    <m/>
    <n v="63.5"/>
    <n v="61"/>
    <n v="59.5"/>
    <n v="47"/>
    <n v="36527"/>
    <n v="42507"/>
    <n v="30980"/>
    <n v="63.6"/>
    <n v="61.3"/>
    <x v="0"/>
    <m/>
    <n v="6706"/>
    <n v="1"/>
    <n v="0"/>
    <n v="38"/>
    <n v="0"/>
    <n v="0.10000000000000142"/>
    <s v=""/>
    <n v="487.10691823899373"/>
    <s v=""/>
    <n v="0"/>
    <n v="0"/>
    <x v="16"/>
  </r>
  <r>
    <n v="6859"/>
    <s v="Rotem"/>
    <n v="2"/>
    <s v="Loggerhead"/>
    <s v="Female"/>
    <d v="2017-03-28T00:00:00"/>
    <m/>
    <n v="67.400000000000006"/>
    <n v="65.400000000000006"/>
    <n v="62.2"/>
    <n v="48.1"/>
    <n v="39663"/>
    <n v="42996"/>
    <n v="41180"/>
    <n v="68"/>
    <n v="65"/>
    <x v="221"/>
    <n v="50"/>
    <n v="6859"/>
    <n v="1"/>
    <n v="0"/>
    <n v="174"/>
    <n v="0"/>
    <n v="0.59999999999999432"/>
    <s v=""/>
    <n v="605.58823529411768"/>
    <s v=""/>
    <n v="0"/>
    <n v="0"/>
    <x v="16"/>
  </r>
  <r>
    <n v="6883"/>
    <s v="Eshkolit"/>
    <n v="2"/>
    <s v="Loggerhead"/>
    <s v="Female"/>
    <d v="2017-06-05T00:00:00"/>
    <m/>
    <n v="60.9"/>
    <n v="58.7"/>
    <n v="56.4"/>
    <n v="45.7"/>
    <n v="39655"/>
    <n v="42996"/>
    <n v="30440"/>
    <n v="61"/>
    <n v="58.7"/>
    <x v="156"/>
    <m/>
    <n v="6883"/>
    <n v="1"/>
    <n v="0"/>
    <n v="105"/>
    <n v="0"/>
    <n v="0.10000000000000142"/>
    <s v=""/>
    <n v="499.01639344262293"/>
    <s v=""/>
    <n v="0"/>
    <n v="0"/>
    <x v="16"/>
  </r>
  <r>
    <n v="6903"/>
    <s v="Sha'am"/>
    <n v="2"/>
    <s v="Loggerhead"/>
    <s v="Female"/>
    <d v="2017-08-07T00:00:00"/>
    <m/>
    <n v="68"/>
    <n v="61.5"/>
    <n v="63.5"/>
    <m/>
    <n v="39471"/>
    <n v="42954"/>
    <m/>
    <n v="68"/>
    <n v="61.5"/>
    <x v="189"/>
    <m/>
    <n v="6903"/>
    <n v="1"/>
    <n v="0"/>
    <n v="0"/>
    <n v="0"/>
    <n v="0"/>
    <s v=""/>
    <s v=""/>
    <s v=""/>
    <s v=""/>
    <s v=""/>
    <x v="2"/>
  </r>
  <r>
    <n v="4786"/>
    <s v="Zveya"/>
    <n v="6"/>
    <s v="Med. Spur-Thighed Tortoise"/>
    <s v=""/>
    <d v="2011-02-06T00:00:00"/>
    <n v="17"/>
    <n v="5.4"/>
    <n v="5.2"/>
    <m/>
    <m/>
    <n v="21780"/>
    <n v="40648"/>
    <n v="15"/>
    <m/>
    <m/>
    <x v="0"/>
    <m/>
    <n v="4786"/>
    <n v="1"/>
    <n v="-2"/>
    <n v="68"/>
    <n v="0"/>
    <n v="0"/>
    <n v="3.1481481481481479"/>
    <s v=""/>
    <n v="0.58299039780521256"/>
    <s v=""/>
    <s v=""/>
    <x v="2"/>
  </r>
  <r>
    <n v="5334"/>
    <s v="Fredy"/>
    <n v="6"/>
    <s v="Med. Spur-Thighed Tortoise"/>
    <s v="Male"/>
    <d v="2012-04-15T00:00:00"/>
    <n v="520"/>
    <m/>
    <m/>
    <m/>
    <m/>
    <n v="26410"/>
    <n v="41036"/>
    <n v="565"/>
    <m/>
    <m/>
    <x v="0"/>
    <m/>
    <n v="5334"/>
    <n v="1"/>
    <n v="45"/>
    <n v="22"/>
    <n v="2.0454545454545454"/>
    <n v="0"/>
    <s v=""/>
    <s v=""/>
    <s v=""/>
    <s v=""/>
    <s v=""/>
    <x v="2"/>
  </r>
  <r>
    <n v="5756"/>
    <s v="Mazal-Frida"/>
    <n v="6"/>
    <s v="Med. Spur-Thighed Tortoise"/>
    <s v="Female"/>
    <d v="2013-04-16T00:00:00"/>
    <n v="784"/>
    <n v="19.2"/>
    <n v="18.7"/>
    <n v="15.5"/>
    <m/>
    <n v="29085"/>
    <n v="41380"/>
    <n v="784"/>
    <n v="19.2"/>
    <n v="18.7"/>
    <x v="222"/>
    <m/>
    <n v="5756"/>
    <n v="1"/>
    <n v="0"/>
    <n v="0"/>
    <n v="0"/>
    <n v="0"/>
    <n v="40.833333333333336"/>
    <n v="40.833333333333336"/>
    <n v="2.1267361111111112"/>
    <n v="2.1267361111111112"/>
    <n v="2.1267361111111112"/>
    <x v="12"/>
  </r>
  <r>
    <n v="5121"/>
    <s v="x"/>
    <n v="5"/>
    <s v="Nile Softshell"/>
    <s v=""/>
    <d v="2011-08-27T00:00:00"/>
    <n v="14.5"/>
    <n v="6"/>
    <n v="5.3"/>
    <m/>
    <m/>
    <n v="22987"/>
    <n v="40782"/>
    <n v="14.5"/>
    <n v="6"/>
    <n v="5.3"/>
    <x v="0"/>
    <m/>
    <n v="5121"/>
    <n v="1"/>
    <n v="0"/>
    <n v="0"/>
    <n v="0"/>
    <n v="0"/>
    <n v="2.4166666666666665"/>
    <n v="2.4166666666666665"/>
    <n v="0.40277777777777779"/>
    <n v="0.40277777777777779"/>
    <n v="0.40277777777777779"/>
    <x v="1"/>
  </r>
  <r>
    <n v="855"/>
    <s v="Bill"/>
    <n v="5"/>
    <s v="Nile Softshell"/>
    <s v=""/>
    <d v="2002-12-21T00:00:00"/>
    <n v="37"/>
    <n v="7"/>
    <m/>
    <m/>
    <n v="7"/>
    <n v="8762"/>
    <n v="37611"/>
    <n v="37"/>
    <n v="7"/>
    <m/>
    <x v="0"/>
    <n v="7"/>
    <n v="855"/>
    <n v="1"/>
    <n v="0"/>
    <n v="0"/>
    <n v="0"/>
    <n v="0"/>
    <n v="5.2857142857142856"/>
    <n v="5.2857142857142856"/>
    <n v="0.75510204081632648"/>
    <n v="0.75510204081632648"/>
    <n v="0.75510204081632648"/>
    <x v="17"/>
  </r>
  <r>
    <n v="5687"/>
    <s v="metziztan"/>
    <n v="5"/>
    <s v="Nile Softshell"/>
    <s v=""/>
    <d v="2013-01-11T00:00:00"/>
    <n v="210"/>
    <n v="14.6"/>
    <n v="11.3"/>
    <n v="13.4"/>
    <n v="11.6"/>
    <n v="28720"/>
    <n v="41314"/>
    <n v="222"/>
    <m/>
    <m/>
    <x v="0"/>
    <m/>
    <n v="5687"/>
    <n v="1"/>
    <n v="12"/>
    <n v="29"/>
    <n v="0.41379310344827586"/>
    <n v="0"/>
    <n v="14.383561643835616"/>
    <s v=""/>
    <n v="0.98517545505723403"/>
    <s v=""/>
    <s v=""/>
    <x v="2"/>
  </r>
  <r>
    <n v="6829"/>
    <s v="Osher"/>
    <n v="5"/>
    <s v="Nile Softshell"/>
    <s v=""/>
    <d v="2017-01-20T00:00:00"/>
    <n v="450"/>
    <n v="10.3"/>
    <n v="9"/>
    <m/>
    <m/>
    <n v="38012"/>
    <n v="42755"/>
    <n v="450"/>
    <n v="10.3"/>
    <n v="9"/>
    <x v="0"/>
    <m/>
    <n v="6829"/>
    <n v="1"/>
    <n v="0"/>
    <n v="0"/>
    <n v="0"/>
    <n v="0"/>
    <n v="43.689320388349515"/>
    <n v="43.689320388349515"/>
    <n v="4.2416815911018944"/>
    <n v="4.2416815911018944"/>
    <n v="4.2416815911018944"/>
    <x v="35"/>
  </r>
  <r>
    <n v="5708"/>
    <s v="makpitzan"/>
    <n v="5"/>
    <s v="Nile Softshell"/>
    <s v=""/>
    <d v="2013-01-14T00:00:00"/>
    <n v="556"/>
    <n v="20.399999999999999"/>
    <n v="17.3"/>
    <m/>
    <n v="16.100000000000001"/>
    <n v="28602"/>
    <n v="41302"/>
    <n v="544"/>
    <n v="19.600000000000001"/>
    <n v="17"/>
    <x v="223"/>
    <m/>
    <n v="5708"/>
    <n v="1"/>
    <n v="-12"/>
    <n v="14"/>
    <n v="0"/>
    <n v="-0.79999999999999716"/>
    <n v="27.254901960784316"/>
    <n v="27.755102040816325"/>
    <n v="1.3360246059207999"/>
    <n v="1.4473136193252809"/>
    <n v="1.4473136193252809"/>
    <x v="5"/>
  </r>
  <r>
    <n v="6616"/>
    <s v="Hasun"/>
    <n v="5"/>
    <s v="Nile Softshell"/>
    <s v=""/>
    <d v="2015-10-06T00:00:00"/>
    <n v="998"/>
    <m/>
    <m/>
    <m/>
    <m/>
    <n v="35376"/>
    <n v="42296"/>
    <n v="1018"/>
    <m/>
    <m/>
    <x v="0"/>
    <m/>
    <n v="6616"/>
    <n v="1"/>
    <n v="20"/>
    <n v="13"/>
    <n v="1.5384615384615385"/>
    <n v="0"/>
    <s v=""/>
    <s v=""/>
    <s v=""/>
    <s v=""/>
    <s v=""/>
    <x v="2"/>
  </r>
  <r>
    <n v="6734"/>
    <s v="Messi"/>
    <n v="5"/>
    <s v="Nile Softshell"/>
    <s v=""/>
    <d v="2016-07-27T00:00:00"/>
    <n v="1000"/>
    <m/>
    <m/>
    <m/>
    <m/>
    <n v="36953"/>
    <n v="42578"/>
    <n v="1000"/>
    <m/>
    <m/>
    <x v="0"/>
    <m/>
    <n v="6734"/>
    <n v="1"/>
    <n v="0"/>
    <n v="0"/>
    <n v="0"/>
    <n v="0"/>
    <s v=""/>
    <s v=""/>
    <s v=""/>
    <s v=""/>
    <s v=""/>
    <x v="2"/>
  </r>
  <r>
    <n v="4079"/>
    <s v="Etya"/>
    <n v="5"/>
    <s v="Nile Softshell"/>
    <s v=""/>
    <d v="2009-07-09T00:00:00"/>
    <n v="1040"/>
    <n v="24"/>
    <n v="20"/>
    <m/>
    <m/>
    <n v="16007"/>
    <n v="40003"/>
    <n v="1040"/>
    <n v="24"/>
    <n v="20"/>
    <x v="0"/>
    <m/>
    <n v="4079"/>
    <n v="1"/>
    <n v="0"/>
    <n v="0"/>
    <n v="0"/>
    <n v="0"/>
    <n v="43.333333333333336"/>
    <n v="43.333333333333336"/>
    <n v="1.8055555555555556"/>
    <n v="1.8055555555555556"/>
    <n v="1.8055555555555556"/>
    <x v="64"/>
  </r>
  <r>
    <n v="6060"/>
    <s v="Michael Angelo"/>
    <n v="5"/>
    <s v="Nile Softshell"/>
    <s v=""/>
    <d v="2013-12-14T00:00:00"/>
    <n v="1045"/>
    <n v="25"/>
    <n v="20.8"/>
    <m/>
    <m/>
    <n v="30793"/>
    <n v="41622"/>
    <n v="1045"/>
    <n v="25"/>
    <n v="20.8"/>
    <x v="0"/>
    <m/>
    <n v="6060"/>
    <n v="1"/>
    <n v="0"/>
    <n v="0"/>
    <n v="0"/>
    <n v="0"/>
    <n v="41.8"/>
    <n v="41.8"/>
    <n v="1.6719999999999999"/>
    <n v="1.6719999999999999"/>
    <n v="1.6719999999999999"/>
    <x v="7"/>
  </r>
  <r>
    <n v="6059"/>
    <s v="Dunatelo"/>
    <n v="5"/>
    <s v="Nile Softshell"/>
    <s v=""/>
    <d v="2013-12-14T00:00:00"/>
    <n v="1220"/>
    <n v="25.5"/>
    <n v="21.5"/>
    <m/>
    <m/>
    <n v="30790"/>
    <n v="41622"/>
    <n v="1220"/>
    <n v="25.5"/>
    <n v="21.5"/>
    <x v="0"/>
    <m/>
    <n v="6059"/>
    <n v="1"/>
    <n v="0"/>
    <n v="0"/>
    <n v="0"/>
    <n v="0"/>
    <n v="47.843137254901961"/>
    <n v="47.843137254901961"/>
    <n v="1.8762014609765474"/>
    <n v="1.8762014609765474"/>
    <n v="1.8762014609765474"/>
    <x v="20"/>
  </r>
  <r>
    <n v="185"/>
    <s v="Svetlana"/>
    <n v="5"/>
    <s v="Nile Softshell"/>
    <s v=""/>
    <d v="2004-06-24T00:00:00"/>
    <n v="1370"/>
    <n v="27"/>
    <n v="23"/>
    <m/>
    <m/>
    <n v="9096"/>
    <n v="38162"/>
    <n v="1370"/>
    <n v="27"/>
    <n v="23"/>
    <x v="0"/>
    <m/>
    <n v="185"/>
    <n v="1"/>
    <n v="0"/>
    <n v="0"/>
    <n v="0"/>
    <n v="0"/>
    <n v="50.74074074074074"/>
    <n v="50.74074074074074"/>
    <n v="1.8792866941015089"/>
    <n v="1.8792866941015089"/>
    <n v="1.8792866941015089"/>
    <x v="20"/>
  </r>
  <r>
    <n v="6057"/>
    <s v="Murbel"/>
    <n v="5"/>
    <s v="Nile Softshell"/>
    <s v=""/>
    <d v="2013-12-14T00:00:00"/>
    <n v="1507"/>
    <n v="28"/>
    <n v="24"/>
    <m/>
    <m/>
    <n v="30762"/>
    <n v="41622"/>
    <n v="1507"/>
    <n v="28"/>
    <n v="24"/>
    <x v="0"/>
    <m/>
    <n v="6057"/>
    <n v="1"/>
    <n v="0"/>
    <n v="0"/>
    <n v="0"/>
    <n v="0"/>
    <n v="53.821428571428569"/>
    <n v="53.821428571428569"/>
    <n v="1.9221938775510203"/>
    <n v="1.9221938775510203"/>
    <n v="1.9221938775510203"/>
    <x v="20"/>
  </r>
  <r>
    <n v="6062"/>
    <s v="Asaf"/>
    <n v="5"/>
    <s v="Nile Softshell"/>
    <s v=""/>
    <d v="2013-12-14T00:00:00"/>
    <n v="1560"/>
    <n v="28"/>
    <n v="23"/>
    <m/>
    <m/>
    <n v="30799"/>
    <n v="41622"/>
    <n v="1560"/>
    <n v="28"/>
    <n v="23"/>
    <x v="0"/>
    <m/>
    <n v="6062"/>
    <n v="1"/>
    <n v="0"/>
    <n v="0"/>
    <n v="0"/>
    <n v="0"/>
    <n v="55.714285714285715"/>
    <n v="55.714285714285715"/>
    <n v="1.989795918367347"/>
    <n v="1.989795918367347"/>
    <n v="1.989795918367347"/>
    <x v="9"/>
  </r>
  <r>
    <n v="862"/>
    <s v="Or"/>
    <n v="5"/>
    <s v="Nile Softshell"/>
    <s v=""/>
    <d v="2006-11-27T00:00:00"/>
    <n v="1640"/>
    <n v="28.5"/>
    <n v="23.5"/>
    <m/>
    <m/>
    <n v="9035"/>
    <n v="39048"/>
    <n v="1640"/>
    <n v="28.5"/>
    <n v="23.5"/>
    <x v="0"/>
    <m/>
    <n v="862"/>
    <n v="1"/>
    <n v="0"/>
    <n v="0"/>
    <n v="0"/>
    <n v="0"/>
    <n v="57.543859649122808"/>
    <n v="57.543859649122808"/>
    <n v="2.0190827947060632"/>
    <n v="2.0190827947060632"/>
    <n v="2.0190827947060632"/>
    <x v="9"/>
  </r>
  <r>
    <n v="6061"/>
    <s v="Leonardo"/>
    <n v="5"/>
    <s v="Nile Softshell"/>
    <s v=""/>
    <d v="2013-12-14T00:00:00"/>
    <n v="2284"/>
    <n v="31"/>
    <n v="26"/>
    <m/>
    <m/>
    <n v="30796"/>
    <n v="41622"/>
    <n v="2284"/>
    <n v="31"/>
    <n v="26"/>
    <x v="0"/>
    <m/>
    <n v="6061"/>
    <n v="1"/>
    <n v="0"/>
    <n v="0"/>
    <n v="0"/>
    <n v="0"/>
    <n v="73.677419354838705"/>
    <n v="73.677419354838705"/>
    <n v="2.3766909469302808"/>
    <n v="2.3766909469302808"/>
    <n v="2.3766909469302808"/>
    <x v="10"/>
  </r>
  <r>
    <n v="6063"/>
    <s v="Nilus"/>
    <n v="5"/>
    <s v="Nile Softshell"/>
    <s v=""/>
    <d v="2013-12-14T00:00:00"/>
    <n v="2330"/>
    <n v="33"/>
    <n v="26"/>
    <m/>
    <m/>
    <n v="30802"/>
    <n v="41622"/>
    <n v="2330"/>
    <n v="33"/>
    <n v="26"/>
    <x v="0"/>
    <m/>
    <n v="6063"/>
    <n v="1"/>
    <n v="0"/>
    <n v="0"/>
    <n v="0"/>
    <n v="0"/>
    <n v="70.606060606060609"/>
    <n v="70.606060606060609"/>
    <n v="2.1395775941230486"/>
    <n v="2.1395775941230486"/>
    <n v="2.1395775941230486"/>
    <x v="12"/>
  </r>
  <r>
    <n v="863"/>
    <s v="Shvili"/>
    <n v="5"/>
    <s v="Nile Softshell"/>
    <s v=""/>
    <d v="2003-08-05T00:00:00"/>
    <n v="2397"/>
    <n v="32.5"/>
    <n v="27"/>
    <m/>
    <m/>
    <n v="9087"/>
    <n v="37838"/>
    <n v="2397"/>
    <n v="32.5"/>
    <n v="27"/>
    <x v="0"/>
    <m/>
    <n v="863"/>
    <n v="1"/>
    <n v="0"/>
    <n v="0"/>
    <n v="0"/>
    <n v="0"/>
    <n v="73.753846153846155"/>
    <n v="73.753846153846155"/>
    <n v="2.2693491124260357"/>
    <n v="2.2693491124260357"/>
    <n v="2.2693491124260357"/>
    <x v="13"/>
  </r>
  <r>
    <n v="7038"/>
    <s v="Michi"/>
    <n v="5"/>
    <s v="Nile Softshell"/>
    <s v=""/>
    <d v="2018-01-28T00:00:00"/>
    <n v="2540"/>
    <n v="32"/>
    <n v="26.5"/>
    <m/>
    <m/>
    <n v="40841"/>
    <n v="43128"/>
    <n v="2540"/>
    <n v="32"/>
    <n v="26.5"/>
    <x v="0"/>
    <m/>
    <n v="7038"/>
    <n v="1"/>
    <n v="0"/>
    <n v="0"/>
    <n v="0"/>
    <n v="0"/>
    <n v="79.375"/>
    <n v="79.375"/>
    <n v="2.48046875"/>
    <n v="2.48046875"/>
    <n v="2.48046875"/>
    <x v="25"/>
  </r>
  <r>
    <n v="7041"/>
    <s v="Shula"/>
    <n v="5"/>
    <s v="Nile Softshell"/>
    <s v=""/>
    <d v="2018-02-05T00:00:00"/>
    <n v="2800"/>
    <n v="35"/>
    <n v="30"/>
    <m/>
    <m/>
    <n v="40960"/>
    <n v="43136"/>
    <n v="2800"/>
    <n v="35"/>
    <n v="30"/>
    <x v="0"/>
    <m/>
    <n v="7041"/>
    <n v="1"/>
    <n v="0"/>
    <n v="0"/>
    <n v="0"/>
    <n v="0"/>
    <n v="80"/>
    <n v="80"/>
    <n v="2.2857142857142856"/>
    <n v="2.2857142857142856"/>
    <n v="2.2857142857142856"/>
    <x v="13"/>
  </r>
  <r>
    <n v="854"/>
    <s v="Zion"/>
    <n v="5"/>
    <s v="Nile Softshell"/>
    <s v=""/>
    <d v="2002-11-10T00:00:00"/>
    <n v="3250"/>
    <n v="35"/>
    <m/>
    <m/>
    <m/>
    <n v="9117"/>
    <n v="37570"/>
    <n v="3250"/>
    <n v="35"/>
    <m/>
    <x v="0"/>
    <m/>
    <n v="854"/>
    <n v="1"/>
    <n v="0"/>
    <n v="0"/>
    <n v="0"/>
    <n v="0"/>
    <n v="92.857142857142861"/>
    <n v="92.857142857142861"/>
    <n v="2.6530612244897958"/>
    <n v="2.6530612244897958"/>
    <n v="2.6530612244897958"/>
    <x v="23"/>
  </r>
  <r>
    <n v="5044"/>
    <s v="Sea soft shell"/>
    <n v="5"/>
    <s v="Nile Softshell"/>
    <s v=""/>
    <d v="2011-07-11T00:00:00"/>
    <n v="3600"/>
    <n v="38.5"/>
    <n v="30.5"/>
    <m/>
    <m/>
    <n v="22690"/>
    <n v="40751"/>
    <n v="3280"/>
    <m/>
    <m/>
    <x v="0"/>
    <m/>
    <n v="5044"/>
    <n v="1"/>
    <n v="-320"/>
    <n v="16"/>
    <n v="0"/>
    <n v="0"/>
    <n v="93.506493506493513"/>
    <s v=""/>
    <n v="2.4287400910777532"/>
    <s v=""/>
    <s v=""/>
    <x v="2"/>
  </r>
  <r>
    <n v="5823"/>
    <s v="SoftPower"/>
    <n v="5"/>
    <s v="Nile Softshell"/>
    <s v=""/>
    <d v="2013-05-23T00:00:00"/>
    <n v="4950"/>
    <n v="39.5"/>
    <n v="32"/>
    <m/>
    <m/>
    <n v="29447"/>
    <n v="41427"/>
    <n v="4450"/>
    <n v="38.5"/>
    <n v="31.5"/>
    <x v="0"/>
    <m/>
    <n v="5823"/>
    <n v="1"/>
    <n v="-500"/>
    <n v="10"/>
    <n v="0"/>
    <n v="-1"/>
    <n v="125.31645569620254"/>
    <n v="115.58441558441558"/>
    <n v="3.1725684986380389"/>
    <n v="3.339517625231911"/>
    <n v="3.339517625231911"/>
    <x v="30"/>
  </r>
  <r>
    <n v="6054"/>
    <s v="Rafaelo"/>
    <n v="5"/>
    <s v="Nile Softshell"/>
    <s v=""/>
    <d v="2013-12-14T00:00:00"/>
    <n v="4980"/>
    <n v="36"/>
    <n v="31.5"/>
    <m/>
    <m/>
    <n v="30754"/>
    <n v="41622"/>
    <n v="4980"/>
    <n v="36"/>
    <n v="31.5"/>
    <x v="0"/>
    <m/>
    <n v="6054"/>
    <n v="1"/>
    <n v="0"/>
    <n v="0"/>
    <n v="0"/>
    <n v="0"/>
    <n v="138.33333333333334"/>
    <n v="138.33333333333334"/>
    <n v="3.8425925925925926"/>
    <n v="3.8425925925925926"/>
    <n v="3.8425925925925926"/>
    <x v="31"/>
  </r>
  <r>
    <n v="6058"/>
    <s v="Gili"/>
    <n v="5"/>
    <s v="Nile Softshell"/>
    <s v=""/>
    <d v="2013-12-14T00:00:00"/>
    <n v="11840"/>
    <n v="57"/>
    <n v="43"/>
    <m/>
    <m/>
    <n v="30787"/>
    <n v="41622"/>
    <n v="11840"/>
    <n v="57"/>
    <n v="43"/>
    <x v="0"/>
    <m/>
    <n v="6058"/>
    <n v="1"/>
    <n v="0"/>
    <n v="0"/>
    <n v="0"/>
    <n v="0"/>
    <n v="207.71929824561403"/>
    <n v="207.71929824561403"/>
    <n v="3.6441982148353338"/>
    <n v="3.6441982148353338"/>
    <n v="3.6441982148353338"/>
    <x v="28"/>
  </r>
  <r>
    <n v="5879"/>
    <s v="Rach2"/>
    <n v="5"/>
    <s v="Nile Softshell"/>
    <s v=""/>
    <d v="2013-08-10T00:00:00"/>
    <n v="11980"/>
    <n v="56.5"/>
    <n v="43.5"/>
    <m/>
    <m/>
    <n v="29857"/>
    <n v="41500"/>
    <n v="12080"/>
    <m/>
    <m/>
    <x v="0"/>
    <m/>
    <n v="5879"/>
    <n v="1"/>
    <n v="100"/>
    <n v="4"/>
    <n v="25"/>
    <n v="0"/>
    <n v="212.0353982300885"/>
    <s v=""/>
    <n v="3.7528389067272299"/>
    <s v=""/>
    <s v=""/>
    <x v="2"/>
  </r>
  <r>
    <n v="5880"/>
    <s v="Rach3"/>
    <n v="5"/>
    <s v="Nile Softshell"/>
    <s v=""/>
    <d v="2013-08-10T00:00:00"/>
    <n v="13560"/>
    <n v="57"/>
    <n v="42.7"/>
    <m/>
    <m/>
    <n v="29858"/>
    <n v="41500"/>
    <n v="13820"/>
    <m/>
    <m/>
    <x v="0"/>
    <m/>
    <n v="5880"/>
    <n v="1"/>
    <n v="260"/>
    <n v="4"/>
    <n v="65"/>
    <n v="0"/>
    <n v="237.89473684210526"/>
    <s v=""/>
    <n v="4.1735918744228995"/>
    <s v=""/>
    <s v=""/>
    <x v="2"/>
  </r>
  <r>
    <n v="5374"/>
    <s v="softy"/>
    <n v="5"/>
    <s v="Nile Softshell"/>
    <s v=""/>
    <d v="2012-06-12T00:00:00"/>
    <n v="14220"/>
    <n v="63.3"/>
    <n v="44.9"/>
    <m/>
    <m/>
    <n v="27048"/>
    <n v="41087"/>
    <n v="15280"/>
    <m/>
    <m/>
    <x v="0"/>
    <m/>
    <n v="5374"/>
    <n v="1"/>
    <n v="1060"/>
    <n v="15"/>
    <n v="70.666666666666671"/>
    <n v="0"/>
    <n v="224.64454976303318"/>
    <s v=""/>
    <n v="3.5488870420700347"/>
    <s v=""/>
    <s v=""/>
    <x v="2"/>
  </r>
  <r>
    <n v="6930"/>
    <s v="Misao"/>
    <n v="5"/>
    <s v="Nile Softshell"/>
    <s v=""/>
    <d v="2017-10-26T00:00:00"/>
    <n v="14620"/>
    <m/>
    <m/>
    <n v="55"/>
    <n v="39"/>
    <n v="40947"/>
    <n v="43136"/>
    <n v="17850"/>
    <m/>
    <m/>
    <x v="0"/>
    <m/>
    <n v="6930"/>
    <n v="2"/>
    <n v="3230"/>
    <n v="102"/>
    <n v="31.666666666666668"/>
    <n v="0"/>
    <s v=""/>
    <s v=""/>
    <s v=""/>
    <s v=""/>
    <s v=""/>
    <x v="2"/>
  </r>
  <r>
    <n v="5302"/>
    <s v="KishonPowerStationHaifa"/>
    <n v="5"/>
    <s v="Nile Softshell"/>
    <s v=""/>
    <d v="2012-03-24T00:00:00"/>
    <n v="16080"/>
    <n v="60.9"/>
    <n v="49.2"/>
    <m/>
    <m/>
    <n v="25369"/>
    <n v="40992"/>
    <n v="16080"/>
    <n v="60.9"/>
    <n v="49.2"/>
    <x v="0"/>
    <m/>
    <n v="5302"/>
    <n v="1"/>
    <n v="0"/>
    <n v="0"/>
    <n v="0"/>
    <n v="0"/>
    <n v="264.03940886699507"/>
    <n v="264.03940886699507"/>
    <n v="4.3356224772905598"/>
    <n v="4.3356224772905598"/>
    <n v="4.3356224772905598"/>
    <x v="74"/>
  </r>
  <r>
    <n v="6898"/>
    <s v="Abarbanel"/>
    <n v="5"/>
    <s v="Nile Softshell"/>
    <s v=""/>
    <d v="2017-08-06T00:00:00"/>
    <n v="18320"/>
    <n v="64"/>
    <n v="49"/>
    <m/>
    <m/>
    <n v="39473"/>
    <n v="42964"/>
    <n v="17140"/>
    <m/>
    <m/>
    <x v="0"/>
    <m/>
    <n v="6898"/>
    <n v="1"/>
    <n v="-1180"/>
    <n v="11"/>
    <n v="0"/>
    <n v="0"/>
    <n v="286.25"/>
    <s v=""/>
    <n v="4.47265625"/>
    <s v=""/>
    <s v=""/>
    <x v="2"/>
  </r>
  <r>
    <n v="6880"/>
    <s v="Miri"/>
    <n v="5"/>
    <s v="Nile Softshell"/>
    <s v="Female"/>
    <d v="2017-05-23T00:00:00"/>
    <n v="20200"/>
    <m/>
    <m/>
    <m/>
    <m/>
    <n v="39239"/>
    <n v="42927"/>
    <n v="18700"/>
    <n v="62"/>
    <n v="51.5"/>
    <x v="0"/>
    <m/>
    <n v="6880"/>
    <n v="1"/>
    <n v="-1500"/>
    <n v="49"/>
    <n v="0"/>
    <n v="0"/>
    <s v=""/>
    <n v="301.61290322580646"/>
    <s v=""/>
    <n v="5.2549427679500518"/>
    <n v="5.2549427679500518"/>
    <x v="100"/>
  </r>
  <r>
    <n v="5609"/>
    <s v="Bijo"/>
    <n v="5"/>
    <s v="Nile Softshell"/>
    <s v=""/>
    <d v="2012-11-26T00:00:00"/>
    <n v="22400"/>
    <n v="67"/>
    <n v="53.3"/>
    <m/>
    <m/>
    <n v="28126"/>
    <n v="41245"/>
    <n v="22680"/>
    <n v="67"/>
    <n v="53.9"/>
    <x v="196"/>
    <n v="50.2"/>
    <n v="5609"/>
    <n v="1"/>
    <n v="280"/>
    <n v="6"/>
    <n v="46.666666666666664"/>
    <n v="0"/>
    <n v="334.32835820895525"/>
    <n v="338.50746268656718"/>
    <n v="4.989975495656048"/>
    <n v="4.989975495656048"/>
    <n v="4.989975495656048"/>
    <x v="101"/>
  </r>
  <r>
    <n v="6064"/>
    <s v="Rotem"/>
    <n v="5"/>
    <s v="Nile Softshell"/>
    <s v=""/>
    <d v="2013-12-15T00:00:00"/>
    <n v="24800"/>
    <n v="61.8"/>
    <n v="50.7"/>
    <m/>
    <m/>
    <n v="30809"/>
    <n v="41623"/>
    <n v="24800"/>
    <n v="61.8"/>
    <n v="50.7"/>
    <x v="0"/>
    <m/>
    <n v="6064"/>
    <n v="1"/>
    <n v="0"/>
    <n v="0"/>
    <n v="0"/>
    <n v="0"/>
    <n v="401.29449838187702"/>
    <n v="401.29449838187702"/>
    <n v="6.4934384851436411"/>
    <n v="6.4934384851436411"/>
    <n v="6.4934384851436411"/>
    <x v="82"/>
  </r>
  <r>
    <n v="6053"/>
    <s v="Goliyat"/>
    <n v="5"/>
    <s v="Nile Softshell"/>
    <s v=""/>
    <d v="2013-12-14T00:00:00"/>
    <n v="26100"/>
    <n v="71"/>
    <n v="55"/>
    <m/>
    <m/>
    <n v="30752"/>
    <n v="41622"/>
    <n v="26100"/>
    <n v="71"/>
    <n v="55"/>
    <x v="0"/>
    <m/>
    <n v="6053"/>
    <n v="1"/>
    <n v="0"/>
    <n v="0"/>
    <n v="0"/>
    <n v="0"/>
    <n v="367.6056338028169"/>
    <n v="367.6056338028169"/>
    <n v="5.1775441380678435"/>
    <n v="5.1775441380678435"/>
    <n v="5.1775441380678435"/>
    <x v="72"/>
  </r>
  <r>
    <n v="6052"/>
    <s v="Kobi"/>
    <n v="5"/>
    <s v="Nile Softshell"/>
    <s v=""/>
    <d v="2013-12-14T00:00:00"/>
    <n v="27500"/>
    <n v="75"/>
    <n v="60"/>
    <m/>
    <m/>
    <n v="30751"/>
    <n v="41622"/>
    <n v="27500"/>
    <n v="75"/>
    <n v="60"/>
    <x v="0"/>
    <m/>
    <n v="6052"/>
    <n v="1"/>
    <n v="0"/>
    <n v="0"/>
    <n v="0"/>
    <n v="0"/>
    <n v="366.66666666666669"/>
    <n v="366.66666666666669"/>
    <n v="4.8888888888888893"/>
    <n v="4.8888888888888893"/>
    <n v="4.8888888888888893"/>
    <x v="67"/>
  </r>
  <r>
    <n v="5714"/>
    <s v="Einat"/>
    <n v="5"/>
    <s v="Nile Softshell"/>
    <s v=""/>
    <d v="2013-01-17T00:00:00"/>
    <n v="28200"/>
    <n v="72"/>
    <n v="53"/>
    <n v="65.599999999999994"/>
    <n v="49.4"/>
    <n v="28517"/>
    <n v="41291"/>
    <n v="28200"/>
    <n v="72"/>
    <n v="53"/>
    <x v="224"/>
    <n v="49.4"/>
    <n v="5714"/>
    <n v="1"/>
    <n v="0"/>
    <n v="0"/>
    <n v="0"/>
    <n v="0"/>
    <n v="391.66666666666669"/>
    <n v="391.66666666666669"/>
    <n v="5.4398148148148149"/>
    <n v="5.4398148148148149"/>
    <n v="5.4398148148148149"/>
    <x v="71"/>
  </r>
  <r>
    <n v="6070"/>
    <s v="Nisan"/>
    <n v="5"/>
    <s v="Nile Softshell"/>
    <s v=""/>
    <d v="2013-12-18T00:00:00"/>
    <n v="28400"/>
    <n v="64.5"/>
    <n v="54.5"/>
    <m/>
    <m/>
    <n v="31011"/>
    <n v="41640"/>
    <n v="24050"/>
    <n v="68.8"/>
    <n v="53.6"/>
    <x v="0"/>
    <m/>
    <n v="6070"/>
    <n v="1"/>
    <n v="-4350"/>
    <n v="14"/>
    <n v="0"/>
    <n v="4.2999999999999972"/>
    <n v="440.31007751937983"/>
    <n v="349.56395348837214"/>
    <n v="6.826512829757827"/>
    <n v="5.9998647917793404"/>
    <n v="5.9998647917793404"/>
    <x v="40"/>
  </r>
  <r>
    <n v="6055"/>
    <s v="Nelson"/>
    <n v="5"/>
    <s v="Nile Softshell"/>
    <s v=""/>
    <d v="2013-12-14T00:00:00"/>
    <n v="28550"/>
    <n v="65"/>
    <n v="50.5"/>
    <m/>
    <m/>
    <n v="30757"/>
    <n v="41622"/>
    <n v="28550"/>
    <n v="65"/>
    <n v="50.5"/>
    <x v="0"/>
    <m/>
    <n v="6055"/>
    <n v="1"/>
    <n v="0"/>
    <n v="0"/>
    <n v="0"/>
    <n v="0"/>
    <n v="439.23076923076923"/>
    <n v="439.23076923076923"/>
    <n v="6.7573964497041423"/>
    <n v="6.7573964497041423"/>
    <n v="6.7573964497041423"/>
    <x v="45"/>
  </r>
  <r>
    <n v="6056"/>
    <s v="Omer"/>
    <n v="5"/>
    <s v="Nile Softshell"/>
    <s v=""/>
    <d v="2013-12-15T00:00:00"/>
    <n v="29450"/>
    <n v="72.900000000000006"/>
    <n v="56.5"/>
    <m/>
    <m/>
    <n v="30761"/>
    <n v="41623"/>
    <n v="29450"/>
    <n v="72.900000000000006"/>
    <n v="56.5"/>
    <x v="0"/>
    <m/>
    <n v="6056"/>
    <n v="1"/>
    <n v="0"/>
    <n v="0"/>
    <n v="0"/>
    <n v="0"/>
    <n v="403.97805212620023"/>
    <n v="403.97805212620023"/>
    <n v="5.5415370662030208"/>
    <n v="5.5415370662030208"/>
    <n v="5.5415370662030208"/>
    <x v="77"/>
  </r>
  <r>
    <n v="4276"/>
    <s v="Omer"/>
    <n v="5"/>
    <s v="Nile Softshell"/>
    <s v="Female"/>
    <d v="2010-04-21T00:00:00"/>
    <n v="31380"/>
    <n v="78.5"/>
    <n v="58"/>
    <m/>
    <m/>
    <n v="18676"/>
    <n v="40289"/>
    <n v="31380"/>
    <n v="78.5"/>
    <n v="58"/>
    <x v="0"/>
    <m/>
    <n v="4276"/>
    <n v="1"/>
    <n v="0"/>
    <n v="0"/>
    <n v="0"/>
    <n v="0"/>
    <n v="399.74522292993629"/>
    <n v="399.74522292993629"/>
    <n v="5.0922958335023729"/>
    <n v="5.0922958335023729"/>
    <n v="5.0922958335023729"/>
    <x v="73"/>
  </r>
  <r>
    <n v="5470"/>
    <s v="Yshay"/>
    <n v="5"/>
    <s v="Nile Softshell"/>
    <s v=""/>
    <d v="2012-09-16T00:00:00"/>
    <n v="36800"/>
    <n v="81"/>
    <n v="59"/>
    <m/>
    <m/>
    <n v="27665"/>
    <n v="41186"/>
    <n v="34800"/>
    <m/>
    <m/>
    <x v="0"/>
    <m/>
    <n v="5470"/>
    <n v="1"/>
    <n v="-2000"/>
    <n v="18"/>
    <n v="0"/>
    <n v="0"/>
    <n v="454.32098765432102"/>
    <s v=""/>
    <n v="5.6089010821521113"/>
    <s v=""/>
    <s v=""/>
    <x v="2"/>
  </r>
  <r>
    <n v="6838"/>
    <s v="azrad"/>
    <n v="5"/>
    <s v="Nile Softshell"/>
    <s v=""/>
    <d v="2017-03-30T00:00:00"/>
    <n v="39000"/>
    <m/>
    <m/>
    <m/>
    <m/>
    <n v="38566"/>
    <n v="42824"/>
    <n v="39000"/>
    <n v="77"/>
    <n v="60"/>
    <x v="56"/>
    <m/>
    <n v="6838"/>
    <n v="1"/>
    <n v="0"/>
    <n v="0"/>
    <n v="0"/>
    <n v="0"/>
    <s v=""/>
    <n v="506.49350649350652"/>
    <s v=""/>
    <n v="6.5778377466689157"/>
    <n v="6.5778377466689157"/>
    <x v="43"/>
  </r>
  <r>
    <n v="4271"/>
    <s v="Michael"/>
    <n v="5"/>
    <s v="Nile Softshell"/>
    <s v="Male"/>
    <d v="2010-04-11T00:00:00"/>
    <n v="44200"/>
    <n v="83"/>
    <n v="57.5"/>
    <m/>
    <m/>
    <n v="18591"/>
    <n v="40279"/>
    <n v="44200"/>
    <n v="83"/>
    <n v="57.5"/>
    <x v="0"/>
    <m/>
    <n v="4271"/>
    <n v="1"/>
    <n v="0"/>
    <n v="0"/>
    <n v="0"/>
    <n v="0"/>
    <n v="532.53012048192772"/>
    <n v="532.53012048192772"/>
    <n v="6.4160255479750328"/>
    <n v="6.4160255479750328"/>
    <n v="6.4160255479750328"/>
    <x v="38"/>
  </r>
  <r>
    <n v="123"/>
    <s v="Adel"/>
    <n v="5"/>
    <s v="Nile Softshell"/>
    <s v=""/>
    <d v="2004-02-06T00:00:00"/>
    <m/>
    <n v="65"/>
    <n v="52"/>
    <m/>
    <m/>
    <n v="7632"/>
    <n v="38023"/>
    <m/>
    <n v="65"/>
    <n v="52"/>
    <x v="0"/>
    <m/>
    <n v="123"/>
    <n v="1"/>
    <n v="0"/>
    <n v="0"/>
    <n v="0"/>
    <n v="0"/>
    <s v=""/>
    <s v=""/>
    <s v=""/>
    <s v=""/>
    <s v=""/>
    <x v="2"/>
  </r>
  <r>
    <n v="454"/>
    <s v="Annakin"/>
    <n v="5"/>
    <s v="Nile Softshell"/>
    <s v="Female"/>
    <d v="2007-04-18T00:00:00"/>
    <m/>
    <n v="84"/>
    <n v="62"/>
    <m/>
    <m/>
    <n v="959"/>
    <n v="39190"/>
    <m/>
    <n v="84"/>
    <n v="62"/>
    <x v="0"/>
    <m/>
    <n v="454"/>
    <n v="1"/>
    <n v="0"/>
    <n v="0"/>
    <n v="0"/>
    <n v="0"/>
    <s v=""/>
    <s v=""/>
    <s v=""/>
    <s v=""/>
    <s v=""/>
    <x v="2"/>
  </r>
  <r>
    <n v="207"/>
    <s v="Almog Tiger"/>
    <n v="4"/>
    <s v="Red Ear Slider"/>
    <s v=""/>
    <d v="2004-11-09T00:00:00"/>
    <n v="600"/>
    <n v="16.399999999999999"/>
    <n v="15"/>
    <m/>
    <m/>
    <n v="7315"/>
    <n v="38300"/>
    <n v="600"/>
    <n v="16.399999999999999"/>
    <n v="15"/>
    <x v="0"/>
    <m/>
    <n v="207"/>
    <n v="1"/>
    <n v="0"/>
    <n v="0"/>
    <n v="0"/>
    <n v="0"/>
    <n v="36.585365853658537"/>
    <n v="36.585365853658537"/>
    <n v="2.2308149910767403"/>
    <n v="2.2308149910767403"/>
    <n v="2.2308149910767403"/>
    <x v="11"/>
  </r>
  <r>
    <n v="160"/>
    <s v="No-nail"/>
    <n v="4"/>
    <s v="Red Ear Slider"/>
    <s v=""/>
    <d v="2004-05-04T00:00:00"/>
    <n v="664"/>
    <n v="19.399999999999999"/>
    <n v="15.8"/>
    <m/>
    <m/>
    <n v="6220"/>
    <n v="38111"/>
    <n v="664"/>
    <n v="19.399999999999999"/>
    <n v="15.8"/>
    <x v="0"/>
    <m/>
    <n v="160"/>
    <n v="1"/>
    <n v="0"/>
    <n v="0"/>
    <n v="0"/>
    <n v="0"/>
    <n v="34.226804123711339"/>
    <n v="34.226804123711339"/>
    <n v="1.7642682537995538"/>
    <n v="1.7642682537995538"/>
    <n v="1.7642682537995538"/>
    <x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174DAF-4234-4F57-837C-3A05B22F9831}" name="PivotTable1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4">
  <location ref="A3:B38" firstHeaderRow="1" firstDataRow="1" firstDataCol="1"/>
  <pivotFields count="23">
    <pivotField showAll="0"/>
    <pivotField dataField="1"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showAll="0"/>
    <pivotField showAll="0"/>
  </pivotFields>
  <rowFields count="1">
    <field x="20"/>
  </rowFields>
  <rowItems count="35">
    <i>
      <x v="1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3"/>
    </i>
    <i>
      <x v="44"/>
    </i>
    <i>
      <x v="45"/>
    </i>
    <i>
      <x v="47"/>
    </i>
    <i>
      <x v="52"/>
    </i>
    <i>
      <x v="61"/>
    </i>
    <i>
      <x v="65"/>
    </i>
    <i>
      <x v="66"/>
    </i>
    <i>
      <x v="67"/>
    </i>
    <i>
      <x v="76"/>
    </i>
    <i>
      <x v="79"/>
    </i>
    <i>
      <x v="82"/>
    </i>
    <i>
      <x v="91"/>
    </i>
    <i t="grand">
      <x/>
    </i>
  </rowItems>
  <colItems count="1">
    <i/>
  </colItems>
  <dataFields count="1">
    <dataField name="ספירה של Name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F88D1-6284-4572-942F-EA1FA054EE4B}" name="PivotTable1" cacheId="1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5">
  <location ref="A3:B10" firstHeaderRow="1" firstDataRow="1" firstDataCol="1"/>
  <pivotFields count="24">
    <pivotField showAll="0"/>
    <pivotField dataField="1"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3"/>
  </rowFields>
  <rowItems count="7">
    <i>
      <x v="1"/>
    </i>
    <i>
      <x v="2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ספירה של Nam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58B45-0B36-47B2-BBD1-BA84D64C1AD3}" name="PivotTable1" cacheId="8" applyNumberFormats="0" applyBorderFormats="0" applyFontFormats="0" applyPatternFormats="0" applyAlignmentFormats="0" applyWidthHeightFormats="1" dataCaption="ערכים" updatedVersion="6" minRefreshableVersion="3" useAutoFormatting="1" rowGrandTotals="0" colGrandTotals="0" itemPrintTitles="1" createdVersion="6" indent="0" compact="0" compactData="0" gridDropZones="1" multipleFieldFilters="0">
  <location ref="A3:M13" firstHeaderRow="1" firstDataRow="3" firstDataCol="1"/>
  <pivotFields count="28">
    <pivotField compact="0" outline="0" showAll="0"/>
    <pivotField compact="0" outline="0" showAll="0"/>
    <pivotField compact="0" outline="0" showAll="0"/>
    <pivotField axis="axisCol" dataField="1" compact="0" outline="0" showAll="0" defaultSubtotal="0">
      <items count="8">
        <item x="0"/>
        <item x="1"/>
        <item x="2"/>
        <item h="1" x="3"/>
        <item x="4"/>
        <item x="5"/>
        <item x="6"/>
        <item h="1" x="7"/>
      </items>
    </pivotField>
    <pivotField compact="0" outline="0" showAll="0"/>
    <pivotField compact="0" numFmtId="164" outline="0" showAll="0"/>
    <pivotField axis="axisRow" compact="0" outline="0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3" outline="0" showAll="0"/>
    <pivotField compact="0" numFmtId="3" outline="0" showAll="0"/>
    <pivotField compact="0" outline="0" showAll="0"/>
    <pivotField compact="0" outline="0" showAll="0"/>
    <pivotField compact="0" outline="0" showAll="0"/>
    <pivotField compact="0" outline="0" showAl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6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2">
    <field x="3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</colItems>
  <dataFields count="2">
    <dataField name="כמות צבים" fld="3" subtotal="count" baseField="6" baseItem="3" numFmtId="1"/>
    <dataField name="ממוצע" fld="27" subtotal="average" baseField="6" baseItem="4"/>
  </dataFields>
  <formats count="42">
    <format dxfId="41">
      <pivotArea outline="0" collapsedLevelsAreSubtotals="1" fieldPosition="0"/>
    </format>
    <format dxfId="40">
      <pivotArea type="topRight" dataOnly="0" labelOnly="1" outline="0" fieldPosition="0"/>
    </format>
    <format dxfId="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">
      <pivotArea outline="0" fieldPosition="0">
        <references count="1">
          <reference field="4294967294" count="1" selected="0">
            <x v="0"/>
          </reference>
        </references>
      </pivotArea>
    </format>
    <format dxfId="37">
      <pivotArea field="-2" type="button" dataOnly="0" labelOnly="1" outline="0" axis="axisCol" fieldPosition="1"/>
    </format>
    <format dxfId="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">
      <pivotArea outline="0" fieldPosition="0">
        <references count="2">
          <reference field="4294967294" count="2" selected="0">
            <x v="0"/>
            <x v="1"/>
          </reference>
          <reference field="3" count="1" selected="0">
            <x v="0"/>
          </reference>
        </references>
      </pivotArea>
    </format>
    <format dxfId="34">
      <pivotArea dataOnly="0" labelOnly="1" outline="0" fieldPosition="0">
        <references count="1">
          <reference field="3" count="1">
            <x v="0"/>
          </reference>
        </references>
      </pivotArea>
    </format>
    <format dxfId="33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32">
      <pivotArea outline="0" fieldPosition="0">
        <references count="2">
          <reference field="4294967294" count="2" selected="0">
            <x v="0"/>
            <x v="1"/>
          </reference>
          <reference field="3" count="1" selected="0">
            <x v="0"/>
          </reference>
        </references>
      </pivotArea>
    </format>
    <format dxfId="31">
      <pivotArea dataOnly="0" labelOnly="1" outline="0" fieldPosition="0">
        <references count="1">
          <reference field="3" count="1">
            <x v="0"/>
          </reference>
        </references>
      </pivotArea>
    </format>
    <format dxfId="3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29">
      <pivotArea outline="0" fieldPosition="0">
        <references count="2">
          <reference field="4294967294" count="2" selected="0">
            <x v="0"/>
            <x v="1"/>
          </reference>
          <reference field="3" count="1" selected="0">
            <x v="2"/>
          </reference>
        </references>
      </pivotArea>
    </format>
    <format dxfId="28">
      <pivotArea dataOnly="0" labelOnly="1" outline="0" fieldPosition="0">
        <references count="1">
          <reference field="3" count="1">
            <x v="2"/>
          </reference>
        </references>
      </pivotArea>
    </format>
    <format dxfId="27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26">
      <pivotArea outline="0" fieldPosition="0">
        <references count="2">
          <reference field="4294967294" count="2" selected="0">
            <x v="0"/>
            <x v="1"/>
          </reference>
          <reference field="3" count="1" selected="0">
            <x v="5"/>
          </reference>
        </references>
      </pivotArea>
    </format>
    <format dxfId="25">
      <pivotArea dataOnly="0" labelOnly="1" outline="0" fieldPosition="0">
        <references count="1">
          <reference field="3" count="1">
            <x v="5"/>
          </reference>
        </references>
      </pivotArea>
    </format>
    <format dxfId="2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5"/>
          </reference>
        </references>
      </pivotArea>
    </format>
    <format dxfId="23">
      <pivotArea outline="0" fieldPosition="0">
        <references count="2">
          <reference field="4294967294" count="2" selected="0">
            <x v="0"/>
            <x v="1"/>
          </reference>
          <reference field="3" count="1" selected="0">
            <x v="1"/>
          </reference>
        </references>
      </pivotArea>
    </format>
    <format dxfId="22">
      <pivotArea dataOnly="0" labelOnly="1" outline="0" fieldPosition="0">
        <references count="1">
          <reference field="3" count="1">
            <x v="1"/>
          </reference>
        </references>
      </pivotArea>
    </format>
    <format dxfId="2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20">
      <pivotArea outline="0" fieldPosition="0">
        <references count="2">
          <reference field="4294967294" count="2" selected="0">
            <x v="0"/>
            <x v="1"/>
          </reference>
          <reference field="3" count="1" selected="0">
            <x v="4"/>
          </reference>
        </references>
      </pivotArea>
    </format>
    <format dxfId="19">
      <pivotArea dataOnly="0" labelOnly="1" outline="0" fieldPosition="0">
        <references count="1">
          <reference field="3" count="1">
            <x v="4"/>
          </reference>
        </references>
      </pivotArea>
    </format>
    <format dxfId="18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4"/>
          </reference>
        </references>
      </pivotArea>
    </format>
    <format dxfId="17">
      <pivotArea outline="0" fieldPosition="0">
        <references count="1">
          <reference field="3" count="1" selected="0">
            <x v="6"/>
          </reference>
        </references>
      </pivotArea>
    </format>
    <format dxfId="16">
      <pivotArea dataOnly="0" labelOnly="1" outline="0" fieldPosition="0">
        <references count="1">
          <reference field="3" count="1">
            <x v="6"/>
          </reference>
        </references>
      </pivotArea>
    </format>
    <format dxfId="1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6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3" type="button" dataOnly="0" labelOnly="1" outline="0" axis="axisCol" fieldPosition="0"/>
    </format>
    <format dxfId="10">
      <pivotArea field="-2" type="button" dataOnly="0" labelOnly="1" outline="0" axis="axisCol" fieldPosition="1"/>
    </format>
    <format dxfId="9">
      <pivotArea type="topRight" dataOnly="0" labelOnly="1" outline="0" fieldPosition="0"/>
    </format>
    <format dxfId="8">
      <pivotArea field="6" type="button" dataOnly="0" labelOnly="1" outline="0" axis="axisRow" fieldPosition="0"/>
    </format>
    <format dxfId="7">
      <pivotArea dataOnly="0" labelOnly="1" outline="0" fieldPosition="0">
        <references count="1">
          <reference field="6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6">
      <pivotArea dataOnly="0" labelOnly="1" outline="0" fieldPosition="0">
        <references count="1">
          <reference field="3" count="0"/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3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4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5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6873D-3E92-42E7-8639-F4521DB239E2}" name="PivotTable2" cacheId="12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3:CM202" firstHeaderRow="1" firstDataRow="2" firstDataCol="1"/>
  <pivotFields count="30">
    <pivotField showAll="0"/>
    <pivotField dataField="1"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showAll="0"/>
    <pivotField showAll="0"/>
    <pivotField axis="axisRow" showAll="0">
      <items count="226">
        <item h="1" x="3"/>
        <item x="69"/>
        <item x="70"/>
        <item x="5"/>
        <item x="68"/>
        <item x="77"/>
        <item x="75"/>
        <item x="81"/>
        <item x="84"/>
        <item x="80"/>
        <item x="90"/>
        <item x="78"/>
        <item x="83"/>
        <item x="76"/>
        <item x="73"/>
        <item x="13"/>
        <item x="91"/>
        <item x="79"/>
        <item x="89"/>
        <item x="74"/>
        <item x="14"/>
        <item x="82"/>
        <item x="88"/>
        <item x="93"/>
        <item x="87"/>
        <item x="86"/>
        <item x="97"/>
        <item x="100"/>
        <item x="85"/>
        <item x="96"/>
        <item x="92"/>
        <item x="99"/>
        <item x="15"/>
        <item x="95"/>
        <item x="94"/>
        <item x="71"/>
        <item x="103"/>
        <item x="16"/>
        <item x="72"/>
        <item x="101"/>
        <item x="102"/>
        <item x="98"/>
        <item x="222"/>
        <item x="1"/>
        <item x="105"/>
        <item x="106"/>
        <item x="104"/>
        <item x="17"/>
        <item x="107"/>
        <item x="2"/>
        <item x="108"/>
        <item x="223"/>
        <item x="4"/>
        <item x="18"/>
        <item x="21"/>
        <item x="20"/>
        <item x="109"/>
        <item x="26"/>
        <item x="19"/>
        <item x="157"/>
        <item x="24"/>
        <item x="110"/>
        <item x="22"/>
        <item x="31"/>
        <item x="32"/>
        <item x="37"/>
        <item x="25"/>
        <item x="33"/>
        <item x="36"/>
        <item x="30"/>
        <item x="35"/>
        <item x="111"/>
        <item x="38"/>
        <item x="27"/>
        <item x="34"/>
        <item x="29"/>
        <item x="39"/>
        <item x="23"/>
        <item x="28"/>
        <item x="113"/>
        <item x="115"/>
        <item x="41"/>
        <item x="116"/>
        <item x="40"/>
        <item x="114"/>
        <item x="112"/>
        <item x="117"/>
        <item x="42"/>
        <item x="119"/>
        <item x="118"/>
        <item x="122"/>
        <item x="43"/>
        <item x="121"/>
        <item x="123"/>
        <item x="126"/>
        <item x="120"/>
        <item x="127"/>
        <item x="124"/>
        <item x="164"/>
        <item x="132"/>
        <item x="44"/>
        <item x="128"/>
        <item x="151"/>
        <item x="133"/>
        <item x="140"/>
        <item x="64"/>
        <item x="129"/>
        <item x="141"/>
        <item x="139"/>
        <item x="131"/>
        <item x="130"/>
        <item x="142"/>
        <item x="134"/>
        <item x="143"/>
        <item x="150"/>
        <item x="138"/>
        <item x="47"/>
        <item x="125"/>
        <item x="46"/>
        <item x="148"/>
        <item x="146"/>
        <item x="49"/>
        <item x="65"/>
        <item x="158"/>
        <item x="45"/>
        <item x="154"/>
        <item x="156"/>
        <item x="160"/>
        <item x="144"/>
        <item x="155"/>
        <item x="51"/>
        <item x="152"/>
        <item x="168"/>
        <item x="135"/>
        <item x="12"/>
        <item x="145"/>
        <item x="50"/>
        <item x="170"/>
        <item x="147"/>
        <item x="54"/>
        <item x="52"/>
        <item x="162"/>
        <item x="136"/>
        <item x="220"/>
        <item x="165"/>
        <item x="161"/>
        <item x="8"/>
        <item x="48"/>
        <item x="159"/>
        <item x="6"/>
        <item x="166"/>
        <item x="153"/>
        <item x="177"/>
        <item x="184"/>
        <item x="53"/>
        <item x="180"/>
        <item x="176"/>
        <item x="167"/>
        <item x="163"/>
        <item x="178"/>
        <item x="7"/>
        <item x="190"/>
        <item x="191"/>
        <item x="179"/>
        <item x="198"/>
        <item x="181"/>
        <item x="185"/>
        <item x="221"/>
        <item x="137"/>
        <item x="171"/>
        <item x="169"/>
        <item x="189"/>
        <item x="196"/>
        <item x="206"/>
        <item x="193"/>
        <item x="174"/>
        <item x="199"/>
        <item x="10"/>
        <item x="186"/>
        <item x="182"/>
        <item x="194"/>
        <item x="173"/>
        <item x="201"/>
        <item x="224"/>
        <item x="203"/>
        <item x="202"/>
        <item x="195"/>
        <item x="187"/>
        <item x="175"/>
        <item x="208"/>
        <item x="149"/>
        <item x="55"/>
        <item x="9"/>
        <item x="205"/>
        <item x="200"/>
        <item x="188"/>
        <item x="210"/>
        <item x="209"/>
        <item x="207"/>
        <item x="183"/>
        <item x="197"/>
        <item x="212"/>
        <item x="192"/>
        <item x="66"/>
        <item x="56"/>
        <item x="57"/>
        <item x="11"/>
        <item x="211"/>
        <item x="204"/>
        <item x="218"/>
        <item x="217"/>
        <item x="215"/>
        <item x="219"/>
        <item x="213"/>
        <item x="214"/>
        <item x="58"/>
        <item x="216"/>
        <item x="59"/>
        <item x="60"/>
        <item x="63"/>
        <item x="61"/>
        <item x="62"/>
        <item x="172"/>
        <item x="67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3">
        <item h="1" x="16"/>
        <item x="61"/>
        <item x="62"/>
        <item x="63"/>
        <item x="1"/>
        <item x="0"/>
        <item x="3"/>
        <item x="60"/>
        <item x="17"/>
        <item x="15"/>
        <item x="19"/>
        <item x="4"/>
        <item x="18"/>
        <item x="6"/>
        <item x="5"/>
        <item x="21"/>
        <item x="8"/>
        <item x="7"/>
        <item x="64"/>
        <item x="20"/>
        <item x="9"/>
        <item x="12"/>
        <item x="11"/>
        <item x="13"/>
        <item x="10"/>
        <item x="25"/>
        <item x="14"/>
        <item x="23"/>
        <item x="24"/>
        <item x="65"/>
        <item x="26"/>
        <item x="22"/>
        <item x="30"/>
        <item x="34"/>
        <item x="27"/>
        <item x="28"/>
        <item x="29"/>
        <item x="31"/>
        <item x="32"/>
        <item x="68"/>
        <item x="33"/>
        <item x="35"/>
        <item x="74"/>
        <item x="66"/>
        <item x="69"/>
        <item x="67"/>
        <item x="101"/>
        <item x="73"/>
        <item x="72"/>
        <item x="100"/>
        <item x="71"/>
        <item x="77"/>
        <item x="76"/>
        <item x="70"/>
        <item x="36"/>
        <item x="37"/>
        <item x="40"/>
        <item x="41"/>
        <item x="75"/>
        <item x="58"/>
        <item x="38"/>
        <item x="82"/>
        <item x="43"/>
        <item x="44"/>
        <item x="45"/>
        <item x="79"/>
        <item x="78"/>
        <item x="80"/>
        <item x="81"/>
        <item x="39"/>
        <item x="42"/>
        <item x="84"/>
        <item x="49"/>
        <item x="86"/>
        <item x="47"/>
        <item x="46"/>
        <item x="88"/>
        <item x="48"/>
        <item x="51"/>
        <item x="97"/>
        <item x="59"/>
        <item x="89"/>
        <item x="90"/>
        <item x="91"/>
        <item x="94"/>
        <item x="50"/>
        <item x="87"/>
        <item x="92"/>
        <item x="98"/>
        <item x="95"/>
        <item x="55"/>
        <item x="96"/>
        <item x="56"/>
        <item x="99"/>
        <item x="54"/>
        <item x="53"/>
        <item x="57"/>
        <item x="83"/>
        <item x="52"/>
        <item x="85"/>
        <item x="93"/>
        <item h="1" x="2"/>
        <item t="default"/>
      </items>
    </pivotField>
  </pivotFields>
  <rowFields count="1">
    <field x="16"/>
  </rowFields>
  <rowItems count="198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20"/>
    </i>
    <i>
      <x v="21"/>
    </i>
    <i>
      <x v="22"/>
    </i>
    <i>
      <x v="23"/>
    </i>
    <i>
      <x v="24"/>
    </i>
    <i>
      <x v="27"/>
    </i>
    <i>
      <x v="31"/>
    </i>
    <i>
      <x v="32"/>
    </i>
    <i>
      <x v="33"/>
    </i>
    <i>
      <x v="34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2"/>
    </i>
    <i>
      <x v="93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9"/>
    </i>
    <i>
      <x v="110"/>
    </i>
    <i>
      <x v="111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4"/>
    </i>
    <i>
      <x v="145"/>
    </i>
    <i>
      <x v="146"/>
    </i>
    <i>
      <x v="147"/>
    </i>
    <i>
      <x v="148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3"/>
    </i>
    <i>
      <x v="204"/>
    </i>
    <i>
      <x v="205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6"/>
    </i>
    <i>
      <x v="217"/>
    </i>
    <i>
      <x v="218"/>
    </i>
    <i>
      <x v="219"/>
    </i>
    <i>
      <x v="220"/>
    </i>
    <i>
      <x v="221"/>
    </i>
    <i>
      <x v="222"/>
    </i>
    <i t="grand">
      <x/>
    </i>
  </rowItems>
  <colFields count="1">
    <field x="29"/>
  </colFields>
  <colItems count="90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0"/>
    </i>
    <i>
      <x v="51"/>
    </i>
    <i>
      <x v="54"/>
    </i>
    <i>
      <x v="55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colItems>
  <dataFields count="1">
    <dataField name="ספירה של Name" fld="1" subtotal="count" baseField="0" baseItem="0"/>
  </dataFields>
  <chartFormats count="102">
    <chartFormat chart="0" format="205" series="1">
      <pivotArea type="data" outline="0" fieldPosition="0">
        <references count="1">
          <reference field="29" count="1" selected="0">
            <x v="1"/>
          </reference>
        </references>
      </pivotArea>
    </chartFormat>
    <chartFormat chart="0" format="206" series="1">
      <pivotArea type="data" outline="0" fieldPosition="0">
        <references count="1">
          <reference field="29" count="1" selected="0">
            <x v="2"/>
          </reference>
        </references>
      </pivotArea>
    </chartFormat>
    <chartFormat chart="0" format="207" series="1">
      <pivotArea type="data" outline="0" fieldPosition="0">
        <references count="1">
          <reference field="29" count="1" selected="0">
            <x v="3"/>
          </reference>
        </references>
      </pivotArea>
    </chartFormat>
    <chartFormat chart="0" format="208" series="1">
      <pivotArea type="data" outline="0" fieldPosition="0">
        <references count="1">
          <reference field="29" count="1" selected="0">
            <x v="4"/>
          </reference>
        </references>
      </pivotArea>
    </chartFormat>
    <chartFormat chart="0" format="209" series="1">
      <pivotArea type="data" outline="0" fieldPosition="0">
        <references count="1">
          <reference field="29" count="1" selected="0">
            <x v="5"/>
          </reference>
        </references>
      </pivotArea>
    </chartFormat>
    <chartFormat chart="0" format="210" series="1">
      <pivotArea type="data" outline="0" fieldPosition="0">
        <references count="1">
          <reference field="29" count="1" selected="0">
            <x v="6"/>
          </reference>
        </references>
      </pivotArea>
    </chartFormat>
    <chartFormat chart="0" format="211" series="1">
      <pivotArea type="data" outline="0" fieldPosition="0">
        <references count="1">
          <reference field="29" count="1" selected="0">
            <x v="7"/>
          </reference>
        </references>
      </pivotArea>
    </chartFormat>
    <chartFormat chart="0" format="212" series="1">
      <pivotArea type="data" outline="0" fieldPosition="0">
        <references count="1">
          <reference field="29" count="1" selected="0">
            <x v="8"/>
          </reference>
        </references>
      </pivotArea>
    </chartFormat>
    <chartFormat chart="0" format="213" series="1">
      <pivotArea type="data" outline="0" fieldPosition="0">
        <references count="1">
          <reference field="29" count="1" selected="0">
            <x v="9"/>
          </reference>
        </references>
      </pivotArea>
    </chartFormat>
    <chartFormat chart="0" format="214" series="1">
      <pivotArea type="data" outline="0" fieldPosition="0">
        <references count="1">
          <reference field="29" count="1" selected="0">
            <x v="10"/>
          </reference>
        </references>
      </pivotArea>
    </chartFormat>
    <chartFormat chart="0" format="215" series="1">
      <pivotArea type="data" outline="0" fieldPosition="0">
        <references count="1">
          <reference field="29" count="1" selected="0">
            <x v="11"/>
          </reference>
        </references>
      </pivotArea>
    </chartFormat>
    <chartFormat chart="0" format="216" series="1">
      <pivotArea type="data" outline="0" fieldPosition="0">
        <references count="1">
          <reference field="29" count="1" selected="0">
            <x v="12"/>
          </reference>
        </references>
      </pivotArea>
    </chartFormat>
    <chartFormat chart="0" format="217" series="1">
      <pivotArea type="data" outline="0" fieldPosition="0">
        <references count="1">
          <reference field="29" count="1" selected="0">
            <x v="13"/>
          </reference>
        </references>
      </pivotArea>
    </chartFormat>
    <chartFormat chart="0" format="218" series="1">
      <pivotArea type="data" outline="0" fieldPosition="0">
        <references count="1">
          <reference field="29" count="1" selected="0">
            <x v="14"/>
          </reference>
        </references>
      </pivotArea>
    </chartFormat>
    <chartFormat chart="0" format="219" series="1">
      <pivotArea type="data" outline="0" fieldPosition="0">
        <references count="1">
          <reference field="29" count="1" selected="0">
            <x v="15"/>
          </reference>
        </references>
      </pivotArea>
    </chartFormat>
    <chartFormat chart="0" format="220" series="1">
      <pivotArea type="data" outline="0" fieldPosition="0">
        <references count="1">
          <reference field="29" count="1" selected="0">
            <x v="16"/>
          </reference>
        </references>
      </pivotArea>
    </chartFormat>
    <chartFormat chart="0" format="221" series="1">
      <pivotArea type="data" outline="0" fieldPosition="0">
        <references count="1">
          <reference field="29" count="1" selected="0">
            <x v="17"/>
          </reference>
        </references>
      </pivotArea>
    </chartFormat>
    <chartFormat chart="0" format="222" series="1">
      <pivotArea type="data" outline="0" fieldPosition="0">
        <references count="1">
          <reference field="29" count="1" selected="0">
            <x v="18"/>
          </reference>
        </references>
      </pivotArea>
    </chartFormat>
    <chartFormat chart="0" format="223" series="1">
      <pivotArea type="data" outline="0" fieldPosition="0">
        <references count="1">
          <reference field="29" count="1" selected="0">
            <x v="19"/>
          </reference>
        </references>
      </pivotArea>
    </chartFormat>
    <chartFormat chart="0" format="224" series="1">
      <pivotArea type="data" outline="0" fieldPosition="0">
        <references count="1">
          <reference field="29" count="1" selected="0">
            <x v="20"/>
          </reference>
        </references>
      </pivotArea>
    </chartFormat>
    <chartFormat chart="0" format="225" series="1">
      <pivotArea type="data" outline="0" fieldPosition="0">
        <references count="1">
          <reference field="29" count="1" selected="0">
            <x v="21"/>
          </reference>
        </references>
      </pivotArea>
    </chartFormat>
    <chartFormat chart="0" format="226" series="1">
      <pivotArea type="data" outline="0" fieldPosition="0">
        <references count="1">
          <reference field="29" count="1" selected="0">
            <x v="22"/>
          </reference>
        </references>
      </pivotArea>
    </chartFormat>
    <chartFormat chart="0" format="227" series="1">
      <pivotArea type="data" outline="0" fieldPosition="0">
        <references count="1">
          <reference field="29" count="1" selected="0">
            <x v="23"/>
          </reference>
        </references>
      </pivotArea>
    </chartFormat>
    <chartFormat chart="0" format="228" series="1">
      <pivotArea type="data" outline="0" fieldPosition="0">
        <references count="1">
          <reference field="29" count="1" selected="0">
            <x v="24"/>
          </reference>
        </references>
      </pivotArea>
    </chartFormat>
    <chartFormat chart="0" format="229" series="1">
      <pivotArea type="data" outline="0" fieldPosition="0">
        <references count="1">
          <reference field="29" count="1" selected="0">
            <x v="25"/>
          </reference>
        </references>
      </pivotArea>
    </chartFormat>
    <chartFormat chart="0" format="230" series="1">
      <pivotArea type="data" outline="0" fieldPosition="0">
        <references count="1">
          <reference field="29" count="1" selected="0">
            <x v="26"/>
          </reference>
        </references>
      </pivotArea>
    </chartFormat>
    <chartFormat chart="0" format="231" series="1">
      <pivotArea type="data" outline="0" fieldPosition="0">
        <references count="1">
          <reference field="29" count="1" selected="0">
            <x v="27"/>
          </reference>
        </references>
      </pivotArea>
    </chartFormat>
    <chartFormat chart="0" format="232" series="1">
      <pivotArea type="data" outline="0" fieldPosition="0">
        <references count="1">
          <reference field="29" count="1" selected="0">
            <x v="28"/>
          </reference>
        </references>
      </pivotArea>
    </chartFormat>
    <chartFormat chart="0" format="233" series="1">
      <pivotArea type="data" outline="0" fieldPosition="0">
        <references count="1">
          <reference field="29" count="1" selected="0">
            <x v="29"/>
          </reference>
        </references>
      </pivotArea>
    </chartFormat>
    <chartFormat chart="0" format="234" series="1">
      <pivotArea type="data" outline="0" fieldPosition="0">
        <references count="1">
          <reference field="29" count="1" selected="0">
            <x v="30"/>
          </reference>
        </references>
      </pivotArea>
    </chartFormat>
    <chartFormat chart="0" format="235" series="1">
      <pivotArea type="data" outline="0" fieldPosition="0">
        <references count="1">
          <reference field="29" count="1" selected="0">
            <x v="31"/>
          </reference>
        </references>
      </pivotArea>
    </chartFormat>
    <chartFormat chart="0" format="236" series="1">
      <pivotArea type="data" outline="0" fieldPosition="0">
        <references count="1">
          <reference field="29" count="1" selected="0">
            <x v="32"/>
          </reference>
        </references>
      </pivotArea>
    </chartFormat>
    <chartFormat chart="0" format="237" series="1">
      <pivotArea type="data" outline="0" fieldPosition="0">
        <references count="1">
          <reference field="29" count="1" selected="0">
            <x v="33"/>
          </reference>
        </references>
      </pivotArea>
    </chartFormat>
    <chartFormat chart="0" format="238" series="1">
      <pivotArea type="data" outline="0" fieldPosition="0">
        <references count="1">
          <reference field="29" count="1" selected="0">
            <x v="34"/>
          </reference>
        </references>
      </pivotArea>
    </chartFormat>
    <chartFormat chart="0" format="239" series="1">
      <pivotArea type="data" outline="0" fieldPosition="0">
        <references count="1">
          <reference field="29" count="1" selected="0">
            <x v="35"/>
          </reference>
        </references>
      </pivotArea>
    </chartFormat>
    <chartFormat chart="0" format="240" series="1">
      <pivotArea type="data" outline="0" fieldPosition="0">
        <references count="1">
          <reference field="29" count="1" selected="0">
            <x v="36"/>
          </reference>
        </references>
      </pivotArea>
    </chartFormat>
    <chartFormat chart="0" format="241" series="1">
      <pivotArea type="data" outline="0" fieldPosition="0">
        <references count="1">
          <reference field="29" count="1" selected="0">
            <x v="37"/>
          </reference>
        </references>
      </pivotArea>
    </chartFormat>
    <chartFormat chart="0" format="242" series="1">
      <pivotArea type="data" outline="0" fieldPosition="0">
        <references count="1">
          <reference field="29" count="1" selected="0">
            <x v="38"/>
          </reference>
        </references>
      </pivotArea>
    </chartFormat>
    <chartFormat chart="0" format="243" series="1">
      <pivotArea type="data" outline="0" fieldPosition="0">
        <references count="1">
          <reference field="29" count="1" selected="0">
            <x v="39"/>
          </reference>
        </references>
      </pivotArea>
    </chartFormat>
    <chartFormat chart="0" format="244" series="1">
      <pivotArea type="data" outline="0" fieldPosition="0">
        <references count="1">
          <reference field="29" count="1" selected="0">
            <x v="40"/>
          </reference>
        </references>
      </pivotArea>
    </chartFormat>
    <chartFormat chart="0" format="245" series="1">
      <pivotArea type="data" outline="0" fieldPosition="0">
        <references count="1">
          <reference field="29" count="1" selected="0">
            <x v="41"/>
          </reference>
        </references>
      </pivotArea>
    </chartFormat>
    <chartFormat chart="0" format="246" series="1">
      <pivotArea type="data" outline="0" fieldPosition="0">
        <references count="1">
          <reference field="29" count="1" selected="0">
            <x v="42"/>
          </reference>
        </references>
      </pivotArea>
    </chartFormat>
    <chartFormat chart="0" format="247" series="1">
      <pivotArea type="data" outline="0" fieldPosition="0">
        <references count="1">
          <reference field="29" count="1" selected="0">
            <x v="43"/>
          </reference>
        </references>
      </pivotArea>
    </chartFormat>
    <chartFormat chart="0" format="248" series="1">
      <pivotArea type="data" outline="0" fieldPosition="0">
        <references count="1">
          <reference field="29" count="1" selected="0">
            <x v="44"/>
          </reference>
        </references>
      </pivotArea>
    </chartFormat>
    <chartFormat chart="0" format="249" series="1">
      <pivotArea type="data" outline="0" fieldPosition="0">
        <references count="1">
          <reference field="29" count="1" selected="0">
            <x v="45"/>
          </reference>
        </references>
      </pivotArea>
    </chartFormat>
    <chartFormat chart="0" format="250" series="1">
      <pivotArea type="data" outline="0" fieldPosition="0">
        <references count="1">
          <reference field="29" count="1" selected="0">
            <x v="46"/>
          </reference>
        </references>
      </pivotArea>
    </chartFormat>
    <chartFormat chart="0" format="251" series="1">
      <pivotArea type="data" outline="0" fieldPosition="0">
        <references count="1">
          <reference field="29" count="1" selected="0">
            <x v="47"/>
          </reference>
        </references>
      </pivotArea>
    </chartFormat>
    <chartFormat chart="0" format="252" series="1">
      <pivotArea type="data" outline="0" fieldPosition="0">
        <references count="1">
          <reference field="29" count="1" selected="0">
            <x v="48"/>
          </reference>
        </references>
      </pivotArea>
    </chartFormat>
    <chartFormat chart="0" format="253" series="1">
      <pivotArea type="data" outline="0" fieldPosition="0">
        <references count="1">
          <reference field="29" count="1" selected="0">
            <x v="49"/>
          </reference>
        </references>
      </pivotArea>
    </chartFormat>
    <chartFormat chart="0" format="254" series="1">
      <pivotArea type="data" outline="0" fieldPosition="0">
        <references count="1">
          <reference field="29" count="1" selected="0">
            <x v="50"/>
          </reference>
        </references>
      </pivotArea>
    </chartFormat>
    <chartFormat chart="0" format="255" series="1">
      <pivotArea type="data" outline="0" fieldPosition="0">
        <references count="1">
          <reference field="29" count="1" selected="0">
            <x v="51"/>
          </reference>
        </references>
      </pivotArea>
    </chartFormat>
    <chartFormat chart="0" format="256" series="1">
      <pivotArea type="data" outline="0" fieldPosition="0">
        <references count="1">
          <reference field="29" count="1" selected="0">
            <x v="52"/>
          </reference>
        </references>
      </pivotArea>
    </chartFormat>
    <chartFormat chart="0" format="257" series="1">
      <pivotArea type="data" outline="0" fieldPosition="0">
        <references count="1">
          <reference field="29" count="1" selected="0">
            <x v="53"/>
          </reference>
        </references>
      </pivotArea>
    </chartFormat>
    <chartFormat chart="0" format="258" series="1">
      <pivotArea type="data" outline="0" fieldPosition="0">
        <references count="1">
          <reference field="29" count="1" selected="0">
            <x v="54"/>
          </reference>
        </references>
      </pivotArea>
    </chartFormat>
    <chartFormat chart="0" format="259" series="1">
      <pivotArea type="data" outline="0" fieldPosition="0">
        <references count="1">
          <reference field="29" count="1" selected="0">
            <x v="55"/>
          </reference>
        </references>
      </pivotArea>
    </chartFormat>
    <chartFormat chart="0" format="260" series="1">
      <pivotArea type="data" outline="0" fieldPosition="0">
        <references count="1">
          <reference field="29" count="1" selected="0">
            <x v="56"/>
          </reference>
        </references>
      </pivotArea>
    </chartFormat>
    <chartFormat chart="0" format="261" series="1">
      <pivotArea type="data" outline="0" fieldPosition="0">
        <references count="1">
          <reference field="29" count="1" selected="0">
            <x v="57"/>
          </reference>
        </references>
      </pivotArea>
    </chartFormat>
    <chartFormat chart="0" format="262" series="1">
      <pivotArea type="data" outline="0" fieldPosition="0">
        <references count="1">
          <reference field="29" count="1" selected="0">
            <x v="58"/>
          </reference>
        </references>
      </pivotArea>
    </chartFormat>
    <chartFormat chart="0" format="263" series="1">
      <pivotArea type="data" outline="0" fieldPosition="0">
        <references count="1">
          <reference field="29" count="1" selected="0">
            <x v="59"/>
          </reference>
        </references>
      </pivotArea>
    </chartFormat>
    <chartFormat chart="0" format="264" series="1">
      <pivotArea type="data" outline="0" fieldPosition="0">
        <references count="1">
          <reference field="29" count="1" selected="0">
            <x v="60"/>
          </reference>
        </references>
      </pivotArea>
    </chartFormat>
    <chartFormat chart="0" format="265" series="1">
      <pivotArea type="data" outline="0" fieldPosition="0">
        <references count="1">
          <reference field="29" count="1" selected="0">
            <x v="61"/>
          </reference>
        </references>
      </pivotArea>
    </chartFormat>
    <chartFormat chart="0" format="266" series="1">
      <pivotArea type="data" outline="0" fieldPosition="0">
        <references count="1">
          <reference field="29" count="1" selected="0">
            <x v="62"/>
          </reference>
        </references>
      </pivotArea>
    </chartFormat>
    <chartFormat chart="0" format="267" series="1">
      <pivotArea type="data" outline="0" fieldPosition="0">
        <references count="1">
          <reference field="29" count="1" selected="0">
            <x v="63"/>
          </reference>
        </references>
      </pivotArea>
    </chartFormat>
    <chartFormat chart="0" format="268" series="1">
      <pivotArea type="data" outline="0" fieldPosition="0">
        <references count="1">
          <reference field="29" count="1" selected="0">
            <x v="64"/>
          </reference>
        </references>
      </pivotArea>
    </chartFormat>
    <chartFormat chart="0" format="269" series="1">
      <pivotArea type="data" outline="0" fieldPosition="0">
        <references count="1">
          <reference field="29" count="1" selected="0">
            <x v="65"/>
          </reference>
        </references>
      </pivotArea>
    </chartFormat>
    <chartFormat chart="0" format="270" series="1">
      <pivotArea type="data" outline="0" fieldPosition="0">
        <references count="1">
          <reference field="29" count="1" selected="0">
            <x v="66"/>
          </reference>
        </references>
      </pivotArea>
    </chartFormat>
    <chartFormat chart="0" format="271" series="1">
      <pivotArea type="data" outline="0" fieldPosition="0">
        <references count="1">
          <reference field="29" count="1" selected="0">
            <x v="67"/>
          </reference>
        </references>
      </pivotArea>
    </chartFormat>
    <chartFormat chart="0" format="272" series="1">
      <pivotArea type="data" outline="0" fieldPosition="0">
        <references count="1">
          <reference field="29" count="1" selected="0">
            <x v="68"/>
          </reference>
        </references>
      </pivotArea>
    </chartFormat>
    <chartFormat chart="0" format="273" series="1">
      <pivotArea type="data" outline="0" fieldPosition="0">
        <references count="1">
          <reference field="29" count="1" selected="0">
            <x v="69"/>
          </reference>
        </references>
      </pivotArea>
    </chartFormat>
    <chartFormat chart="0" format="274" series="1">
      <pivotArea type="data" outline="0" fieldPosition="0">
        <references count="1">
          <reference field="29" count="1" selected="0">
            <x v="70"/>
          </reference>
        </references>
      </pivotArea>
    </chartFormat>
    <chartFormat chart="0" format="275" series="1">
      <pivotArea type="data" outline="0" fieldPosition="0">
        <references count="1">
          <reference field="29" count="1" selected="0">
            <x v="71"/>
          </reference>
        </references>
      </pivotArea>
    </chartFormat>
    <chartFormat chart="0" format="276" series="1">
      <pivotArea type="data" outline="0" fieldPosition="0">
        <references count="1">
          <reference field="29" count="1" selected="0">
            <x v="72"/>
          </reference>
        </references>
      </pivotArea>
    </chartFormat>
    <chartFormat chart="0" format="277" series="1">
      <pivotArea type="data" outline="0" fieldPosition="0">
        <references count="1">
          <reference field="29" count="1" selected="0">
            <x v="73"/>
          </reference>
        </references>
      </pivotArea>
    </chartFormat>
    <chartFormat chart="0" format="278" series="1">
      <pivotArea type="data" outline="0" fieldPosition="0">
        <references count="1">
          <reference field="29" count="1" selected="0">
            <x v="74"/>
          </reference>
        </references>
      </pivotArea>
    </chartFormat>
    <chartFormat chart="0" format="279" series="1">
      <pivotArea type="data" outline="0" fieldPosition="0">
        <references count="1">
          <reference field="29" count="1" selected="0">
            <x v="75"/>
          </reference>
        </references>
      </pivotArea>
    </chartFormat>
    <chartFormat chart="0" format="280" series="1">
      <pivotArea type="data" outline="0" fieldPosition="0">
        <references count="1">
          <reference field="29" count="1" selected="0">
            <x v="76"/>
          </reference>
        </references>
      </pivotArea>
    </chartFormat>
    <chartFormat chart="0" format="281" series="1">
      <pivotArea type="data" outline="0" fieldPosition="0">
        <references count="1">
          <reference field="29" count="1" selected="0">
            <x v="77"/>
          </reference>
        </references>
      </pivotArea>
    </chartFormat>
    <chartFormat chart="0" format="282" series="1">
      <pivotArea type="data" outline="0" fieldPosition="0">
        <references count="1">
          <reference field="29" count="1" selected="0">
            <x v="78"/>
          </reference>
        </references>
      </pivotArea>
    </chartFormat>
    <chartFormat chart="0" format="283" series="1">
      <pivotArea type="data" outline="0" fieldPosition="0">
        <references count="1">
          <reference field="29" count="1" selected="0">
            <x v="79"/>
          </reference>
        </references>
      </pivotArea>
    </chartFormat>
    <chartFormat chart="0" format="284" series="1">
      <pivotArea type="data" outline="0" fieldPosition="0">
        <references count="1">
          <reference field="29" count="1" selected="0">
            <x v="80"/>
          </reference>
        </references>
      </pivotArea>
    </chartFormat>
    <chartFormat chart="0" format="285" series="1">
      <pivotArea type="data" outline="0" fieldPosition="0">
        <references count="1">
          <reference field="29" count="1" selected="0">
            <x v="81"/>
          </reference>
        </references>
      </pivotArea>
    </chartFormat>
    <chartFormat chart="0" format="286" series="1">
      <pivotArea type="data" outline="0" fieldPosition="0">
        <references count="1">
          <reference field="29" count="1" selected="0">
            <x v="82"/>
          </reference>
        </references>
      </pivotArea>
    </chartFormat>
    <chartFormat chart="0" format="287" series="1">
      <pivotArea type="data" outline="0" fieldPosition="0">
        <references count="1">
          <reference field="29" count="1" selected="0">
            <x v="83"/>
          </reference>
        </references>
      </pivotArea>
    </chartFormat>
    <chartFormat chart="0" format="288" series="1">
      <pivotArea type="data" outline="0" fieldPosition="0">
        <references count="1">
          <reference field="29" count="1" selected="0">
            <x v="84"/>
          </reference>
        </references>
      </pivotArea>
    </chartFormat>
    <chartFormat chart="0" format="289" series="1">
      <pivotArea type="data" outline="0" fieldPosition="0">
        <references count="1">
          <reference field="29" count="1" selected="0">
            <x v="85"/>
          </reference>
        </references>
      </pivotArea>
    </chartFormat>
    <chartFormat chart="0" format="290" series="1">
      <pivotArea type="data" outline="0" fieldPosition="0">
        <references count="1">
          <reference field="29" count="1" selected="0">
            <x v="86"/>
          </reference>
        </references>
      </pivotArea>
    </chartFormat>
    <chartFormat chart="0" format="291" series="1">
      <pivotArea type="data" outline="0" fieldPosition="0">
        <references count="1">
          <reference field="29" count="1" selected="0">
            <x v="87"/>
          </reference>
        </references>
      </pivotArea>
    </chartFormat>
    <chartFormat chart="0" format="292" series="1">
      <pivotArea type="data" outline="0" fieldPosition="0">
        <references count="1">
          <reference field="29" count="1" selected="0">
            <x v="88"/>
          </reference>
        </references>
      </pivotArea>
    </chartFormat>
    <chartFormat chart="0" format="293" series="1">
      <pivotArea type="data" outline="0" fieldPosition="0">
        <references count="1">
          <reference field="29" count="1" selected="0">
            <x v="89"/>
          </reference>
        </references>
      </pivotArea>
    </chartFormat>
    <chartFormat chart="0" format="294" series="1">
      <pivotArea type="data" outline="0" fieldPosition="0">
        <references count="1">
          <reference field="29" count="1" selected="0">
            <x v="90"/>
          </reference>
        </references>
      </pivotArea>
    </chartFormat>
    <chartFormat chart="0" format="295" series="1">
      <pivotArea type="data" outline="0" fieldPosition="0">
        <references count="1">
          <reference field="29" count="1" selected="0">
            <x v="91"/>
          </reference>
        </references>
      </pivotArea>
    </chartFormat>
    <chartFormat chart="0" format="296" series="1">
      <pivotArea type="data" outline="0" fieldPosition="0">
        <references count="1">
          <reference field="29" count="1" selected="0">
            <x v="92"/>
          </reference>
        </references>
      </pivotArea>
    </chartFormat>
    <chartFormat chart="0" format="297" series="1">
      <pivotArea type="data" outline="0" fieldPosition="0">
        <references count="1">
          <reference field="29" count="1" selected="0">
            <x v="93"/>
          </reference>
        </references>
      </pivotArea>
    </chartFormat>
    <chartFormat chart="0" format="298" series="1">
      <pivotArea type="data" outline="0" fieldPosition="0">
        <references count="1">
          <reference field="29" count="1" selected="0">
            <x v="94"/>
          </reference>
        </references>
      </pivotArea>
    </chartFormat>
    <chartFormat chart="0" format="299" series="1">
      <pivotArea type="data" outline="0" fieldPosition="0">
        <references count="1">
          <reference field="29" count="1" selected="0">
            <x v="95"/>
          </reference>
        </references>
      </pivotArea>
    </chartFormat>
    <chartFormat chart="0" format="300" series="1">
      <pivotArea type="data" outline="0" fieldPosition="0">
        <references count="1">
          <reference field="29" count="1" selected="0">
            <x v="96"/>
          </reference>
        </references>
      </pivotArea>
    </chartFormat>
    <chartFormat chart="0" format="301" series="1">
      <pivotArea type="data" outline="0" fieldPosition="0">
        <references count="1">
          <reference field="29" count="1" selected="0">
            <x v="97"/>
          </reference>
        </references>
      </pivotArea>
    </chartFormat>
    <chartFormat chart="0" format="302" series="1">
      <pivotArea type="data" outline="0" fieldPosition="0">
        <references count="1">
          <reference field="29" count="1" selected="0">
            <x v="98"/>
          </reference>
        </references>
      </pivotArea>
    </chartFormat>
    <chartFormat chart="0" format="303" series="1">
      <pivotArea type="data" outline="0" fieldPosition="0">
        <references count="1">
          <reference field="29" count="1" selected="0">
            <x v="99"/>
          </reference>
        </references>
      </pivotArea>
    </chartFormat>
    <chartFormat chart="0" format="304" series="1">
      <pivotArea type="data" outline="0" fieldPosition="0">
        <references count="1">
          <reference field="29" count="1" selected="0">
            <x v="100"/>
          </reference>
        </references>
      </pivotArea>
    </chartFormat>
    <chartFormat chart="0" format="305" series="1">
      <pivotArea type="data" outline="0" fieldPosition="0">
        <references count="1">
          <reference field="29" count="1" selected="0">
            <x v="101"/>
          </reference>
        </references>
      </pivotArea>
    </chartFormat>
    <chartFormat chart="0" format="306" series="1">
      <pivotArea type="data" outline="0" fieldPosition="0">
        <references count="1">
          <reference field="2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38ED8-FD40-46A0-81D6-19E3946DD994}">
  <dimension ref="A3:B38"/>
  <sheetViews>
    <sheetView workbookViewId="0">
      <selection activeCell="G24" sqref="G24"/>
    </sheetView>
  </sheetViews>
  <sheetFormatPr defaultRowHeight="15" x14ac:dyDescent="0.25"/>
  <cols>
    <col min="1" max="1" width="13.28515625" bestFit="1" customWidth="1"/>
    <col min="2" max="2" width="15" bestFit="1" customWidth="1"/>
  </cols>
  <sheetData>
    <row r="3" spans="1:2" x14ac:dyDescent="0.25">
      <c r="A3" s="7" t="s">
        <v>558</v>
      </c>
      <c r="B3" t="s">
        <v>557</v>
      </c>
    </row>
    <row r="4" spans="1:2" x14ac:dyDescent="0.25">
      <c r="A4" s="8" t="s">
        <v>560</v>
      </c>
      <c r="B4" s="6">
        <v>1</v>
      </c>
    </row>
    <row r="5" spans="1:2" x14ac:dyDescent="0.25">
      <c r="A5" s="8" t="s">
        <v>561</v>
      </c>
      <c r="B5" s="6">
        <v>2</v>
      </c>
    </row>
    <row r="6" spans="1:2" x14ac:dyDescent="0.25">
      <c r="A6" s="8" t="s">
        <v>562</v>
      </c>
      <c r="B6" s="6">
        <v>1</v>
      </c>
    </row>
    <row r="7" spans="1:2" x14ac:dyDescent="0.25">
      <c r="A7" s="8" t="s">
        <v>563</v>
      </c>
      <c r="B7" s="6">
        <v>2</v>
      </c>
    </row>
    <row r="8" spans="1:2" x14ac:dyDescent="0.25">
      <c r="A8" s="8" t="s">
        <v>564</v>
      </c>
      <c r="B8" s="6">
        <v>1</v>
      </c>
    </row>
    <row r="9" spans="1:2" x14ac:dyDescent="0.25">
      <c r="A9" s="8" t="s">
        <v>565</v>
      </c>
      <c r="B9" s="6">
        <v>7</v>
      </c>
    </row>
    <row r="10" spans="1:2" x14ac:dyDescent="0.25">
      <c r="A10" s="8" t="s">
        <v>566</v>
      </c>
      <c r="B10" s="6">
        <v>15</v>
      </c>
    </row>
    <row r="11" spans="1:2" x14ac:dyDescent="0.25">
      <c r="A11" s="8" t="s">
        <v>567</v>
      </c>
      <c r="B11" s="6">
        <v>271</v>
      </c>
    </row>
    <row r="12" spans="1:2" x14ac:dyDescent="0.25">
      <c r="A12" s="8" t="s">
        <v>568</v>
      </c>
      <c r="B12" s="6">
        <v>116</v>
      </c>
    </row>
    <row r="13" spans="1:2" x14ac:dyDescent="0.25">
      <c r="A13" s="8" t="s">
        <v>569</v>
      </c>
      <c r="B13" s="6">
        <v>35</v>
      </c>
    </row>
    <row r="14" spans="1:2" x14ac:dyDescent="0.25">
      <c r="A14" s="8" t="s">
        <v>570</v>
      </c>
      <c r="B14" s="6">
        <v>24</v>
      </c>
    </row>
    <row r="15" spans="1:2" x14ac:dyDescent="0.25">
      <c r="A15" s="8" t="s">
        <v>571</v>
      </c>
      <c r="B15" s="6">
        <v>16</v>
      </c>
    </row>
    <row r="16" spans="1:2" x14ac:dyDescent="0.25">
      <c r="A16" s="8" t="s">
        <v>572</v>
      </c>
      <c r="B16" s="6">
        <v>20</v>
      </c>
    </row>
    <row r="17" spans="1:2" x14ac:dyDescent="0.25">
      <c r="A17" s="8" t="s">
        <v>573</v>
      </c>
      <c r="B17" s="6">
        <v>11</v>
      </c>
    </row>
    <row r="18" spans="1:2" x14ac:dyDescent="0.25">
      <c r="A18" s="8" t="s">
        <v>574</v>
      </c>
      <c r="B18" s="6">
        <v>7</v>
      </c>
    </row>
    <row r="19" spans="1:2" x14ac:dyDescent="0.25">
      <c r="A19" s="8" t="s">
        <v>575</v>
      </c>
      <c r="B19" s="6">
        <v>4</v>
      </c>
    </row>
    <row r="20" spans="1:2" x14ac:dyDescent="0.25">
      <c r="A20" s="8" t="s">
        <v>576</v>
      </c>
      <c r="B20" s="6">
        <v>6</v>
      </c>
    </row>
    <row r="21" spans="1:2" x14ac:dyDescent="0.25">
      <c r="A21" s="8" t="s">
        <v>577</v>
      </c>
      <c r="B21" s="6">
        <v>9</v>
      </c>
    </row>
    <row r="22" spans="1:2" x14ac:dyDescent="0.25">
      <c r="A22" s="8" t="s">
        <v>578</v>
      </c>
      <c r="B22" s="6">
        <v>4</v>
      </c>
    </row>
    <row r="23" spans="1:2" x14ac:dyDescent="0.25">
      <c r="A23" s="8" t="s">
        <v>579</v>
      </c>
      <c r="B23" s="6">
        <v>4</v>
      </c>
    </row>
    <row r="24" spans="1:2" x14ac:dyDescent="0.25">
      <c r="A24" s="8" t="s">
        <v>580</v>
      </c>
      <c r="B24" s="6">
        <v>2</v>
      </c>
    </row>
    <row r="25" spans="1:2" x14ac:dyDescent="0.25">
      <c r="A25" s="8" t="s">
        <v>581</v>
      </c>
      <c r="B25" s="6">
        <v>2</v>
      </c>
    </row>
    <row r="26" spans="1:2" x14ac:dyDescent="0.25">
      <c r="A26" s="8" t="s">
        <v>582</v>
      </c>
      <c r="B26" s="6">
        <v>2</v>
      </c>
    </row>
    <row r="27" spans="1:2" x14ac:dyDescent="0.25">
      <c r="A27" s="8" t="s">
        <v>583</v>
      </c>
      <c r="B27" s="6">
        <v>1</v>
      </c>
    </row>
    <row r="28" spans="1:2" x14ac:dyDescent="0.25">
      <c r="A28" s="8" t="s">
        <v>584</v>
      </c>
      <c r="B28" s="6">
        <v>1</v>
      </c>
    </row>
    <row r="29" spans="1:2" x14ac:dyDescent="0.25">
      <c r="A29" s="8" t="s">
        <v>585</v>
      </c>
      <c r="B29" s="6">
        <v>1</v>
      </c>
    </row>
    <row r="30" spans="1:2" x14ac:dyDescent="0.25">
      <c r="A30" s="8" t="s">
        <v>586</v>
      </c>
      <c r="B30" s="6">
        <v>1</v>
      </c>
    </row>
    <row r="31" spans="1:2" x14ac:dyDescent="0.25">
      <c r="A31" s="8" t="s">
        <v>587</v>
      </c>
      <c r="B31" s="6">
        <v>1</v>
      </c>
    </row>
    <row r="32" spans="1:2" x14ac:dyDescent="0.25">
      <c r="A32" s="8" t="s">
        <v>588</v>
      </c>
      <c r="B32" s="6">
        <v>1</v>
      </c>
    </row>
    <row r="33" spans="1:2" x14ac:dyDescent="0.25">
      <c r="A33" s="8" t="s">
        <v>589</v>
      </c>
      <c r="B33" s="6">
        <v>1</v>
      </c>
    </row>
    <row r="34" spans="1:2" x14ac:dyDescent="0.25">
      <c r="A34" s="8" t="s">
        <v>590</v>
      </c>
      <c r="B34" s="6">
        <v>1</v>
      </c>
    </row>
    <row r="35" spans="1:2" x14ac:dyDescent="0.25">
      <c r="A35" s="8" t="s">
        <v>591</v>
      </c>
      <c r="B35" s="6">
        <v>1</v>
      </c>
    </row>
    <row r="36" spans="1:2" x14ac:dyDescent="0.25">
      <c r="A36" s="8" t="s">
        <v>592</v>
      </c>
      <c r="B36" s="6">
        <v>1</v>
      </c>
    </row>
    <row r="37" spans="1:2" x14ac:dyDescent="0.25">
      <c r="A37" s="8" t="s">
        <v>593</v>
      </c>
      <c r="B37" s="6">
        <v>1</v>
      </c>
    </row>
    <row r="38" spans="1:2" x14ac:dyDescent="0.25">
      <c r="A38" s="8" t="s">
        <v>559</v>
      </c>
      <c r="B38" s="6">
        <v>573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B269-6B9E-4174-9F16-8CDC231562DF}">
  <dimension ref="A3:B10"/>
  <sheetViews>
    <sheetView workbookViewId="0">
      <selection activeCell="B18" sqref="B18"/>
    </sheetView>
  </sheetViews>
  <sheetFormatPr defaultRowHeight="15" x14ac:dyDescent="0.25"/>
  <cols>
    <col min="1" max="1" width="34.42578125" bestFit="1" customWidth="1"/>
    <col min="2" max="2" width="15" bestFit="1" customWidth="1"/>
  </cols>
  <sheetData>
    <row r="3" spans="1:2" x14ac:dyDescent="0.25">
      <c r="A3" s="7" t="s">
        <v>558</v>
      </c>
      <c r="B3" t="s">
        <v>557</v>
      </c>
    </row>
    <row r="4" spans="1:2" x14ac:dyDescent="0.25">
      <c r="A4" s="8" t="s">
        <v>595</v>
      </c>
      <c r="B4" s="6">
        <v>1</v>
      </c>
    </row>
    <row r="5" spans="1:2" x14ac:dyDescent="0.25">
      <c r="A5" s="8" t="s">
        <v>596</v>
      </c>
      <c r="B5" s="6">
        <v>1</v>
      </c>
    </row>
    <row r="6" spans="1:2" x14ac:dyDescent="0.25">
      <c r="A6" s="8" t="s">
        <v>597</v>
      </c>
      <c r="B6" s="6">
        <v>1</v>
      </c>
    </row>
    <row r="7" spans="1:2" x14ac:dyDescent="0.25">
      <c r="A7" s="8" t="s">
        <v>598</v>
      </c>
      <c r="B7" s="6">
        <v>487</v>
      </c>
    </row>
    <row r="8" spans="1:2" x14ac:dyDescent="0.25">
      <c r="A8" s="8" t="s">
        <v>599</v>
      </c>
      <c r="B8" s="6">
        <v>80</v>
      </c>
    </row>
    <row r="9" spans="1:2" x14ac:dyDescent="0.25">
      <c r="A9" s="8" t="s">
        <v>600</v>
      </c>
      <c r="B9" s="6">
        <v>3</v>
      </c>
    </row>
    <row r="10" spans="1:2" x14ac:dyDescent="0.25">
      <c r="A10" s="8" t="s">
        <v>559</v>
      </c>
      <c r="B10" s="6">
        <v>573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30DE-018C-42C0-AFF0-82003CFD71B6}">
  <dimension ref="A3:M539"/>
  <sheetViews>
    <sheetView workbookViewId="0">
      <selection activeCell="P6" sqref="P6"/>
    </sheetView>
  </sheetViews>
  <sheetFormatPr defaultRowHeight="15" x14ac:dyDescent="0.25"/>
  <cols>
    <col min="1" max="1" width="14" bestFit="1" customWidth="1"/>
    <col min="2" max="2" width="26.28515625" style="22" bestFit="1" customWidth="1"/>
    <col min="3" max="3" width="26.28515625" style="21" bestFit="1" customWidth="1"/>
    <col min="4" max="4" width="26.28515625" style="9" bestFit="1" customWidth="1"/>
    <col min="5" max="19" width="26.28515625" bestFit="1" customWidth="1"/>
    <col min="20" max="25" width="20" bestFit="1" customWidth="1"/>
  </cols>
  <sheetData>
    <row r="3" spans="1:13" x14ac:dyDescent="0.25">
      <c r="A3" s="23"/>
      <c r="B3" s="24" t="s">
        <v>605</v>
      </c>
      <c r="C3" s="25" t="s">
        <v>606</v>
      </c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x14ac:dyDescent="0.25">
      <c r="A4" s="23"/>
      <c r="B4" s="27" t="s">
        <v>60</v>
      </c>
      <c r="C4" s="27"/>
      <c r="D4" s="28" t="s">
        <v>27</v>
      </c>
      <c r="E4" s="28"/>
      <c r="F4" s="27" t="s">
        <v>301</v>
      </c>
      <c r="G4" s="27"/>
      <c r="H4" s="28" t="s">
        <v>19</v>
      </c>
      <c r="I4" s="28"/>
      <c r="J4" s="27" t="s">
        <v>237</v>
      </c>
      <c r="K4" s="27"/>
      <c r="L4" s="28" t="s">
        <v>52</v>
      </c>
      <c r="M4" s="28"/>
    </row>
    <row r="5" spans="1:13" x14ac:dyDescent="0.25">
      <c r="A5" s="24" t="s">
        <v>5</v>
      </c>
      <c r="B5" s="29" t="s">
        <v>615</v>
      </c>
      <c r="C5" s="30" t="s">
        <v>616</v>
      </c>
      <c r="D5" s="31" t="s">
        <v>615</v>
      </c>
      <c r="E5" s="32" t="s">
        <v>616</v>
      </c>
      <c r="F5" s="29" t="s">
        <v>615</v>
      </c>
      <c r="G5" s="30" t="s">
        <v>616</v>
      </c>
      <c r="H5" s="31" t="s">
        <v>615</v>
      </c>
      <c r="I5" s="32" t="s">
        <v>616</v>
      </c>
      <c r="J5" s="29" t="s">
        <v>615</v>
      </c>
      <c r="K5" s="30" t="s">
        <v>616</v>
      </c>
      <c r="L5" s="31" t="s">
        <v>615</v>
      </c>
      <c r="M5" s="32" t="s">
        <v>616</v>
      </c>
    </row>
    <row r="6" spans="1:13" x14ac:dyDescent="0.25">
      <c r="A6" s="23" t="s">
        <v>607</v>
      </c>
      <c r="B6" s="29">
        <v>35</v>
      </c>
      <c r="C6" s="30">
        <v>1.7481914730782979</v>
      </c>
      <c r="D6" s="31">
        <v>79</v>
      </c>
      <c r="E6" s="32">
        <v>2.2078933860807206</v>
      </c>
      <c r="F6" s="29"/>
      <c r="G6" s="30"/>
      <c r="H6" s="31">
        <v>171</v>
      </c>
      <c r="I6" s="32">
        <v>1.2997591872939038</v>
      </c>
      <c r="J6" s="29">
        <v>3</v>
      </c>
      <c r="K6" s="30">
        <v>2.1267361111111112</v>
      </c>
      <c r="L6" s="31">
        <v>23</v>
      </c>
      <c r="M6" s="32">
        <v>2.1788401821993304</v>
      </c>
    </row>
    <row r="7" spans="1:13" x14ac:dyDescent="0.25">
      <c r="A7" s="23" t="s">
        <v>608</v>
      </c>
      <c r="B7" s="29"/>
      <c r="C7" s="30"/>
      <c r="D7" s="31">
        <v>5</v>
      </c>
      <c r="E7" s="32">
        <v>5.8200391732620442</v>
      </c>
      <c r="F7" s="29">
        <v>2</v>
      </c>
      <c r="G7" s="30">
        <v>6.25</v>
      </c>
      <c r="H7" s="31">
        <v>24</v>
      </c>
      <c r="I7" s="32">
        <v>5.5223598773907865</v>
      </c>
      <c r="J7" s="29"/>
      <c r="K7" s="30"/>
      <c r="L7" s="31">
        <v>7</v>
      </c>
      <c r="M7" s="32">
        <v>3.9899103460629468</v>
      </c>
    </row>
    <row r="8" spans="1:13" x14ac:dyDescent="0.25">
      <c r="A8" s="23" t="s">
        <v>609</v>
      </c>
      <c r="B8" s="29"/>
      <c r="C8" s="30"/>
      <c r="D8" s="31">
        <v>13</v>
      </c>
      <c r="E8" s="32">
        <v>6.7772369698760908</v>
      </c>
      <c r="F8" s="29">
        <v>1</v>
      </c>
      <c r="G8" s="30">
        <v>8.3539212869864983</v>
      </c>
      <c r="H8" s="31">
        <v>57</v>
      </c>
      <c r="I8" s="32">
        <v>7.8167009300969905</v>
      </c>
      <c r="J8" s="29"/>
      <c r="K8" s="30"/>
      <c r="L8" s="31">
        <v>9</v>
      </c>
      <c r="M8" s="32">
        <v>5.6159336553564208</v>
      </c>
    </row>
    <row r="9" spans="1:13" x14ac:dyDescent="0.25">
      <c r="A9" s="23" t="s">
        <v>610</v>
      </c>
      <c r="B9" s="29"/>
      <c r="C9" s="30"/>
      <c r="D9" s="31">
        <v>4</v>
      </c>
      <c r="E9" s="32">
        <v>7.8389220491733562</v>
      </c>
      <c r="F9" s="29"/>
      <c r="G9" s="30"/>
      <c r="H9" s="31">
        <v>69</v>
      </c>
      <c r="I9" s="32">
        <v>9.1159628438490063</v>
      </c>
      <c r="J9" s="29"/>
      <c r="K9" s="30"/>
      <c r="L9" s="31">
        <v>3</v>
      </c>
      <c r="M9" s="32">
        <v>5.8350667900856443</v>
      </c>
    </row>
    <row r="10" spans="1:13" x14ac:dyDescent="0.25">
      <c r="A10" s="23" t="s">
        <v>611</v>
      </c>
      <c r="B10" s="29"/>
      <c r="C10" s="30"/>
      <c r="D10" s="31">
        <v>1</v>
      </c>
      <c r="E10" s="32">
        <v>8.8999953722985801</v>
      </c>
      <c r="F10" s="29">
        <v>1</v>
      </c>
      <c r="G10" s="30">
        <v>8.3688223328001676</v>
      </c>
      <c r="H10" s="31">
        <v>33</v>
      </c>
      <c r="I10" s="32">
        <v>8.5283909751474791</v>
      </c>
      <c r="J10" s="29"/>
      <c r="K10" s="30"/>
      <c r="L10" s="31">
        <v>1</v>
      </c>
      <c r="M10" s="32">
        <v>6.4160255479750328</v>
      </c>
    </row>
    <row r="11" spans="1:13" x14ac:dyDescent="0.25">
      <c r="A11" s="23" t="s">
        <v>612</v>
      </c>
      <c r="B11" s="29"/>
      <c r="C11" s="30"/>
      <c r="D11" s="31">
        <v>1</v>
      </c>
      <c r="E11" s="32">
        <v>8.1557198782079183</v>
      </c>
      <c r="F11" s="29"/>
      <c r="G11" s="30"/>
      <c r="H11" s="31">
        <v>4</v>
      </c>
      <c r="I11" s="32">
        <v>8.6037142435708649</v>
      </c>
      <c r="J11" s="29"/>
      <c r="K11" s="30"/>
      <c r="L11" s="31"/>
      <c r="M11" s="32"/>
    </row>
    <row r="12" spans="1:13" x14ac:dyDescent="0.25">
      <c r="A12" s="23" t="s">
        <v>613</v>
      </c>
      <c r="B12" s="29"/>
      <c r="C12" s="30"/>
      <c r="D12" s="31">
        <v>3</v>
      </c>
      <c r="E12" s="32">
        <v>10.244715415348642</v>
      </c>
      <c r="F12" s="29"/>
      <c r="G12" s="30"/>
      <c r="H12" s="31">
        <v>2</v>
      </c>
      <c r="I12" s="32">
        <v>10.053655459606698</v>
      </c>
      <c r="J12" s="29"/>
      <c r="K12" s="30"/>
      <c r="L12" s="31"/>
      <c r="M12" s="32"/>
    </row>
    <row r="13" spans="1:13" x14ac:dyDescent="0.25">
      <c r="A13" s="23" t="s">
        <v>614</v>
      </c>
      <c r="B13" s="29"/>
      <c r="C13" s="30"/>
      <c r="D13" s="31">
        <v>4</v>
      </c>
      <c r="E13" s="32">
        <v>9.8041443010927853</v>
      </c>
      <c r="F13" s="29"/>
      <c r="G13" s="30"/>
      <c r="H13" s="31"/>
      <c r="I13" s="32"/>
      <c r="J13" s="29"/>
      <c r="K13" s="30"/>
      <c r="L13" s="31"/>
      <c r="M13" s="32"/>
    </row>
    <row r="14" spans="1:13" x14ac:dyDescent="0.25">
      <c r="B14"/>
      <c r="C14"/>
      <c r="D14"/>
    </row>
    <row r="15" spans="1:13" x14ac:dyDescent="0.25">
      <c r="B15"/>
      <c r="C15"/>
      <c r="D15"/>
    </row>
    <row r="16" spans="1:13" x14ac:dyDescent="0.25">
      <c r="B16"/>
      <c r="C16"/>
      <c r="D16"/>
    </row>
    <row r="17" spans="2:4" x14ac:dyDescent="0.25">
      <c r="B17"/>
      <c r="C17"/>
      <c r="D17"/>
    </row>
    <row r="18" spans="2:4" x14ac:dyDescent="0.25">
      <c r="B18"/>
      <c r="C18"/>
      <c r="D18"/>
    </row>
    <row r="19" spans="2:4" x14ac:dyDescent="0.25">
      <c r="B19"/>
      <c r="C19"/>
      <c r="D19"/>
    </row>
    <row r="20" spans="2:4" x14ac:dyDescent="0.25">
      <c r="B20"/>
      <c r="C20"/>
      <c r="D20"/>
    </row>
    <row r="21" spans="2:4" x14ac:dyDescent="0.25">
      <c r="B21"/>
      <c r="C21"/>
      <c r="D21"/>
    </row>
    <row r="22" spans="2:4" x14ac:dyDescent="0.25">
      <c r="B22"/>
      <c r="C22"/>
      <c r="D22"/>
    </row>
    <row r="23" spans="2:4" x14ac:dyDescent="0.25">
      <c r="B23"/>
      <c r="C23"/>
      <c r="D23"/>
    </row>
    <row r="24" spans="2:4" x14ac:dyDescent="0.25">
      <c r="B24"/>
      <c r="C24"/>
      <c r="D24"/>
    </row>
    <row r="25" spans="2:4" x14ac:dyDescent="0.25">
      <c r="B25"/>
      <c r="C25"/>
      <c r="D25"/>
    </row>
    <row r="26" spans="2:4" x14ac:dyDescent="0.25">
      <c r="B26"/>
      <c r="C26"/>
      <c r="D26"/>
    </row>
    <row r="27" spans="2:4" x14ac:dyDescent="0.25">
      <c r="B27"/>
      <c r="C27"/>
      <c r="D27"/>
    </row>
    <row r="28" spans="2:4" x14ac:dyDescent="0.25">
      <c r="B28"/>
      <c r="C28"/>
      <c r="D28"/>
    </row>
    <row r="29" spans="2:4" x14ac:dyDescent="0.25">
      <c r="B29"/>
      <c r="C29"/>
      <c r="D29"/>
    </row>
    <row r="30" spans="2:4" x14ac:dyDescent="0.25">
      <c r="C30"/>
      <c r="D30"/>
    </row>
    <row r="31" spans="2:4" x14ac:dyDescent="0.25">
      <c r="C31"/>
      <c r="D31"/>
    </row>
    <row r="32" spans="2:4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D44"/>
    </row>
    <row r="45" spans="3:4" x14ac:dyDescent="0.25">
      <c r="D45"/>
    </row>
    <row r="46" spans="3:4" x14ac:dyDescent="0.25">
      <c r="D46"/>
    </row>
    <row r="47" spans="3:4" x14ac:dyDescent="0.25">
      <c r="D47"/>
    </row>
    <row r="48" spans="3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5BFB-EC3A-47CA-8DCE-124BB7405885}">
  <dimension ref="A3:CM202"/>
  <sheetViews>
    <sheetView workbookViewId="0">
      <selection activeCell="BX12" sqref="BX12"/>
    </sheetView>
  </sheetViews>
  <sheetFormatPr defaultRowHeight="15" x14ac:dyDescent="0.25"/>
  <cols>
    <col min="1" max="1" width="15" bestFit="1" customWidth="1"/>
    <col min="2" max="2" width="13.7109375" bestFit="1" customWidth="1"/>
    <col min="3" max="6" width="4" bestFit="1" customWidth="1"/>
    <col min="7" max="7" width="2" bestFit="1" customWidth="1"/>
    <col min="8" max="16" width="4" bestFit="1" customWidth="1"/>
    <col min="17" max="17" width="2" bestFit="1" customWidth="1"/>
    <col min="18" max="23" width="4" bestFit="1" customWidth="1"/>
    <col min="24" max="24" width="2" bestFit="1" customWidth="1"/>
    <col min="25" max="32" width="4" bestFit="1" customWidth="1"/>
    <col min="33" max="33" width="2" bestFit="1" customWidth="1"/>
    <col min="34" max="39" width="4" bestFit="1" customWidth="1"/>
    <col min="40" max="40" width="2" bestFit="1" customWidth="1"/>
    <col min="41" max="55" width="4" bestFit="1" customWidth="1"/>
    <col min="56" max="56" width="2" bestFit="1" customWidth="1"/>
    <col min="57" max="65" width="4" bestFit="1" customWidth="1"/>
    <col min="66" max="66" width="2" bestFit="1" customWidth="1"/>
    <col min="67" max="75" width="4" bestFit="1" customWidth="1"/>
    <col min="76" max="76" width="2" bestFit="1" customWidth="1"/>
    <col min="77" max="84" width="4" bestFit="1" customWidth="1"/>
    <col min="85" max="85" width="3" bestFit="1" customWidth="1"/>
    <col min="86" max="90" width="5" bestFit="1" customWidth="1"/>
    <col min="91" max="92" width="9.140625" bestFit="1" customWidth="1"/>
    <col min="93" max="96" width="4" bestFit="1" customWidth="1"/>
    <col min="97" max="97" width="3" bestFit="1" customWidth="1"/>
    <col min="98" max="102" width="5" bestFit="1" customWidth="1"/>
    <col min="103" max="103" width="9.140625" bestFit="1" customWidth="1"/>
  </cols>
  <sheetData>
    <row r="3" spans="1:91" x14ac:dyDescent="0.25">
      <c r="A3" s="7" t="s">
        <v>557</v>
      </c>
      <c r="B3" s="7" t="s">
        <v>617</v>
      </c>
    </row>
    <row r="4" spans="1:91" x14ac:dyDescent="0.25">
      <c r="A4" s="7" t="s">
        <v>558</v>
      </c>
      <c r="B4">
        <v>0.5</v>
      </c>
      <c r="C4">
        <v>0.6</v>
      </c>
      <c r="D4">
        <v>0.7</v>
      </c>
      <c r="E4">
        <v>0.8</v>
      </c>
      <c r="F4">
        <v>0.9</v>
      </c>
      <c r="G4">
        <v>1</v>
      </c>
      <c r="H4">
        <v>1.1000000000000001</v>
      </c>
      <c r="I4">
        <v>1.2</v>
      </c>
      <c r="J4">
        <v>1.3</v>
      </c>
      <c r="K4">
        <v>1.4</v>
      </c>
      <c r="L4">
        <v>1.5</v>
      </c>
      <c r="M4">
        <v>1.6</v>
      </c>
      <c r="N4">
        <v>1.7</v>
      </c>
      <c r="O4">
        <v>1.8</v>
      </c>
      <c r="P4">
        <v>1.9</v>
      </c>
      <c r="Q4">
        <v>2</v>
      </c>
      <c r="R4">
        <v>2.1</v>
      </c>
      <c r="S4">
        <v>2.2999999999999998</v>
      </c>
      <c r="T4">
        <v>2.4</v>
      </c>
      <c r="U4">
        <v>2.5</v>
      </c>
      <c r="V4">
        <v>2.6</v>
      </c>
      <c r="W4">
        <v>2.8</v>
      </c>
      <c r="X4">
        <v>3</v>
      </c>
      <c r="Y4">
        <v>3.2</v>
      </c>
      <c r="Z4">
        <v>3.3</v>
      </c>
      <c r="AA4">
        <v>3.4</v>
      </c>
      <c r="AB4">
        <v>3.5</v>
      </c>
      <c r="AC4">
        <v>3.6</v>
      </c>
      <c r="AD4">
        <v>3.7</v>
      </c>
      <c r="AE4">
        <v>3.8</v>
      </c>
      <c r="AF4">
        <v>3.9</v>
      </c>
      <c r="AG4">
        <v>4</v>
      </c>
      <c r="AH4">
        <v>4.0999999999999996</v>
      </c>
      <c r="AI4">
        <v>4.2</v>
      </c>
      <c r="AJ4">
        <v>4.3</v>
      </c>
      <c r="AK4">
        <v>4.5</v>
      </c>
      <c r="AL4">
        <v>4.8</v>
      </c>
      <c r="AM4">
        <v>4.9000000000000004</v>
      </c>
      <c r="AN4">
        <v>5</v>
      </c>
      <c r="AO4">
        <v>5.0999999999999996</v>
      </c>
      <c r="AP4">
        <v>5.2</v>
      </c>
      <c r="AQ4">
        <v>5.4</v>
      </c>
      <c r="AR4">
        <v>5.5</v>
      </c>
      <c r="AS4">
        <v>5.8</v>
      </c>
      <c r="AT4">
        <v>5.9</v>
      </c>
      <c r="AU4">
        <v>6.1</v>
      </c>
      <c r="AV4">
        <v>6.2</v>
      </c>
      <c r="AW4">
        <v>6.3</v>
      </c>
      <c r="AX4">
        <v>6.4</v>
      </c>
      <c r="AY4">
        <v>6.5</v>
      </c>
      <c r="AZ4">
        <v>6.6</v>
      </c>
      <c r="BA4">
        <v>6.7</v>
      </c>
      <c r="BB4">
        <v>6.8</v>
      </c>
      <c r="BC4">
        <v>6.9</v>
      </c>
      <c r="BD4">
        <v>7</v>
      </c>
      <c r="BE4">
        <v>7.1</v>
      </c>
      <c r="BF4">
        <v>7.2</v>
      </c>
      <c r="BG4">
        <v>7.3</v>
      </c>
      <c r="BH4">
        <v>7.4</v>
      </c>
      <c r="BI4">
        <v>7.5</v>
      </c>
      <c r="BJ4">
        <v>7.6</v>
      </c>
      <c r="BK4">
        <v>7.7</v>
      </c>
      <c r="BL4">
        <v>7.8</v>
      </c>
      <c r="BM4">
        <v>7.9</v>
      </c>
      <c r="BN4">
        <v>8</v>
      </c>
      <c r="BO4">
        <v>8.1</v>
      </c>
      <c r="BP4">
        <v>8.1999999999999993</v>
      </c>
      <c r="BQ4">
        <v>8.3000000000000007</v>
      </c>
      <c r="BR4">
        <v>8.4</v>
      </c>
      <c r="BS4">
        <v>8.5</v>
      </c>
      <c r="BT4">
        <v>8.6</v>
      </c>
      <c r="BU4">
        <v>8.6999999999999993</v>
      </c>
      <c r="BV4">
        <v>8.8000000000000007</v>
      </c>
      <c r="BW4">
        <v>8.9</v>
      </c>
      <c r="BX4">
        <v>9</v>
      </c>
      <c r="BY4">
        <v>9.1</v>
      </c>
      <c r="BZ4">
        <v>9.1999999999999993</v>
      </c>
      <c r="CA4">
        <v>9.3000000000000007</v>
      </c>
      <c r="CB4">
        <v>9.4</v>
      </c>
      <c r="CC4">
        <v>9.5</v>
      </c>
      <c r="CD4">
        <v>9.6</v>
      </c>
      <c r="CE4">
        <v>9.8000000000000007</v>
      </c>
      <c r="CF4">
        <v>9.9</v>
      </c>
      <c r="CG4">
        <v>10</v>
      </c>
      <c r="CH4">
        <v>10.199999999999999</v>
      </c>
      <c r="CI4">
        <v>10.3</v>
      </c>
      <c r="CJ4">
        <v>10.5</v>
      </c>
      <c r="CK4">
        <v>41.3</v>
      </c>
      <c r="CL4">
        <v>91.3</v>
      </c>
      <c r="CM4" t="s">
        <v>559</v>
      </c>
    </row>
    <row r="5" spans="1:91" x14ac:dyDescent="0.25">
      <c r="A5" s="8">
        <v>4</v>
      </c>
      <c r="B5" s="6"/>
      <c r="C5" s="6"/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>
        <v>1</v>
      </c>
    </row>
    <row r="6" spans="1:91" x14ac:dyDescent="0.25">
      <c r="A6" s="8">
        <v>4.2</v>
      </c>
      <c r="B6" s="6"/>
      <c r="C6" s="6"/>
      <c r="D6" s="6"/>
      <c r="E6" s="6">
        <v>1</v>
      </c>
      <c r="F6" s="6"/>
      <c r="G6" s="6">
        <v>1</v>
      </c>
      <c r="H6" s="6">
        <v>1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>
        <v>3</v>
      </c>
    </row>
    <row r="7" spans="1:91" x14ac:dyDescent="0.25">
      <c r="A7" s="8">
        <v>4.3</v>
      </c>
      <c r="B7" s="6"/>
      <c r="C7" s="6"/>
      <c r="D7" s="6"/>
      <c r="E7" s="6">
        <v>1</v>
      </c>
      <c r="F7" s="6">
        <v>1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>
        <v>2</v>
      </c>
    </row>
    <row r="8" spans="1:91" x14ac:dyDescent="0.25">
      <c r="A8" s="8">
        <v>4.5</v>
      </c>
      <c r="B8" s="6">
        <v>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>
        <v>1</v>
      </c>
    </row>
    <row r="9" spans="1:91" x14ac:dyDescent="0.25">
      <c r="A9" s="8">
        <v>6.4</v>
      </c>
      <c r="B9" s="6"/>
      <c r="C9" s="6"/>
      <c r="D9" s="6"/>
      <c r="E9" s="6"/>
      <c r="F9" s="6">
        <v>1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>
        <v>1</v>
      </c>
    </row>
    <row r="10" spans="1:91" x14ac:dyDescent="0.25">
      <c r="A10" s="8">
        <v>7</v>
      </c>
      <c r="B10" s="6"/>
      <c r="C10" s="6"/>
      <c r="D10" s="6"/>
      <c r="E10" s="6"/>
      <c r="F10" s="6"/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>
        <v>1</v>
      </c>
    </row>
    <row r="11" spans="1:91" x14ac:dyDescent="0.25">
      <c r="A11" s="8">
        <v>7.2</v>
      </c>
      <c r="B11" s="6"/>
      <c r="C11" s="6"/>
      <c r="D11" s="6"/>
      <c r="E11" s="6"/>
      <c r="F11" s="6"/>
      <c r="G11" s="6"/>
      <c r="H11" s="6"/>
      <c r="I11" s="6"/>
      <c r="J11" s="6">
        <v>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>
        <v>1</v>
      </c>
    </row>
    <row r="12" spans="1:91" x14ac:dyDescent="0.25">
      <c r="A12" s="8">
        <v>7.6</v>
      </c>
      <c r="B12" s="6"/>
      <c r="C12" s="6"/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>
        <v>1</v>
      </c>
    </row>
    <row r="13" spans="1:91" x14ac:dyDescent="0.25">
      <c r="A13" s="8">
        <v>7.8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>
        <v>1</v>
      </c>
    </row>
    <row r="14" spans="1:91" x14ac:dyDescent="0.25">
      <c r="A14" s="8">
        <v>8.1999999999999993</v>
      </c>
      <c r="B14" s="6"/>
      <c r="C14" s="6"/>
      <c r="D14" s="6">
        <v>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>
        <v>1</v>
      </c>
    </row>
    <row r="15" spans="1:91" x14ac:dyDescent="0.25">
      <c r="A15" s="8">
        <v>8.3000000000000007</v>
      </c>
      <c r="B15" s="6"/>
      <c r="C15" s="6"/>
      <c r="D15" s="6"/>
      <c r="E15" s="6"/>
      <c r="F15" s="6">
        <v>1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>
        <v>1</v>
      </c>
    </row>
    <row r="16" spans="1:91" x14ac:dyDescent="0.25">
      <c r="A16" s="8">
        <v>8.5</v>
      </c>
      <c r="B16" s="6"/>
      <c r="C16" s="6">
        <v>1</v>
      </c>
      <c r="D16" s="6">
        <v>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>
        <v>2</v>
      </c>
    </row>
    <row r="17" spans="1:91" x14ac:dyDescent="0.25">
      <c r="A17" s="8">
        <v>8.6</v>
      </c>
      <c r="B17" s="6"/>
      <c r="C17" s="6"/>
      <c r="D17" s="6"/>
      <c r="E17" s="6"/>
      <c r="F17" s="6"/>
      <c r="G17" s="6">
        <v>1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>
        <v>1</v>
      </c>
    </row>
    <row r="18" spans="1:91" x14ac:dyDescent="0.25">
      <c r="A18" s="8">
        <v>8.6999999999999993</v>
      </c>
      <c r="B18" s="6"/>
      <c r="C18" s="6"/>
      <c r="D18" s="6"/>
      <c r="E18" s="6">
        <v>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>
        <v>1</v>
      </c>
    </row>
    <row r="19" spans="1:91" x14ac:dyDescent="0.25">
      <c r="A19" s="8">
        <v>8.8000000000000007</v>
      </c>
      <c r="B19" s="6"/>
      <c r="C19" s="6"/>
      <c r="D19" s="6"/>
      <c r="E19" s="6"/>
      <c r="F19" s="6"/>
      <c r="G19" s="6"/>
      <c r="H19" s="6"/>
      <c r="I19" s="6">
        <v>1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>
        <v>1</v>
      </c>
    </row>
    <row r="20" spans="1:91" x14ac:dyDescent="0.25">
      <c r="A20" s="8">
        <v>9.1</v>
      </c>
      <c r="B20" s="6"/>
      <c r="C20" s="6"/>
      <c r="D20" s="6"/>
      <c r="E20" s="6"/>
      <c r="F20" s="6"/>
      <c r="G20" s="6">
        <v>1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>
        <v>1</v>
      </c>
    </row>
    <row r="21" spans="1:91" x14ac:dyDescent="0.25">
      <c r="A21" s="8">
        <v>9.4</v>
      </c>
      <c r="B21" s="6"/>
      <c r="C21" s="6"/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>
        <v>1</v>
      </c>
    </row>
    <row r="22" spans="1:91" x14ac:dyDescent="0.25">
      <c r="A22" s="8">
        <v>9.5</v>
      </c>
      <c r="B22" s="6"/>
      <c r="C22" s="6">
        <v>1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>
        <v>1</v>
      </c>
    </row>
    <row r="23" spans="1:91" x14ac:dyDescent="0.25">
      <c r="A23" s="8">
        <v>9.6</v>
      </c>
      <c r="B23" s="6"/>
      <c r="C23" s="6"/>
      <c r="D23" s="6"/>
      <c r="E23" s="6"/>
      <c r="F23" s="6">
        <v>1</v>
      </c>
      <c r="G23" s="6"/>
      <c r="H23" s="6"/>
      <c r="I23" s="6"/>
      <c r="J23" s="6"/>
      <c r="K23" s="6">
        <v>1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>
        <v>2</v>
      </c>
    </row>
    <row r="24" spans="1:91" x14ac:dyDescent="0.25">
      <c r="A24" s="8">
        <v>9.6999999999999993</v>
      </c>
      <c r="B24" s="6"/>
      <c r="C24" s="6"/>
      <c r="D24" s="6"/>
      <c r="E24" s="6"/>
      <c r="F24" s="6"/>
      <c r="G24" s="6"/>
      <c r="H24" s="6">
        <v>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>
        <v>1</v>
      </c>
    </row>
    <row r="25" spans="1:91" x14ac:dyDescent="0.25">
      <c r="A25" s="8">
        <v>9.8000000000000007</v>
      </c>
      <c r="B25" s="6"/>
      <c r="C25" s="6"/>
      <c r="D25" s="6"/>
      <c r="E25" s="6">
        <v>1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>
        <v>1</v>
      </c>
    </row>
    <row r="26" spans="1:91" x14ac:dyDescent="0.25">
      <c r="A26" s="8">
        <v>10.199999999999999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>
        <v>1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>
        <v>1</v>
      </c>
    </row>
    <row r="27" spans="1:91" x14ac:dyDescent="0.25">
      <c r="A27" s="8">
        <v>11.2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>
        <v>1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>
        <v>1</v>
      </c>
    </row>
    <row r="28" spans="1:91" x14ac:dyDescent="0.25">
      <c r="A28" s="8">
        <v>11.3</v>
      </c>
      <c r="B28" s="6"/>
      <c r="C28" s="6"/>
      <c r="D28" s="6"/>
      <c r="E28" s="6"/>
      <c r="F28" s="6"/>
      <c r="G28" s="6"/>
      <c r="H28" s="6"/>
      <c r="I28" s="6"/>
      <c r="J28" s="6"/>
      <c r="K28" s="6">
        <v>1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>
        <v>1</v>
      </c>
    </row>
    <row r="29" spans="1:91" x14ac:dyDescent="0.25">
      <c r="A29" s="8">
        <v>11.6</v>
      </c>
      <c r="B29" s="6"/>
      <c r="C29" s="6"/>
      <c r="D29" s="6">
        <v>1</v>
      </c>
      <c r="E29" s="6"/>
      <c r="F29" s="6"/>
      <c r="G29" s="6"/>
      <c r="H29" s="6"/>
      <c r="I29" s="6">
        <v>1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>
        <v>2</v>
      </c>
    </row>
    <row r="30" spans="1:91" x14ac:dyDescent="0.25">
      <c r="A30" s="8">
        <v>12</v>
      </c>
      <c r="B30" s="6"/>
      <c r="C30" s="6"/>
      <c r="D30" s="6"/>
      <c r="E30" s="6"/>
      <c r="F30" s="6"/>
      <c r="G30" s="6"/>
      <c r="H30" s="6"/>
      <c r="I30" s="6"/>
      <c r="J30" s="6">
        <v>1</v>
      </c>
      <c r="K30" s="6">
        <v>1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>
        <v>2</v>
      </c>
    </row>
    <row r="31" spans="1:91" x14ac:dyDescent="0.25">
      <c r="A31" s="8">
        <v>13.3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>
        <v>1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>
        <v>1</v>
      </c>
    </row>
    <row r="32" spans="1:91" x14ac:dyDescent="0.25">
      <c r="A32" s="8">
        <v>13.8</v>
      </c>
      <c r="B32" s="6"/>
      <c r="C32" s="6"/>
      <c r="D32" s="6"/>
      <c r="E32" s="6"/>
      <c r="F32" s="6"/>
      <c r="G32" s="6"/>
      <c r="H32" s="6"/>
      <c r="I32" s="6"/>
      <c r="J32" s="6">
        <v>1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>
        <v>1</v>
      </c>
    </row>
    <row r="33" spans="1:91" x14ac:dyDescent="0.25">
      <c r="A33" s="8">
        <v>14.5</v>
      </c>
      <c r="B33" s="6"/>
      <c r="C33" s="6"/>
      <c r="D33" s="6"/>
      <c r="E33" s="6"/>
      <c r="F33" s="6"/>
      <c r="G33" s="6"/>
      <c r="H33" s="6"/>
      <c r="I33" s="6"/>
      <c r="J33" s="6">
        <v>1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>
        <v>1</v>
      </c>
    </row>
    <row r="34" spans="1:91" x14ac:dyDescent="0.25">
      <c r="A34" s="8">
        <v>14.8</v>
      </c>
      <c r="B34" s="6"/>
      <c r="C34" s="6"/>
      <c r="D34" s="6"/>
      <c r="E34" s="6"/>
      <c r="F34" s="6"/>
      <c r="G34" s="6"/>
      <c r="H34" s="6"/>
      <c r="I34" s="6">
        <v>1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>
        <v>1</v>
      </c>
    </row>
    <row r="35" spans="1:91" x14ac:dyDescent="0.25">
      <c r="A35" s="8">
        <v>15.4</v>
      </c>
      <c r="B35" s="6"/>
      <c r="C35" s="6"/>
      <c r="D35" s="6"/>
      <c r="E35" s="6">
        <v>1</v>
      </c>
      <c r="F35" s="6"/>
      <c r="G35" s="6"/>
      <c r="H35" s="6"/>
      <c r="I35" s="6"/>
      <c r="J35" s="6"/>
      <c r="K35" s="6"/>
      <c r="L35" s="6"/>
      <c r="M35" s="6">
        <v>1</v>
      </c>
      <c r="N35" s="6"/>
      <c r="O35" s="6">
        <v>1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>
        <v>3</v>
      </c>
    </row>
    <row r="36" spans="1:91" x14ac:dyDescent="0.25">
      <c r="A36" s="8">
        <v>15.5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>
        <v>1</v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>
        <v>1</v>
      </c>
    </row>
    <row r="37" spans="1:91" x14ac:dyDescent="0.25">
      <c r="A37" s="8">
        <v>15.7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>
        <v>1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>
        <v>1</v>
      </c>
    </row>
    <row r="38" spans="1:91" x14ac:dyDescent="0.25">
      <c r="A38" s="8">
        <v>15.8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>
        <v>1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>
        <v>1</v>
      </c>
    </row>
    <row r="39" spans="1:91" x14ac:dyDescent="0.25">
      <c r="A39" s="8">
        <v>16</v>
      </c>
      <c r="B39" s="6"/>
      <c r="C39" s="6"/>
      <c r="D39" s="6"/>
      <c r="E39" s="6"/>
      <c r="F39" s="6"/>
      <c r="G39" s="6"/>
      <c r="H39" s="6"/>
      <c r="I39" s="6"/>
      <c r="J39" s="6"/>
      <c r="K39" s="6">
        <v>1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>
        <v>1</v>
      </c>
    </row>
    <row r="40" spans="1:91" x14ac:dyDescent="0.25">
      <c r="A40" s="8">
        <v>16.3</v>
      </c>
      <c r="B40" s="6"/>
      <c r="C40" s="6"/>
      <c r="D40" s="6"/>
      <c r="E40" s="6"/>
      <c r="F40" s="6"/>
      <c r="G40" s="6"/>
      <c r="H40" s="6"/>
      <c r="I40" s="6"/>
      <c r="J40" s="6">
        <v>1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>
        <v>1</v>
      </c>
    </row>
    <row r="41" spans="1:91" x14ac:dyDescent="0.25">
      <c r="A41" s="8">
        <v>16.399999999999999</v>
      </c>
      <c r="B41" s="6"/>
      <c r="C41" s="6"/>
      <c r="D41" s="6"/>
      <c r="E41" s="6"/>
      <c r="F41" s="6"/>
      <c r="G41" s="6"/>
      <c r="H41" s="6"/>
      <c r="I41" s="6"/>
      <c r="J41" s="6">
        <v>1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>
        <v>1</v>
      </c>
    </row>
    <row r="42" spans="1:91" x14ac:dyDescent="0.25">
      <c r="A42" s="8">
        <v>16.600000000000001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>
        <v>1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>
        <v>1</v>
      </c>
    </row>
    <row r="43" spans="1:91" x14ac:dyDescent="0.25">
      <c r="A43" s="8">
        <v>16.7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>
        <v>1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>
        <v>1</v>
      </c>
    </row>
    <row r="44" spans="1:91" x14ac:dyDescent="0.25">
      <c r="A44" s="8">
        <v>18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>
        <v>1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>
        <v>1</v>
      </c>
    </row>
    <row r="45" spans="1:91" x14ac:dyDescent="0.25">
      <c r="A45" s="8">
        <v>18.5</v>
      </c>
      <c r="B45" s="6"/>
      <c r="C45" s="6"/>
      <c r="D45" s="6"/>
      <c r="E45" s="6"/>
      <c r="F45" s="6"/>
      <c r="G45" s="6"/>
      <c r="H45" s="6"/>
      <c r="I45" s="6"/>
      <c r="J45" s="6"/>
      <c r="K45" s="6">
        <v>1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>
        <v>1</v>
      </c>
    </row>
    <row r="46" spans="1:91" x14ac:dyDescent="0.25">
      <c r="A46" s="8">
        <v>18.8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>
        <v>1</v>
      </c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>
        <v>1</v>
      </c>
    </row>
    <row r="47" spans="1:91" x14ac:dyDescent="0.25">
      <c r="A47" s="8">
        <v>19.8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>
        <v>1</v>
      </c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>
        <v>1</v>
      </c>
    </row>
    <row r="48" spans="1:91" x14ac:dyDescent="0.25">
      <c r="A48" s="8">
        <v>21.6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>
        <v>1</v>
      </c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>
        <v>1</v>
      </c>
    </row>
    <row r="49" spans="1:91" x14ac:dyDescent="0.25">
      <c r="A49" s="8">
        <v>22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>
        <v>1</v>
      </c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>
        <v>1</v>
      </c>
    </row>
    <row r="50" spans="1:91" x14ac:dyDescent="0.25">
      <c r="A50" s="8">
        <v>22.2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>
        <v>1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>
        <v>1</v>
      </c>
    </row>
    <row r="51" spans="1:91" x14ac:dyDescent="0.25">
      <c r="A51" s="8">
        <v>22.9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>
        <v>1</v>
      </c>
      <c r="Y51" s="6">
        <v>1</v>
      </c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>
        <v>2</v>
      </c>
    </row>
    <row r="52" spans="1:91" x14ac:dyDescent="0.25">
      <c r="A52" s="8">
        <v>23.7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>
        <v>1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>
        <v>1</v>
      </c>
    </row>
    <row r="53" spans="1:91" x14ac:dyDescent="0.25">
      <c r="A53" s="8">
        <v>24.4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>
        <v>1</v>
      </c>
      <c r="CL53" s="6"/>
      <c r="CM53" s="6">
        <v>1</v>
      </c>
    </row>
    <row r="54" spans="1:91" x14ac:dyDescent="0.25">
      <c r="A54" s="8">
        <v>24.6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>
        <v>1</v>
      </c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>
        <v>1</v>
      </c>
    </row>
    <row r="55" spans="1:91" x14ac:dyDescent="0.25">
      <c r="A55" s="8">
        <v>24.9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>
        <v>1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>
        <v>1</v>
      </c>
    </row>
    <row r="56" spans="1:91" x14ac:dyDescent="0.25">
      <c r="A56" s="8">
        <v>25.4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>
        <v>1</v>
      </c>
      <c r="R56" s="6"/>
      <c r="S56" s="6"/>
      <c r="T56" s="6"/>
      <c r="U56" s="6">
        <v>1</v>
      </c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>
        <v>2</v>
      </c>
    </row>
    <row r="57" spans="1:91" x14ac:dyDescent="0.25">
      <c r="A57" s="8">
        <v>25.7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>
        <v>1</v>
      </c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>
        <v>1</v>
      </c>
    </row>
    <row r="58" spans="1:91" x14ac:dyDescent="0.25">
      <c r="A58" s="8">
        <v>26.2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>
        <v>1</v>
      </c>
    </row>
    <row r="59" spans="1:91" x14ac:dyDescent="0.25">
      <c r="A59" s="8">
        <v>27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>
        <v>1</v>
      </c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>
        <v>1</v>
      </c>
    </row>
    <row r="60" spans="1:91" x14ac:dyDescent="0.25">
      <c r="A60" s="8">
        <v>27.3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>
        <v>1</v>
      </c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>
        <v>1</v>
      </c>
    </row>
    <row r="61" spans="1:91" x14ac:dyDescent="0.25">
      <c r="A61" s="8">
        <v>27.6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>
        <v>1</v>
      </c>
    </row>
    <row r="62" spans="1:91" x14ac:dyDescent="0.25">
      <c r="A62" s="8">
        <v>27.8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>
        <v>1</v>
      </c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>
        <v>1</v>
      </c>
    </row>
    <row r="63" spans="1:91" x14ac:dyDescent="0.25">
      <c r="A63" s="8">
        <v>28.3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>
        <v>1</v>
      </c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>
        <v>1</v>
      </c>
    </row>
    <row r="64" spans="1:91" x14ac:dyDescent="0.25">
      <c r="A64" s="8">
        <v>28.4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>
        <v>1</v>
      </c>
      <c r="AE64" s="6"/>
      <c r="AF64" s="6">
        <v>1</v>
      </c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>
        <v>2</v>
      </c>
    </row>
    <row r="65" spans="1:91" x14ac:dyDescent="0.25">
      <c r="A65" s="8">
        <v>28.7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>
        <v>1</v>
      </c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>
        <v>1</v>
      </c>
    </row>
    <row r="66" spans="1:91" x14ac:dyDescent="0.25">
      <c r="A66" s="8">
        <v>28.8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>
        <v>1</v>
      </c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>
        <v>1</v>
      </c>
    </row>
    <row r="67" spans="1:91" x14ac:dyDescent="0.25">
      <c r="A67" s="8">
        <v>29.2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>
        <v>1</v>
      </c>
      <c r="R67" s="6"/>
      <c r="S67" s="6"/>
      <c r="T67" s="6"/>
      <c r="U67" s="6"/>
      <c r="V67" s="6"/>
      <c r="W67" s="6"/>
      <c r="X67" s="6"/>
      <c r="Y67" s="6"/>
      <c r="Z67" s="6"/>
      <c r="AA67" s="6">
        <v>1</v>
      </c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>
        <v>2</v>
      </c>
    </row>
    <row r="68" spans="1:91" x14ac:dyDescent="0.25">
      <c r="A68" s="8">
        <v>29.5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>
        <v>1</v>
      </c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>
        <v>1</v>
      </c>
    </row>
    <row r="69" spans="1:91" x14ac:dyDescent="0.25">
      <c r="A69" s="8">
        <v>31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>
        <v>1</v>
      </c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>
        <v>1</v>
      </c>
    </row>
    <row r="70" spans="1:91" x14ac:dyDescent="0.25">
      <c r="A70" s="8">
        <v>31.4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>
        <v>1</v>
      </c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>
        <v>1</v>
      </c>
    </row>
    <row r="71" spans="1:91" x14ac:dyDescent="0.25">
      <c r="A71" s="8">
        <v>32.799999999999997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>
        <v>1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>
        <v>1</v>
      </c>
    </row>
    <row r="72" spans="1:91" x14ac:dyDescent="0.25">
      <c r="A72" s="8">
        <v>33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>
        <v>1</v>
      </c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>
        <v>1</v>
      </c>
    </row>
    <row r="73" spans="1:91" x14ac:dyDescent="0.25">
      <c r="A73" s="8">
        <v>35.299999999999997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>
        <v>1</v>
      </c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>
        <v>1</v>
      </c>
    </row>
    <row r="74" spans="1:91" x14ac:dyDescent="0.25">
      <c r="A74" s="8">
        <v>35.799999999999997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>
        <v>1</v>
      </c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>
        <v>1</v>
      </c>
    </row>
    <row r="75" spans="1:91" x14ac:dyDescent="0.25">
      <c r="A75" s="8">
        <v>36.1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>
        <v>1</v>
      </c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>
        <v>1</v>
      </c>
    </row>
    <row r="76" spans="1:91" x14ac:dyDescent="0.25">
      <c r="A76" s="8">
        <v>36.9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>
        <v>1</v>
      </c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>
        <v>1</v>
      </c>
    </row>
    <row r="77" spans="1:91" x14ac:dyDescent="0.25">
      <c r="A77" s="8">
        <v>37.299999999999997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>
        <v>1</v>
      </c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>
        <v>1</v>
      </c>
    </row>
    <row r="78" spans="1:91" x14ac:dyDescent="0.25">
      <c r="A78" s="8">
        <v>37.5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>
        <v>1</v>
      </c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>
        <v>1</v>
      </c>
    </row>
    <row r="79" spans="1:91" x14ac:dyDescent="0.25">
      <c r="A79" s="8">
        <v>38.1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>
        <v>1</v>
      </c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>
        <v>1</v>
      </c>
    </row>
    <row r="80" spans="1:91" x14ac:dyDescent="0.25">
      <c r="A80" s="8">
        <v>39.299999999999997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>
        <v>1</v>
      </c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>
        <v>1</v>
      </c>
    </row>
    <row r="81" spans="1:91" x14ac:dyDescent="0.25">
      <c r="A81" s="8">
        <v>39.9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>
        <v>1</v>
      </c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>
        <v>1</v>
      </c>
    </row>
    <row r="82" spans="1:91" x14ac:dyDescent="0.25">
      <c r="A82" s="8">
        <v>40.4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>
        <v>1</v>
      </c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>
        <v>1</v>
      </c>
    </row>
    <row r="83" spans="1:91" x14ac:dyDescent="0.25">
      <c r="A83" s="8">
        <v>41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>
        <v>1</v>
      </c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>
        <v>1</v>
      </c>
    </row>
    <row r="84" spans="1:91" x14ac:dyDescent="0.25">
      <c r="A84" s="8">
        <v>42.3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>
        <v>1</v>
      </c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>
        <v>1</v>
      </c>
    </row>
    <row r="85" spans="1:91" x14ac:dyDescent="0.25">
      <c r="A85" s="8">
        <v>43.5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>
        <v>1</v>
      </c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>
        <v>1</v>
      </c>
    </row>
    <row r="86" spans="1:91" x14ac:dyDescent="0.25">
      <c r="A86" s="8">
        <v>44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>
        <v>1</v>
      </c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>
        <v>1</v>
      </c>
    </row>
    <row r="87" spans="1:91" x14ac:dyDescent="0.25">
      <c r="A87" s="8">
        <v>47.6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>
        <v>1</v>
      </c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>
        <v>1</v>
      </c>
    </row>
    <row r="88" spans="1:91" x14ac:dyDescent="0.25">
      <c r="A88" s="8">
        <v>47.9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>
        <v>1</v>
      </c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>
        <v>1</v>
      </c>
    </row>
    <row r="89" spans="1:91" x14ac:dyDescent="0.25">
      <c r="A89" s="8">
        <v>48.3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>
        <v>1</v>
      </c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>
        <v>1</v>
      </c>
    </row>
    <row r="90" spans="1:91" x14ac:dyDescent="0.25">
      <c r="A90" s="8">
        <v>48.5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>
        <v>1</v>
      </c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>
        <v>1</v>
      </c>
    </row>
    <row r="91" spans="1:91" x14ac:dyDescent="0.25">
      <c r="A91" s="8">
        <v>49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>
        <v>1</v>
      </c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>
        <v>1</v>
      </c>
    </row>
    <row r="92" spans="1:91" x14ac:dyDescent="0.25">
      <c r="A92" s="8">
        <v>49.5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>
        <v>1</v>
      </c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>
        <v>1</v>
      </c>
    </row>
    <row r="93" spans="1:91" x14ac:dyDescent="0.25">
      <c r="A93" s="8">
        <v>49.9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>
        <v>1</v>
      </c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>
        <v>1</v>
      </c>
    </row>
    <row r="94" spans="1:91" x14ac:dyDescent="0.25">
      <c r="A94" s="8">
        <v>50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>
        <v>2</v>
      </c>
      <c r="CJ94" s="6"/>
      <c r="CK94" s="6"/>
      <c r="CL94" s="6"/>
      <c r="CM94" s="6">
        <v>2</v>
      </c>
    </row>
    <row r="95" spans="1:91" x14ac:dyDescent="0.25">
      <c r="A95" s="8">
        <v>50.3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>
        <v>1</v>
      </c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>
        <v>1</v>
      </c>
    </row>
    <row r="96" spans="1:91" x14ac:dyDescent="0.25">
      <c r="A96" s="8">
        <v>50.9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>
        <v>1</v>
      </c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>
        <v>1</v>
      </c>
    </row>
    <row r="97" spans="1:91" x14ac:dyDescent="0.25">
      <c r="A97" s="8">
        <v>51.1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>
        <v>1</v>
      </c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>
        <v>1</v>
      </c>
    </row>
    <row r="98" spans="1:91" x14ac:dyDescent="0.25">
      <c r="A98" s="8">
        <v>52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>
        <v>1</v>
      </c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>
        <v>1</v>
      </c>
    </row>
    <row r="99" spans="1:91" x14ac:dyDescent="0.25">
      <c r="A99" s="8">
        <v>52.4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>
        <v>1</v>
      </c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>
        <v>1</v>
      </c>
    </row>
    <row r="100" spans="1:91" x14ac:dyDescent="0.25">
      <c r="A100" s="8">
        <v>53.2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>
        <v>1</v>
      </c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>
        <v>1</v>
      </c>
    </row>
    <row r="101" spans="1:91" x14ac:dyDescent="0.25">
      <c r="A101" s="8">
        <v>53.4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>
        <v>1</v>
      </c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>
        <v>1</v>
      </c>
    </row>
    <row r="102" spans="1:91" x14ac:dyDescent="0.25">
      <c r="A102" s="8">
        <v>53.5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>
        <v>1</v>
      </c>
      <c r="BE102" s="6">
        <v>1</v>
      </c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>
        <v>2</v>
      </c>
    </row>
    <row r="103" spans="1:91" x14ac:dyDescent="0.25">
      <c r="A103" s="8">
        <v>54.2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>
        <v>1</v>
      </c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>
        <v>1</v>
      </c>
    </row>
    <row r="104" spans="1:91" x14ac:dyDescent="0.25">
      <c r="A104" s="8">
        <v>54.4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>
        <v>1</v>
      </c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>
        <v>1</v>
      </c>
    </row>
    <row r="105" spans="1:91" x14ac:dyDescent="0.25">
      <c r="A105" s="8">
        <v>54.6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>
        <v>1</v>
      </c>
      <c r="BC105" s="6"/>
      <c r="BD105" s="6"/>
      <c r="BE105" s="6"/>
      <c r="BF105" s="6"/>
      <c r="BG105" s="6"/>
      <c r="BH105" s="6"/>
      <c r="BI105" s="6"/>
      <c r="BJ105" s="6"/>
      <c r="BK105" s="6"/>
      <c r="BL105" s="6">
        <v>1</v>
      </c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>
        <v>2</v>
      </c>
    </row>
    <row r="106" spans="1:91" x14ac:dyDescent="0.25">
      <c r="A106" s="8">
        <v>55.2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>
        <v>1</v>
      </c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>
        <v>1</v>
      </c>
    </row>
    <row r="107" spans="1:91" x14ac:dyDescent="0.25">
      <c r="A107" s="8">
        <v>55.3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>
        <v>1</v>
      </c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>
        <v>1</v>
      </c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>
        <v>2</v>
      </c>
    </row>
    <row r="108" spans="1:91" x14ac:dyDescent="0.25">
      <c r="A108" s="8">
        <v>55.4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>
        <v>1</v>
      </c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>
        <v>1</v>
      </c>
    </row>
    <row r="109" spans="1:91" x14ac:dyDescent="0.25">
      <c r="A109" s="8">
        <v>55.5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>
        <v>1</v>
      </c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>
        <v>1</v>
      </c>
    </row>
    <row r="110" spans="1:91" x14ac:dyDescent="0.25">
      <c r="A110" s="8">
        <v>55.6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>
        <v>1</v>
      </c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>
        <v>1</v>
      </c>
    </row>
    <row r="111" spans="1:91" x14ac:dyDescent="0.25">
      <c r="A111" s="8">
        <v>55.7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>
        <v>1</v>
      </c>
      <c r="BI111" s="6">
        <v>1</v>
      </c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>
        <v>2</v>
      </c>
    </row>
    <row r="112" spans="1:91" x14ac:dyDescent="0.25">
      <c r="A112" s="8">
        <v>56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>
        <v>1</v>
      </c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>
        <v>1</v>
      </c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>
        <v>1</v>
      </c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>
        <v>3</v>
      </c>
    </row>
    <row r="113" spans="1:91" x14ac:dyDescent="0.25">
      <c r="A113" s="8">
        <v>56.4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>
        <v>1</v>
      </c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>
        <v>1</v>
      </c>
    </row>
    <row r="114" spans="1:91" x14ac:dyDescent="0.25">
      <c r="A114" s="8">
        <v>56.6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>
        <v>1</v>
      </c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>
        <v>1</v>
      </c>
    </row>
    <row r="115" spans="1:91" x14ac:dyDescent="0.25">
      <c r="A115" s="8">
        <v>56.7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>
        <v>1</v>
      </c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>
        <v>1</v>
      </c>
    </row>
    <row r="116" spans="1:91" x14ac:dyDescent="0.25">
      <c r="A116" s="8">
        <v>56.9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>
        <v>1</v>
      </c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>
        <v>1</v>
      </c>
    </row>
    <row r="117" spans="1:91" x14ac:dyDescent="0.25">
      <c r="A117" s="8">
        <v>57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>
        <v>1</v>
      </c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>
        <v>1</v>
      </c>
    </row>
    <row r="118" spans="1:91" x14ac:dyDescent="0.25">
      <c r="A118" s="8">
        <v>57.1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>
        <v>1</v>
      </c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>
        <v>1</v>
      </c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>
        <v>2</v>
      </c>
    </row>
    <row r="119" spans="1:91" x14ac:dyDescent="0.25">
      <c r="A119" s="8">
        <v>57.3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>
        <v>1</v>
      </c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>
        <v>1</v>
      </c>
    </row>
    <row r="120" spans="1:91" x14ac:dyDescent="0.25">
      <c r="A120" s="8">
        <v>57.4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>
        <v>1</v>
      </c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>
        <v>1</v>
      </c>
    </row>
    <row r="121" spans="1:91" x14ac:dyDescent="0.25">
      <c r="A121" s="8">
        <v>57.6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>
        <v>1</v>
      </c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>
        <v>1</v>
      </c>
    </row>
    <row r="122" spans="1:91" x14ac:dyDescent="0.25">
      <c r="A122" s="8">
        <v>57.7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>
        <v>1</v>
      </c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>
        <v>1</v>
      </c>
    </row>
    <row r="123" spans="1:91" x14ac:dyDescent="0.25">
      <c r="A123" s="8">
        <v>58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>
        <v>1</v>
      </c>
      <c r="AS123" s="6"/>
      <c r="AT123" s="6"/>
      <c r="AU123" s="6"/>
      <c r="AV123" s="6"/>
      <c r="AW123" s="6"/>
      <c r="AX123" s="6"/>
      <c r="AY123" s="6"/>
      <c r="AZ123" s="6">
        <v>1</v>
      </c>
      <c r="BA123" s="6"/>
      <c r="BB123" s="6"/>
      <c r="BC123" s="6"/>
      <c r="BD123" s="6">
        <v>1</v>
      </c>
      <c r="BE123" s="6">
        <v>2</v>
      </c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>
        <v>5</v>
      </c>
    </row>
    <row r="124" spans="1:91" x14ac:dyDescent="0.25">
      <c r="A124" s="8">
        <v>58.1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>
        <v>1</v>
      </c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>
        <v>1</v>
      </c>
    </row>
    <row r="125" spans="1:91" x14ac:dyDescent="0.25">
      <c r="A125" s="8">
        <v>58.2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>
        <v>1</v>
      </c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>
        <v>1</v>
      </c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>
        <v>2</v>
      </c>
    </row>
    <row r="126" spans="1:91" x14ac:dyDescent="0.25">
      <c r="A126" s="8">
        <v>58.3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>
        <v>1</v>
      </c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>
        <v>1</v>
      </c>
    </row>
    <row r="127" spans="1:91" x14ac:dyDescent="0.25">
      <c r="A127" s="8">
        <v>58.5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>
        <v>1</v>
      </c>
      <c r="BM127" s="6"/>
      <c r="BN127" s="6"/>
      <c r="BO127" s="6">
        <v>1</v>
      </c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>
        <v>2</v>
      </c>
    </row>
    <row r="128" spans="1:91" x14ac:dyDescent="0.25">
      <c r="A128" s="8">
        <v>59.1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>
        <v>1</v>
      </c>
      <c r="AY128" s="6"/>
      <c r="AZ128" s="6"/>
      <c r="BA128" s="6"/>
      <c r="BB128" s="6"/>
      <c r="BC128" s="6">
        <v>1</v>
      </c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>
        <v>2</v>
      </c>
    </row>
    <row r="129" spans="1:91" x14ac:dyDescent="0.25">
      <c r="A129" s="8">
        <v>59.2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>
        <v>1</v>
      </c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>
        <v>1</v>
      </c>
    </row>
    <row r="130" spans="1:91" x14ac:dyDescent="0.25">
      <c r="A130" s="8">
        <v>59.3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>
        <v>1</v>
      </c>
      <c r="BD130" s="6"/>
      <c r="BE130" s="6"/>
      <c r="BF130" s="6"/>
      <c r="BG130" s="6">
        <v>1</v>
      </c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>
        <v>2</v>
      </c>
    </row>
    <row r="131" spans="1:91" x14ac:dyDescent="0.25">
      <c r="A131" s="8">
        <v>59.4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>
        <v>1</v>
      </c>
      <c r="BE131" s="6"/>
      <c r="BF131" s="6"/>
      <c r="BG131" s="6"/>
      <c r="BH131" s="6">
        <v>1</v>
      </c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>
        <v>1</v>
      </c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>
        <v>3</v>
      </c>
    </row>
    <row r="132" spans="1:91" x14ac:dyDescent="0.25">
      <c r="A132" s="8">
        <v>59.5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>
        <v>1</v>
      </c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>
        <v>1</v>
      </c>
    </row>
    <row r="133" spans="1:91" x14ac:dyDescent="0.25">
      <c r="A133" s="8">
        <v>59.8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>
        <v>1</v>
      </c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>
        <v>1</v>
      </c>
    </row>
    <row r="134" spans="1:91" x14ac:dyDescent="0.25">
      <c r="A134" s="8">
        <v>59.9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>
        <v>1</v>
      </c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>
        <v>1</v>
      </c>
    </row>
    <row r="135" spans="1:91" x14ac:dyDescent="0.25">
      <c r="A135" s="8">
        <v>60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>
        <v>1</v>
      </c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>
        <v>1</v>
      </c>
    </row>
    <row r="136" spans="1:91" x14ac:dyDescent="0.25">
      <c r="A136" s="8">
        <v>60.1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>
        <v>1</v>
      </c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>
        <v>1</v>
      </c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>
        <v>2</v>
      </c>
    </row>
    <row r="137" spans="1:91" x14ac:dyDescent="0.25">
      <c r="A137" s="8">
        <v>60.2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>
        <v>1</v>
      </c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>
        <v>1</v>
      </c>
    </row>
    <row r="138" spans="1:91" x14ac:dyDescent="0.25">
      <c r="A138" s="8">
        <v>60.4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>
        <v>1</v>
      </c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>
        <v>1</v>
      </c>
    </row>
    <row r="139" spans="1:91" x14ac:dyDescent="0.25">
      <c r="A139" s="8">
        <v>60.7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>
        <v>1</v>
      </c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>
        <v>1</v>
      </c>
    </row>
    <row r="140" spans="1:91" x14ac:dyDescent="0.25">
      <c r="A140" s="8">
        <v>60.8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>
        <v>1</v>
      </c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>
        <v>1</v>
      </c>
    </row>
    <row r="141" spans="1:91" x14ac:dyDescent="0.25">
      <c r="A141" s="8">
        <v>61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>
        <v>1</v>
      </c>
      <c r="BT141" s="6"/>
      <c r="BU141" s="6"/>
      <c r="BV141" s="6"/>
      <c r="BW141" s="6"/>
      <c r="BX141" s="6"/>
      <c r="BY141" s="6"/>
      <c r="BZ141" s="6"/>
      <c r="CA141" s="6">
        <v>1</v>
      </c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>
        <v>2</v>
      </c>
    </row>
    <row r="142" spans="1:91" x14ac:dyDescent="0.25">
      <c r="A142" s="8">
        <v>61.1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>
        <v>1</v>
      </c>
      <c r="BM142" s="6">
        <v>1</v>
      </c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>
        <v>2</v>
      </c>
    </row>
    <row r="143" spans="1:91" x14ac:dyDescent="0.25">
      <c r="A143" s="8">
        <v>61.2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>
        <v>1</v>
      </c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>
        <v>1</v>
      </c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>
        <v>2</v>
      </c>
    </row>
    <row r="144" spans="1:91" x14ac:dyDescent="0.25">
      <c r="A144" s="8">
        <v>61.3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>
        <v>1</v>
      </c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>
        <v>1</v>
      </c>
    </row>
    <row r="145" spans="1:91" x14ac:dyDescent="0.25">
      <c r="A145" s="8">
        <v>61.4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>
        <v>1</v>
      </c>
      <c r="BH145" s="6"/>
      <c r="BI145" s="6"/>
      <c r="BJ145" s="6"/>
      <c r="BK145" s="6">
        <v>1</v>
      </c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>
        <v>2</v>
      </c>
    </row>
    <row r="146" spans="1:91" x14ac:dyDescent="0.25">
      <c r="A146" s="8">
        <v>61.5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>
        <v>1</v>
      </c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>
        <v>1</v>
      </c>
    </row>
    <row r="147" spans="1:91" x14ac:dyDescent="0.25">
      <c r="A147" s="8">
        <v>61.7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>
        <v>1</v>
      </c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>
        <v>1</v>
      </c>
    </row>
    <row r="148" spans="1:91" x14ac:dyDescent="0.25">
      <c r="A148" s="8">
        <v>61.8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>
        <v>1</v>
      </c>
      <c r="BC148" s="6"/>
      <c r="BD148" s="6">
        <v>1</v>
      </c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>
        <v>2</v>
      </c>
    </row>
    <row r="149" spans="1:91" x14ac:dyDescent="0.25">
      <c r="A149" s="8">
        <v>61.9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>
        <v>1</v>
      </c>
      <c r="BG149" s="6"/>
      <c r="BH149" s="6"/>
      <c r="BI149" s="6"/>
      <c r="BJ149" s="6"/>
      <c r="BK149" s="6"/>
      <c r="BL149" s="6"/>
      <c r="BM149" s="6"/>
      <c r="BN149" s="6">
        <v>1</v>
      </c>
      <c r="BO149" s="6"/>
      <c r="BP149" s="6"/>
      <c r="BQ149" s="6"/>
      <c r="BR149" s="6"/>
      <c r="BS149" s="6"/>
      <c r="BT149" s="6"/>
      <c r="BU149" s="6"/>
      <c r="BV149" s="6">
        <v>1</v>
      </c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>
        <v>3</v>
      </c>
    </row>
    <row r="150" spans="1:91" x14ac:dyDescent="0.25">
      <c r="A150" s="8">
        <v>62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>
        <v>1</v>
      </c>
      <c r="BL150" s="6"/>
      <c r="BM150" s="6"/>
      <c r="BN150" s="6"/>
      <c r="BO150" s="6">
        <v>1</v>
      </c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>
        <v>2</v>
      </c>
    </row>
    <row r="151" spans="1:91" x14ac:dyDescent="0.25">
      <c r="A151" s="8">
        <v>62.4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>
        <v>1</v>
      </c>
      <c r="BN151" s="6"/>
      <c r="BO151" s="6"/>
      <c r="BP151" s="6">
        <v>1</v>
      </c>
      <c r="BQ151" s="6"/>
      <c r="BR151" s="6"/>
      <c r="BS151" s="6">
        <v>1</v>
      </c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>
        <v>3</v>
      </c>
    </row>
    <row r="152" spans="1:91" x14ac:dyDescent="0.25">
      <c r="A152" s="8">
        <v>62.5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>
        <v>1</v>
      </c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>
        <v>1</v>
      </c>
    </row>
    <row r="153" spans="1:91" x14ac:dyDescent="0.25">
      <c r="A153" s="8">
        <v>62.6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>
        <v>1</v>
      </c>
      <c r="BI153" s="6">
        <v>1</v>
      </c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>
        <v>2</v>
      </c>
    </row>
    <row r="154" spans="1:91" x14ac:dyDescent="0.25">
      <c r="A154" s="8">
        <v>62.8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>
        <v>1</v>
      </c>
      <c r="BP154" s="6"/>
      <c r="BQ154" s="6"/>
      <c r="BR154" s="6"/>
      <c r="BS154" s="6"/>
      <c r="BT154" s="6"/>
      <c r="BU154" s="6">
        <v>1</v>
      </c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>
        <v>2</v>
      </c>
    </row>
    <row r="155" spans="1:91" x14ac:dyDescent="0.25">
      <c r="A155" s="8">
        <v>63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>
        <v>1</v>
      </c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>
        <v>1</v>
      </c>
    </row>
    <row r="156" spans="1:91" x14ac:dyDescent="0.25">
      <c r="A156" s="8">
        <v>63.3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>
        <v>1</v>
      </c>
      <c r="BJ156" s="6">
        <v>1</v>
      </c>
      <c r="BK156" s="6">
        <v>1</v>
      </c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>
        <v>1</v>
      </c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>
        <v>4</v>
      </c>
    </row>
    <row r="157" spans="1:91" x14ac:dyDescent="0.25">
      <c r="A157" s="8">
        <v>63.4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>
        <v>2</v>
      </c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>
        <v>2</v>
      </c>
    </row>
    <row r="158" spans="1:91" x14ac:dyDescent="0.25">
      <c r="A158" s="8">
        <v>63.5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>
        <v>1</v>
      </c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>
        <v>1</v>
      </c>
    </row>
    <row r="159" spans="1:91" x14ac:dyDescent="0.25">
      <c r="A159" s="8">
        <v>63.7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>
        <v>1</v>
      </c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>
        <v>1</v>
      </c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>
        <v>2</v>
      </c>
    </row>
    <row r="160" spans="1:91" x14ac:dyDescent="0.25">
      <c r="A160" s="8">
        <v>63.8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>
        <v>1</v>
      </c>
      <c r="CD160" s="6"/>
      <c r="CE160" s="6"/>
      <c r="CF160" s="6"/>
      <c r="CG160" s="6"/>
      <c r="CH160" s="6"/>
      <c r="CI160" s="6"/>
      <c r="CJ160" s="6"/>
      <c r="CK160" s="6"/>
      <c r="CL160" s="6"/>
      <c r="CM160" s="6">
        <v>1</v>
      </c>
    </row>
    <row r="161" spans="1:91" x14ac:dyDescent="0.25">
      <c r="A161" s="8">
        <v>64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>
        <v>1</v>
      </c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>
        <v>1</v>
      </c>
    </row>
    <row r="162" spans="1:91" x14ac:dyDescent="0.25">
      <c r="A162" s="8">
        <v>64.099999999999994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>
        <v>1</v>
      </c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>
        <v>1</v>
      </c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>
        <v>2</v>
      </c>
    </row>
    <row r="163" spans="1:91" x14ac:dyDescent="0.25">
      <c r="A163" s="8">
        <v>64.2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>
        <v>1</v>
      </c>
      <c r="BV163" s="6"/>
      <c r="BW163" s="6"/>
      <c r="BX163" s="6"/>
      <c r="BY163" s="6">
        <v>1</v>
      </c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>
        <v>2</v>
      </c>
    </row>
    <row r="164" spans="1:91" x14ac:dyDescent="0.25">
      <c r="A164" s="8">
        <v>64.7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>
        <v>1</v>
      </c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>
        <v>1</v>
      </c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>
        <v>2</v>
      </c>
    </row>
    <row r="165" spans="1:91" x14ac:dyDescent="0.25">
      <c r="A165" s="8">
        <v>64.8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>
        <v>1</v>
      </c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>
        <v>1</v>
      </c>
    </row>
    <row r="166" spans="1:91" x14ac:dyDescent="0.25">
      <c r="A166" s="8">
        <v>65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>
        <v>1</v>
      </c>
      <c r="CM166" s="6">
        <v>1</v>
      </c>
    </row>
    <row r="167" spans="1:91" x14ac:dyDescent="0.25">
      <c r="A167" s="8">
        <v>65.2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>
        <v>1</v>
      </c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>
        <v>1</v>
      </c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>
        <v>2</v>
      </c>
    </row>
    <row r="168" spans="1:91" x14ac:dyDescent="0.25">
      <c r="A168" s="8">
        <v>65.400000000000006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>
        <v>1</v>
      </c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>
        <v>1</v>
      </c>
    </row>
    <row r="169" spans="1:91" x14ac:dyDescent="0.25">
      <c r="A169" s="8">
        <v>65.599999999999994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>
        <v>1</v>
      </c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>
        <v>1</v>
      </c>
    </row>
    <row r="170" spans="1:91" x14ac:dyDescent="0.25">
      <c r="A170" s="8">
        <v>65.8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>
        <v>1</v>
      </c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>
        <v>1</v>
      </c>
    </row>
    <row r="171" spans="1:91" x14ac:dyDescent="0.25">
      <c r="A171" s="8">
        <v>66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>
        <v>1</v>
      </c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>
        <v>1</v>
      </c>
    </row>
    <row r="172" spans="1:91" x14ac:dyDescent="0.25">
      <c r="A172" s="8">
        <v>66.2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>
        <v>1</v>
      </c>
      <c r="BL172" s="6">
        <v>1</v>
      </c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>
        <v>2</v>
      </c>
    </row>
    <row r="173" spans="1:91" x14ac:dyDescent="0.25">
      <c r="A173" s="8">
        <v>66.3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>
        <v>1</v>
      </c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>
        <v>1</v>
      </c>
    </row>
    <row r="174" spans="1:91" x14ac:dyDescent="0.25">
      <c r="A174" s="8">
        <v>66.400000000000006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>
        <v>1</v>
      </c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>
        <v>1</v>
      </c>
    </row>
    <row r="175" spans="1:91" x14ac:dyDescent="0.25">
      <c r="A175" s="8">
        <v>66.599999999999994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>
        <v>1</v>
      </c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>
        <v>1</v>
      </c>
    </row>
    <row r="176" spans="1:91" x14ac:dyDescent="0.25">
      <c r="A176" s="8">
        <v>66.900000000000006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>
        <v>1</v>
      </c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>
        <v>1</v>
      </c>
    </row>
    <row r="177" spans="1:91" x14ac:dyDescent="0.25">
      <c r="A177" s="8">
        <v>67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>
        <v>1</v>
      </c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>
        <v>1</v>
      </c>
    </row>
    <row r="178" spans="1:91" x14ac:dyDescent="0.25">
      <c r="A178" s="8">
        <v>67.3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>
        <v>1</v>
      </c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>
        <v>1</v>
      </c>
    </row>
    <row r="179" spans="1:91" x14ac:dyDescent="0.25">
      <c r="A179" s="8">
        <v>67.400000000000006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>
        <v>1</v>
      </c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>
        <v>1</v>
      </c>
    </row>
    <row r="180" spans="1:91" x14ac:dyDescent="0.25">
      <c r="A180" s="8">
        <v>67.5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>
        <v>1</v>
      </c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>
        <v>1</v>
      </c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>
        <v>2</v>
      </c>
    </row>
    <row r="181" spans="1:91" x14ac:dyDescent="0.25">
      <c r="A181" s="8">
        <v>67.599999999999994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>
        <v>1</v>
      </c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>
        <v>1</v>
      </c>
    </row>
    <row r="182" spans="1:91" x14ac:dyDescent="0.25">
      <c r="A182" s="8">
        <v>67.7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>
        <v>1</v>
      </c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>
        <v>1</v>
      </c>
    </row>
    <row r="183" spans="1:91" x14ac:dyDescent="0.25">
      <c r="A183" s="8">
        <v>68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>
        <v>1</v>
      </c>
      <c r="BN183" s="6"/>
      <c r="BO183" s="6"/>
      <c r="BP183" s="6"/>
      <c r="BQ183" s="6"/>
      <c r="BR183" s="6"/>
      <c r="BS183" s="6"/>
      <c r="BT183" s="6">
        <v>1</v>
      </c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>
        <v>2</v>
      </c>
    </row>
    <row r="184" spans="1:91" x14ac:dyDescent="0.25">
      <c r="A184" s="8">
        <v>68.2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>
        <v>1</v>
      </c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>
        <v>1</v>
      </c>
    </row>
    <row r="185" spans="1:91" x14ac:dyDescent="0.25">
      <c r="A185" s="8">
        <v>69.400000000000006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>
        <v>1</v>
      </c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>
        <v>1</v>
      </c>
    </row>
    <row r="186" spans="1:91" x14ac:dyDescent="0.25">
      <c r="A186" s="8">
        <v>69.5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>
        <v>1</v>
      </c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>
        <v>1</v>
      </c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>
        <v>2</v>
      </c>
    </row>
    <row r="187" spans="1:91" x14ac:dyDescent="0.25">
      <c r="A187" s="8">
        <v>70.099999999999994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>
        <v>1</v>
      </c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>
        <v>1</v>
      </c>
      <c r="CK187" s="6"/>
      <c r="CL187" s="6"/>
      <c r="CM187" s="6">
        <v>2</v>
      </c>
    </row>
    <row r="188" spans="1:91" x14ac:dyDescent="0.25">
      <c r="A188" s="8">
        <v>70.900000000000006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>
        <v>1</v>
      </c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>
        <v>1</v>
      </c>
    </row>
    <row r="189" spans="1:91" x14ac:dyDescent="0.25">
      <c r="A189" s="8">
        <v>71.3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>
        <v>1</v>
      </c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>
        <v>1</v>
      </c>
    </row>
    <row r="190" spans="1:91" x14ac:dyDescent="0.25">
      <c r="A190" s="8">
        <v>72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>
        <v>1</v>
      </c>
      <c r="CJ190" s="6"/>
      <c r="CK190" s="6"/>
      <c r="CL190" s="6"/>
      <c r="CM190" s="6">
        <v>1</v>
      </c>
    </row>
    <row r="191" spans="1:91" x14ac:dyDescent="0.25">
      <c r="A191" s="8">
        <v>72.3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>
        <v>1</v>
      </c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>
        <v>1</v>
      </c>
    </row>
    <row r="192" spans="1:91" x14ac:dyDescent="0.25">
      <c r="A192" s="8">
        <v>73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>
        <v>1</v>
      </c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>
        <v>1</v>
      </c>
    </row>
    <row r="193" spans="1:91" x14ac:dyDescent="0.25">
      <c r="A193" s="8">
        <v>73.099999999999994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>
        <v>1</v>
      </c>
      <c r="CF193" s="6"/>
      <c r="CG193" s="6"/>
      <c r="CH193" s="6"/>
      <c r="CI193" s="6"/>
      <c r="CJ193" s="6"/>
      <c r="CK193" s="6"/>
      <c r="CL193" s="6"/>
      <c r="CM193" s="6">
        <v>1</v>
      </c>
    </row>
    <row r="194" spans="1:91" x14ac:dyDescent="0.25">
      <c r="A194" s="8">
        <v>73.7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>
        <v>1</v>
      </c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>
        <v>1</v>
      </c>
    </row>
    <row r="195" spans="1:91" x14ac:dyDescent="0.25">
      <c r="A195" s="8">
        <v>75.3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>
        <v>1</v>
      </c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>
        <v>1</v>
      </c>
    </row>
    <row r="196" spans="1:91" x14ac:dyDescent="0.25">
      <c r="A196" s="8">
        <v>76.3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>
        <v>1</v>
      </c>
      <c r="CH196" s="6"/>
      <c r="CI196" s="6"/>
      <c r="CJ196" s="6"/>
      <c r="CK196" s="6"/>
      <c r="CL196" s="6"/>
      <c r="CM196" s="6">
        <v>1</v>
      </c>
    </row>
    <row r="197" spans="1:91" x14ac:dyDescent="0.25">
      <c r="A197" s="8">
        <v>78.599999999999994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>
        <v>1</v>
      </c>
      <c r="CG197" s="6"/>
      <c r="CH197" s="6"/>
      <c r="CI197" s="6"/>
      <c r="CJ197" s="6"/>
      <c r="CK197" s="6"/>
      <c r="CL197" s="6"/>
      <c r="CM197" s="6">
        <v>1</v>
      </c>
    </row>
    <row r="198" spans="1:91" x14ac:dyDescent="0.25">
      <c r="A198" s="8">
        <v>81.599999999999994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>
        <v>1</v>
      </c>
      <c r="CI198" s="6"/>
      <c r="CJ198" s="6"/>
      <c r="CK198" s="6"/>
      <c r="CL198" s="6"/>
      <c r="CM198" s="6">
        <v>1</v>
      </c>
    </row>
    <row r="199" spans="1:91" x14ac:dyDescent="0.25">
      <c r="A199" s="8">
        <v>82.7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>
        <v>1</v>
      </c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>
        <v>1</v>
      </c>
    </row>
    <row r="200" spans="1:91" x14ac:dyDescent="0.25">
      <c r="A200" s="8">
        <v>89.9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>
        <v>1</v>
      </c>
      <c r="CE200" s="6"/>
      <c r="CF200" s="6"/>
      <c r="CG200" s="6"/>
      <c r="CH200" s="6"/>
      <c r="CI200" s="6"/>
      <c r="CJ200" s="6"/>
      <c r="CK200" s="6"/>
      <c r="CL200" s="6"/>
      <c r="CM200" s="6">
        <v>1</v>
      </c>
    </row>
    <row r="201" spans="1:91" x14ac:dyDescent="0.25">
      <c r="A201" s="8">
        <v>91.3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>
        <v>1</v>
      </c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>
        <v>1</v>
      </c>
    </row>
    <row r="202" spans="1:91" x14ac:dyDescent="0.25">
      <c r="A202" s="8" t="s">
        <v>559</v>
      </c>
      <c r="B202" s="6">
        <v>1</v>
      </c>
      <c r="C202" s="6">
        <v>2</v>
      </c>
      <c r="D202" s="6">
        <v>3</v>
      </c>
      <c r="E202" s="6">
        <v>6</v>
      </c>
      <c r="F202" s="6">
        <v>5</v>
      </c>
      <c r="G202" s="6">
        <v>3</v>
      </c>
      <c r="H202" s="6">
        <v>3</v>
      </c>
      <c r="I202" s="6">
        <v>4</v>
      </c>
      <c r="J202" s="6">
        <v>7</v>
      </c>
      <c r="K202" s="6">
        <v>5</v>
      </c>
      <c r="L202" s="6">
        <v>1</v>
      </c>
      <c r="M202" s="6">
        <v>3</v>
      </c>
      <c r="N202" s="6">
        <v>4</v>
      </c>
      <c r="O202" s="6">
        <v>3</v>
      </c>
      <c r="P202" s="6">
        <v>2</v>
      </c>
      <c r="Q202" s="6">
        <v>3</v>
      </c>
      <c r="R202" s="6">
        <v>1</v>
      </c>
      <c r="S202" s="6">
        <v>2</v>
      </c>
      <c r="T202" s="6">
        <v>1</v>
      </c>
      <c r="U202" s="6">
        <v>2</v>
      </c>
      <c r="V202" s="6">
        <v>3</v>
      </c>
      <c r="W202" s="6">
        <v>1</v>
      </c>
      <c r="X202" s="6">
        <v>2</v>
      </c>
      <c r="Y202" s="6">
        <v>1</v>
      </c>
      <c r="Z202" s="6">
        <v>1</v>
      </c>
      <c r="AA202" s="6">
        <v>2</v>
      </c>
      <c r="AB202" s="6">
        <v>3</v>
      </c>
      <c r="AC202" s="6">
        <v>2</v>
      </c>
      <c r="AD202" s="6">
        <v>3</v>
      </c>
      <c r="AE202" s="6">
        <v>1</v>
      </c>
      <c r="AF202" s="6">
        <v>1</v>
      </c>
      <c r="AG202" s="6">
        <v>2</v>
      </c>
      <c r="AH202" s="6">
        <v>3</v>
      </c>
      <c r="AI202" s="6">
        <v>1</v>
      </c>
      <c r="AJ202" s="6">
        <v>2</v>
      </c>
      <c r="AK202" s="6">
        <v>1</v>
      </c>
      <c r="AL202" s="6">
        <v>2</v>
      </c>
      <c r="AM202" s="6">
        <v>1</v>
      </c>
      <c r="AN202" s="6">
        <v>1</v>
      </c>
      <c r="AO202" s="6">
        <v>1</v>
      </c>
      <c r="AP202" s="6">
        <v>1</v>
      </c>
      <c r="AQ202" s="6">
        <v>2</v>
      </c>
      <c r="AR202" s="6">
        <v>1</v>
      </c>
      <c r="AS202" s="6">
        <v>3</v>
      </c>
      <c r="AT202" s="6">
        <v>5</v>
      </c>
      <c r="AU202" s="6">
        <v>2</v>
      </c>
      <c r="AV202" s="6">
        <v>3</v>
      </c>
      <c r="AW202" s="6">
        <v>3</v>
      </c>
      <c r="AX202" s="6">
        <v>3</v>
      </c>
      <c r="AY202" s="6">
        <v>2</v>
      </c>
      <c r="AZ202" s="6">
        <v>5</v>
      </c>
      <c r="BA202" s="6">
        <v>3</v>
      </c>
      <c r="BB202" s="6">
        <v>4</v>
      </c>
      <c r="BC202" s="6">
        <v>7</v>
      </c>
      <c r="BD202" s="6">
        <v>7</v>
      </c>
      <c r="BE202" s="6">
        <v>8</v>
      </c>
      <c r="BF202" s="6">
        <v>7</v>
      </c>
      <c r="BG202" s="6">
        <v>9</v>
      </c>
      <c r="BH202" s="6">
        <v>4</v>
      </c>
      <c r="BI202" s="6">
        <v>7</v>
      </c>
      <c r="BJ202" s="6">
        <v>2</v>
      </c>
      <c r="BK202" s="6">
        <v>7</v>
      </c>
      <c r="BL202" s="6">
        <v>6</v>
      </c>
      <c r="BM202" s="6">
        <v>4</v>
      </c>
      <c r="BN202" s="6">
        <v>1</v>
      </c>
      <c r="BO202" s="6">
        <v>8</v>
      </c>
      <c r="BP202" s="6">
        <v>4</v>
      </c>
      <c r="BQ202" s="6">
        <v>1</v>
      </c>
      <c r="BR202" s="6">
        <v>5</v>
      </c>
      <c r="BS202" s="6">
        <v>5</v>
      </c>
      <c r="BT202" s="6">
        <v>3</v>
      </c>
      <c r="BU202" s="6">
        <v>3</v>
      </c>
      <c r="BV202" s="6">
        <v>2</v>
      </c>
      <c r="BW202" s="6">
        <v>3</v>
      </c>
      <c r="BX202" s="6">
        <v>2</v>
      </c>
      <c r="BY202" s="6">
        <v>2</v>
      </c>
      <c r="BZ202" s="6">
        <v>1</v>
      </c>
      <c r="CA202" s="6">
        <v>2</v>
      </c>
      <c r="CB202" s="6">
        <v>1</v>
      </c>
      <c r="CC202" s="6">
        <v>1</v>
      </c>
      <c r="CD202" s="6">
        <v>1</v>
      </c>
      <c r="CE202" s="6">
        <v>1</v>
      </c>
      <c r="CF202" s="6">
        <v>1</v>
      </c>
      <c r="CG202" s="6">
        <v>1</v>
      </c>
      <c r="CH202" s="6">
        <v>1</v>
      </c>
      <c r="CI202" s="6">
        <v>3</v>
      </c>
      <c r="CJ202" s="6">
        <v>1</v>
      </c>
      <c r="CK202" s="6">
        <v>1</v>
      </c>
      <c r="CL202" s="6">
        <v>1</v>
      </c>
      <c r="CM202" s="6">
        <v>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71"/>
  <sheetViews>
    <sheetView tabSelected="1" topLeftCell="W1" workbookViewId="0">
      <pane ySplit="1" topLeftCell="A535" activePane="bottomLeft" state="frozen"/>
      <selection pane="bottomLeft" activeCell="N149" sqref="A149:XFD149"/>
    </sheetView>
  </sheetViews>
  <sheetFormatPr defaultRowHeight="15" x14ac:dyDescent="0.25"/>
  <cols>
    <col min="1" max="1" width="8.7109375" customWidth="1"/>
    <col min="2" max="2" width="16" customWidth="1"/>
    <col min="3" max="3" width="7.5703125" customWidth="1"/>
    <col min="4" max="4" width="15.5703125" customWidth="1"/>
    <col min="5" max="5" width="10.5703125" hidden="1" customWidth="1"/>
    <col min="6" max="6" width="14" customWidth="1"/>
    <col min="7" max="8" width="14" style="12" customWidth="1"/>
    <col min="9" max="13" width="14" style="12" hidden="1" customWidth="1"/>
    <col min="14" max="15" width="14" style="12" customWidth="1"/>
    <col min="16" max="20" width="14" hidden="1" customWidth="1"/>
    <col min="25" max="25" width="7.7109375" style="9" bestFit="1" customWidth="1"/>
    <col min="26" max="26" width="7.140625" style="9" bestFit="1" customWidth="1"/>
    <col min="27" max="27" width="11.42578125" style="9" customWidth="1"/>
    <col min="28" max="29" width="11.140625" style="9" customWidth="1"/>
    <col min="30" max="30" width="14" style="12" customWidth="1"/>
    <col min="31" max="31" width="16.7109375" style="9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" t="s">
        <v>14</v>
      </c>
      <c r="Q1" s="1" t="s">
        <v>15</v>
      </c>
      <c r="R1" s="1" t="s">
        <v>16</v>
      </c>
      <c r="S1" s="1" t="s">
        <v>0</v>
      </c>
      <c r="T1" s="1" t="s">
        <v>17</v>
      </c>
      <c r="U1" t="s">
        <v>554</v>
      </c>
      <c r="V1" t="s">
        <v>555</v>
      </c>
      <c r="W1" t="s">
        <v>556</v>
      </c>
      <c r="X1" t="s">
        <v>594</v>
      </c>
      <c r="Y1" s="9" t="s">
        <v>601</v>
      </c>
      <c r="Z1" s="9" t="s">
        <v>602</v>
      </c>
      <c r="AA1" s="9" t="s">
        <v>603</v>
      </c>
      <c r="AB1" s="9" t="s">
        <v>604</v>
      </c>
      <c r="AC1" s="9" t="s">
        <v>604</v>
      </c>
      <c r="AD1" s="10" t="s">
        <v>13</v>
      </c>
      <c r="AE1" s="9" t="s">
        <v>618</v>
      </c>
    </row>
    <row r="2" spans="1:31" x14ac:dyDescent="0.25">
      <c r="A2" s="2">
        <v>5706</v>
      </c>
      <c r="B2" s="3" t="s">
        <v>331</v>
      </c>
      <c r="C2" s="2">
        <v>9</v>
      </c>
      <c r="D2" s="3" t="s">
        <v>60</v>
      </c>
      <c r="E2" s="3" t="s">
        <v>20</v>
      </c>
      <c r="F2" s="4">
        <v>41287</v>
      </c>
      <c r="G2" s="11">
        <v>5</v>
      </c>
      <c r="H2" s="11">
        <v>3.2</v>
      </c>
      <c r="I2" s="11">
        <v>3.2</v>
      </c>
      <c r="J2" s="15"/>
      <c r="K2" s="15"/>
      <c r="L2" s="13">
        <v>28566</v>
      </c>
      <c r="M2" s="14">
        <v>41287</v>
      </c>
      <c r="N2" s="11">
        <v>5</v>
      </c>
      <c r="O2" s="11">
        <v>3.2</v>
      </c>
      <c r="P2" s="5">
        <v>3.2</v>
      </c>
      <c r="S2" s="2">
        <v>5706</v>
      </c>
      <c r="T2" s="2">
        <v>1</v>
      </c>
      <c r="U2">
        <f>IF(AND(G2&gt;0,N2&gt;0), N2-G2, 0)</f>
        <v>0</v>
      </c>
      <c r="V2">
        <f>M2-F2</f>
        <v>0</v>
      </c>
      <c r="W2">
        <f>IF(U2 &gt; 0, U2/V2, 0)</f>
        <v>0</v>
      </c>
      <c r="X2">
        <f>IF(AND(H2&gt;0,O2&gt;0), O2-H2, 0)</f>
        <v>0</v>
      </c>
      <c r="Y2" s="9">
        <f>IF(AND(G2&gt;0,H2&gt;0),G2/H2,"")</f>
        <v>1.5625</v>
      </c>
      <c r="Z2" s="9">
        <f>IF(AND(N2&gt;0,O2&gt;0),N2/O2,"")</f>
        <v>1.5625</v>
      </c>
      <c r="AA2" s="9">
        <f>IF(AND(G2&gt;0,H2&gt;0),G2/(H2*H2),"")</f>
        <v>0.48828124999999989</v>
      </c>
      <c r="AB2" s="9">
        <f>IF(AND(N2&gt;0,O2&gt;0),G2/(O2*O2),"")</f>
        <v>0.48828124999999989</v>
      </c>
      <c r="AC2" s="9">
        <v>0.48828124999999989</v>
      </c>
      <c r="AD2" s="11">
        <v>3.2</v>
      </c>
      <c r="AE2" s="9">
        <f>IF(AC2="","",ROUND(AC2,1))</f>
        <v>0.5</v>
      </c>
    </row>
    <row r="3" spans="1:31" x14ac:dyDescent="0.25">
      <c r="A3" s="2">
        <v>7088</v>
      </c>
      <c r="B3" s="3" t="s">
        <v>549</v>
      </c>
      <c r="C3" s="2">
        <v>2</v>
      </c>
      <c r="D3" s="3" t="s">
        <v>19</v>
      </c>
      <c r="E3" s="3" t="s">
        <v>20</v>
      </c>
      <c r="F3" s="4">
        <v>43333</v>
      </c>
      <c r="G3" s="11">
        <v>12</v>
      </c>
      <c r="H3" s="11">
        <v>3.8</v>
      </c>
      <c r="I3" s="11">
        <v>3.5</v>
      </c>
      <c r="J3" s="16">
        <v>4</v>
      </c>
      <c r="K3" s="16">
        <v>3</v>
      </c>
      <c r="L3" s="13">
        <v>42891</v>
      </c>
      <c r="M3" s="14">
        <v>43333</v>
      </c>
      <c r="N3" s="11">
        <v>12</v>
      </c>
      <c r="O3" s="16">
        <v>3.8</v>
      </c>
      <c r="P3" s="18">
        <v>3.5</v>
      </c>
      <c r="Q3" s="5">
        <v>4</v>
      </c>
      <c r="R3" s="5">
        <v>3</v>
      </c>
      <c r="S3" s="2">
        <v>7088</v>
      </c>
      <c r="T3" s="2">
        <v>1</v>
      </c>
      <c r="U3">
        <f>IF(AND(G3&gt;0,N3&gt;0), N3-G3, 0)</f>
        <v>0</v>
      </c>
      <c r="V3">
        <f>M3-F3</f>
        <v>0</v>
      </c>
      <c r="W3">
        <f>IF(U3 &gt; 0, U3/V3, 0)</f>
        <v>0</v>
      </c>
      <c r="X3">
        <f>IF(AND(H3&gt;0,O3&gt;0), O3-H3, 0)</f>
        <v>0</v>
      </c>
      <c r="Y3" s="9">
        <f>IF(AND(G3&gt;0,H3&gt;0),G3/H3,"")</f>
        <v>3.1578947368421053</v>
      </c>
      <c r="Z3" s="9">
        <f>IF(AND(N3&gt;0,O3&gt;0),N3/O3,"")</f>
        <v>3.1578947368421053</v>
      </c>
      <c r="AA3" s="9">
        <f>IF(AND(G3&gt;0,H3&gt;0),G3/(H3*H3),"")</f>
        <v>0.8310249307479225</v>
      </c>
      <c r="AB3" s="9">
        <f>IF(AND(N3&gt;0,O3&gt;0),G3/(O3*O3),"")</f>
        <v>0.8310249307479225</v>
      </c>
      <c r="AC3" s="9">
        <v>0.8310249307479225</v>
      </c>
      <c r="AD3" s="16">
        <v>3.8</v>
      </c>
      <c r="AE3" s="9">
        <f>IF(AC3="","",ROUND(AC3,1))</f>
        <v>0.8</v>
      </c>
    </row>
    <row r="4" spans="1:31" x14ac:dyDescent="0.25">
      <c r="A4" s="2">
        <v>5347</v>
      </c>
      <c r="B4" s="3" t="s">
        <v>286</v>
      </c>
      <c r="C4" s="2">
        <v>9</v>
      </c>
      <c r="D4" s="3" t="s">
        <v>60</v>
      </c>
      <c r="E4" s="3" t="s">
        <v>20</v>
      </c>
      <c r="F4" s="4">
        <v>41028</v>
      </c>
      <c r="G4" s="11">
        <v>7</v>
      </c>
      <c r="H4" s="16">
        <v>4.4000000000000004</v>
      </c>
      <c r="I4" s="16">
        <v>3.4</v>
      </c>
      <c r="J4" s="15"/>
      <c r="K4" s="15"/>
      <c r="L4" s="13">
        <v>26232</v>
      </c>
      <c r="M4" s="14">
        <v>41028</v>
      </c>
      <c r="N4" s="11">
        <v>7</v>
      </c>
      <c r="O4" s="16">
        <v>4.4000000000000004</v>
      </c>
      <c r="P4" s="18">
        <v>3.4</v>
      </c>
      <c r="Q4" s="17"/>
      <c r="R4" s="17"/>
      <c r="S4" s="2">
        <v>5347</v>
      </c>
      <c r="T4" s="2">
        <v>1</v>
      </c>
      <c r="U4">
        <f>IF(AND(G4&gt;0,N4&gt;0), N4-G4, 0)</f>
        <v>0</v>
      </c>
      <c r="V4">
        <f>M4-F4</f>
        <v>0</v>
      </c>
      <c r="W4">
        <f>IF(U4 &gt; 0, U4/V4, 0)</f>
        <v>0</v>
      </c>
      <c r="X4">
        <f>IF(AND(H4&gt;0,O4&gt;0), O4-H4, 0)</f>
        <v>0</v>
      </c>
      <c r="Y4" s="9">
        <f>IF(AND(G4&gt;0,H4&gt;0),G4/H4,"")</f>
        <v>1.5909090909090908</v>
      </c>
      <c r="Z4" s="9">
        <f>IF(AND(N4&gt;0,O4&gt;0),N4/O4,"")</f>
        <v>1.5909090909090908</v>
      </c>
      <c r="AA4" s="9">
        <f>IF(AND(G4&gt;0,H4&gt;0),G4/(H4*H4),"")</f>
        <v>0.36157024793388426</v>
      </c>
      <c r="AB4" s="9">
        <f>IF(AND(N4&gt;0,O4&gt;0),G4/(O4*O4),"")</f>
        <v>0.36157024793388426</v>
      </c>
      <c r="AC4" s="9">
        <v>0.36157024793388426</v>
      </c>
      <c r="AD4" s="16">
        <v>4.4000000000000004</v>
      </c>
      <c r="AE4" s="9">
        <f>IF(AC4="","",ROUND(AC4,1))</f>
        <v>0.4</v>
      </c>
    </row>
    <row r="5" spans="1:31" x14ac:dyDescent="0.25">
      <c r="A5" s="2">
        <v>5345</v>
      </c>
      <c r="B5" s="3" t="s">
        <v>285</v>
      </c>
      <c r="C5" s="2">
        <v>9</v>
      </c>
      <c r="D5" s="3" t="s">
        <v>60</v>
      </c>
      <c r="E5" s="3" t="s">
        <v>20</v>
      </c>
      <c r="F5" s="4">
        <v>41026</v>
      </c>
      <c r="G5" s="11">
        <v>12</v>
      </c>
      <c r="H5" s="16">
        <v>4.4000000000000004</v>
      </c>
      <c r="I5" s="16">
        <v>4.4000000000000004</v>
      </c>
      <c r="J5" s="15"/>
      <c r="K5" s="15"/>
      <c r="L5" s="13">
        <v>26174</v>
      </c>
      <c r="M5" s="14">
        <v>41026</v>
      </c>
      <c r="N5" s="11">
        <v>12</v>
      </c>
      <c r="O5" s="16">
        <v>4.4000000000000004</v>
      </c>
      <c r="P5" s="18">
        <v>4.4000000000000004</v>
      </c>
      <c r="Q5" s="17"/>
      <c r="R5" s="17"/>
      <c r="S5" s="2">
        <v>5345</v>
      </c>
      <c r="T5" s="2">
        <v>1</v>
      </c>
      <c r="U5">
        <f>IF(AND(G5&gt;0,N5&gt;0), N5-G5, 0)</f>
        <v>0</v>
      </c>
      <c r="V5">
        <f>M5-F5</f>
        <v>0</v>
      </c>
      <c r="W5">
        <f>IF(U5 &gt; 0, U5/V5, 0)</f>
        <v>0</v>
      </c>
      <c r="X5">
        <f>IF(AND(H5&gt;0,O5&gt;0), O5-H5, 0)</f>
        <v>0</v>
      </c>
      <c r="Y5" s="9">
        <f>IF(AND(G5&gt;0,H5&gt;0),G5/H5,"")</f>
        <v>2.7272727272727271</v>
      </c>
      <c r="Z5" s="9">
        <f>IF(AND(N5&gt;0,O5&gt;0),N5/O5,"")</f>
        <v>2.7272727272727271</v>
      </c>
      <c r="AA5" s="9">
        <f>IF(AND(G5&gt;0,H5&gt;0),G5/(H5*H5),"")</f>
        <v>0.61983471074380159</v>
      </c>
      <c r="AB5" s="9">
        <f>IF(AND(N5&gt;0,O5&gt;0),G5/(O5*O5),"")</f>
        <v>0.61983471074380159</v>
      </c>
      <c r="AC5" s="9">
        <v>0.61983471074380159</v>
      </c>
      <c r="AD5" s="16">
        <v>4.4000000000000004</v>
      </c>
      <c r="AE5" s="9">
        <f>IF(AC5="","",ROUND(AC5,1))</f>
        <v>0.6</v>
      </c>
    </row>
    <row r="6" spans="1:31" x14ac:dyDescent="0.25">
      <c r="A6" s="2">
        <v>2207</v>
      </c>
      <c r="B6" s="3" t="s">
        <v>170</v>
      </c>
      <c r="C6" s="2">
        <v>2</v>
      </c>
      <c r="D6" s="3" t="s">
        <v>19</v>
      </c>
      <c r="E6" s="3" t="s">
        <v>20</v>
      </c>
      <c r="F6" s="4">
        <v>39633</v>
      </c>
      <c r="G6" s="11">
        <v>15.5</v>
      </c>
      <c r="H6" s="11">
        <v>4.4000000000000004</v>
      </c>
      <c r="I6" s="11">
        <v>4.0999999999999996</v>
      </c>
      <c r="J6" s="15"/>
      <c r="K6" s="15"/>
      <c r="L6" s="13">
        <v>10672</v>
      </c>
      <c r="M6" s="14">
        <v>39633</v>
      </c>
      <c r="N6" s="11">
        <v>15.5</v>
      </c>
      <c r="O6" s="16">
        <v>4.4000000000000004</v>
      </c>
      <c r="P6" s="18">
        <v>4.0999999999999996</v>
      </c>
      <c r="Q6" s="17"/>
      <c r="R6" s="17"/>
      <c r="S6" s="2">
        <v>2207</v>
      </c>
      <c r="T6" s="2">
        <v>1</v>
      </c>
      <c r="U6">
        <f>IF(AND(G6&gt;0,N6&gt;0), N6-G6, 0)</f>
        <v>0</v>
      </c>
      <c r="V6">
        <f>M6-F6</f>
        <v>0</v>
      </c>
      <c r="W6">
        <f>IF(U6 &gt; 0, U6/V6, 0)</f>
        <v>0</v>
      </c>
      <c r="X6">
        <f>IF(AND(H6&gt;0,O6&gt;0), O6-H6, 0)</f>
        <v>0</v>
      </c>
      <c r="Y6" s="9">
        <f>IF(AND(G6&gt;0,H6&gt;0),G6/H6,"")</f>
        <v>3.5227272727272725</v>
      </c>
      <c r="Z6" s="9">
        <f>IF(AND(N6&gt;0,O6&gt;0),N6/O6,"")</f>
        <v>3.5227272727272725</v>
      </c>
      <c r="AA6" s="9">
        <f>IF(AND(G6&gt;0,H6&gt;0),G6/(H6*H6),"")</f>
        <v>0.80061983471074372</v>
      </c>
      <c r="AB6" s="9">
        <f>IF(AND(N6&gt;0,O6&gt;0),G6/(O6*O6),"")</f>
        <v>0.80061983471074372</v>
      </c>
      <c r="AC6" s="9">
        <v>0.80061983471074372</v>
      </c>
      <c r="AD6" s="16">
        <v>4.4000000000000004</v>
      </c>
      <c r="AE6" s="9">
        <f>IF(AC6="","",ROUND(AC6,1))</f>
        <v>0.8</v>
      </c>
    </row>
    <row r="7" spans="1:31" x14ac:dyDescent="0.25">
      <c r="A7" s="2">
        <v>27</v>
      </c>
      <c r="B7" s="3" t="s">
        <v>28</v>
      </c>
      <c r="C7" s="2">
        <v>2</v>
      </c>
      <c r="D7" s="3" t="s">
        <v>19</v>
      </c>
      <c r="E7" s="3" t="s">
        <v>20</v>
      </c>
      <c r="F7" s="4">
        <v>37842</v>
      </c>
      <c r="G7" s="11">
        <v>16</v>
      </c>
      <c r="H7" s="11">
        <v>4.4000000000000004</v>
      </c>
      <c r="I7" s="16">
        <v>4.2</v>
      </c>
      <c r="J7" s="11">
        <v>4.3</v>
      </c>
      <c r="K7" s="16">
        <v>3.4</v>
      </c>
      <c r="L7" s="13">
        <v>8417</v>
      </c>
      <c r="M7" s="14">
        <v>37842</v>
      </c>
      <c r="N7" s="11">
        <v>16</v>
      </c>
      <c r="O7" s="16">
        <v>4.4000000000000004</v>
      </c>
      <c r="P7" s="18">
        <v>4.2</v>
      </c>
      <c r="Q7" s="5">
        <v>4.3</v>
      </c>
      <c r="R7" s="5">
        <v>3.4</v>
      </c>
      <c r="S7" s="2">
        <v>27</v>
      </c>
      <c r="T7" s="2">
        <v>1</v>
      </c>
      <c r="U7">
        <f>IF(AND(G7&gt;0,N7&gt;0), N7-G7, 0)</f>
        <v>0</v>
      </c>
      <c r="V7">
        <f>M7-F7</f>
        <v>0</v>
      </c>
      <c r="W7">
        <f>IF(U7 &gt; 0, U7/V7, 0)</f>
        <v>0</v>
      </c>
      <c r="X7">
        <f>IF(AND(H7&gt;0,O7&gt;0), O7-H7, 0)</f>
        <v>0</v>
      </c>
      <c r="Y7" s="9">
        <f>IF(AND(G7&gt;0,H7&gt;0),G7/H7,"")</f>
        <v>3.6363636363636362</v>
      </c>
      <c r="Z7" s="9">
        <f>IF(AND(N7&gt;0,O7&gt;0),N7/O7,"")</f>
        <v>3.6363636363636362</v>
      </c>
      <c r="AA7" s="9">
        <f>IF(AND(G7&gt;0,H7&gt;0),G7/(H7*H7),"")</f>
        <v>0.82644628099173545</v>
      </c>
      <c r="AB7" s="9">
        <f>IF(AND(N7&gt;0,O7&gt;0),G7/(O7*O7),"")</f>
        <v>0.82644628099173545</v>
      </c>
      <c r="AC7" s="9">
        <v>0.82644628099173545</v>
      </c>
      <c r="AD7" s="16">
        <v>4.4000000000000004</v>
      </c>
      <c r="AE7" s="9">
        <f>IF(AC7="","",ROUND(AC7,1))</f>
        <v>0.8</v>
      </c>
    </row>
    <row r="8" spans="1:31" x14ac:dyDescent="0.25">
      <c r="A8" s="2">
        <v>7104</v>
      </c>
      <c r="B8" s="3" t="s">
        <v>552</v>
      </c>
      <c r="C8" s="2">
        <v>2</v>
      </c>
      <c r="D8" s="3" t="s">
        <v>19</v>
      </c>
      <c r="E8" s="3" t="s">
        <v>20</v>
      </c>
      <c r="F8" s="4">
        <v>43353</v>
      </c>
      <c r="G8" s="11">
        <v>11</v>
      </c>
      <c r="H8" s="11">
        <v>4.5</v>
      </c>
      <c r="I8" s="11">
        <v>4</v>
      </c>
      <c r="J8" s="11">
        <v>4.5</v>
      </c>
      <c r="K8" s="11">
        <v>4</v>
      </c>
      <c r="L8" s="13">
        <v>43177</v>
      </c>
      <c r="M8" s="14">
        <v>43353</v>
      </c>
      <c r="N8" s="11">
        <v>11</v>
      </c>
      <c r="O8" s="11">
        <v>4.5</v>
      </c>
      <c r="P8" s="18">
        <v>4</v>
      </c>
      <c r="Q8" s="18">
        <v>4.5</v>
      </c>
      <c r="R8" s="18">
        <v>4</v>
      </c>
      <c r="S8" s="2">
        <v>7104</v>
      </c>
      <c r="T8" s="2">
        <v>1</v>
      </c>
      <c r="U8">
        <f>IF(AND(G8&gt;0,N8&gt;0), N8-G8, 0)</f>
        <v>0</v>
      </c>
      <c r="V8">
        <f>M8-F8</f>
        <v>0</v>
      </c>
      <c r="W8">
        <f>IF(U8 &gt; 0, U8/V8, 0)</f>
        <v>0</v>
      </c>
      <c r="X8">
        <f>IF(AND(H8&gt;0,O8&gt;0), O8-H8, 0)</f>
        <v>0</v>
      </c>
      <c r="Y8" s="9">
        <f>IF(AND(G8&gt;0,H8&gt;0),G8/H8,"")</f>
        <v>2.4444444444444446</v>
      </c>
      <c r="Z8" s="9">
        <f>IF(AND(N8&gt;0,O8&gt;0),N8/O8,"")</f>
        <v>2.4444444444444446</v>
      </c>
      <c r="AA8" s="9">
        <f>IF(AND(G8&gt;0,H8&gt;0),G8/(H8*H8),"")</f>
        <v>0.54320987654320985</v>
      </c>
      <c r="AB8" s="9">
        <f>IF(AND(N8&gt;0,O8&gt;0),G8/(O8*O8),"")</f>
        <v>0.54320987654320985</v>
      </c>
      <c r="AC8" s="9">
        <v>0.54320987654320985</v>
      </c>
      <c r="AD8" s="11">
        <v>4.5</v>
      </c>
      <c r="AE8" s="9">
        <f>IF(AC8="","",ROUND(AC8,1))</f>
        <v>0.5</v>
      </c>
    </row>
    <row r="9" spans="1:31" x14ac:dyDescent="0.25">
      <c r="A9" s="2">
        <v>7080</v>
      </c>
      <c r="B9" s="3" t="s">
        <v>478</v>
      </c>
      <c r="C9" s="2">
        <v>2</v>
      </c>
      <c r="D9" s="3" t="s">
        <v>19</v>
      </c>
      <c r="E9" s="3" t="s">
        <v>20</v>
      </c>
      <c r="F9" s="4">
        <v>43292</v>
      </c>
      <c r="G9" s="11">
        <v>16</v>
      </c>
      <c r="H9" s="11">
        <v>4.5</v>
      </c>
      <c r="I9" s="11">
        <v>3.5</v>
      </c>
      <c r="J9" s="15"/>
      <c r="K9" s="15"/>
      <c r="L9" s="13">
        <v>42571</v>
      </c>
      <c r="M9" s="14">
        <v>43292</v>
      </c>
      <c r="N9" s="11">
        <v>16</v>
      </c>
      <c r="O9" s="11">
        <v>4.5</v>
      </c>
      <c r="P9" s="5">
        <v>3.5</v>
      </c>
      <c r="Q9" s="17"/>
      <c r="R9" s="17"/>
      <c r="S9" s="2">
        <v>7080</v>
      </c>
      <c r="T9" s="2">
        <v>1</v>
      </c>
      <c r="U9">
        <f>IF(AND(G9&gt;0,N9&gt;0), N9-G9, 0)</f>
        <v>0</v>
      </c>
      <c r="V9">
        <f>M9-F9</f>
        <v>0</v>
      </c>
      <c r="W9">
        <f>IF(U9 &gt; 0, U9/V9, 0)</f>
        <v>0</v>
      </c>
      <c r="X9">
        <f>IF(AND(H9&gt;0,O9&gt;0), O9-H9, 0)</f>
        <v>0</v>
      </c>
      <c r="Y9" s="9">
        <f>IF(AND(G9&gt;0,H9&gt;0),G9/H9,"")</f>
        <v>3.5555555555555554</v>
      </c>
      <c r="Z9" s="9">
        <f>IF(AND(N9&gt;0,O9&gt;0),N9/O9,"")</f>
        <v>3.5555555555555554</v>
      </c>
      <c r="AA9" s="9">
        <f>IF(AND(G9&gt;0,H9&gt;0),G9/(H9*H9),"")</f>
        <v>0.79012345679012341</v>
      </c>
      <c r="AB9" s="9">
        <f>IF(AND(N9&gt;0,O9&gt;0),G9/(O9*O9),"")</f>
        <v>0.79012345679012341</v>
      </c>
      <c r="AC9" s="9">
        <v>0.79012345679012341</v>
      </c>
      <c r="AD9" s="11">
        <v>4.5</v>
      </c>
      <c r="AE9" s="9">
        <f>IF(AC9="","",ROUND(AC9,1))</f>
        <v>0.8</v>
      </c>
    </row>
    <row r="10" spans="1:31" x14ac:dyDescent="0.25">
      <c r="A10" s="2">
        <v>28</v>
      </c>
      <c r="B10" s="3" t="s">
        <v>29</v>
      </c>
      <c r="C10" s="2">
        <v>2</v>
      </c>
      <c r="D10" s="3" t="s">
        <v>19</v>
      </c>
      <c r="E10" s="3" t="s">
        <v>20</v>
      </c>
      <c r="F10" s="4">
        <v>37842</v>
      </c>
      <c r="G10" s="11">
        <v>16.899999999999999</v>
      </c>
      <c r="H10" s="11">
        <v>4.5</v>
      </c>
      <c r="I10" s="11">
        <v>4.2</v>
      </c>
      <c r="J10" s="11">
        <v>4.2</v>
      </c>
      <c r="K10" s="11">
        <v>3.6</v>
      </c>
      <c r="L10" s="13">
        <v>8671</v>
      </c>
      <c r="M10" s="14">
        <v>37842</v>
      </c>
      <c r="N10" s="11">
        <v>16.899999999999999</v>
      </c>
      <c r="O10" s="11">
        <v>4.5</v>
      </c>
      <c r="P10" s="5">
        <v>4.2</v>
      </c>
      <c r="Q10" s="5">
        <v>4.2</v>
      </c>
      <c r="R10" s="5">
        <v>3.6</v>
      </c>
      <c r="S10" s="2">
        <v>28</v>
      </c>
      <c r="T10" s="2">
        <v>1</v>
      </c>
      <c r="U10">
        <f>IF(AND(G10&gt;0,N10&gt;0), N10-G10, 0)</f>
        <v>0</v>
      </c>
      <c r="V10">
        <f>M10-F10</f>
        <v>0</v>
      </c>
      <c r="W10">
        <f>IF(U10 &gt; 0, U10/V10, 0)</f>
        <v>0</v>
      </c>
      <c r="X10">
        <f>IF(AND(H10&gt;0,O10&gt;0), O10-H10, 0)</f>
        <v>0</v>
      </c>
      <c r="Y10" s="9">
        <f>IF(AND(G10&gt;0,H10&gt;0),G10/H10,"")</f>
        <v>3.7555555555555551</v>
      </c>
      <c r="Z10" s="9">
        <f>IF(AND(N10&gt;0,O10&gt;0),N10/O10,"")</f>
        <v>3.7555555555555551</v>
      </c>
      <c r="AA10" s="9">
        <f>IF(AND(G10&gt;0,H10&gt;0),G10/(H10*H10),"")</f>
        <v>0.83456790123456781</v>
      </c>
      <c r="AB10" s="9">
        <f>IF(AND(N10&gt;0,O10&gt;0),G10/(O10*O10),"")</f>
        <v>0.83456790123456781</v>
      </c>
      <c r="AC10" s="9">
        <v>0.83456790123456781</v>
      </c>
      <c r="AD10" s="11">
        <v>4.5</v>
      </c>
      <c r="AE10" s="9">
        <f>IF(AC10="","",ROUND(AC10,1))</f>
        <v>0.8</v>
      </c>
    </row>
    <row r="11" spans="1:31" x14ac:dyDescent="0.25">
      <c r="A11" s="2">
        <v>7101</v>
      </c>
      <c r="B11" s="3" t="s">
        <v>551</v>
      </c>
      <c r="C11" s="2">
        <v>2</v>
      </c>
      <c r="D11" s="3" t="s">
        <v>19</v>
      </c>
      <c r="E11" s="3" t="s">
        <v>20</v>
      </c>
      <c r="F11" s="4">
        <v>43348</v>
      </c>
      <c r="G11" s="11">
        <v>20</v>
      </c>
      <c r="H11" s="11">
        <v>4.5</v>
      </c>
      <c r="I11" s="11">
        <v>4.5</v>
      </c>
      <c r="J11" s="16">
        <v>4.2</v>
      </c>
      <c r="K11" s="16">
        <v>4.2</v>
      </c>
      <c r="L11" s="13">
        <v>43134</v>
      </c>
      <c r="M11" s="14">
        <v>43348</v>
      </c>
      <c r="N11" s="16">
        <v>20</v>
      </c>
      <c r="O11" s="11">
        <v>4.5</v>
      </c>
      <c r="P11" s="5">
        <v>4.5</v>
      </c>
      <c r="Q11" s="18">
        <v>4.2</v>
      </c>
      <c r="R11" s="18">
        <v>4.2</v>
      </c>
      <c r="S11" s="2">
        <v>7101</v>
      </c>
      <c r="T11" s="2">
        <v>1</v>
      </c>
      <c r="U11">
        <f>IF(AND(G11&gt;0,N11&gt;0), N11-G11, 0)</f>
        <v>0</v>
      </c>
      <c r="V11">
        <f>M11-F11</f>
        <v>0</v>
      </c>
      <c r="W11">
        <f>IF(U11 &gt; 0, U11/V11, 0)</f>
        <v>0</v>
      </c>
      <c r="X11">
        <f>IF(AND(H11&gt;0,O11&gt;0), O11-H11, 0)</f>
        <v>0</v>
      </c>
      <c r="Y11" s="9">
        <f>IF(AND(G11&gt;0,H11&gt;0),G11/H11,"")</f>
        <v>4.4444444444444446</v>
      </c>
      <c r="Z11" s="9">
        <f>IF(AND(N11&gt;0,O11&gt;0),N11/O11,"")</f>
        <v>4.4444444444444446</v>
      </c>
      <c r="AA11" s="9">
        <f>IF(AND(G11&gt;0,H11&gt;0),G11/(H11*H11),"")</f>
        <v>0.98765432098765427</v>
      </c>
      <c r="AB11" s="9">
        <f>IF(AND(N11&gt;0,O11&gt;0),G11/(O11*O11),"")</f>
        <v>0.98765432098765427</v>
      </c>
      <c r="AC11" s="9">
        <v>0.98765432098765427</v>
      </c>
      <c r="AD11" s="11">
        <v>4.5</v>
      </c>
      <c r="AE11" s="9">
        <f>IF(AC11="","",ROUND(AC11,1))</f>
        <v>1</v>
      </c>
    </row>
    <row r="12" spans="1:31" x14ac:dyDescent="0.25">
      <c r="A12" s="2">
        <v>7100</v>
      </c>
      <c r="B12" s="3" t="s">
        <v>550</v>
      </c>
      <c r="C12" s="2">
        <v>2</v>
      </c>
      <c r="D12" s="3" t="s">
        <v>19</v>
      </c>
      <c r="E12" s="3" t="s">
        <v>20</v>
      </c>
      <c r="F12" s="4">
        <v>43348</v>
      </c>
      <c r="G12" s="11">
        <v>22</v>
      </c>
      <c r="H12" s="11">
        <v>4.5</v>
      </c>
      <c r="I12" s="11">
        <v>4.5</v>
      </c>
      <c r="J12" s="11">
        <v>4.2</v>
      </c>
      <c r="K12" s="11">
        <v>4.2</v>
      </c>
      <c r="L12" s="13">
        <v>43131</v>
      </c>
      <c r="M12" s="14">
        <v>43348</v>
      </c>
      <c r="N12" s="11">
        <v>22</v>
      </c>
      <c r="O12" s="11">
        <v>4.5</v>
      </c>
      <c r="P12" s="5">
        <v>4.5</v>
      </c>
      <c r="Q12" s="5">
        <v>4.2</v>
      </c>
      <c r="R12" s="5">
        <v>4.2</v>
      </c>
      <c r="S12" s="2">
        <v>7100</v>
      </c>
      <c r="T12" s="2">
        <v>1</v>
      </c>
      <c r="U12">
        <f>IF(AND(G12&gt;0,N12&gt;0), N12-G12, 0)</f>
        <v>0</v>
      </c>
      <c r="V12">
        <f>M12-F12</f>
        <v>0</v>
      </c>
      <c r="W12">
        <f>IF(U12 &gt; 0, U12/V12, 0)</f>
        <v>0</v>
      </c>
      <c r="X12">
        <f>IF(AND(H12&gt;0,O12&gt;0), O12-H12, 0)</f>
        <v>0</v>
      </c>
      <c r="Y12" s="9">
        <f>IF(AND(G12&gt;0,H12&gt;0),G12/H12,"")</f>
        <v>4.8888888888888893</v>
      </c>
      <c r="Z12" s="9">
        <f>IF(AND(N12&gt;0,O12&gt;0),N12/O12,"")</f>
        <v>4.8888888888888893</v>
      </c>
      <c r="AA12" s="9">
        <f>IF(AND(G12&gt;0,H12&gt;0),G12/(H12*H12),"")</f>
        <v>1.0864197530864197</v>
      </c>
      <c r="AB12" s="9">
        <f>IF(AND(N12&gt;0,O12&gt;0),G12/(O12*O12),"")</f>
        <v>1.0864197530864197</v>
      </c>
      <c r="AC12" s="9">
        <v>1.0864197530864197</v>
      </c>
      <c r="AD12" s="11">
        <v>4.5</v>
      </c>
      <c r="AE12" s="9">
        <f>IF(AC12="","",ROUND(AC12,1))</f>
        <v>1.1000000000000001</v>
      </c>
    </row>
    <row r="13" spans="1:31" x14ac:dyDescent="0.25">
      <c r="A13" s="2">
        <v>6258</v>
      </c>
      <c r="B13" s="3" t="s">
        <v>393</v>
      </c>
      <c r="C13" s="2">
        <v>1</v>
      </c>
      <c r="D13" s="3" t="s">
        <v>27</v>
      </c>
      <c r="E13" s="3" t="s">
        <v>20</v>
      </c>
      <c r="F13" s="4">
        <v>41901</v>
      </c>
      <c r="G13" s="16">
        <v>19</v>
      </c>
      <c r="H13" s="11">
        <v>4.7</v>
      </c>
      <c r="I13" s="11">
        <v>3.1</v>
      </c>
      <c r="J13" s="16">
        <v>4.3</v>
      </c>
      <c r="K13" s="16">
        <v>3.1</v>
      </c>
      <c r="L13" s="13">
        <v>32647</v>
      </c>
      <c r="M13" s="14">
        <v>41901</v>
      </c>
      <c r="N13" s="16">
        <v>19</v>
      </c>
      <c r="O13" s="11">
        <v>4.7</v>
      </c>
      <c r="P13" s="5">
        <v>3.1</v>
      </c>
      <c r="Q13" s="18">
        <v>4.3</v>
      </c>
      <c r="R13" s="18">
        <v>3.1</v>
      </c>
      <c r="S13" s="2">
        <v>6258</v>
      </c>
      <c r="T13" s="2">
        <v>1</v>
      </c>
      <c r="U13">
        <f>IF(AND(G13&gt;0,N13&gt;0), N13-G13, 0)</f>
        <v>0</v>
      </c>
      <c r="V13">
        <f>M13-F13</f>
        <v>0</v>
      </c>
      <c r="W13">
        <f>IF(U13 &gt; 0, U13/V13, 0)</f>
        <v>0</v>
      </c>
      <c r="X13">
        <f>IF(AND(H13&gt;0,O13&gt;0), O13-H13, 0)</f>
        <v>0</v>
      </c>
      <c r="Y13" s="9">
        <f>IF(AND(G13&gt;0,H13&gt;0),G13/H13,"")</f>
        <v>4.042553191489362</v>
      </c>
      <c r="Z13" s="9">
        <f>IF(AND(N13&gt;0,O13&gt;0),N13/O13,"")</f>
        <v>4.042553191489362</v>
      </c>
      <c r="AA13" s="9">
        <f>IF(AND(G13&gt;0,H13&gt;0),G13/(H13*H13),"")</f>
        <v>0.86011770031688528</v>
      </c>
      <c r="AB13" s="9">
        <f>IF(AND(N13&gt;0,O13&gt;0),G13/(O13*O13),"")</f>
        <v>0.86011770031688528</v>
      </c>
      <c r="AC13" s="9">
        <v>0.86011770031688528</v>
      </c>
      <c r="AD13" s="11">
        <v>4.7</v>
      </c>
      <c r="AE13" s="9">
        <f>IF(AC13="","",ROUND(AC13,1))</f>
        <v>0.9</v>
      </c>
    </row>
    <row r="14" spans="1:31" x14ac:dyDescent="0.25">
      <c r="A14" s="2">
        <v>7109</v>
      </c>
      <c r="B14" s="3" t="s">
        <v>553</v>
      </c>
      <c r="C14" s="2">
        <v>2</v>
      </c>
      <c r="D14" s="3" t="s">
        <v>19</v>
      </c>
      <c r="E14" s="3" t="s">
        <v>20</v>
      </c>
      <c r="F14" s="4">
        <v>43366</v>
      </c>
      <c r="G14" s="11">
        <v>17</v>
      </c>
      <c r="H14" s="11">
        <v>5</v>
      </c>
      <c r="I14" s="11">
        <v>5</v>
      </c>
      <c r="J14" s="15"/>
      <c r="K14" s="15"/>
      <c r="L14" s="13">
        <v>43309</v>
      </c>
      <c r="M14" s="14">
        <v>43366</v>
      </c>
      <c r="N14" s="11">
        <v>17</v>
      </c>
      <c r="O14" s="16">
        <v>5</v>
      </c>
      <c r="P14" s="18">
        <v>5</v>
      </c>
      <c r="Q14" s="20"/>
      <c r="R14" s="20"/>
      <c r="S14" s="2">
        <v>7109</v>
      </c>
      <c r="T14" s="2">
        <v>1</v>
      </c>
      <c r="U14">
        <f>IF(AND(G14&gt;0,N14&gt;0), N14-G14, 0)</f>
        <v>0</v>
      </c>
      <c r="V14">
        <f>M14-F14</f>
        <v>0</v>
      </c>
      <c r="W14">
        <f>IF(U14 &gt; 0, U14/V14, 0)</f>
        <v>0</v>
      </c>
      <c r="X14">
        <f>IF(AND(H14&gt;0,O14&gt;0), O14-H14, 0)</f>
        <v>0</v>
      </c>
      <c r="Y14" s="9">
        <f>IF(AND(G14&gt;0,H14&gt;0),G14/H14,"")</f>
        <v>3.4</v>
      </c>
      <c r="Z14" s="9">
        <f>IF(AND(N14&gt;0,O14&gt;0),N14/O14,"")</f>
        <v>3.4</v>
      </c>
      <c r="AA14" s="9">
        <f>IF(AND(G14&gt;0,H14&gt;0),G14/(H14*H14),"")</f>
        <v>0.68</v>
      </c>
      <c r="AB14" s="9">
        <f>IF(AND(N14&gt;0,O14&gt;0),G14/(O14*O14),"")</f>
        <v>0.68</v>
      </c>
      <c r="AC14" s="9">
        <v>0.68</v>
      </c>
      <c r="AD14" s="16">
        <v>5</v>
      </c>
      <c r="AE14" s="9">
        <f>IF(AC14="","",ROUND(AC14,1))</f>
        <v>0.7</v>
      </c>
    </row>
    <row r="15" spans="1:31" x14ac:dyDescent="0.25">
      <c r="A15" s="2">
        <v>5121</v>
      </c>
      <c r="B15" s="3" t="s">
        <v>251</v>
      </c>
      <c r="C15" s="2">
        <v>5</v>
      </c>
      <c r="D15" s="3" t="s">
        <v>52</v>
      </c>
      <c r="E15" s="3" t="s">
        <v>20</v>
      </c>
      <c r="F15" s="4">
        <v>40782</v>
      </c>
      <c r="G15" s="11">
        <v>14.5</v>
      </c>
      <c r="H15" s="11">
        <v>6</v>
      </c>
      <c r="I15" s="16">
        <v>5.3</v>
      </c>
      <c r="J15" s="15"/>
      <c r="K15" s="19"/>
      <c r="L15" s="13">
        <v>22987</v>
      </c>
      <c r="M15" s="14">
        <v>40782</v>
      </c>
      <c r="N15" s="11">
        <v>14.5</v>
      </c>
      <c r="O15" s="11">
        <v>6</v>
      </c>
      <c r="P15" s="5">
        <v>5.3</v>
      </c>
      <c r="Q15" s="20"/>
      <c r="S15" s="2">
        <v>5121</v>
      </c>
      <c r="T15" s="2">
        <v>1</v>
      </c>
      <c r="U15">
        <f>IF(AND(G15&gt;0,N15&gt;0), N15-G15, 0)</f>
        <v>0</v>
      </c>
      <c r="V15">
        <f>M15-F15</f>
        <v>0</v>
      </c>
      <c r="W15">
        <f>IF(U15 &gt; 0, U15/V15, 0)</f>
        <v>0</v>
      </c>
      <c r="X15">
        <f>IF(AND(H15&gt;0,O15&gt;0), O15-H15, 0)</f>
        <v>0</v>
      </c>
      <c r="Y15" s="9">
        <f>IF(AND(G15&gt;0,H15&gt;0),G15/H15,"")</f>
        <v>2.4166666666666665</v>
      </c>
      <c r="Z15" s="9">
        <f>IF(AND(N15&gt;0,O15&gt;0),N15/O15,"")</f>
        <v>2.4166666666666665</v>
      </c>
      <c r="AA15" s="9">
        <f>IF(AND(G15&gt;0,H15&gt;0),G15/(H15*H15),"")</f>
        <v>0.40277777777777779</v>
      </c>
      <c r="AB15" s="9">
        <f>IF(AND(N15&gt;0,O15&gt;0),G15/(O15*O15),"")</f>
        <v>0.40277777777777779</v>
      </c>
      <c r="AC15" s="9">
        <v>0.40277777777777779</v>
      </c>
      <c r="AD15" s="11">
        <v>6</v>
      </c>
      <c r="AE15" s="9">
        <f>IF(AC15="","",ROUND(AC15,1))</f>
        <v>0.4</v>
      </c>
    </row>
    <row r="16" spans="1:31" x14ac:dyDescent="0.25">
      <c r="A16" s="2">
        <v>4143</v>
      </c>
      <c r="B16" s="3" t="s">
        <v>201</v>
      </c>
      <c r="C16" s="2">
        <v>1</v>
      </c>
      <c r="D16" s="3" t="s">
        <v>27</v>
      </c>
      <c r="E16" s="3" t="s">
        <v>20</v>
      </c>
      <c r="F16" s="4">
        <v>40055</v>
      </c>
      <c r="G16" s="16">
        <v>21</v>
      </c>
      <c r="H16" s="11">
        <v>5</v>
      </c>
      <c r="I16" s="16">
        <v>4.3</v>
      </c>
      <c r="J16" s="19"/>
      <c r="K16" s="19"/>
      <c r="L16" s="13">
        <v>16758</v>
      </c>
      <c r="M16" s="14">
        <v>40075</v>
      </c>
      <c r="N16" s="16">
        <v>40</v>
      </c>
      <c r="O16" s="11">
        <v>6.1</v>
      </c>
      <c r="P16" s="18">
        <v>5.3</v>
      </c>
      <c r="R16" s="17"/>
      <c r="S16" s="2">
        <v>4143</v>
      </c>
      <c r="T16" s="2">
        <v>1</v>
      </c>
      <c r="U16">
        <f>IF(AND(G16&gt;0,N16&gt;0), N16-G16, 0)</f>
        <v>19</v>
      </c>
      <c r="V16">
        <f>M16-F16</f>
        <v>20</v>
      </c>
      <c r="W16">
        <f>IF(U16 &gt; 0, U16/V16, 0)</f>
        <v>0.95</v>
      </c>
      <c r="X16">
        <f>IF(AND(H16&gt;0,O16&gt;0), O16-H16, 0)</f>
        <v>1.0999999999999996</v>
      </c>
      <c r="Y16" s="9">
        <f>IF(AND(G16&gt;0,H16&gt;0),G16/H16,"")</f>
        <v>4.2</v>
      </c>
      <c r="Z16" s="9">
        <f>IF(AND(N16&gt;0,O16&gt;0),N16/O16,"")</f>
        <v>6.557377049180328</v>
      </c>
      <c r="AA16" s="9">
        <f>IF(AND(G16&gt;0,H16&gt;0),G16/(H16*H16),"")</f>
        <v>0.84</v>
      </c>
      <c r="AB16" s="9">
        <f>IF(AND(N16&gt;0,O16&gt;0),G16/(O16*O16),"")</f>
        <v>0.56436441816715943</v>
      </c>
      <c r="AC16" s="9">
        <v>0.56436441816715943</v>
      </c>
      <c r="AD16" s="11">
        <v>6.1</v>
      </c>
      <c r="AE16" s="9">
        <f>IF(AC16="","",ROUND(AC16,1))</f>
        <v>0.6</v>
      </c>
    </row>
    <row r="17" spans="1:31" x14ac:dyDescent="0.25">
      <c r="A17" s="2">
        <v>855</v>
      </c>
      <c r="B17" s="3" t="s">
        <v>108</v>
      </c>
      <c r="C17" s="2">
        <v>5</v>
      </c>
      <c r="D17" s="3" t="s">
        <v>52</v>
      </c>
      <c r="E17" s="3" t="s">
        <v>20</v>
      </c>
      <c r="F17" s="4">
        <v>37611</v>
      </c>
      <c r="G17" s="11">
        <v>37</v>
      </c>
      <c r="H17" s="16">
        <v>7</v>
      </c>
      <c r="I17" s="19"/>
      <c r="J17" s="15"/>
      <c r="K17" s="11">
        <v>7</v>
      </c>
      <c r="L17" s="13">
        <v>8762</v>
      </c>
      <c r="M17" s="14">
        <v>37611</v>
      </c>
      <c r="N17" s="11">
        <v>37</v>
      </c>
      <c r="O17" s="16">
        <v>7</v>
      </c>
      <c r="P17" s="20"/>
      <c r="Q17" s="17"/>
      <c r="R17" s="5">
        <v>7</v>
      </c>
      <c r="S17" s="2">
        <v>855</v>
      </c>
      <c r="T17" s="2">
        <v>1</v>
      </c>
      <c r="U17">
        <f>IF(AND(G17&gt;0,N17&gt;0), N17-G17, 0)</f>
        <v>0</v>
      </c>
      <c r="V17">
        <f>M17-F17</f>
        <v>0</v>
      </c>
      <c r="W17">
        <f>IF(U17 &gt; 0, U17/V17, 0)</f>
        <v>0</v>
      </c>
      <c r="X17">
        <f>IF(AND(H17&gt;0,O17&gt;0), O17-H17, 0)</f>
        <v>0</v>
      </c>
      <c r="Y17" s="9">
        <f>IF(AND(G17&gt;0,H17&gt;0),G17/H17,"")</f>
        <v>5.2857142857142856</v>
      </c>
      <c r="Z17" s="9">
        <f>IF(AND(N17&gt;0,O17&gt;0),N17/O17,"")</f>
        <v>5.2857142857142856</v>
      </c>
      <c r="AA17" s="9">
        <f>IF(AND(G17&gt;0,H17&gt;0),G17/(H17*H17),"")</f>
        <v>0.75510204081632648</v>
      </c>
      <c r="AB17" s="9">
        <f>IF(AND(N17&gt;0,O17&gt;0),G17/(O17*O17),"")</f>
        <v>0.75510204081632648</v>
      </c>
      <c r="AC17" s="9">
        <v>0.75510204081632648</v>
      </c>
      <c r="AD17" s="16">
        <v>7</v>
      </c>
      <c r="AE17" s="9">
        <f>IF(AC17="","",ROUND(AC17,1))</f>
        <v>0.8</v>
      </c>
    </row>
    <row r="18" spans="1:31" x14ac:dyDescent="0.25">
      <c r="A18" s="2">
        <v>1462</v>
      </c>
      <c r="B18" s="3" t="s">
        <v>145</v>
      </c>
      <c r="C18" s="2">
        <v>2</v>
      </c>
      <c r="D18" s="3" t="s">
        <v>19</v>
      </c>
      <c r="E18" s="3" t="s">
        <v>20</v>
      </c>
      <c r="F18" s="4">
        <v>39394</v>
      </c>
      <c r="G18" s="11">
        <v>47</v>
      </c>
      <c r="H18" s="11">
        <v>7.1</v>
      </c>
      <c r="I18" s="11">
        <v>7</v>
      </c>
      <c r="J18" s="15"/>
      <c r="K18" s="15"/>
      <c r="L18" s="13">
        <v>7660</v>
      </c>
      <c r="M18" s="14">
        <v>39400</v>
      </c>
      <c r="N18" s="11">
        <v>53.5</v>
      </c>
      <c r="O18" s="16">
        <v>7.2</v>
      </c>
      <c r="P18" s="20"/>
      <c r="S18" s="2">
        <v>1462</v>
      </c>
      <c r="T18" s="2">
        <v>1</v>
      </c>
      <c r="U18">
        <f>IF(AND(G18&gt;0,N18&gt;0), N18-G18, 0)</f>
        <v>6.5</v>
      </c>
      <c r="V18">
        <f>M18-F18</f>
        <v>6</v>
      </c>
      <c r="W18">
        <f>IF(U18 &gt; 0, U18/V18, 0)</f>
        <v>1.0833333333333333</v>
      </c>
      <c r="X18">
        <f>IF(AND(H18&gt;0,O18&gt;0), O18-H18, 0)</f>
        <v>0.10000000000000053</v>
      </c>
      <c r="Y18" s="9">
        <f>IF(AND(G18&gt;0,H18&gt;0),G18/H18,"")</f>
        <v>6.619718309859155</v>
      </c>
      <c r="Z18" s="9">
        <f>IF(AND(N18&gt;0,O18&gt;0),N18/O18,"")</f>
        <v>7.4305555555555554</v>
      </c>
      <c r="AA18" s="9">
        <f>IF(AND(G18&gt;0,H18&gt;0),G18/(H18*H18),"")</f>
        <v>0.93235469152945849</v>
      </c>
      <c r="AB18" s="9">
        <f>IF(AND(N18&gt;0,O18&gt;0),G18/(O18*O18),"")</f>
        <v>0.90663580246913578</v>
      </c>
      <c r="AC18" s="9">
        <v>0.90663580246913578</v>
      </c>
      <c r="AD18" s="16">
        <v>7.2</v>
      </c>
      <c r="AE18" s="9">
        <f>IF(AC18="","",ROUND(AC18,1))</f>
        <v>0.9</v>
      </c>
    </row>
    <row r="19" spans="1:31" x14ac:dyDescent="0.25">
      <c r="A19" s="2">
        <v>5349</v>
      </c>
      <c r="B19" s="3" t="s">
        <v>288</v>
      </c>
      <c r="C19" s="2">
        <v>2</v>
      </c>
      <c r="D19" s="3" t="s">
        <v>19</v>
      </c>
      <c r="E19" s="3" t="s">
        <v>20</v>
      </c>
      <c r="F19" s="4">
        <v>41027</v>
      </c>
      <c r="G19" s="11">
        <v>50</v>
      </c>
      <c r="H19" s="11">
        <v>6.6</v>
      </c>
      <c r="I19" s="11">
        <v>6.6</v>
      </c>
      <c r="J19" s="16">
        <v>6.2</v>
      </c>
      <c r="K19" s="16">
        <v>5.8</v>
      </c>
      <c r="L19" s="13">
        <v>26903</v>
      </c>
      <c r="M19" s="14">
        <v>41068</v>
      </c>
      <c r="N19" s="11">
        <v>73</v>
      </c>
      <c r="O19" s="11">
        <v>7.3</v>
      </c>
      <c r="P19" s="18">
        <v>7.1</v>
      </c>
      <c r="Q19" s="18">
        <v>6.4</v>
      </c>
      <c r="R19" s="5">
        <v>5.6</v>
      </c>
      <c r="S19" s="2">
        <v>5349</v>
      </c>
      <c r="T19" s="2">
        <v>1</v>
      </c>
      <c r="U19">
        <f>IF(AND(G19&gt;0,N19&gt;0), N19-G19, 0)</f>
        <v>23</v>
      </c>
      <c r="V19">
        <f>M19-F19</f>
        <v>41</v>
      </c>
      <c r="W19">
        <f>IF(U19 &gt; 0, U19/V19, 0)</f>
        <v>0.56097560975609762</v>
      </c>
      <c r="X19">
        <f>IF(AND(H19&gt;0,O19&gt;0), O19-H19, 0)</f>
        <v>0.70000000000000018</v>
      </c>
      <c r="Y19" s="9">
        <f>IF(AND(G19&gt;0,H19&gt;0),G19/H19,"")</f>
        <v>7.5757575757575761</v>
      </c>
      <c r="Z19" s="9">
        <f>IF(AND(N19&gt;0,O19&gt;0),N19/O19,"")</f>
        <v>10</v>
      </c>
      <c r="AA19" s="9">
        <f>IF(AND(G19&gt;0,H19&gt;0),G19/(H19*H19),"")</f>
        <v>1.1478420569329661</v>
      </c>
      <c r="AB19" s="9">
        <f>IF(AND(N19&gt;0,O19&gt;0),G19/(O19*O19),"")</f>
        <v>0.93826233814974669</v>
      </c>
      <c r="AC19" s="9">
        <v>0.93826233814974669</v>
      </c>
      <c r="AD19" s="11">
        <v>7.3</v>
      </c>
      <c r="AE19" s="9">
        <f>IF(AC19="","",ROUND(AC19,1))</f>
        <v>0.9</v>
      </c>
    </row>
    <row r="20" spans="1:31" x14ac:dyDescent="0.25">
      <c r="A20" s="2">
        <v>6664</v>
      </c>
      <c r="B20" s="3" t="s">
        <v>446</v>
      </c>
      <c r="C20" s="2">
        <v>2</v>
      </c>
      <c r="D20" s="3" t="s">
        <v>19</v>
      </c>
      <c r="E20" s="3" t="s">
        <v>20</v>
      </c>
      <c r="F20" s="4">
        <v>42381</v>
      </c>
      <c r="G20" s="11">
        <v>72</v>
      </c>
      <c r="H20" s="11">
        <v>8</v>
      </c>
      <c r="I20" s="11">
        <v>8</v>
      </c>
      <c r="J20" s="16">
        <v>7.5</v>
      </c>
      <c r="K20" s="16">
        <v>6.5</v>
      </c>
      <c r="L20" s="13">
        <v>35890</v>
      </c>
      <c r="M20" s="14">
        <v>42399</v>
      </c>
      <c r="N20" s="11">
        <v>78</v>
      </c>
      <c r="O20" s="11">
        <v>7.5</v>
      </c>
      <c r="P20" s="5">
        <v>7</v>
      </c>
      <c r="Q20" s="5">
        <v>7.2</v>
      </c>
      <c r="R20" s="17"/>
      <c r="S20" s="2">
        <v>6664</v>
      </c>
      <c r="T20" s="2">
        <v>1</v>
      </c>
      <c r="U20">
        <f>IF(AND(G20&gt;0,N20&gt;0), N20-G20, 0)</f>
        <v>6</v>
      </c>
      <c r="V20">
        <f>M20-F20</f>
        <v>18</v>
      </c>
      <c r="W20">
        <f>IF(U20 &gt; 0, U20/V20, 0)</f>
        <v>0.33333333333333331</v>
      </c>
      <c r="X20">
        <f>IF(AND(H20&gt;0,O20&gt;0), O20-H20, 0)</f>
        <v>-0.5</v>
      </c>
      <c r="Y20" s="9">
        <f>IF(AND(G20&gt;0,H20&gt;0),G20/H20,"")</f>
        <v>9</v>
      </c>
      <c r="Z20" s="9">
        <f>IF(AND(N20&gt;0,O20&gt;0),N20/O20,"")</f>
        <v>10.4</v>
      </c>
      <c r="AA20" s="9">
        <f>IF(AND(G20&gt;0,H20&gt;0),G20/(H20*H20),"")</f>
        <v>1.125</v>
      </c>
      <c r="AB20" s="9">
        <f>IF(AND(N20&gt;0,O20&gt;0),G20/(O20*O20),"")</f>
        <v>1.28</v>
      </c>
      <c r="AC20" s="9">
        <v>1.28</v>
      </c>
      <c r="AD20" s="11">
        <v>7.5</v>
      </c>
      <c r="AE20" s="9">
        <f>IF(AC20="","",ROUND(AC20,1))</f>
        <v>1.3</v>
      </c>
    </row>
    <row r="21" spans="1:31" x14ac:dyDescent="0.25">
      <c r="A21" s="2">
        <v>3871</v>
      </c>
      <c r="B21" s="3" t="s">
        <v>192</v>
      </c>
      <c r="C21" s="2">
        <v>2</v>
      </c>
      <c r="D21" s="3" t="s">
        <v>19</v>
      </c>
      <c r="E21" s="3" t="s">
        <v>20</v>
      </c>
      <c r="F21" s="4">
        <v>38038</v>
      </c>
      <c r="G21" s="11">
        <v>64</v>
      </c>
      <c r="H21" s="11">
        <v>7.6</v>
      </c>
      <c r="I21" s="11">
        <v>7.5</v>
      </c>
      <c r="J21" s="16">
        <v>7</v>
      </c>
      <c r="K21" s="16">
        <v>7.1</v>
      </c>
      <c r="L21" s="13">
        <v>15029</v>
      </c>
      <c r="M21" s="14">
        <v>38038</v>
      </c>
      <c r="N21" s="11">
        <v>64</v>
      </c>
      <c r="O21" s="16">
        <v>7.6</v>
      </c>
      <c r="P21" s="18">
        <v>7.5</v>
      </c>
      <c r="Q21" s="18">
        <v>7</v>
      </c>
      <c r="R21" s="18">
        <v>7.1</v>
      </c>
      <c r="S21" s="2">
        <v>3871</v>
      </c>
      <c r="T21" s="2">
        <v>1</v>
      </c>
      <c r="U21">
        <f>IF(AND(G21&gt;0,N21&gt;0), N21-G21, 0)</f>
        <v>0</v>
      </c>
      <c r="V21">
        <f>M21-F21</f>
        <v>0</v>
      </c>
      <c r="W21">
        <f>IF(U21 &gt; 0, U21/V21, 0)</f>
        <v>0</v>
      </c>
      <c r="X21">
        <f>IF(AND(H21&gt;0,O21&gt;0), O21-H21, 0)</f>
        <v>0</v>
      </c>
      <c r="Y21" s="9">
        <f>IF(AND(G21&gt;0,H21&gt;0),G21/H21,"")</f>
        <v>8.4210526315789469</v>
      </c>
      <c r="Z21" s="9">
        <f>IF(AND(N21&gt;0,O21&gt;0),N21/O21,"")</f>
        <v>8.4210526315789469</v>
      </c>
      <c r="AA21" s="9">
        <f>IF(AND(G21&gt;0,H21&gt;0),G21/(H21*H21),"")</f>
        <v>1.10803324099723</v>
      </c>
      <c r="AB21" s="9">
        <f>IF(AND(N21&gt;0,O21&gt;0),G21/(O21*O21),"")</f>
        <v>1.10803324099723</v>
      </c>
      <c r="AC21" s="9">
        <v>1.10803324099723</v>
      </c>
      <c r="AD21" s="16">
        <v>7.6</v>
      </c>
      <c r="AE21" s="9">
        <f>IF(AC21="","",ROUND(AC21,1))</f>
        <v>1.1000000000000001</v>
      </c>
    </row>
    <row r="22" spans="1:31" x14ac:dyDescent="0.25">
      <c r="A22" s="2">
        <v>218</v>
      </c>
      <c r="B22" s="3" t="s">
        <v>73</v>
      </c>
      <c r="C22" s="2">
        <v>2</v>
      </c>
      <c r="D22" s="3" t="s">
        <v>19</v>
      </c>
      <c r="E22" s="3" t="s">
        <v>20</v>
      </c>
      <c r="F22" s="4">
        <v>38376</v>
      </c>
      <c r="G22" s="11">
        <v>65</v>
      </c>
      <c r="H22" s="11">
        <v>7.6</v>
      </c>
      <c r="I22" s="11">
        <v>7.7</v>
      </c>
      <c r="J22" s="15"/>
      <c r="K22" s="15"/>
      <c r="L22" s="13">
        <v>15042</v>
      </c>
      <c r="M22" s="14">
        <v>38376</v>
      </c>
      <c r="N22" s="11">
        <v>65</v>
      </c>
      <c r="O22" s="16">
        <v>7.6</v>
      </c>
      <c r="P22" s="18">
        <v>7.7</v>
      </c>
      <c r="Q22" s="20"/>
      <c r="R22" s="20"/>
      <c r="S22" s="2">
        <v>218</v>
      </c>
      <c r="T22" s="2">
        <v>1</v>
      </c>
      <c r="U22">
        <f>IF(AND(G22&gt;0,N22&gt;0), N22-G22, 0)</f>
        <v>0</v>
      </c>
      <c r="V22">
        <f>M22-F22</f>
        <v>0</v>
      </c>
      <c r="W22">
        <f>IF(U22 &gt; 0, U22/V22, 0)</f>
        <v>0</v>
      </c>
      <c r="X22">
        <f>IF(AND(H22&gt;0,O22&gt;0), O22-H22, 0)</f>
        <v>0</v>
      </c>
      <c r="Y22" s="9">
        <f>IF(AND(G22&gt;0,H22&gt;0),G22/H22,"")</f>
        <v>8.5526315789473681</v>
      </c>
      <c r="Z22" s="9">
        <f>IF(AND(N22&gt;0,O22&gt;0),N22/O22,"")</f>
        <v>8.5526315789473681</v>
      </c>
      <c r="AA22" s="9">
        <f>IF(AND(G22&gt;0,H22&gt;0),G22/(H22*H22),"")</f>
        <v>1.1253462603878117</v>
      </c>
      <c r="AB22" s="9">
        <f>IF(AND(N22&gt;0,O22&gt;0),G22/(O22*O22),"")</f>
        <v>1.1253462603878117</v>
      </c>
      <c r="AC22" s="9">
        <v>1.1253462603878117</v>
      </c>
      <c r="AD22" s="16">
        <v>7.6</v>
      </c>
      <c r="AE22" s="9">
        <f>IF(AC22="","",ROUND(AC22,1))</f>
        <v>1.1000000000000001</v>
      </c>
    </row>
    <row r="23" spans="1:31" x14ac:dyDescent="0.25">
      <c r="A23" s="2">
        <v>4504</v>
      </c>
      <c r="B23" s="3" t="s">
        <v>231</v>
      </c>
      <c r="C23" s="2">
        <v>2</v>
      </c>
      <c r="D23" s="3" t="s">
        <v>19</v>
      </c>
      <c r="E23" s="3" t="s">
        <v>20</v>
      </c>
      <c r="F23" s="4">
        <v>40525</v>
      </c>
      <c r="G23" s="11">
        <v>33</v>
      </c>
      <c r="H23" s="11">
        <v>6</v>
      </c>
      <c r="I23" s="11">
        <v>5.5</v>
      </c>
      <c r="J23" s="15"/>
      <c r="L23" s="13">
        <v>22025</v>
      </c>
      <c r="M23" s="14">
        <v>40672</v>
      </c>
      <c r="N23" s="11">
        <v>79</v>
      </c>
      <c r="O23" s="11">
        <v>8.1</v>
      </c>
      <c r="P23" s="5">
        <v>8</v>
      </c>
      <c r="Q23" s="17"/>
      <c r="S23" s="2">
        <v>4504</v>
      </c>
      <c r="T23" s="2">
        <v>1</v>
      </c>
      <c r="U23">
        <f>IF(AND(G23&gt;0,N23&gt;0), N23-G23, 0)</f>
        <v>46</v>
      </c>
      <c r="V23">
        <f>M23-F23</f>
        <v>147</v>
      </c>
      <c r="W23">
        <f>IF(U23 &gt; 0, U23/V23, 0)</f>
        <v>0.31292517006802723</v>
      </c>
      <c r="X23">
        <f>IF(AND(H23&gt;0,O23&gt;0), O23-H23, 0)</f>
        <v>2.0999999999999996</v>
      </c>
      <c r="Y23" s="9">
        <f>IF(AND(G23&gt;0,H23&gt;0),G23/H23,"")</f>
        <v>5.5</v>
      </c>
      <c r="Z23" s="9">
        <f>IF(AND(N23&gt;0,O23&gt;0),N23/O23,"")</f>
        <v>9.7530864197530871</v>
      </c>
      <c r="AA23" s="9">
        <f>IF(AND(G23&gt;0,H23&gt;0),G23/(H23*H23),"")</f>
        <v>0.91666666666666663</v>
      </c>
      <c r="AB23" s="9">
        <f>IF(AND(N23&gt;0,O23&gt;0),G23/(O23*O23),"")</f>
        <v>0.5029721079103795</v>
      </c>
      <c r="AC23" s="9">
        <v>0.5029721079103795</v>
      </c>
      <c r="AD23" s="11">
        <v>8.1</v>
      </c>
      <c r="AE23" s="9">
        <f>IF(AC23="","",ROUND(AC23,1))</f>
        <v>0.5</v>
      </c>
    </row>
    <row r="24" spans="1:31" x14ac:dyDescent="0.25">
      <c r="A24" s="2">
        <v>6663</v>
      </c>
      <c r="B24" s="3" t="s">
        <v>173</v>
      </c>
      <c r="C24" s="2">
        <v>2</v>
      </c>
      <c r="D24" s="3" t="s">
        <v>19</v>
      </c>
      <c r="E24" s="3" t="s">
        <v>20</v>
      </c>
      <c r="F24" s="4">
        <v>42377</v>
      </c>
      <c r="G24" s="11">
        <v>60</v>
      </c>
      <c r="H24" s="11">
        <v>8.4</v>
      </c>
      <c r="I24" s="11">
        <v>7.2</v>
      </c>
      <c r="J24" s="11">
        <v>7</v>
      </c>
      <c r="K24" s="11">
        <v>5.8</v>
      </c>
      <c r="L24" s="13">
        <v>35889</v>
      </c>
      <c r="M24" s="14">
        <v>42399</v>
      </c>
      <c r="N24" s="11">
        <v>84</v>
      </c>
      <c r="O24" s="16">
        <v>8.4</v>
      </c>
      <c r="P24" s="18">
        <v>7.8</v>
      </c>
      <c r="Q24" s="18">
        <v>7.6</v>
      </c>
      <c r="R24" s="20"/>
      <c r="S24" s="2">
        <v>6663</v>
      </c>
      <c r="T24" s="2">
        <v>1</v>
      </c>
      <c r="U24">
        <f>IF(AND(G24&gt;0,N24&gt;0), N24-G24, 0)</f>
        <v>24</v>
      </c>
      <c r="V24">
        <f>M24-F24</f>
        <v>22</v>
      </c>
      <c r="W24">
        <f>IF(U24 &gt; 0, U24/V24, 0)</f>
        <v>1.0909090909090908</v>
      </c>
      <c r="X24">
        <f>IF(AND(H24&gt;0,O24&gt;0), O24-H24, 0)</f>
        <v>0</v>
      </c>
      <c r="Y24" s="9">
        <f>IF(AND(G24&gt;0,H24&gt;0),G24/H24,"")</f>
        <v>7.1428571428571423</v>
      </c>
      <c r="Z24" s="9">
        <f>IF(AND(N24&gt;0,O24&gt;0),N24/O24,"")</f>
        <v>10</v>
      </c>
      <c r="AA24" s="9">
        <f>IF(AND(G24&gt;0,H24&gt;0),G24/(H24*H24),"")</f>
        <v>0.85034013605442171</v>
      </c>
      <c r="AB24" s="9">
        <f>IF(AND(N24&gt;0,O24&gt;0),G24/(O24*O24),"")</f>
        <v>0.85034013605442171</v>
      </c>
      <c r="AC24" s="9">
        <v>0.85034013605442171</v>
      </c>
      <c r="AD24" s="16">
        <v>8.4</v>
      </c>
      <c r="AE24" s="9">
        <f>IF(AC24="","",ROUND(AC24,1))</f>
        <v>0.9</v>
      </c>
    </row>
    <row r="25" spans="1:31" x14ac:dyDescent="0.25">
      <c r="A25" s="2">
        <v>5193</v>
      </c>
      <c r="B25" s="3" t="s">
        <v>78</v>
      </c>
      <c r="C25" s="2">
        <v>2</v>
      </c>
      <c r="D25" s="3" t="s">
        <v>19</v>
      </c>
      <c r="E25" s="3" t="s">
        <v>20</v>
      </c>
      <c r="F25" s="4">
        <v>40903</v>
      </c>
      <c r="G25" s="11">
        <v>72</v>
      </c>
      <c r="H25" s="16">
        <v>7.8</v>
      </c>
      <c r="I25" s="16">
        <v>8.1</v>
      </c>
      <c r="J25" s="11">
        <v>7</v>
      </c>
      <c r="K25" s="16">
        <v>6.1</v>
      </c>
      <c r="L25" s="13">
        <v>26183</v>
      </c>
      <c r="M25" s="14">
        <v>41026</v>
      </c>
      <c r="N25" s="11">
        <v>122</v>
      </c>
      <c r="O25" s="16">
        <v>8.8000000000000007</v>
      </c>
      <c r="P25" s="18">
        <v>8.9</v>
      </c>
      <c r="Q25" s="5">
        <v>8.3000000000000007</v>
      </c>
      <c r="R25" s="5">
        <v>7.5</v>
      </c>
      <c r="S25" s="2">
        <v>5193</v>
      </c>
      <c r="T25" s="2">
        <v>1</v>
      </c>
      <c r="U25">
        <f>IF(AND(G25&gt;0,N25&gt;0), N25-G25, 0)</f>
        <v>50</v>
      </c>
      <c r="V25">
        <f>M25-F25</f>
        <v>123</v>
      </c>
      <c r="W25">
        <f>IF(U25 &gt; 0, U25/V25, 0)</f>
        <v>0.4065040650406504</v>
      </c>
      <c r="X25">
        <f>IF(AND(H25&gt;0,O25&gt;0), O25-H25, 0)</f>
        <v>1.0000000000000009</v>
      </c>
      <c r="Y25" s="9">
        <f>IF(AND(G25&gt;0,H25&gt;0),G25/H25,"")</f>
        <v>9.2307692307692317</v>
      </c>
      <c r="Z25" s="9">
        <f>IF(AND(N25&gt;0,O25&gt;0),N25/O25,"")</f>
        <v>13.863636363636363</v>
      </c>
      <c r="AA25" s="9">
        <f>IF(AND(G25&gt;0,H25&gt;0),G25/(H25*H25),"")</f>
        <v>1.1834319526627219</v>
      </c>
      <c r="AB25" s="9">
        <f>IF(AND(N25&gt;0,O25&gt;0),G25/(O25*O25),"")</f>
        <v>0.92975206611570238</v>
      </c>
      <c r="AC25" s="9">
        <v>0.92975206611570238</v>
      </c>
      <c r="AD25" s="16">
        <v>8.8000000000000007</v>
      </c>
      <c r="AE25" s="9">
        <f>IF(AC25="","",ROUND(AC25,1))</f>
        <v>0.9</v>
      </c>
    </row>
    <row r="26" spans="1:31" x14ac:dyDescent="0.25">
      <c r="A26" s="2">
        <v>134</v>
      </c>
      <c r="B26" s="3" t="s">
        <v>56</v>
      </c>
      <c r="C26" s="2">
        <v>2</v>
      </c>
      <c r="D26" s="3" t="s">
        <v>19</v>
      </c>
      <c r="E26" s="3" t="s">
        <v>20</v>
      </c>
      <c r="F26" s="4">
        <v>36946</v>
      </c>
      <c r="G26" s="16">
        <v>49.4</v>
      </c>
      <c r="H26" s="11">
        <v>8.9</v>
      </c>
      <c r="I26" s="11">
        <v>9.1999999999999993</v>
      </c>
      <c r="J26" s="11">
        <v>8.5</v>
      </c>
      <c r="K26" s="15"/>
      <c r="L26" s="13">
        <v>8422</v>
      </c>
      <c r="M26" s="14">
        <v>36946</v>
      </c>
      <c r="N26" s="16">
        <v>49.4</v>
      </c>
      <c r="O26" s="11">
        <v>8.9</v>
      </c>
      <c r="P26" s="5">
        <v>9.1999999999999993</v>
      </c>
      <c r="Q26" s="5">
        <v>8.5</v>
      </c>
      <c r="R26" s="17"/>
      <c r="S26" s="2">
        <v>134</v>
      </c>
      <c r="T26" s="2">
        <v>1</v>
      </c>
      <c r="U26">
        <f>IF(AND(G26&gt;0,N26&gt;0), N26-G26, 0)</f>
        <v>0</v>
      </c>
      <c r="V26">
        <f>M26-F26</f>
        <v>0</v>
      </c>
      <c r="W26">
        <f>IF(U26 &gt; 0, U26/V26, 0)</f>
        <v>0</v>
      </c>
      <c r="X26">
        <f>IF(AND(H26&gt;0,O26&gt;0), O26-H26, 0)</f>
        <v>0</v>
      </c>
      <c r="Y26" s="9">
        <f>IF(AND(G26&gt;0,H26&gt;0),G26/H26,"")</f>
        <v>5.5505617977528088</v>
      </c>
      <c r="Z26" s="9">
        <f>IF(AND(N26&gt;0,O26&gt;0),N26/O26,"")</f>
        <v>5.5505617977528088</v>
      </c>
      <c r="AA26" s="9">
        <f>IF(AND(G26&gt;0,H26&gt;0),G26/(H26*H26),"")</f>
        <v>0.62365862896098967</v>
      </c>
      <c r="AB26" s="9">
        <f>IF(AND(N26&gt;0,O26&gt;0),G26/(O26*O26),"")</f>
        <v>0.62365862896098967</v>
      </c>
      <c r="AC26" s="9">
        <v>0.62365862896098967</v>
      </c>
      <c r="AD26" s="11">
        <v>8.9</v>
      </c>
      <c r="AE26" s="9">
        <f>IF(AC26="","",ROUND(AC26,1))</f>
        <v>0.6</v>
      </c>
    </row>
    <row r="27" spans="1:31" x14ac:dyDescent="0.25">
      <c r="A27" s="2">
        <v>5194</v>
      </c>
      <c r="B27" s="3" t="s">
        <v>259</v>
      </c>
      <c r="C27" s="2">
        <v>2</v>
      </c>
      <c r="D27" s="3" t="s">
        <v>19</v>
      </c>
      <c r="E27" s="3" t="s">
        <v>20</v>
      </c>
      <c r="F27" s="4">
        <v>40903</v>
      </c>
      <c r="G27" s="11">
        <v>58</v>
      </c>
      <c r="H27" s="11">
        <v>7.3</v>
      </c>
      <c r="I27" s="11">
        <v>7.5</v>
      </c>
      <c r="J27" s="11">
        <v>6.5</v>
      </c>
      <c r="K27" s="11">
        <v>5.5</v>
      </c>
      <c r="L27" s="13">
        <v>25149</v>
      </c>
      <c r="M27" s="14">
        <v>40981</v>
      </c>
      <c r="N27" s="11">
        <v>106</v>
      </c>
      <c r="O27" s="16">
        <v>8.9</v>
      </c>
      <c r="P27" s="18">
        <v>8.5</v>
      </c>
      <c r="Q27" s="5">
        <v>8.1999999999999993</v>
      </c>
      <c r="R27" s="5">
        <v>7.1</v>
      </c>
      <c r="S27" s="2">
        <v>5194</v>
      </c>
      <c r="T27" s="2">
        <v>1</v>
      </c>
      <c r="U27">
        <f>IF(AND(G27&gt;0,N27&gt;0), N27-G27, 0)</f>
        <v>48</v>
      </c>
      <c r="V27">
        <f>M27-F27</f>
        <v>78</v>
      </c>
      <c r="W27">
        <f>IF(U27 &gt; 0, U27/V27, 0)</f>
        <v>0.61538461538461542</v>
      </c>
      <c r="X27">
        <f>IF(AND(H27&gt;0,O27&gt;0), O27-H27, 0)</f>
        <v>1.6000000000000005</v>
      </c>
      <c r="Y27" s="9">
        <f>IF(AND(G27&gt;0,H27&gt;0),G27/H27,"")</f>
        <v>7.9452054794520546</v>
      </c>
      <c r="Z27" s="9">
        <f>IF(AND(N27&gt;0,O27&gt;0),N27/O27,"")</f>
        <v>11.910112359550562</v>
      </c>
      <c r="AA27" s="9">
        <f>IF(AND(G27&gt;0,H27&gt;0),G27/(H27*H27),"")</f>
        <v>1.0883843122537062</v>
      </c>
      <c r="AB27" s="9">
        <f>IF(AND(N27&gt;0,O27&gt;0),G27/(O27*O27),"")</f>
        <v>0.73223077894205268</v>
      </c>
      <c r="AC27" s="9">
        <v>0.73223077894205268</v>
      </c>
      <c r="AD27" s="16">
        <v>8.9</v>
      </c>
      <c r="AE27" s="9">
        <f>IF(AC27="","",ROUND(AC27,1))</f>
        <v>0.7</v>
      </c>
    </row>
    <row r="28" spans="1:31" x14ac:dyDescent="0.25">
      <c r="A28" s="2">
        <v>5341</v>
      </c>
      <c r="B28" s="3" t="s">
        <v>284</v>
      </c>
      <c r="C28" s="2">
        <v>2</v>
      </c>
      <c r="D28" s="3" t="s">
        <v>19</v>
      </c>
      <c r="E28" s="3" t="s">
        <v>20</v>
      </c>
      <c r="F28" s="4">
        <v>41021</v>
      </c>
      <c r="G28" s="11">
        <v>103</v>
      </c>
      <c r="H28" s="11">
        <v>8.6999999999999993</v>
      </c>
      <c r="I28" s="15"/>
      <c r="J28" s="11">
        <v>76</v>
      </c>
      <c r="K28" s="15"/>
      <c r="L28" s="13">
        <v>26899</v>
      </c>
      <c r="M28" s="14">
        <v>41068</v>
      </c>
      <c r="N28" s="11">
        <v>118</v>
      </c>
      <c r="O28" s="16">
        <v>8.9</v>
      </c>
      <c r="P28" s="18">
        <v>7.5</v>
      </c>
      <c r="Q28" s="5">
        <v>7.8</v>
      </c>
      <c r="R28" s="5">
        <v>6</v>
      </c>
      <c r="S28" s="2">
        <v>5341</v>
      </c>
      <c r="T28" s="2">
        <v>1</v>
      </c>
      <c r="U28">
        <f>IF(AND(G28&gt;0,N28&gt;0), N28-G28, 0)</f>
        <v>15</v>
      </c>
      <c r="V28">
        <f>M28-F28</f>
        <v>47</v>
      </c>
      <c r="W28">
        <f>IF(U28 &gt; 0, U28/V28, 0)</f>
        <v>0.31914893617021278</v>
      </c>
      <c r="X28">
        <f>IF(AND(H28&gt;0,O28&gt;0), O28-H28, 0)</f>
        <v>0.20000000000000107</v>
      </c>
      <c r="Y28" s="9">
        <f>IF(AND(G28&gt;0,H28&gt;0),G28/H28,"")</f>
        <v>11.839080459770116</v>
      </c>
      <c r="Z28" s="9">
        <f>IF(AND(N28&gt;0,O28&gt;0),N28/O28,"")</f>
        <v>13.258426966292134</v>
      </c>
      <c r="AA28" s="9">
        <f>IF(AND(G28&gt;0,H28&gt;0),G28/(H28*H28),"")</f>
        <v>1.3608138459505883</v>
      </c>
      <c r="AB28" s="9">
        <f>IF(AND(N28&gt;0,O28&gt;0),G28/(O28*O28),"")</f>
        <v>1.300340866052266</v>
      </c>
      <c r="AC28" s="9">
        <v>1.300340866052266</v>
      </c>
      <c r="AD28" s="16">
        <v>8.9</v>
      </c>
      <c r="AE28" s="9">
        <f>IF(AC28="","",ROUND(AC28,1))</f>
        <v>1.3</v>
      </c>
    </row>
    <row r="29" spans="1:31" x14ac:dyDescent="0.25">
      <c r="A29" s="2">
        <v>510</v>
      </c>
      <c r="B29" s="3" t="s">
        <v>101</v>
      </c>
      <c r="C29" s="2">
        <v>2</v>
      </c>
      <c r="D29" s="3" t="s">
        <v>19</v>
      </c>
      <c r="E29" s="3" t="s">
        <v>20</v>
      </c>
      <c r="F29" s="4">
        <v>39088</v>
      </c>
      <c r="G29" s="11">
        <v>96</v>
      </c>
      <c r="H29" s="11">
        <v>9</v>
      </c>
      <c r="I29" s="16">
        <v>8.6999999999999993</v>
      </c>
      <c r="J29" s="19"/>
      <c r="K29" s="19"/>
      <c r="L29" s="13">
        <v>1103</v>
      </c>
      <c r="M29" s="14">
        <v>39088</v>
      </c>
      <c r="N29" s="11">
        <v>96</v>
      </c>
      <c r="O29" s="16">
        <v>9</v>
      </c>
      <c r="P29" s="18">
        <v>8.6999999999999993</v>
      </c>
      <c r="Q29" s="20"/>
      <c r="R29" s="20"/>
      <c r="S29" s="2">
        <v>510</v>
      </c>
      <c r="T29" s="2">
        <v>1</v>
      </c>
      <c r="U29">
        <f>IF(AND(G29&gt;0,N29&gt;0), N29-G29, 0)</f>
        <v>0</v>
      </c>
      <c r="V29">
        <f>M29-F29</f>
        <v>0</v>
      </c>
      <c r="W29">
        <f>IF(U29 &gt; 0, U29/V29, 0)</f>
        <v>0</v>
      </c>
      <c r="X29">
        <f>IF(AND(H29&gt;0,O29&gt;0), O29-H29, 0)</f>
        <v>0</v>
      </c>
      <c r="Y29" s="9">
        <f>IF(AND(G29&gt;0,H29&gt;0),G29/H29,"")</f>
        <v>10.666666666666666</v>
      </c>
      <c r="Z29" s="9">
        <f>IF(AND(N29&gt;0,O29&gt;0),N29/O29,"")</f>
        <v>10.666666666666666</v>
      </c>
      <c r="AA29" s="9">
        <f>IF(AND(G29&gt;0,H29&gt;0),G29/(H29*H29),"")</f>
        <v>1.1851851851851851</v>
      </c>
      <c r="AB29" s="9">
        <f>IF(AND(N29&gt;0,O29&gt;0),G29/(O29*O29),"")</f>
        <v>1.1851851851851851</v>
      </c>
      <c r="AC29" s="9">
        <v>1.1851851851851851</v>
      </c>
      <c r="AD29" s="16">
        <v>9</v>
      </c>
      <c r="AE29" s="9">
        <f>IF(AC29="","",ROUND(AC29,1))</f>
        <v>1.2</v>
      </c>
    </row>
    <row r="30" spans="1:31" ht="30" x14ac:dyDescent="0.25">
      <c r="A30" s="2">
        <v>5191</v>
      </c>
      <c r="B30" s="3" t="s">
        <v>258</v>
      </c>
      <c r="C30" s="2">
        <v>1</v>
      </c>
      <c r="D30" s="3" t="s">
        <v>27</v>
      </c>
      <c r="E30" s="3" t="s">
        <v>20</v>
      </c>
      <c r="F30" s="4">
        <v>40903</v>
      </c>
      <c r="G30" s="16">
        <v>65</v>
      </c>
      <c r="H30" s="11">
        <v>7.8</v>
      </c>
      <c r="I30" s="11">
        <v>7.7</v>
      </c>
      <c r="J30" s="16">
        <v>7.4</v>
      </c>
      <c r="K30" s="16">
        <v>6.5</v>
      </c>
      <c r="L30" s="13">
        <v>25141</v>
      </c>
      <c r="M30" s="14">
        <v>40981</v>
      </c>
      <c r="N30" s="16">
        <v>103</v>
      </c>
      <c r="O30" s="11">
        <v>9.1999999999999993</v>
      </c>
      <c r="P30" s="5">
        <v>9</v>
      </c>
      <c r="Q30" s="18">
        <v>8.6999999999999993</v>
      </c>
      <c r="R30" s="18">
        <v>7.8</v>
      </c>
      <c r="S30" s="2">
        <v>5191</v>
      </c>
      <c r="T30" s="2">
        <v>1</v>
      </c>
      <c r="U30">
        <f>IF(AND(G30&gt;0,N30&gt;0), N30-G30, 0)</f>
        <v>38</v>
      </c>
      <c r="V30">
        <f>M30-F30</f>
        <v>78</v>
      </c>
      <c r="W30">
        <f>IF(U30 &gt; 0, U30/V30, 0)</f>
        <v>0.48717948717948717</v>
      </c>
      <c r="X30">
        <f>IF(AND(H30&gt;0,O30&gt;0), O30-H30, 0)</f>
        <v>1.3999999999999995</v>
      </c>
      <c r="Y30" s="9">
        <f>IF(AND(G30&gt;0,H30&gt;0),G30/H30,"")</f>
        <v>8.3333333333333339</v>
      </c>
      <c r="Z30" s="9">
        <f>IF(AND(N30&gt;0,O30&gt;0),N30/O30,"")</f>
        <v>11.195652173913045</v>
      </c>
      <c r="AA30" s="9">
        <f>IF(AND(G30&gt;0,H30&gt;0),G30/(H30*H30),"")</f>
        <v>1.0683760683760684</v>
      </c>
      <c r="AB30" s="9">
        <f>IF(AND(N30&gt;0,O30&gt;0),G30/(O30*O30),"")</f>
        <v>0.76795841209829885</v>
      </c>
      <c r="AC30" s="9">
        <v>0.76795841209829885</v>
      </c>
      <c r="AD30" s="11">
        <v>9.1999999999999993</v>
      </c>
      <c r="AE30" s="9">
        <f>IF(AC30="","",ROUND(AC30,1))</f>
        <v>0.8</v>
      </c>
    </row>
    <row r="31" spans="1:31" x14ac:dyDescent="0.25">
      <c r="A31" s="2">
        <v>7051</v>
      </c>
      <c r="B31" s="3" t="s">
        <v>539</v>
      </c>
      <c r="C31" s="2">
        <v>2</v>
      </c>
      <c r="D31" s="3" t="s">
        <v>19</v>
      </c>
      <c r="E31" s="3" t="s">
        <v>20</v>
      </c>
      <c r="F31" s="4">
        <v>43190</v>
      </c>
      <c r="G31" s="11">
        <v>66</v>
      </c>
      <c r="H31" s="11">
        <v>7</v>
      </c>
      <c r="I31" s="11">
        <v>6</v>
      </c>
      <c r="L31" s="13">
        <v>42255</v>
      </c>
      <c r="M31" s="14">
        <v>43254</v>
      </c>
      <c r="N31" s="11">
        <v>149</v>
      </c>
      <c r="O31" s="16">
        <v>9.5</v>
      </c>
      <c r="P31" s="18">
        <v>9</v>
      </c>
      <c r="Q31" s="18">
        <v>8.5</v>
      </c>
      <c r="R31" s="20"/>
      <c r="S31" s="2">
        <v>7051</v>
      </c>
      <c r="T31" s="2">
        <v>1</v>
      </c>
      <c r="U31">
        <f>IF(AND(G31&gt;0,N31&gt;0), N31-G31, 0)</f>
        <v>83</v>
      </c>
      <c r="V31">
        <f>M31-F31</f>
        <v>64</v>
      </c>
      <c r="W31">
        <f>IF(U31 &gt; 0, U31/V31, 0)</f>
        <v>1.296875</v>
      </c>
      <c r="X31">
        <f>IF(AND(H31&gt;0,O31&gt;0), O31-H31, 0)</f>
        <v>2.5</v>
      </c>
      <c r="Y31" s="9">
        <f>IF(AND(G31&gt;0,H31&gt;0),G31/H31,"")</f>
        <v>9.4285714285714288</v>
      </c>
      <c r="Z31" s="9">
        <f>IF(AND(N31&gt;0,O31&gt;0),N31/O31,"")</f>
        <v>15.684210526315789</v>
      </c>
      <c r="AA31" s="9">
        <f>IF(AND(G31&gt;0,H31&gt;0),G31/(H31*H31),"")</f>
        <v>1.346938775510204</v>
      </c>
      <c r="AB31" s="9">
        <f>IF(AND(N31&gt;0,O31&gt;0),G31/(O31*O31),"")</f>
        <v>0.73130193905817176</v>
      </c>
      <c r="AC31" s="9">
        <v>0.73130193905817176</v>
      </c>
      <c r="AD31" s="16">
        <v>9.5</v>
      </c>
      <c r="AE31" s="9">
        <f>IF(AC31="","",ROUND(AC31,1))</f>
        <v>0.7</v>
      </c>
    </row>
    <row r="32" spans="1:31" x14ac:dyDescent="0.25">
      <c r="A32" s="2">
        <v>6437</v>
      </c>
      <c r="B32" s="3" t="s">
        <v>420</v>
      </c>
      <c r="C32" s="2">
        <v>2</v>
      </c>
      <c r="D32" s="3" t="s">
        <v>19</v>
      </c>
      <c r="E32" s="3" t="s">
        <v>20</v>
      </c>
      <c r="F32" s="4">
        <v>42118</v>
      </c>
      <c r="G32" s="11">
        <v>79</v>
      </c>
      <c r="H32" s="11">
        <v>7.8</v>
      </c>
      <c r="I32" s="11">
        <v>8</v>
      </c>
      <c r="J32" s="16">
        <v>7.1</v>
      </c>
      <c r="K32" s="16">
        <v>6.1</v>
      </c>
      <c r="L32" s="13">
        <v>34588</v>
      </c>
      <c r="M32" s="14">
        <v>42172</v>
      </c>
      <c r="N32" s="11">
        <v>136</v>
      </c>
      <c r="O32" s="16">
        <v>9.5</v>
      </c>
      <c r="P32" s="18">
        <v>9</v>
      </c>
      <c r="Q32" s="20"/>
      <c r="R32" s="20"/>
      <c r="S32" s="2">
        <v>6437</v>
      </c>
      <c r="T32" s="2">
        <v>1</v>
      </c>
      <c r="U32">
        <f>IF(AND(G32&gt;0,N32&gt;0), N32-G32, 0)</f>
        <v>57</v>
      </c>
      <c r="V32">
        <f>M32-F32</f>
        <v>54</v>
      </c>
      <c r="W32">
        <f>IF(U32 &gt; 0, U32/V32, 0)</f>
        <v>1.0555555555555556</v>
      </c>
      <c r="X32">
        <f>IF(AND(H32&gt;0,O32&gt;0), O32-H32, 0)</f>
        <v>1.7000000000000002</v>
      </c>
      <c r="Y32" s="9">
        <f>IF(AND(G32&gt;0,H32&gt;0),G32/H32,"")</f>
        <v>10.128205128205128</v>
      </c>
      <c r="Z32" s="9">
        <f>IF(AND(N32&gt;0,O32&gt;0),N32/O32,"")</f>
        <v>14.315789473684211</v>
      </c>
      <c r="AA32" s="9">
        <f>IF(AND(G32&gt;0,H32&gt;0),G32/(H32*H32),"")</f>
        <v>1.2984878369493755</v>
      </c>
      <c r="AB32" s="9">
        <f>IF(AND(N32&gt;0,O32&gt;0),G32/(O32*O32),"")</f>
        <v>0.8753462603878116</v>
      </c>
      <c r="AC32" s="9">
        <v>0.8753462603878116</v>
      </c>
      <c r="AD32" s="16">
        <v>9.5</v>
      </c>
      <c r="AE32" s="9">
        <f>IF(AC32="","",ROUND(AC32,1))</f>
        <v>0.9</v>
      </c>
    </row>
    <row r="33" spans="1:31" x14ac:dyDescent="0.25">
      <c r="A33" s="2">
        <v>432</v>
      </c>
      <c r="B33" s="3" t="s">
        <v>84</v>
      </c>
      <c r="C33" s="2">
        <v>2</v>
      </c>
      <c r="D33" s="3" t="s">
        <v>19</v>
      </c>
      <c r="E33" s="3" t="s">
        <v>20</v>
      </c>
      <c r="F33" s="4">
        <v>39088</v>
      </c>
      <c r="G33" s="11">
        <v>119</v>
      </c>
      <c r="H33" s="11">
        <v>9.5</v>
      </c>
      <c r="I33" s="11">
        <v>9.5</v>
      </c>
      <c r="J33" s="19"/>
      <c r="K33" s="19"/>
      <c r="L33" s="13">
        <v>665</v>
      </c>
      <c r="M33" s="14">
        <v>39088</v>
      </c>
      <c r="N33" s="11">
        <v>119</v>
      </c>
      <c r="O33" s="11">
        <v>9.5</v>
      </c>
      <c r="P33" s="5">
        <v>9.5</v>
      </c>
      <c r="Q33" s="20"/>
      <c r="R33" s="20"/>
      <c r="S33" s="2">
        <v>432</v>
      </c>
      <c r="T33" s="2">
        <v>1</v>
      </c>
      <c r="U33">
        <f>IF(AND(G33&gt;0,N33&gt;0), N33-G33, 0)</f>
        <v>0</v>
      </c>
      <c r="V33">
        <f>M33-F33</f>
        <v>0</v>
      </c>
      <c r="W33">
        <f>IF(U33 &gt; 0, U33/V33, 0)</f>
        <v>0</v>
      </c>
      <c r="X33">
        <f>IF(AND(H33&gt;0,O33&gt;0), O33-H33, 0)</f>
        <v>0</v>
      </c>
      <c r="Y33" s="9">
        <f>IF(AND(G33&gt;0,H33&gt;0),G33/H33,"")</f>
        <v>12.526315789473685</v>
      </c>
      <c r="Z33" s="9">
        <f>IF(AND(N33&gt;0,O33&gt;0),N33/O33,"")</f>
        <v>12.526315789473685</v>
      </c>
      <c r="AA33" s="9">
        <f>IF(AND(G33&gt;0,H33&gt;0),G33/(H33*H33),"")</f>
        <v>1.3185595567867037</v>
      </c>
      <c r="AB33" s="9">
        <f>IF(AND(N33&gt;0,O33&gt;0),G33/(O33*O33),"")</f>
        <v>1.3185595567867037</v>
      </c>
      <c r="AC33" s="9">
        <v>1.3185595567867037</v>
      </c>
      <c r="AD33" s="11">
        <v>9.5</v>
      </c>
      <c r="AE33" s="9">
        <f>IF(AC33="","",ROUND(AC33,1))</f>
        <v>1.3</v>
      </c>
    </row>
    <row r="34" spans="1:31" x14ac:dyDescent="0.25">
      <c r="A34" s="2">
        <v>5196</v>
      </c>
      <c r="B34" s="3" t="s">
        <v>260</v>
      </c>
      <c r="C34" s="2">
        <v>2</v>
      </c>
      <c r="D34" s="3" t="s">
        <v>19</v>
      </c>
      <c r="E34" s="3" t="s">
        <v>20</v>
      </c>
      <c r="F34" s="4">
        <v>40904</v>
      </c>
      <c r="G34" s="11">
        <v>93</v>
      </c>
      <c r="H34" s="11">
        <v>9.1</v>
      </c>
      <c r="I34" s="11">
        <v>8</v>
      </c>
      <c r="J34" s="11">
        <v>7.2</v>
      </c>
      <c r="K34" s="16">
        <v>6.5</v>
      </c>
      <c r="L34" s="13">
        <v>25143</v>
      </c>
      <c r="M34" s="14">
        <v>40981</v>
      </c>
      <c r="N34" s="11">
        <v>155</v>
      </c>
      <c r="O34" s="11">
        <v>9.6</v>
      </c>
      <c r="P34" s="5">
        <v>9.6</v>
      </c>
      <c r="Q34" s="5">
        <v>9.1</v>
      </c>
      <c r="R34" s="18">
        <v>7.8</v>
      </c>
      <c r="S34" s="2">
        <v>5196</v>
      </c>
      <c r="T34" s="2">
        <v>1</v>
      </c>
      <c r="U34">
        <f>IF(AND(G34&gt;0,N34&gt;0), N34-G34, 0)</f>
        <v>62</v>
      </c>
      <c r="V34">
        <f>M34-F34</f>
        <v>77</v>
      </c>
      <c r="W34">
        <f>IF(U34 &gt; 0, U34/V34, 0)</f>
        <v>0.80519480519480524</v>
      </c>
      <c r="X34">
        <f>IF(AND(H34&gt;0,O34&gt;0), O34-H34, 0)</f>
        <v>0.5</v>
      </c>
      <c r="Y34" s="9">
        <f>IF(AND(G34&gt;0,H34&gt;0),G34/H34,"")</f>
        <v>10.219780219780221</v>
      </c>
      <c r="Z34" s="9">
        <f>IF(AND(N34&gt;0,O34&gt;0),N34/O34,"")</f>
        <v>16.145833333333336</v>
      </c>
      <c r="AA34" s="9">
        <f>IF(AND(G34&gt;0,H34&gt;0),G34/(H34*H34),"")</f>
        <v>1.1230527714044198</v>
      </c>
      <c r="AB34" s="9">
        <f>IF(AND(N34&gt;0,O34&gt;0),G34/(O34*O34),"")</f>
        <v>1.0091145833333335</v>
      </c>
      <c r="AC34" s="9">
        <v>1.0091145833333335</v>
      </c>
      <c r="AD34" s="11">
        <v>9.6</v>
      </c>
      <c r="AE34" s="9">
        <f>IF(AC34="","",ROUND(AC34,1))</f>
        <v>1</v>
      </c>
    </row>
    <row r="35" spans="1:31" x14ac:dyDescent="0.25">
      <c r="A35" s="2">
        <v>6669</v>
      </c>
      <c r="B35" s="3" t="s">
        <v>450</v>
      </c>
      <c r="C35" s="2">
        <v>2</v>
      </c>
      <c r="D35" s="3" t="s">
        <v>19</v>
      </c>
      <c r="E35" s="3" t="s">
        <v>20</v>
      </c>
      <c r="F35" s="4">
        <v>42391</v>
      </c>
      <c r="G35" s="11">
        <v>108</v>
      </c>
      <c r="H35" s="11">
        <v>9.6999999999999993</v>
      </c>
      <c r="I35" s="11">
        <v>9</v>
      </c>
      <c r="J35" s="19"/>
      <c r="K35" s="19"/>
      <c r="L35" s="13">
        <v>35891</v>
      </c>
      <c r="M35" s="14">
        <v>42399</v>
      </c>
      <c r="N35" s="11">
        <v>109</v>
      </c>
      <c r="O35" s="16">
        <v>9.6</v>
      </c>
      <c r="P35" s="18">
        <v>8.6999999999999993</v>
      </c>
      <c r="Q35" s="18">
        <v>8.8000000000000007</v>
      </c>
      <c r="R35" s="20"/>
      <c r="S35" s="2">
        <v>6669</v>
      </c>
      <c r="T35" s="2">
        <v>1</v>
      </c>
      <c r="U35">
        <f>IF(AND(G35&gt;0,N35&gt;0), N35-G35, 0)</f>
        <v>1</v>
      </c>
      <c r="V35">
        <f>M35-F35</f>
        <v>8</v>
      </c>
      <c r="W35">
        <f>IF(U35 &gt; 0, U35/V35, 0)</f>
        <v>0.125</v>
      </c>
      <c r="X35">
        <f>IF(AND(H35&gt;0,O35&gt;0), O35-H35, 0)</f>
        <v>-9.9999999999999645E-2</v>
      </c>
      <c r="Y35" s="9">
        <f>IF(AND(G35&gt;0,H35&gt;0),G35/H35,"")</f>
        <v>11.134020618556702</v>
      </c>
      <c r="Z35" s="9">
        <f>IF(AND(N35&gt;0,O35&gt;0),N35/O35,"")</f>
        <v>11.354166666666668</v>
      </c>
      <c r="AA35" s="9">
        <f>IF(AND(G35&gt;0,H35&gt;0),G35/(H35*H35),"")</f>
        <v>1.147837177170794</v>
      </c>
      <c r="AB35" s="9">
        <f>IF(AND(N35&gt;0,O35&gt;0),G35/(O35*O35),"")</f>
        <v>1.171875</v>
      </c>
      <c r="AC35" s="9">
        <v>1.171875</v>
      </c>
      <c r="AD35" s="16">
        <v>9.6</v>
      </c>
      <c r="AE35" s="9">
        <f>IF(AC35="","",ROUND(AC35,1))</f>
        <v>1.2</v>
      </c>
    </row>
    <row r="36" spans="1:31" x14ac:dyDescent="0.25">
      <c r="A36" s="2">
        <v>5331</v>
      </c>
      <c r="B36" s="3" t="s">
        <v>281</v>
      </c>
      <c r="C36" s="2">
        <v>2</v>
      </c>
      <c r="D36" s="3" t="s">
        <v>19</v>
      </c>
      <c r="E36" s="3" t="s">
        <v>20</v>
      </c>
      <c r="F36" s="4">
        <v>41008</v>
      </c>
      <c r="G36" s="11">
        <v>97</v>
      </c>
      <c r="H36" s="11">
        <v>9.1999999999999993</v>
      </c>
      <c r="I36" s="11">
        <v>8.1999999999999993</v>
      </c>
      <c r="J36" s="11">
        <v>8.4</v>
      </c>
      <c r="K36" s="11">
        <v>7.5</v>
      </c>
      <c r="L36" s="13">
        <v>26901</v>
      </c>
      <c r="M36" s="14">
        <v>41068</v>
      </c>
      <c r="N36" s="11">
        <v>123</v>
      </c>
      <c r="O36" s="16">
        <v>9.6999999999999993</v>
      </c>
      <c r="P36" s="18">
        <v>9.6999999999999993</v>
      </c>
      <c r="Q36" s="18">
        <v>8.6</v>
      </c>
      <c r="R36" s="18">
        <v>7.5</v>
      </c>
      <c r="S36" s="2">
        <v>5331</v>
      </c>
      <c r="T36" s="2">
        <v>1</v>
      </c>
      <c r="U36">
        <f>IF(AND(G36&gt;0,N36&gt;0), N36-G36, 0)</f>
        <v>26</v>
      </c>
      <c r="V36">
        <f>M36-F36</f>
        <v>60</v>
      </c>
      <c r="W36">
        <f>IF(U36 &gt; 0, U36/V36, 0)</f>
        <v>0.43333333333333335</v>
      </c>
      <c r="X36">
        <f>IF(AND(H36&gt;0,O36&gt;0), O36-H36, 0)</f>
        <v>0.5</v>
      </c>
      <c r="Y36" s="9">
        <f>IF(AND(G36&gt;0,H36&gt;0),G36/H36,"")</f>
        <v>10.543478260869566</v>
      </c>
      <c r="Z36" s="9">
        <f>IF(AND(N36&gt;0,O36&gt;0),N36/O36,"")</f>
        <v>12.680412371134022</v>
      </c>
      <c r="AA36" s="9">
        <f>IF(AND(G36&gt;0,H36&gt;0),G36/(H36*H36),"")</f>
        <v>1.146030245746692</v>
      </c>
      <c r="AB36" s="9">
        <f>IF(AND(N36&gt;0,O36&gt;0),G36/(O36*O36),"")</f>
        <v>1.0309278350515465</v>
      </c>
      <c r="AC36" s="9">
        <v>1.0309278350515465</v>
      </c>
      <c r="AD36" s="16">
        <v>9.6999999999999993</v>
      </c>
      <c r="AE36" s="9">
        <f>IF(AC36="","",ROUND(AC36,1))</f>
        <v>1</v>
      </c>
    </row>
    <row r="37" spans="1:31" x14ac:dyDescent="0.25">
      <c r="A37" s="2">
        <v>5298</v>
      </c>
      <c r="B37" s="3" t="s">
        <v>278</v>
      </c>
      <c r="C37" s="2">
        <v>1</v>
      </c>
      <c r="D37" s="3" t="s">
        <v>27</v>
      </c>
      <c r="E37" s="3" t="s">
        <v>20</v>
      </c>
      <c r="F37" s="4">
        <v>40984</v>
      </c>
      <c r="G37" s="11">
        <v>114</v>
      </c>
      <c r="H37" s="11">
        <v>9.4</v>
      </c>
      <c r="I37" s="11">
        <v>8.6</v>
      </c>
      <c r="J37" s="16">
        <v>7.9</v>
      </c>
      <c r="K37" s="16">
        <v>7.6</v>
      </c>
      <c r="L37" s="13">
        <v>26193</v>
      </c>
      <c r="M37" s="14">
        <v>41026</v>
      </c>
      <c r="N37" s="11">
        <v>151</v>
      </c>
      <c r="O37" s="11">
        <v>9.9</v>
      </c>
      <c r="P37" s="5">
        <v>8.8000000000000007</v>
      </c>
      <c r="Q37" s="18">
        <v>9.4</v>
      </c>
      <c r="R37" s="18">
        <v>8</v>
      </c>
      <c r="S37" s="2">
        <v>5298</v>
      </c>
      <c r="T37" s="2">
        <v>1</v>
      </c>
      <c r="U37">
        <f>IF(AND(G37&gt;0,N37&gt;0), N37-G37, 0)</f>
        <v>37</v>
      </c>
      <c r="V37">
        <f>M37-F37</f>
        <v>42</v>
      </c>
      <c r="W37">
        <f>IF(U37 &gt; 0, U37/V37, 0)</f>
        <v>0.88095238095238093</v>
      </c>
      <c r="X37">
        <f>IF(AND(H37&gt;0,O37&gt;0), O37-H37, 0)</f>
        <v>0.5</v>
      </c>
      <c r="Y37" s="9">
        <f>IF(AND(G37&gt;0,H37&gt;0),G37/H37,"")</f>
        <v>12.127659574468085</v>
      </c>
      <c r="Z37" s="9">
        <f>IF(AND(N37&gt;0,O37&gt;0),N37/O37,"")</f>
        <v>15.252525252525253</v>
      </c>
      <c r="AA37" s="9">
        <f>IF(AND(G37&gt;0,H37&gt;0),G37/(H37*H37),"")</f>
        <v>1.290176550475328</v>
      </c>
      <c r="AB37" s="9">
        <f>IF(AND(N37&gt;0,O37&gt;0),G37/(O37*O37),"")</f>
        <v>1.1631466176920722</v>
      </c>
      <c r="AC37" s="9">
        <v>1.1631466176920722</v>
      </c>
      <c r="AD37" s="11">
        <v>9.9</v>
      </c>
      <c r="AE37" s="9">
        <f>IF(AC37="","",ROUND(AC37,1))</f>
        <v>1.2</v>
      </c>
    </row>
    <row r="38" spans="1:31" x14ac:dyDescent="0.25">
      <c r="A38" s="2">
        <v>5041</v>
      </c>
      <c r="B38" s="3" t="s">
        <v>248</v>
      </c>
      <c r="C38" s="2">
        <v>2</v>
      </c>
      <c r="D38" s="3" t="s">
        <v>19</v>
      </c>
      <c r="E38" s="3" t="s">
        <v>20</v>
      </c>
      <c r="F38" s="4">
        <v>40723</v>
      </c>
      <c r="G38" s="11">
        <v>89</v>
      </c>
      <c r="H38" s="11">
        <v>8.6</v>
      </c>
      <c r="I38" s="11">
        <v>8.4</v>
      </c>
      <c r="J38" s="16">
        <v>7.9</v>
      </c>
      <c r="K38" s="16">
        <v>6.4</v>
      </c>
      <c r="L38" s="13">
        <v>25151</v>
      </c>
      <c r="M38" s="14">
        <v>40981</v>
      </c>
      <c r="N38" s="11">
        <v>197</v>
      </c>
      <c r="O38" s="11">
        <v>9.9</v>
      </c>
      <c r="P38" s="5">
        <v>10</v>
      </c>
      <c r="Q38" s="18">
        <v>9.6</v>
      </c>
      <c r="R38" s="18">
        <v>8.4</v>
      </c>
      <c r="S38" s="2">
        <v>5041</v>
      </c>
      <c r="T38" s="2">
        <v>1</v>
      </c>
      <c r="U38">
        <f>IF(AND(G38&gt;0,N38&gt;0), N38-G38, 0)</f>
        <v>108</v>
      </c>
      <c r="V38">
        <f>M38-F38</f>
        <v>258</v>
      </c>
      <c r="W38">
        <f>IF(U38 &gt; 0, U38/V38, 0)</f>
        <v>0.41860465116279072</v>
      </c>
      <c r="X38">
        <f>IF(AND(H38&gt;0,O38&gt;0), O38-H38, 0)</f>
        <v>1.3000000000000007</v>
      </c>
      <c r="Y38" s="9">
        <f>IF(AND(G38&gt;0,H38&gt;0),G38/H38,"")</f>
        <v>10.348837209302326</v>
      </c>
      <c r="Z38" s="9">
        <f>IF(AND(N38&gt;0,O38&gt;0),N38/O38,"")</f>
        <v>19.8989898989899</v>
      </c>
      <c r="AA38" s="9">
        <f>IF(AND(G38&gt;0,H38&gt;0),G38/(H38*H38),"")</f>
        <v>1.2033531638723636</v>
      </c>
      <c r="AB38" s="9">
        <f>IF(AND(N38&gt;0,O38&gt;0),G38/(O38*O38),"")</f>
        <v>0.90807060504030201</v>
      </c>
      <c r="AC38" s="9">
        <v>0.90807060504030201</v>
      </c>
      <c r="AD38" s="11">
        <v>9.9</v>
      </c>
      <c r="AE38" s="9">
        <f>IF(AC38="","",ROUND(AC38,1))</f>
        <v>0.9</v>
      </c>
    </row>
    <row r="39" spans="1:31" x14ac:dyDescent="0.25">
      <c r="A39" s="2">
        <v>6134</v>
      </c>
      <c r="B39" s="3" t="s">
        <v>380</v>
      </c>
      <c r="C39" s="2">
        <v>2</v>
      </c>
      <c r="D39" s="3" t="s">
        <v>19</v>
      </c>
      <c r="E39" s="3" t="s">
        <v>20</v>
      </c>
      <c r="F39" s="4">
        <v>41755</v>
      </c>
      <c r="G39" s="11">
        <v>111</v>
      </c>
      <c r="H39" s="16">
        <v>9</v>
      </c>
      <c r="I39" s="16">
        <v>9</v>
      </c>
      <c r="J39" s="15"/>
      <c r="K39" s="15"/>
      <c r="L39" s="13">
        <v>32032</v>
      </c>
      <c r="M39" s="14">
        <v>41806</v>
      </c>
      <c r="N39" s="11">
        <v>183</v>
      </c>
      <c r="O39" s="11">
        <v>10</v>
      </c>
      <c r="P39" s="5">
        <v>9.5</v>
      </c>
      <c r="Q39" s="17"/>
      <c r="R39" s="17"/>
      <c r="S39" s="2">
        <v>6134</v>
      </c>
      <c r="T39" s="2">
        <v>1</v>
      </c>
      <c r="U39">
        <f>IF(AND(G39&gt;0,N39&gt;0), N39-G39, 0)</f>
        <v>72</v>
      </c>
      <c r="V39">
        <f>M39-F39</f>
        <v>51</v>
      </c>
      <c r="W39">
        <f>IF(U39 &gt; 0, U39/V39, 0)</f>
        <v>1.411764705882353</v>
      </c>
      <c r="X39">
        <f>IF(AND(H39&gt;0,O39&gt;0), O39-H39, 0)</f>
        <v>1</v>
      </c>
      <c r="Y39" s="9">
        <f>IF(AND(G39&gt;0,H39&gt;0),G39/H39,"")</f>
        <v>12.333333333333334</v>
      </c>
      <c r="Z39" s="9">
        <f>IF(AND(N39&gt;0,O39&gt;0),N39/O39,"")</f>
        <v>18.3</v>
      </c>
      <c r="AA39" s="9">
        <f>IF(AND(G39&gt;0,H39&gt;0),G39/(H39*H39),"")</f>
        <v>1.3703703703703705</v>
      </c>
      <c r="AB39" s="9">
        <f>IF(AND(N39&gt;0,O39&gt;0),G39/(O39*O39),"")</f>
        <v>1.1100000000000001</v>
      </c>
      <c r="AC39" s="9">
        <v>1.1100000000000001</v>
      </c>
      <c r="AD39" s="11">
        <v>10</v>
      </c>
      <c r="AE39" s="9">
        <f>IF(AC39="","",ROUND(AC39,1))</f>
        <v>1.1000000000000001</v>
      </c>
    </row>
    <row r="40" spans="1:31" x14ac:dyDescent="0.25">
      <c r="A40" s="2">
        <v>6434</v>
      </c>
      <c r="B40" s="3" t="s">
        <v>418</v>
      </c>
      <c r="C40" s="2">
        <v>2</v>
      </c>
      <c r="D40" s="3" t="s">
        <v>19</v>
      </c>
      <c r="E40" s="3" t="s">
        <v>20</v>
      </c>
      <c r="F40" s="4">
        <v>42110</v>
      </c>
      <c r="G40" s="11">
        <v>125</v>
      </c>
      <c r="H40" s="11">
        <v>9.6999999999999993</v>
      </c>
      <c r="I40" s="11">
        <v>9.4</v>
      </c>
      <c r="J40" s="19"/>
      <c r="K40" s="19"/>
      <c r="L40" s="13">
        <v>34585</v>
      </c>
      <c r="M40" s="14">
        <v>42172</v>
      </c>
      <c r="N40" s="11">
        <v>152</v>
      </c>
      <c r="O40" s="16">
        <v>10</v>
      </c>
      <c r="P40" s="18">
        <v>9</v>
      </c>
      <c r="Q40" s="18">
        <v>12</v>
      </c>
      <c r="R40" s="20"/>
      <c r="S40" s="2">
        <v>6434</v>
      </c>
      <c r="T40" s="2">
        <v>1</v>
      </c>
      <c r="U40">
        <f>IF(AND(G40&gt;0,N40&gt;0), N40-G40, 0)</f>
        <v>27</v>
      </c>
      <c r="V40">
        <f>M40-F40</f>
        <v>62</v>
      </c>
      <c r="W40">
        <f>IF(U40 &gt; 0, U40/V40, 0)</f>
        <v>0.43548387096774194</v>
      </c>
      <c r="X40">
        <f>IF(AND(H40&gt;0,O40&gt;0), O40-H40, 0)</f>
        <v>0.30000000000000071</v>
      </c>
      <c r="Y40" s="9">
        <f>IF(AND(G40&gt;0,H40&gt;0),G40/H40,"")</f>
        <v>12.88659793814433</v>
      </c>
      <c r="Z40" s="9">
        <f>IF(AND(N40&gt;0,O40&gt;0),N40/O40,"")</f>
        <v>15.2</v>
      </c>
      <c r="AA40" s="9">
        <f>IF(AND(G40&gt;0,H40&gt;0),G40/(H40*H40),"")</f>
        <v>1.3285152513550857</v>
      </c>
      <c r="AB40" s="9">
        <f>IF(AND(N40&gt;0,O40&gt;0),G40/(O40*O40),"")</f>
        <v>1.25</v>
      </c>
      <c r="AC40" s="9">
        <v>1.25</v>
      </c>
      <c r="AD40" s="16">
        <v>10</v>
      </c>
      <c r="AE40" s="9">
        <f>IF(AC40="","",ROUND(AC40,1))</f>
        <v>1.3</v>
      </c>
    </row>
    <row r="41" spans="1:31" x14ac:dyDescent="0.25">
      <c r="A41" s="2">
        <v>4880</v>
      </c>
      <c r="B41" s="3" t="s">
        <v>240</v>
      </c>
      <c r="C41" s="2">
        <v>2</v>
      </c>
      <c r="D41" s="3" t="s">
        <v>19</v>
      </c>
      <c r="E41" s="3" t="s">
        <v>20</v>
      </c>
      <c r="F41" s="4">
        <v>40614</v>
      </c>
      <c r="G41" s="11">
        <v>104.5</v>
      </c>
      <c r="H41" s="11">
        <v>9.1999999999999993</v>
      </c>
      <c r="I41" s="11">
        <v>9.1999999999999993</v>
      </c>
      <c r="J41" s="16">
        <v>8.6</v>
      </c>
      <c r="K41" s="16">
        <v>7.6</v>
      </c>
      <c r="L41" s="13">
        <v>22024</v>
      </c>
      <c r="M41" s="14">
        <v>40672</v>
      </c>
      <c r="N41" s="11">
        <v>169</v>
      </c>
      <c r="O41" s="11">
        <v>10.1</v>
      </c>
      <c r="P41" s="5">
        <v>9.8000000000000007</v>
      </c>
      <c r="Q41" s="20"/>
      <c r="R41" s="20"/>
      <c r="S41" s="2">
        <v>4880</v>
      </c>
      <c r="T41" s="2">
        <v>1</v>
      </c>
      <c r="U41">
        <f>IF(AND(G41&gt;0,N41&gt;0), N41-G41, 0)</f>
        <v>64.5</v>
      </c>
      <c r="V41">
        <f>M41-F41</f>
        <v>58</v>
      </c>
      <c r="W41">
        <f>IF(U41 &gt; 0, U41/V41, 0)</f>
        <v>1.1120689655172413</v>
      </c>
      <c r="X41">
        <f>IF(AND(H41&gt;0,O41&gt;0), O41-H41, 0)</f>
        <v>0.90000000000000036</v>
      </c>
      <c r="Y41" s="9">
        <f>IF(AND(G41&gt;0,H41&gt;0),G41/H41,"")</f>
        <v>11.358695652173914</v>
      </c>
      <c r="Z41" s="9">
        <f>IF(AND(N41&gt;0,O41&gt;0),N41/O41,"")</f>
        <v>16.732673267326732</v>
      </c>
      <c r="AA41" s="9">
        <f>IF(AND(G41&gt;0,H41&gt;0),G41/(H41*H41),"")</f>
        <v>1.2346408317580342</v>
      </c>
      <c r="AB41" s="9">
        <f>IF(AND(N41&gt;0,O41&gt;0),G41/(O41*O41),"")</f>
        <v>1.0244093716302325</v>
      </c>
      <c r="AC41" s="9">
        <v>1.0244093716302325</v>
      </c>
      <c r="AD41" s="11">
        <v>10.1</v>
      </c>
      <c r="AE41" s="9">
        <f>IF(AC41="","",ROUND(AC41,1))</f>
        <v>1</v>
      </c>
    </row>
    <row r="42" spans="1:31" x14ac:dyDescent="0.25">
      <c r="A42" s="2">
        <v>5300</v>
      </c>
      <c r="B42" s="3" t="s">
        <v>192</v>
      </c>
      <c r="C42" s="2">
        <v>2</v>
      </c>
      <c r="D42" s="3" t="s">
        <v>19</v>
      </c>
      <c r="E42" s="3" t="s">
        <v>20</v>
      </c>
      <c r="F42" s="4">
        <v>40986</v>
      </c>
      <c r="G42" s="11">
        <v>144</v>
      </c>
      <c r="H42" s="11">
        <v>9.9</v>
      </c>
      <c r="I42" s="11">
        <v>9.6999999999999993</v>
      </c>
      <c r="J42" s="16">
        <v>9.1999999999999993</v>
      </c>
      <c r="K42" s="16">
        <v>7.7</v>
      </c>
      <c r="L42" s="13">
        <v>26181</v>
      </c>
      <c r="M42" s="14">
        <v>41026</v>
      </c>
      <c r="N42" s="11">
        <v>181</v>
      </c>
      <c r="O42" s="11">
        <v>10.199999999999999</v>
      </c>
      <c r="P42" s="5">
        <v>9.4</v>
      </c>
      <c r="Q42" s="18">
        <v>9.6</v>
      </c>
      <c r="R42" s="18">
        <v>8.1999999999999993</v>
      </c>
      <c r="S42" s="2">
        <v>5300</v>
      </c>
      <c r="T42" s="2">
        <v>1</v>
      </c>
      <c r="U42">
        <f>IF(AND(G42&gt;0,N42&gt;0), N42-G42, 0)</f>
        <v>37</v>
      </c>
      <c r="V42">
        <f>M42-F42</f>
        <v>40</v>
      </c>
      <c r="W42">
        <f>IF(U42 &gt; 0, U42/V42, 0)</f>
        <v>0.92500000000000004</v>
      </c>
      <c r="X42">
        <f>IF(AND(H42&gt;0,O42&gt;0), O42-H42, 0)</f>
        <v>0.29999999999999893</v>
      </c>
      <c r="Y42" s="9">
        <f>IF(AND(G42&gt;0,H42&gt;0),G42/H42,"")</f>
        <v>14.545454545454545</v>
      </c>
      <c r="Z42" s="9">
        <f>IF(AND(N42&gt;0,O42&gt;0),N42/O42,"")</f>
        <v>17.745098039215687</v>
      </c>
      <c r="AA42" s="9">
        <f>IF(AND(G42&gt;0,H42&gt;0),G42/(H42*H42),"")</f>
        <v>1.4692378328741964</v>
      </c>
      <c r="AB42" s="9">
        <f>IF(AND(N42&gt;0,O42&gt;0),G42/(O42*O42),"")</f>
        <v>1.3840830449826991</v>
      </c>
      <c r="AC42" s="9">
        <v>1.3840830449826991</v>
      </c>
      <c r="AD42" s="11">
        <v>10.199999999999999</v>
      </c>
      <c r="AE42" s="9">
        <f>IF(AC42="","",ROUND(AC42,1))</f>
        <v>1.4</v>
      </c>
    </row>
    <row r="43" spans="1:31" x14ac:dyDescent="0.25">
      <c r="A43" s="2">
        <v>6674</v>
      </c>
      <c r="B43" s="3" t="s">
        <v>452</v>
      </c>
      <c r="C43" s="2">
        <v>2</v>
      </c>
      <c r="D43" s="3" t="s">
        <v>19</v>
      </c>
      <c r="E43" s="3" t="s">
        <v>20</v>
      </c>
      <c r="F43" s="4">
        <v>42407</v>
      </c>
      <c r="G43" s="11">
        <v>85</v>
      </c>
      <c r="H43" s="11">
        <v>9</v>
      </c>
      <c r="I43" s="11">
        <v>8.5</v>
      </c>
      <c r="J43" s="16">
        <v>8</v>
      </c>
      <c r="K43" s="16">
        <v>6.9</v>
      </c>
      <c r="L43" s="13">
        <v>36453</v>
      </c>
      <c r="M43" s="14">
        <v>42490</v>
      </c>
      <c r="N43" s="11">
        <v>198</v>
      </c>
      <c r="O43" s="11">
        <v>10.4</v>
      </c>
      <c r="P43" s="5">
        <v>10.6</v>
      </c>
      <c r="Q43" s="18">
        <v>9.8000000000000007</v>
      </c>
      <c r="S43" s="2">
        <v>6674</v>
      </c>
      <c r="T43" s="2">
        <v>1</v>
      </c>
      <c r="U43">
        <f>IF(AND(G43&gt;0,N43&gt;0), N43-G43, 0)</f>
        <v>113</v>
      </c>
      <c r="V43">
        <f>M43-F43</f>
        <v>83</v>
      </c>
      <c r="W43">
        <f>IF(U43 &gt; 0, U43/V43, 0)</f>
        <v>1.3614457831325302</v>
      </c>
      <c r="X43">
        <f>IF(AND(H43&gt;0,O43&gt;0), O43-H43, 0)</f>
        <v>1.4000000000000004</v>
      </c>
      <c r="Y43" s="9">
        <f>IF(AND(G43&gt;0,H43&gt;0),G43/H43,"")</f>
        <v>9.4444444444444446</v>
      </c>
      <c r="Z43" s="9">
        <f>IF(AND(N43&gt;0,O43&gt;0),N43/O43,"")</f>
        <v>19.038461538461537</v>
      </c>
      <c r="AA43" s="9">
        <f>IF(AND(G43&gt;0,H43&gt;0),G43/(H43*H43),"")</f>
        <v>1.0493827160493827</v>
      </c>
      <c r="AB43" s="9">
        <f>IF(AND(N43&gt;0,O43&gt;0),G43/(O43*O43),"")</f>
        <v>0.78587278106508873</v>
      </c>
      <c r="AC43" s="9">
        <v>0.78587278106508873</v>
      </c>
      <c r="AD43" s="11">
        <v>10.4</v>
      </c>
      <c r="AE43" s="9">
        <f>IF(AC43="","",ROUND(AC43,1))</f>
        <v>0.8</v>
      </c>
    </row>
    <row r="44" spans="1:31" x14ac:dyDescent="0.25">
      <c r="A44" s="2">
        <v>5272</v>
      </c>
      <c r="B44" s="3" t="s">
        <v>269</v>
      </c>
      <c r="C44" s="2">
        <v>2</v>
      </c>
      <c r="D44" s="3" t="s">
        <v>19</v>
      </c>
      <c r="E44" s="3" t="s">
        <v>20</v>
      </c>
      <c r="F44" s="4">
        <v>40958</v>
      </c>
      <c r="G44" s="11">
        <v>115</v>
      </c>
      <c r="H44" s="11">
        <v>8.8000000000000007</v>
      </c>
      <c r="I44" s="11">
        <v>9.3000000000000007</v>
      </c>
      <c r="J44" s="11">
        <v>8.1</v>
      </c>
      <c r="K44" s="11">
        <v>7.5</v>
      </c>
      <c r="L44" s="13">
        <v>26185</v>
      </c>
      <c r="M44" s="14">
        <v>41026</v>
      </c>
      <c r="N44" s="11">
        <v>185</v>
      </c>
      <c r="O44" s="16">
        <v>10.4</v>
      </c>
      <c r="P44" s="18">
        <v>10.5</v>
      </c>
      <c r="Q44" s="18">
        <v>9.6999999999999993</v>
      </c>
      <c r="R44" s="18">
        <v>8.9</v>
      </c>
      <c r="S44" s="2">
        <v>5272</v>
      </c>
      <c r="T44" s="2">
        <v>1</v>
      </c>
      <c r="U44">
        <f>IF(AND(G44&gt;0,N44&gt;0), N44-G44, 0)</f>
        <v>70</v>
      </c>
      <c r="V44">
        <f>M44-F44</f>
        <v>68</v>
      </c>
      <c r="W44">
        <f>IF(U44 &gt; 0, U44/V44, 0)</f>
        <v>1.0294117647058822</v>
      </c>
      <c r="X44">
        <f>IF(AND(H44&gt;0,O44&gt;0), O44-H44, 0)</f>
        <v>1.5999999999999996</v>
      </c>
      <c r="Y44" s="9">
        <f>IF(AND(G44&gt;0,H44&gt;0),G44/H44,"")</f>
        <v>13.068181818181817</v>
      </c>
      <c r="Z44" s="9">
        <f>IF(AND(N44&gt;0,O44&gt;0),N44/O44,"")</f>
        <v>17.788461538461537</v>
      </c>
      <c r="AA44" s="9">
        <f>IF(AND(G44&gt;0,H44&gt;0),G44/(H44*H44),"")</f>
        <v>1.4850206611570245</v>
      </c>
      <c r="AB44" s="9">
        <f>IF(AND(N44&gt;0,O44&gt;0),G44/(O44*O44),"")</f>
        <v>1.063239644970414</v>
      </c>
      <c r="AC44" s="9">
        <v>1.063239644970414</v>
      </c>
      <c r="AD44" s="16">
        <v>10.4</v>
      </c>
      <c r="AE44" s="9">
        <f>IF(AC44="","",ROUND(AC44,1))</f>
        <v>1.1000000000000001</v>
      </c>
    </row>
    <row r="45" spans="1:31" x14ac:dyDescent="0.25">
      <c r="A45" s="2">
        <v>3872</v>
      </c>
      <c r="B45" s="3" t="s">
        <v>88</v>
      </c>
      <c r="C45" s="2">
        <v>2</v>
      </c>
      <c r="D45" s="3" t="s">
        <v>19</v>
      </c>
      <c r="E45" s="3" t="s">
        <v>20</v>
      </c>
      <c r="F45" s="4">
        <v>38097</v>
      </c>
      <c r="G45" s="11">
        <v>127.5</v>
      </c>
      <c r="H45" s="11">
        <v>10.5</v>
      </c>
      <c r="I45" s="11">
        <v>10.199999999999999</v>
      </c>
      <c r="J45" s="15"/>
      <c r="K45" s="15"/>
      <c r="L45" s="13">
        <v>15032</v>
      </c>
      <c r="M45" s="14">
        <v>38097</v>
      </c>
      <c r="N45" s="11">
        <v>127.5</v>
      </c>
      <c r="O45" s="16">
        <v>10.5</v>
      </c>
      <c r="P45" s="18">
        <v>10.199999999999999</v>
      </c>
      <c r="Q45" s="20"/>
      <c r="R45" s="20"/>
      <c r="S45" s="2">
        <v>3872</v>
      </c>
      <c r="T45" s="2">
        <v>1</v>
      </c>
      <c r="U45">
        <f>IF(AND(G45&gt;0,N45&gt;0), N45-G45, 0)</f>
        <v>0</v>
      </c>
      <c r="V45">
        <f>M45-F45</f>
        <v>0</v>
      </c>
      <c r="W45">
        <f>IF(U45 &gt; 0, U45/V45, 0)</f>
        <v>0</v>
      </c>
      <c r="X45">
        <f>IF(AND(H45&gt;0,O45&gt;0), O45-H45, 0)</f>
        <v>0</v>
      </c>
      <c r="Y45" s="9">
        <f>IF(AND(G45&gt;0,H45&gt;0),G45/H45,"")</f>
        <v>12.142857142857142</v>
      </c>
      <c r="Z45" s="9">
        <f>IF(AND(N45&gt;0,O45&gt;0),N45/O45,"")</f>
        <v>12.142857142857142</v>
      </c>
      <c r="AA45" s="9">
        <f>IF(AND(G45&gt;0,H45&gt;0),G45/(H45*H45),"")</f>
        <v>1.1564625850340136</v>
      </c>
      <c r="AB45" s="9">
        <f>IF(AND(N45&gt;0,O45&gt;0),G45/(O45*O45),"")</f>
        <v>1.1564625850340136</v>
      </c>
      <c r="AC45" s="9">
        <v>1.1564625850340136</v>
      </c>
      <c r="AD45" s="16">
        <v>10.5</v>
      </c>
      <c r="AE45" s="9">
        <f>IF(AC45="","",ROUND(AC45,1))</f>
        <v>1.2</v>
      </c>
    </row>
    <row r="46" spans="1:31" x14ac:dyDescent="0.25">
      <c r="A46" s="2">
        <v>5267</v>
      </c>
      <c r="B46" s="3" t="s">
        <v>265</v>
      </c>
      <c r="C46" s="2">
        <v>2</v>
      </c>
      <c r="D46" s="3" t="s">
        <v>19</v>
      </c>
      <c r="E46" s="3" t="s">
        <v>20</v>
      </c>
      <c r="F46" s="4">
        <v>40957</v>
      </c>
      <c r="G46" s="15"/>
      <c r="H46" s="11">
        <v>10</v>
      </c>
      <c r="I46" s="11">
        <v>9.1999999999999993</v>
      </c>
      <c r="J46" s="16">
        <v>8.6</v>
      </c>
      <c r="K46" s="16">
        <v>7.2</v>
      </c>
      <c r="L46" s="13">
        <v>26187</v>
      </c>
      <c r="M46" s="14">
        <v>41026</v>
      </c>
      <c r="N46" s="11">
        <v>185</v>
      </c>
      <c r="O46" s="16">
        <v>10.7</v>
      </c>
      <c r="P46" s="18">
        <v>10.3</v>
      </c>
      <c r="Q46" s="18">
        <v>10</v>
      </c>
      <c r="R46" s="18">
        <v>8.5</v>
      </c>
      <c r="S46" s="2">
        <v>5267</v>
      </c>
      <c r="T46" s="2">
        <v>1</v>
      </c>
      <c r="U46">
        <f>IF(AND(G46&gt;0,N46&gt;0), N46-G46, 0)</f>
        <v>0</v>
      </c>
      <c r="V46">
        <f>M46-F46</f>
        <v>69</v>
      </c>
      <c r="W46">
        <f>IF(U46 &gt; 0, U46/V46, 0)</f>
        <v>0</v>
      </c>
      <c r="X46">
        <f>IF(AND(H46&gt;0,O46&gt;0), O46-H46, 0)</f>
        <v>0.69999999999999929</v>
      </c>
      <c r="Y46" s="9" t="str">
        <f>IF(AND(G46&gt;0,H46&gt;0),G46/H46,"")</f>
        <v/>
      </c>
      <c r="Z46" s="9">
        <f>IF(AND(N46&gt;0,O46&gt;0),N46/O46,"")</f>
        <v>17.289719626168225</v>
      </c>
      <c r="AA46" s="9" t="str">
        <f>IF(AND(G46&gt;0,H46&gt;0),G46/(H46*H46),"")</f>
        <v/>
      </c>
      <c r="AB46" s="9">
        <f>IF(AND(N46&gt;0,O46&gt;0),G46/(O46*O46),"")</f>
        <v>0</v>
      </c>
      <c r="AC46" s="9">
        <v>0</v>
      </c>
      <c r="AD46" s="16">
        <v>10.7</v>
      </c>
      <c r="AE46" s="9">
        <f>IF(AC46="","",ROUND(AC46,1))</f>
        <v>0</v>
      </c>
    </row>
    <row r="47" spans="1:31" x14ac:dyDescent="0.25">
      <c r="A47" s="2">
        <v>2163</v>
      </c>
      <c r="B47" s="3" t="s">
        <v>161</v>
      </c>
      <c r="C47" s="2">
        <v>2</v>
      </c>
      <c r="D47" s="3" t="s">
        <v>19</v>
      </c>
      <c r="E47" s="3" t="s">
        <v>20</v>
      </c>
      <c r="F47" s="4">
        <v>39539</v>
      </c>
      <c r="G47" s="11">
        <v>91.5</v>
      </c>
      <c r="H47" s="11">
        <v>9</v>
      </c>
      <c r="I47" s="11">
        <v>9.3000000000000007</v>
      </c>
      <c r="J47" s="15"/>
      <c r="K47" s="15"/>
      <c r="L47" s="13">
        <v>10526</v>
      </c>
      <c r="M47" s="14">
        <v>39612</v>
      </c>
      <c r="N47" s="11">
        <v>181.5</v>
      </c>
      <c r="O47" s="16">
        <v>10.9</v>
      </c>
      <c r="P47" s="18">
        <v>10.8</v>
      </c>
      <c r="Q47" s="20"/>
      <c r="R47" s="20"/>
      <c r="S47" s="2">
        <v>2163</v>
      </c>
      <c r="T47" s="2">
        <v>1</v>
      </c>
      <c r="U47">
        <f>IF(AND(G47&gt;0,N47&gt;0), N47-G47, 0)</f>
        <v>90</v>
      </c>
      <c r="V47">
        <f>M47-F47</f>
        <v>73</v>
      </c>
      <c r="W47">
        <f>IF(U47 &gt; 0, U47/V47, 0)</f>
        <v>1.2328767123287672</v>
      </c>
      <c r="X47">
        <f>IF(AND(H47&gt;0,O47&gt;0), O47-H47, 0)</f>
        <v>1.9000000000000004</v>
      </c>
      <c r="Y47" s="9">
        <f>IF(AND(G47&gt;0,H47&gt;0),G47/H47,"")</f>
        <v>10.166666666666666</v>
      </c>
      <c r="Z47" s="9">
        <f>IF(AND(N47&gt;0,O47&gt;0),N47/O47,"")</f>
        <v>16.651376146788991</v>
      </c>
      <c r="AA47" s="9">
        <f>IF(AND(G47&gt;0,H47&gt;0),G47/(H47*H47),"")</f>
        <v>1.1296296296296295</v>
      </c>
      <c r="AB47" s="9">
        <f>IF(AND(N47&gt;0,O47&gt;0),G47/(O47*O47),"")</f>
        <v>0.77013719383890245</v>
      </c>
      <c r="AC47" s="9">
        <v>0.77013719383890245</v>
      </c>
      <c r="AD47" s="16">
        <v>10.9</v>
      </c>
      <c r="AE47" s="9">
        <f>IF(AC47="","",ROUND(AC47,1))</f>
        <v>0.8</v>
      </c>
    </row>
    <row r="48" spans="1:31" x14ac:dyDescent="0.25">
      <c r="A48" s="2">
        <v>5348</v>
      </c>
      <c r="B48" s="3" t="s">
        <v>287</v>
      </c>
      <c r="C48" s="2">
        <v>9</v>
      </c>
      <c r="D48" s="3" t="s">
        <v>60</v>
      </c>
      <c r="E48" s="3" t="s">
        <v>20</v>
      </c>
      <c r="F48" s="4">
        <v>41028</v>
      </c>
      <c r="G48" s="11">
        <v>135</v>
      </c>
      <c r="H48" s="11">
        <v>11</v>
      </c>
      <c r="I48" s="11">
        <v>9</v>
      </c>
      <c r="J48" s="19"/>
      <c r="K48" s="19"/>
      <c r="L48" s="13">
        <v>26236</v>
      </c>
      <c r="M48" s="14">
        <v>41028</v>
      </c>
      <c r="N48" s="11">
        <v>135</v>
      </c>
      <c r="O48" s="11">
        <v>11</v>
      </c>
      <c r="P48" s="5">
        <v>9</v>
      </c>
      <c r="Q48" s="20"/>
      <c r="R48" s="20"/>
      <c r="S48" s="2">
        <v>5348</v>
      </c>
      <c r="T48" s="2">
        <v>1</v>
      </c>
      <c r="U48">
        <f>IF(AND(G48&gt;0,N48&gt;0), N48-G48, 0)</f>
        <v>0</v>
      </c>
      <c r="V48">
        <f>M48-F48</f>
        <v>0</v>
      </c>
      <c r="W48">
        <f>IF(U48 &gt; 0, U48/V48, 0)</f>
        <v>0</v>
      </c>
      <c r="X48">
        <f>IF(AND(H48&gt;0,O48&gt;0), O48-H48, 0)</f>
        <v>0</v>
      </c>
      <c r="Y48" s="9">
        <f>IF(AND(G48&gt;0,H48&gt;0),G48/H48,"")</f>
        <v>12.272727272727273</v>
      </c>
      <c r="Z48" s="9">
        <f>IF(AND(N48&gt;0,O48&gt;0),N48/O48,"")</f>
        <v>12.272727272727273</v>
      </c>
      <c r="AA48" s="9">
        <f>IF(AND(G48&gt;0,H48&gt;0),G48/(H48*H48),"")</f>
        <v>1.115702479338843</v>
      </c>
      <c r="AB48" s="9">
        <f>IF(AND(N48&gt;0,O48&gt;0),G48/(O48*O48),"")</f>
        <v>1.115702479338843</v>
      </c>
      <c r="AC48" s="9">
        <v>1.115702479338843</v>
      </c>
      <c r="AD48" s="11">
        <v>11</v>
      </c>
      <c r="AE48" s="9">
        <f>IF(AC48="","",ROUND(AC48,1))</f>
        <v>1.1000000000000001</v>
      </c>
    </row>
    <row r="49" spans="1:31" x14ac:dyDescent="0.25">
      <c r="A49" s="2">
        <v>6143</v>
      </c>
      <c r="B49" s="3" t="s">
        <v>381</v>
      </c>
      <c r="C49" s="2">
        <v>2</v>
      </c>
      <c r="D49" s="3" t="s">
        <v>19</v>
      </c>
      <c r="E49" s="3" t="s">
        <v>20</v>
      </c>
      <c r="F49" s="4">
        <v>41780</v>
      </c>
      <c r="G49" s="11">
        <v>155</v>
      </c>
      <c r="H49" s="11">
        <v>11.3</v>
      </c>
      <c r="I49" s="11">
        <v>10.3</v>
      </c>
      <c r="J49" s="16">
        <v>9.6999999999999993</v>
      </c>
      <c r="K49" s="16">
        <v>8.4</v>
      </c>
      <c r="L49" s="13">
        <v>32031</v>
      </c>
      <c r="M49" s="14">
        <v>41806</v>
      </c>
      <c r="N49" s="11">
        <v>195</v>
      </c>
      <c r="O49" s="16">
        <v>11</v>
      </c>
      <c r="P49" s="18">
        <v>10</v>
      </c>
      <c r="Q49" s="20"/>
      <c r="R49" s="20"/>
      <c r="S49" s="2">
        <v>6143</v>
      </c>
      <c r="T49" s="2">
        <v>1</v>
      </c>
      <c r="U49">
        <f>IF(AND(G49&gt;0,N49&gt;0), N49-G49, 0)</f>
        <v>40</v>
      </c>
      <c r="V49">
        <f>M49-F49</f>
        <v>26</v>
      </c>
      <c r="W49">
        <f>IF(U49 &gt; 0, U49/V49, 0)</f>
        <v>1.5384615384615385</v>
      </c>
      <c r="X49">
        <f>IF(AND(H49&gt;0,O49&gt;0), O49-H49, 0)</f>
        <v>-0.30000000000000071</v>
      </c>
      <c r="Y49" s="9">
        <f>IF(AND(G49&gt;0,H49&gt;0),G49/H49,"")</f>
        <v>13.716814159292035</v>
      </c>
      <c r="Z49" s="9">
        <f>IF(AND(N49&gt;0,O49&gt;0),N49/O49,"")</f>
        <v>17.727272727272727</v>
      </c>
      <c r="AA49" s="9">
        <f>IF(AND(G49&gt;0,H49&gt;0),G49/(H49*H49),"")</f>
        <v>1.2138773592293834</v>
      </c>
      <c r="AB49" s="9">
        <f>IF(AND(N49&gt;0,O49&gt;0),G49/(O49*O49),"")</f>
        <v>1.28099173553719</v>
      </c>
      <c r="AC49" s="9">
        <v>1.28099173553719</v>
      </c>
      <c r="AD49" s="16">
        <v>11</v>
      </c>
      <c r="AE49" s="9">
        <f>IF(AC49="","",ROUND(AC49,1))</f>
        <v>1.3</v>
      </c>
    </row>
    <row r="50" spans="1:31" ht="30" x14ac:dyDescent="0.25">
      <c r="A50" s="2">
        <v>6662</v>
      </c>
      <c r="B50" s="3" t="s">
        <v>445</v>
      </c>
      <c r="C50" s="2">
        <v>2</v>
      </c>
      <c r="D50" s="3" t="s">
        <v>19</v>
      </c>
      <c r="E50" s="3" t="s">
        <v>20</v>
      </c>
      <c r="F50" s="4">
        <v>42381</v>
      </c>
      <c r="G50" s="11">
        <v>69</v>
      </c>
      <c r="H50" s="11">
        <v>7.5</v>
      </c>
      <c r="I50" s="11">
        <v>8.1999999999999993</v>
      </c>
      <c r="J50" s="16">
        <v>7.3</v>
      </c>
      <c r="K50" s="16">
        <v>6</v>
      </c>
      <c r="L50" s="13">
        <v>36455</v>
      </c>
      <c r="M50" s="14">
        <v>42490</v>
      </c>
      <c r="N50" s="11">
        <v>208</v>
      </c>
      <c r="O50" s="16">
        <v>11.2</v>
      </c>
      <c r="P50" s="18">
        <v>10.1</v>
      </c>
      <c r="Q50" s="18">
        <v>9.5</v>
      </c>
      <c r="S50" s="2">
        <v>6662</v>
      </c>
      <c r="T50" s="2">
        <v>1</v>
      </c>
      <c r="U50">
        <f>IF(AND(G50&gt;0,N50&gt;0), N50-G50, 0)</f>
        <v>139</v>
      </c>
      <c r="V50">
        <f>M50-F50</f>
        <v>109</v>
      </c>
      <c r="W50">
        <f>IF(U50 &gt; 0, U50/V50, 0)</f>
        <v>1.275229357798165</v>
      </c>
      <c r="X50">
        <f>IF(AND(H50&gt;0,O50&gt;0), O50-H50, 0)</f>
        <v>3.6999999999999993</v>
      </c>
      <c r="Y50" s="9">
        <f>IF(AND(G50&gt;0,H50&gt;0),G50/H50,"")</f>
        <v>9.1999999999999993</v>
      </c>
      <c r="Z50" s="9">
        <f>IF(AND(N50&gt;0,O50&gt;0),N50/O50,"")</f>
        <v>18.571428571428573</v>
      </c>
      <c r="AA50" s="9">
        <f>IF(AND(G50&gt;0,H50&gt;0),G50/(H50*H50),"")</f>
        <v>1.2266666666666666</v>
      </c>
      <c r="AB50" s="9">
        <f>IF(AND(N50&gt;0,O50&gt;0),G50/(O50*O50),"")</f>
        <v>0.55006377551020413</v>
      </c>
      <c r="AC50" s="9">
        <v>0.55006377551020413</v>
      </c>
      <c r="AD50" s="16">
        <v>11.2</v>
      </c>
      <c r="AE50" s="9">
        <f>IF(AC50="","",ROUND(AC50,1))</f>
        <v>0.6</v>
      </c>
    </row>
    <row r="51" spans="1:31" x14ac:dyDescent="0.25">
      <c r="A51" s="2">
        <v>2124</v>
      </c>
      <c r="B51" s="3" t="s">
        <v>152</v>
      </c>
      <c r="C51" s="2">
        <v>2</v>
      </c>
      <c r="D51" s="3" t="s">
        <v>19</v>
      </c>
      <c r="E51" s="3" t="s">
        <v>20</v>
      </c>
      <c r="F51" s="4">
        <v>39491</v>
      </c>
      <c r="G51" s="11">
        <v>72.5</v>
      </c>
      <c r="H51" s="11">
        <v>8.1999999999999993</v>
      </c>
      <c r="I51" s="11">
        <v>8</v>
      </c>
      <c r="J51" s="19"/>
      <c r="K51" s="19"/>
      <c r="L51" s="13">
        <v>10522</v>
      </c>
      <c r="M51" s="14">
        <v>39612</v>
      </c>
      <c r="N51" s="11">
        <v>230</v>
      </c>
      <c r="O51" s="11">
        <v>11.3</v>
      </c>
      <c r="P51" s="5">
        <v>11.1</v>
      </c>
      <c r="Q51" s="20"/>
      <c r="R51" s="20"/>
      <c r="S51" s="2">
        <v>2124</v>
      </c>
      <c r="T51" s="2">
        <v>1</v>
      </c>
      <c r="U51">
        <f>IF(AND(G51&gt;0,N51&gt;0), N51-G51, 0)</f>
        <v>157.5</v>
      </c>
      <c r="V51">
        <f>M51-F51</f>
        <v>121</v>
      </c>
      <c r="W51">
        <f>IF(U51 &gt; 0, U51/V51, 0)</f>
        <v>1.3016528925619835</v>
      </c>
      <c r="X51">
        <f>IF(AND(H51&gt;0,O51&gt;0), O51-H51, 0)</f>
        <v>3.1000000000000014</v>
      </c>
      <c r="Y51" s="9">
        <f>IF(AND(G51&gt;0,H51&gt;0),G51/H51,"")</f>
        <v>8.8414634146341466</v>
      </c>
      <c r="Z51" s="9">
        <f>IF(AND(N51&gt;0,O51&gt;0),N51/O51,"")</f>
        <v>20.353982300884955</v>
      </c>
      <c r="AA51" s="9">
        <f>IF(AND(G51&gt;0,H51&gt;0),G51/(H51*H51),"")</f>
        <v>1.0782272456870912</v>
      </c>
      <c r="AB51" s="9">
        <f>IF(AND(N51&gt;0,O51&gt;0),G51/(O51*O51),"")</f>
        <v>0.56778134544600201</v>
      </c>
      <c r="AC51" s="9">
        <v>0.56778134544600201</v>
      </c>
      <c r="AD51" s="11">
        <v>11.3</v>
      </c>
      <c r="AE51" s="9">
        <f>IF(AC51="","",ROUND(AC51,1))</f>
        <v>0.6</v>
      </c>
    </row>
    <row r="52" spans="1:31" x14ac:dyDescent="0.25">
      <c r="A52" s="2">
        <v>5288</v>
      </c>
      <c r="B52" s="3" t="s">
        <v>276</v>
      </c>
      <c r="C52" s="2">
        <v>1</v>
      </c>
      <c r="D52" s="3" t="s">
        <v>27</v>
      </c>
      <c r="E52" s="3" t="s">
        <v>20</v>
      </c>
      <c r="F52" s="4">
        <v>40971</v>
      </c>
      <c r="G52" s="11">
        <v>191</v>
      </c>
      <c r="H52" s="16">
        <v>11.3</v>
      </c>
      <c r="I52" s="16">
        <v>9.9</v>
      </c>
      <c r="J52" s="16">
        <v>10.9</v>
      </c>
      <c r="K52" s="16">
        <v>9.4</v>
      </c>
      <c r="L52" s="13">
        <v>26192</v>
      </c>
      <c r="M52" s="14">
        <v>41026</v>
      </c>
      <c r="N52" s="11">
        <v>265</v>
      </c>
      <c r="O52" s="11">
        <v>11.6</v>
      </c>
      <c r="P52" s="5">
        <v>10.6</v>
      </c>
      <c r="Q52" s="18">
        <v>11.3</v>
      </c>
      <c r="R52" s="18">
        <v>9.9</v>
      </c>
      <c r="S52" s="2">
        <v>5288</v>
      </c>
      <c r="T52" s="2">
        <v>1</v>
      </c>
      <c r="U52">
        <f>IF(AND(G52&gt;0,N52&gt;0), N52-G52, 0)</f>
        <v>74</v>
      </c>
      <c r="V52">
        <f>M52-F52</f>
        <v>55</v>
      </c>
      <c r="W52">
        <f>IF(U52 &gt; 0, U52/V52, 0)</f>
        <v>1.3454545454545455</v>
      </c>
      <c r="X52">
        <f>IF(AND(H52&gt;0,O52&gt;0), O52-H52, 0)</f>
        <v>0.29999999999999893</v>
      </c>
      <c r="Y52" s="9">
        <f>IF(AND(G52&gt;0,H52&gt;0),G52/H52,"")</f>
        <v>16.902654867256636</v>
      </c>
      <c r="Z52" s="9">
        <f>IF(AND(N52&gt;0,O52&gt;0),N52/O52,"")</f>
        <v>22.844827586206897</v>
      </c>
      <c r="AA52" s="9">
        <f>IF(AND(G52&gt;0,H52&gt;0),G52/(H52*H52),"")</f>
        <v>1.4958101652439502</v>
      </c>
      <c r="AB52" s="9">
        <f>IF(AND(N52&gt;0,O52&gt;0),G52/(O52*O52),"")</f>
        <v>1.4194411414982164</v>
      </c>
      <c r="AC52" s="9">
        <v>1.4194411414982164</v>
      </c>
      <c r="AD52" s="11">
        <v>11.6</v>
      </c>
      <c r="AE52" s="9">
        <f>IF(AC52="","",ROUND(AC52,1))</f>
        <v>1.4</v>
      </c>
    </row>
    <row r="53" spans="1:31" x14ac:dyDescent="0.25">
      <c r="A53" s="2">
        <v>6445</v>
      </c>
      <c r="B53" s="3" t="s">
        <v>421</v>
      </c>
      <c r="C53" s="2">
        <v>2</v>
      </c>
      <c r="D53" s="3" t="s">
        <v>19</v>
      </c>
      <c r="E53" s="3" t="s">
        <v>20</v>
      </c>
      <c r="F53" s="4">
        <v>42129</v>
      </c>
      <c r="G53" s="11">
        <v>164</v>
      </c>
      <c r="H53" s="11">
        <v>10.8</v>
      </c>
      <c r="I53" s="11">
        <v>10.6</v>
      </c>
      <c r="J53" s="16">
        <v>9.6</v>
      </c>
      <c r="K53" s="16">
        <v>8.1999999999999993</v>
      </c>
      <c r="L53" s="13">
        <v>34586</v>
      </c>
      <c r="M53" s="14">
        <v>42172</v>
      </c>
      <c r="N53" s="11">
        <v>21</v>
      </c>
      <c r="O53" s="16">
        <v>12</v>
      </c>
      <c r="P53" s="18">
        <v>11</v>
      </c>
      <c r="Q53" s="20"/>
      <c r="R53" s="20"/>
      <c r="S53" s="2">
        <v>6445</v>
      </c>
      <c r="T53" s="2">
        <v>1</v>
      </c>
      <c r="U53">
        <f>IF(AND(G53&gt;0,N53&gt;0), N53-G53, 0)</f>
        <v>-143</v>
      </c>
      <c r="V53">
        <f>M53-F53</f>
        <v>43</v>
      </c>
      <c r="W53">
        <f>IF(U53 &gt; 0, U53/V53, 0)</f>
        <v>0</v>
      </c>
      <c r="X53">
        <f>IF(AND(H53&gt;0,O53&gt;0), O53-H53, 0)</f>
        <v>1.1999999999999993</v>
      </c>
      <c r="Y53" s="9">
        <f>IF(AND(G53&gt;0,H53&gt;0),G53/H53,"")</f>
        <v>15.185185185185183</v>
      </c>
      <c r="Z53" s="9">
        <f>IF(AND(N53&gt;0,O53&gt;0),N53/O53,"")</f>
        <v>1.75</v>
      </c>
      <c r="AA53" s="9">
        <f>IF(AND(G53&gt;0,H53&gt;0),G53/(H53*H53),"")</f>
        <v>1.4060356652949244</v>
      </c>
      <c r="AB53" s="9">
        <f>IF(AND(N53&gt;0,O53&gt;0),G53/(O53*O53),"")</f>
        <v>1.1388888888888888</v>
      </c>
      <c r="AC53" s="9">
        <v>1.1388888888888888</v>
      </c>
      <c r="AD53" s="16">
        <v>12</v>
      </c>
      <c r="AE53" s="9">
        <f>IF(AC53="","",ROUND(AC53,1))</f>
        <v>1.1000000000000001</v>
      </c>
    </row>
    <row r="54" spans="1:31" x14ac:dyDescent="0.25">
      <c r="A54" s="2">
        <v>6893</v>
      </c>
      <c r="B54" s="3" t="s">
        <v>498</v>
      </c>
      <c r="C54" s="2">
        <v>2</v>
      </c>
      <c r="D54" s="3" t="s">
        <v>19</v>
      </c>
      <c r="E54" s="3" t="s">
        <v>20</v>
      </c>
      <c r="F54" s="4">
        <v>42930</v>
      </c>
      <c r="G54" s="11">
        <v>256</v>
      </c>
      <c r="H54" s="11">
        <v>12.2</v>
      </c>
      <c r="I54" s="11">
        <v>12.1</v>
      </c>
      <c r="J54" s="16">
        <v>11.3</v>
      </c>
      <c r="K54" s="16">
        <v>10.199999999999999</v>
      </c>
      <c r="L54" s="13">
        <v>39489</v>
      </c>
      <c r="M54" s="14">
        <v>42966</v>
      </c>
      <c r="N54" s="11">
        <v>352</v>
      </c>
      <c r="O54" s="16">
        <v>12.1</v>
      </c>
      <c r="P54" s="18">
        <v>12.1</v>
      </c>
      <c r="Q54" s="18">
        <v>11.2</v>
      </c>
      <c r="R54" s="18">
        <v>10.199999999999999</v>
      </c>
      <c r="S54" s="2">
        <v>6893</v>
      </c>
      <c r="T54" s="2">
        <v>1</v>
      </c>
      <c r="U54">
        <f>IF(AND(G54&gt;0,N54&gt;0), N54-G54, 0)</f>
        <v>96</v>
      </c>
      <c r="V54">
        <f>M54-F54</f>
        <v>36</v>
      </c>
      <c r="W54">
        <f>IF(U54 &gt; 0, U54/V54, 0)</f>
        <v>2.6666666666666665</v>
      </c>
      <c r="X54">
        <f>IF(AND(H54&gt;0,O54&gt;0), O54-H54, 0)</f>
        <v>-9.9999999999999645E-2</v>
      </c>
      <c r="Y54" s="9">
        <f>IF(AND(G54&gt;0,H54&gt;0),G54/H54,"")</f>
        <v>20.983606557377051</v>
      </c>
      <c r="Z54" s="9">
        <f>IF(AND(N54&gt;0,O54&gt;0),N54/O54,"")</f>
        <v>29.090909090909093</v>
      </c>
      <c r="AA54" s="9">
        <f>IF(AND(G54&gt;0,H54&gt;0),G54/(H54*H54),"")</f>
        <v>1.7199677506046764</v>
      </c>
      <c r="AB54" s="9">
        <f>IF(AND(N54&gt;0,O54&gt;0),G54/(O54*O54),"")</f>
        <v>1.7485144457345809</v>
      </c>
      <c r="AC54" s="9">
        <v>1.7485144457345809</v>
      </c>
      <c r="AD54" s="16">
        <v>12.1</v>
      </c>
      <c r="AE54" s="9">
        <f>IF(AC54="","",ROUND(AC54,1))</f>
        <v>1.7</v>
      </c>
    </row>
    <row r="55" spans="1:31" x14ac:dyDescent="0.25">
      <c r="A55" s="2">
        <v>4502</v>
      </c>
      <c r="B55" s="3" t="s">
        <v>230</v>
      </c>
      <c r="C55" s="2">
        <v>1</v>
      </c>
      <c r="D55" s="3" t="s">
        <v>27</v>
      </c>
      <c r="E55" s="3" t="s">
        <v>20</v>
      </c>
      <c r="F55" s="4">
        <v>40524</v>
      </c>
      <c r="G55" s="11">
        <v>54</v>
      </c>
      <c r="H55" s="11">
        <v>7.3</v>
      </c>
      <c r="I55" s="11">
        <v>7</v>
      </c>
      <c r="J55" s="16">
        <v>6.7</v>
      </c>
      <c r="K55" s="16">
        <v>6</v>
      </c>
      <c r="L55" s="13">
        <v>22026</v>
      </c>
      <c r="M55" s="14">
        <v>40672</v>
      </c>
      <c r="N55" s="11">
        <v>242</v>
      </c>
      <c r="O55" s="16">
        <v>12.3</v>
      </c>
      <c r="P55" s="18">
        <v>11.2</v>
      </c>
      <c r="S55" s="2">
        <v>4502</v>
      </c>
      <c r="T55" s="2">
        <v>1</v>
      </c>
      <c r="U55">
        <f>IF(AND(G55&gt;0,N55&gt;0), N55-G55, 0)</f>
        <v>188</v>
      </c>
      <c r="V55">
        <f>M55-F55</f>
        <v>148</v>
      </c>
      <c r="W55">
        <f>IF(U55 &gt; 0, U55/V55, 0)</f>
        <v>1.2702702702702702</v>
      </c>
      <c r="X55">
        <f>IF(AND(H55&gt;0,O55&gt;0), O55-H55, 0)</f>
        <v>5.0000000000000009</v>
      </c>
      <c r="Y55" s="9">
        <f>IF(AND(G55&gt;0,H55&gt;0),G55/H55,"")</f>
        <v>7.397260273972603</v>
      </c>
      <c r="Z55" s="9">
        <f>IF(AND(N55&gt;0,O55&gt;0),N55/O55,"")</f>
        <v>19.674796747967477</v>
      </c>
      <c r="AA55" s="9">
        <f>IF(AND(G55&gt;0,H55&gt;0),G55/(H55*H55),"")</f>
        <v>1.0133233252017264</v>
      </c>
      <c r="AB55" s="9">
        <f>IF(AND(N55&gt;0,O55&gt;0),G55/(O55*O55),"")</f>
        <v>0.35693039857227837</v>
      </c>
      <c r="AC55" s="9">
        <v>0.35693039857227837</v>
      </c>
      <c r="AD55" s="16">
        <v>12.3</v>
      </c>
      <c r="AE55" s="9">
        <f>IF(AC55="","",ROUND(AC55,1))</f>
        <v>0.4</v>
      </c>
    </row>
    <row r="56" spans="1:31" x14ac:dyDescent="0.25">
      <c r="A56" s="2">
        <v>2148</v>
      </c>
      <c r="B56" s="3" t="s">
        <v>160</v>
      </c>
      <c r="C56" s="2">
        <v>2</v>
      </c>
      <c r="D56" s="3" t="s">
        <v>19</v>
      </c>
      <c r="E56" s="3" t="s">
        <v>20</v>
      </c>
      <c r="F56" s="4">
        <v>39521</v>
      </c>
      <c r="G56" s="11">
        <v>88.5</v>
      </c>
      <c r="H56" s="11">
        <v>9.3000000000000007</v>
      </c>
      <c r="I56" s="11">
        <v>9</v>
      </c>
      <c r="J56" s="19"/>
      <c r="K56" s="19"/>
      <c r="L56" s="13">
        <v>10513</v>
      </c>
      <c r="M56" s="14">
        <v>39612</v>
      </c>
      <c r="N56" s="11">
        <v>288</v>
      </c>
      <c r="O56" s="11">
        <v>12.3</v>
      </c>
      <c r="P56" s="5">
        <v>11.8</v>
      </c>
      <c r="Q56" s="20"/>
      <c r="R56" s="20"/>
      <c r="S56" s="2">
        <v>2148</v>
      </c>
      <c r="T56" s="2">
        <v>1</v>
      </c>
      <c r="U56">
        <f>IF(AND(G56&gt;0,N56&gt;0), N56-G56, 0)</f>
        <v>199.5</v>
      </c>
      <c r="V56">
        <f>M56-F56</f>
        <v>91</v>
      </c>
      <c r="W56">
        <f>IF(U56 &gt; 0, U56/V56, 0)</f>
        <v>2.1923076923076925</v>
      </c>
      <c r="X56">
        <f>IF(AND(H56&gt;0,O56&gt;0), O56-H56, 0)</f>
        <v>3</v>
      </c>
      <c r="Y56" s="9">
        <f>IF(AND(G56&gt;0,H56&gt;0),G56/H56,"")</f>
        <v>9.5161290322580641</v>
      </c>
      <c r="Z56" s="9">
        <f>IF(AND(N56&gt;0,O56&gt;0),N56/O56,"")</f>
        <v>23.414634146341463</v>
      </c>
      <c r="AA56" s="9">
        <f>IF(AND(G56&gt;0,H56&gt;0),G56/(H56*H56),"")</f>
        <v>1.0232396808879638</v>
      </c>
      <c r="AB56" s="9">
        <f>IF(AND(N56&gt;0,O56&gt;0),G56/(O56*O56),"")</f>
        <v>0.58496926432678953</v>
      </c>
      <c r="AC56" s="9">
        <v>0.58496926432678953</v>
      </c>
      <c r="AD56" s="11">
        <v>12.3</v>
      </c>
      <c r="AE56" s="9">
        <f>IF(AC56="","",ROUND(AC56,1))</f>
        <v>0.6</v>
      </c>
    </row>
    <row r="57" spans="1:31" x14ac:dyDescent="0.25">
      <c r="A57" s="2">
        <v>2143</v>
      </c>
      <c r="B57" s="3" t="s">
        <v>159</v>
      </c>
      <c r="C57" s="2">
        <v>2</v>
      </c>
      <c r="D57" s="3" t="s">
        <v>19</v>
      </c>
      <c r="E57" s="3" t="s">
        <v>20</v>
      </c>
      <c r="F57" s="4">
        <v>39512</v>
      </c>
      <c r="G57" s="11">
        <v>68.5</v>
      </c>
      <c r="H57" s="16">
        <v>8.1</v>
      </c>
      <c r="I57" s="16">
        <v>7.7</v>
      </c>
      <c r="J57" s="19"/>
      <c r="K57" s="19"/>
      <c r="L57" s="13">
        <v>10523</v>
      </c>
      <c r="M57" s="14">
        <v>39612</v>
      </c>
      <c r="N57" s="11">
        <v>267</v>
      </c>
      <c r="O57" s="11">
        <v>12.4</v>
      </c>
      <c r="P57" s="5">
        <v>12.6</v>
      </c>
      <c r="Q57" s="20"/>
      <c r="R57" s="20"/>
      <c r="S57" s="2">
        <v>2143</v>
      </c>
      <c r="T57" s="2">
        <v>1</v>
      </c>
      <c r="U57">
        <f>IF(AND(G57&gt;0,N57&gt;0), N57-G57, 0)</f>
        <v>198.5</v>
      </c>
      <c r="V57">
        <f>M57-F57</f>
        <v>100</v>
      </c>
      <c r="W57">
        <f>IF(U57 &gt; 0, U57/V57, 0)</f>
        <v>1.9850000000000001</v>
      </c>
      <c r="X57">
        <f>IF(AND(H57&gt;0,O57&gt;0), O57-H57, 0)</f>
        <v>4.3000000000000007</v>
      </c>
      <c r="Y57" s="9">
        <f>IF(AND(G57&gt;0,H57&gt;0),G57/H57,"")</f>
        <v>8.4567901234567913</v>
      </c>
      <c r="Z57" s="9">
        <f>IF(AND(N57&gt;0,O57&gt;0),N57/O57,"")</f>
        <v>21.532258064516128</v>
      </c>
      <c r="AA57" s="9">
        <f>IF(AND(G57&gt;0,H57&gt;0),G57/(H57*H57),"")</f>
        <v>1.0440481633897272</v>
      </c>
      <c r="AB57" s="9">
        <f>IF(AND(N57&gt;0,O57&gt;0),G57/(O57*O57),"")</f>
        <v>0.44549947970863679</v>
      </c>
      <c r="AC57" s="9">
        <v>0.44549947970863679</v>
      </c>
      <c r="AD57" s="11">
        <v>12.4</v>
      </c>
      <c r="AE57" s="9">
        <f>IF(AC57="","",ROUND(AC57,1))</f>
        <v>0.4</v>
      </c>
    </row>
    <row r="58" spans="1:31" x14ac:dyDescent="0.25">
      <c r="A58" s="2">
        <v>7082</v>
      </c>
      <c r="B58" s="3" t="s">
        <v>548</v>
      </c>
      <c r="C58" s="2">
        <v>2</v>
      </c>
      <c r="D58" s="3" t="s">
        <v>19</v>
      </c>
      <c r="E58" s="3" t="s">
        <v>20</v>
      </c>
      <c r="F58" s="4">
        <v>43297</v>
      </c>
      <c r="G58" s="11">
        <v>267</v>
      </c>
      <c r="H58" s="11">
        <v>12</v>
      </c>
      <c r="I58" s="11">
        <v>12.5</v>
      </c>
      <c r="J58" s="16">
        <v>11.5</v>
      </c>
      <c r="K58" s="16">
        <v>11</v>
      </c>
      <c r="L58" s="13">
        <v>42946</v>
      </c>
      <c r="M58" s="14">
        <v>43338</v>
      </c>
      <c r="N58" s="11">
        <v>366</v>
      </c>
      <c r="O58" s="11">
        <v>12.4</v>
      </c>
      <c r="P58" s="18">
        <v>12.1</v>
      </c>
      <c r="Q58" s="18">
        <v>10.199999999999999</v>
      </c>
      <c r="R58" s="20"/>
      <c r="S58" s="2">
        <v>7082</v>
      </c>
      <c r="T58" s="2">
        <v>1</v>
      </c>
      <c r="U58">
        <f>IF(AND(G58&gt;0,N58&gt;0), N58-G58, 0)</f>
        <v>99</v>
      </c>
      <c r="V58">
        <f>M58-F58</f>
        <v>41</v>
      </c>
      <c r="W58">
        <f>IF(U58 &gt; 0, U58/V58, 0)</f>
        <v>2.4146341463414633</v>
      </c>
      <c r="X58">
        <f>IF(AND(H58&gt;0,O58&gt;0), O58-H58, 0)</f>
        <v>0.40000000000000036</v>
      </c>
      <c r="Y58" s="9">
        <f>IF(AND(G58&gt;0,H58&gt;0),G58/H58,"")</f>
        <v>22.25</v>
      </c>
      <c r="Z58" s="9">
        <f>IF(AND(N58&gt;0,O58&gt;0),N58/O58,"")</f>
        <v>29.516129032258064</v>
      </c>
      <c r="AA58" s="9">
        <f>IF(AND(G58&gt;0,H58&gt;0),G58/(H58*H58),"")</f>
        <v>1.8541666666666667</v>
      </c>
      <c r="AB58" s="9">
        <f>IF(AND(N58&gt;0,O58&gt;0),G58/(O58*O58),"")</f>
        <v>1.7364724245577521</v>
      </c>
      <c r="AC58" s="9">
        <v>1.7364724245577521</v>
      </c>
      <c r="AD58" s="11">
        <v>12.4</v>
      </c>
      <c r="AE58" s="9">
        <f>IF(AC58="","",ROUND(AC58,1))</f>
        <v>1.7</v>
      </c>
    </row>
    <row r="59" spans="1:31" x14ac:dyDescent="0.25">
      <c r="A59" s="2">
        <v>3858</v>
      </c>
      <c r="B59" s="3" t="s">
        <v>187</v>
      </c>
      <c r="C59" s="2">
        <v>2</v>
      </c>
      <c r="D59" s="3" t="s">
        <v>19</v>
      </c>
      <c r="E59" s="3" t="s">
        <v>20</v>
      </c>
      <c r="F59" s="4">
        <v>39919</v>
      </c>
      <c r="G59" s="11">
        <v>85</v>
      </c>
      <c r="H59" s="11">
        <v>8.6</v>
      </c>
      <c r="I59" s="11">
        <v>8.4</v>
      </c>
      <c r="J59" s="19"/>
      <c r="K59" s="19"/>
      <c r="L59" s="13">
        <v>16132</v>
      </c>
      <c r="M59" s="14">
        <v>40016</v>
      </c>
      <c r="N59" s="11">
        <v>279</v>
      </c>
      <c r="O59" s="11">
        <v>12.5</v>
      </c>
      <c r="P59" s="5">
        <v>12</v>
      </c>
      <c r="S59" s="2">
        <v>3858</v>
      </c>
      <c r="T59" s="2">
        <v>1</v>
      </c>
      <c r="U59">
        <f>IF(AND(G59&gt;0,N59&gt;0), N59-G59, 0)</f>
        <v>194</v>
      </c>
      <c r="V59">
        <f>M59-F59</f>
        <v>97</v>
      </c>
      <c r="W59">
        <f>IF(U59 &gt; 0, U59/V59, 0)</f>
        <v>2</v>
      </c>
      <c r="X59">
        <f>IF(AND(H59&gt;0,O59&gt;0), O59-H59, 0)</f>
        <v>3.9000000000000004</v>
      </c>
      <c r="Y59" s="9">
        <f>IF(AND(G59&gt;0,H59&gt;0),G59/H59,"")</f>
        <v>9.8837209302325579</v>
      </c>
      <c r="Z59" s="9">
        <f>IF(AND(N59&gt;0,O59&gt;0),N59/O59,"")</f>
        <v>22.32</v>
      </c>
      <c r="AA59" s="9">
        <f>IF(AND(G59&gt;0,H59&gt;0),G59/(H59*H59),"")</f>
        <v>1.1492698756084372</v>
      </c>
      <c r="AB59" s="9">
        <f>IF(AND(N59&gt;0,O59&gt;0),G59/(O59*O59),"")</f>
        <v>0.54400000000000004</v>
      </c>
      <c r="AC59" s="9">
        <v>0.54400000000000004</v>
      </c>
      <c r="AD59" s="11">
        <v>12.5</v>
      </c>
      <c r="AE59" s="9">
        <f>IF(AC59="","",ROUND(AC59,1))</f>
        <v>0.5</v>
      </c>
    </row>
    <row r="60" spans="1:31" x14ac:dyDescent="0.25">
      <c r="A60" s="2">
        <v>323</v>
      </c>
      <c r="B60" s="3" t="s">
        <v>81</v>
      </c>
      <c r="C60" s="2">
        <v>2</v>
      </c>
      <c r="D60" s="3" t="s">
        <v>19</v>
      </c>
      <c r="E60" s="3" t="s">
        <v>20</v>
      </c>
      <c r="F60" s="4">
        <v>38896</v>
      </c>
      <c r="G60" s="11">
        <v>251</v>
      </c>
      <c r="H60" s="11">
        <v>12.5</v>
      </c>
      <c r="I60" s="11">
        <v>12</v>
      </c>
      <c r="L60" s="13">
        <v>15047</v>
      </c>
      <c r="M60" s="14">
        <v>38896</v>
      </c>
      <c r="N60" s="11">
        <v>251</v>
      </c>
      <c r="O60" s="11">
        <v>12.5</v>
      </c>
      <c r="P60" s="18">
        <v>12</v>
      </c>
      <c r="S60" s="2">
        <v>323</v>
      </c>
      <c r="T60" s="2">
        <v>1</v>
      </c>
      <c r="U60">
        <f>IF(AND(G60&gt;0,N60&gt;0), N60-G60, 0)</f>
        <v>0</v>
      </c>
      <c r="V60">
        <f>M60-F60</f>
        <v>0</v>
      </c>
      <c r="W60">
        <f>IF(U60 &gt; 0, U60/V60, 0)</f>
        <v>0</v>
      </c>
      <c r="X60">
        <f>IF(AND(H60&gt;0,O60&gt;0), O60-H60, 0)</f>
        <v>0</v>
      </c>
      <c r="Y60" s="9">
        <f>IF(AND(G60&gt;0,H60&gt;0),G60/H60,"")</f>
        <v>20.079999999999998</v>
      </c>
      <c r="Z60" s="9">
        <f>IF(AND(N60&gt;0,O60&gt;0),N60/O60,"")</f>
        <v>20.079999999999998</v>
      </c>
      <c r="AA60" s="9">
        <f>IF(AND(G60&gt;0,H60&gt;0),G60/(H60*H60),"")</f>
        <v>1.6064000000000001</v>
      </c>
      <c r="AB60" s="9">
        <f>IF(AND(N60&gt;0,O60&gt;0),G60/(O60*O60),"")</f>
        <v>1.6064000000000001</v>
      </c>
      <c r="AC60" s="9">
        <v>1.6064000000000001</v>
      </c>
      <c r="AD60" s="11">
        <v>12.5</v>
      </c>
      <c r="AE60" s="9">
        <f>IF(AC60="","",ROUND(AC60,1))</f>
        <v>1.6</v>
      </c>
    </row>
    <row r="61" spans="1:31" x14ac:dyDescent="0.25">
      <c r="A61" s="2">
        <v>2141</v>
      </c>
      <c r="B61" s="3" t="s">
        <v>158</v>
      </c>
      <c r="C61" s="2">
        <v>2</v>
      </c>
      <c r="D61" s="3" t="s">
        <v>19</v>
      </c>
      <c r="E61" s="3" t="s">
        <v>20</v>
      </c>
      <c r="F61" s="4">
        <v>39510</v>
      </c>
      <c r="G61" s="11">
        <v>73</v>
      </c>
      <c r="H61" s="11">
        <v>8.6</v>
      </c>
      <c r="I61" s="11">
        <v>8</v>
      </c>
      <c r="J61" s="19"/>
      <c r="L61" s="13">
        <v>10511</v>
      </c>
      <c r="M61" s="14">
        <v>39612</v>
      </c>
      <c r="N61" s="11">
        <v>291.5</v>
      </c>
      <c r="O61" s="11">
        <v>12.6</v>
      </c>
      <c r="P61" s="5">
        <v>11.7</v>
      </c>
      <c r="Q61" s="20"/>
      <c r="S61" s="2">
        <v>2141</v>
      </c>
      <c r="T61" s="2">
        <v>1</v>
      </c>
      <c r="U61">
        <f>IF(AND(G61&gt;0,N61&gt;0), N61-G61, 0)</f>
        <v>218.5</v>
      </c>
      <c r="V61">
        <f>M61-F61</f>
        <v>102</v>
      </c>
      <c r="W61">
        <f>IF(U61 &gt; 0, U61/V61, 0)</f>
        <v>2.142156862745098</v>
      </c>
      <c r="X61">
        <f>IF(AND(H61&gt;0,O61&gt;0), O61-H61, 0)</f>
        <v>4</v>
      </c>
      <c r="Y61" s="9">
        <f>IF(AND(G61&gt;0,H61&gt;0),G61/H61,"")</f>
        <v>8.4883720930232567</v>
      </c>
      <c r="Z61" s="9">
        <f>IF(AND(N61&gt;0,O61&gt;0),N61/O61,"")</f>
        <v>23.134920634920636</v>
      </c>
      <c r="AA61" s="9">
        <f>IF(AND(G61&gt;0,H61&gt;0),G61/(H61*H61),"")</f>
        <v>0.98702001081665769</v>
      </c>
      <c r="AB61" s="9">
        <f>IF(AND(N61&gt;0,O61&gt;0),G61/(O61*O61),"")</f>
        <v>0.45981355505165034</v>
      </c>
      <c r="AC61" s="9">
        <v>0.45981355505165034</v>
      </c>
      <c r="AD61" s="11">
        <v>12.6</v>
      </c>
      <c r="AE61" s="9">
        <f>IF(AC61="","",ROUND(AC61,1))</f>
        <v>0.5</v>
      </c>
    </row>
    <row r="62" spans="1:31" x14ac:dyDescent="0.25">
      <c r="A62" s="2">
        <v>2109</v>
      </c>
      <c r="B62" s="3" t="s">
        <v>149</v>
      </c>
      <c r="C62" s="2">
        <v>2</v>
      </c>
      <c r="D62" s="3" t="s">
        <v>19</v>
      </c>
      <c r="E62" s="3" t="s">
        <v>20</v>
      </c>
      <c r="F62" s="4">
        <v>39478</v>
      </c>
      <c r="G62" s="11">
        <v>56</v>
      </c>
      <c r="H62" s="15"/>
      <c r="I62" s="15"/>
      <c r="L62" s="13">
        <v>10705</v>
      </c>
      <c r="M62" s="14">
        <v>39644</v>
      </c>
      <c r="N62" s="11">
        <v>319</v>
      </c>
      <c r="O62" s="16">
        <v>12.7</v>
      </c>
      <c r="P62" s="18">
        <v>11.2</v>
      </c>
      <c r="Q62" s="20"/>
      <c r="R62" s="20"/>
      <c r="S62" s="2">
        <v>2109</v>
      </c>
      <c r="T62" s="2">
        <v>1</v>
      </c>
      <c r="U62">
        <f>IF(AND(G62&gt;0,N62&gt;0), N62-G62, 0)</f>
        <v>263</v>
      </c>
      <c r="V62">
        <f>M62-F62</f>
        <v>166</v>
      </c>
      <c r="W62">
        <f>IF(U62 &gt; 0, U62/V62, 0)</f>
        <v>1.5843373493975903</v>
      </c>
      <c r="X62">
        <f>IF(AND(H62&gt;0,O62&gt;0), O62-H62, 0)</f>
        <v>0</v>
      </c>
      <c r="Y62" s="9" t="str">
        <f>IF(AND(G62&gt;0,H62&gt;0),G62/H62,"")</f>
        <v/>
      </c>
      <c r="Z62" s="9">
        <f>IF(AND(N62&gt;0,O62&gt;0),N62/O62,"")</f>
        <v>25.118110236220474</v>
      </c>
      <c r="AA62" s="9" t="str">
        <f>IF(AND(G62&gt;0,H62&gt;0),G62/(H62*H62),"")</f>
        <v/>
      </c>
      <c r="AB62" s="9">
        <f>IF(AND(N62&gt;0,O62&gt;0),G62/(O62*O62),"")</f>
        <v>0.34720069440138884</v>
      </c>
      <c r="AC62" s="9">
        <v>0.34720069440138884</v>
      </c>
      <c r="AD62" s="16">
        <v>12.7</v>
      </c>
      <c r="AE62" s="9">
        <f>IF(AC62="","",ROUND(AC62,1))</f>
        <v>0.3</v>
      </c>
    </row>
    <row r="63" spans="1:31" x14ac:dyDescent="0.25">
      <c r="A63" s="2">
        <v>5271</v>
      </c>
      <c r="B63" s="3" t="s">
        <v>268</v>
      </c>
      <c r="C63" s="2">
        <v>2</v>
      </c>
      <c r="D63" s="3" t="s">
        <v>19</v>
      </c>
      <c r="E63" s="3" t="s">
        <v>20</v>
      </c>
      <c r="F63" s="4">
        <v>40958</v>
      </c>
      <c r="G63" s="11">
        <v>222</v>
      </c>
      <c r="H63" s="11">
        <v>11.7</v>
      </c>
      <c r="I63" s="11">
        <v>11.7</v>
      </c>
      <c r="J63" s="16">
        <v>10.5</v>
      </c>
      <c r="K63" s="16">
        <v>9.1999999999999993</v>
      </c>
      <c r="L63" s="13">
        <v>26189</v>
      </c>
      <c r="M63" s="14">
        <v>41026</v>
      </c>
      <c r="N63" s="11">
        <v>324</v>
      </c>
      <c r="O63" s="16">
        <v>12.8</v>
      </c>
      <c r="P63" s="18">
        <v>12.7</v>
      </c>
      <c r="Q63" s="18">
        <v>12</v>
      </c>
      <c r="R63" s="18">
        <v>10.4</v>
      </c>
      <c r="S63" s="2">
        <v>5271</v>
      </c>
      <c r="T63" s="2">
        <v>1</v>
      </c>
      <c r="U63">
        <f>IF(AND(G63&gt;0,N63&gt;0), N63-G63, 0)</f>
        <v>102</v>
      </c>
      <c r="V63">
        <f>M63-F63</f>
        <v>68</v>
      </c>
      <c r="W63">
        <f>IF(U63 &gt; 0, U63/V63, 0)</f>
        <v>1.5</v>
      </c>
      <c r="X63">
        <f>IF(AND(H63&gt;0,O63&gt;0), O63-H63, 0)</f>
        <v>1.1000000000000014</v>
      </c>
      <c r="Y63" s="9">
        <f>IF(AND(G63&gt;0,H63&gt;0),G63/H63,"")</f>
        <v>18.974358974358974</v>
      </c>
      <c r="Z63" s="9">
        <f>IF(AND(N63&gt;0,O63&gt;0),N63/O63,"")</f>
        <v>25.3125</v>
      </c>
      <c r="AA63" s="9">
        <f>IF(AND(G63&gt;0,H63&gt;0),G63/(H63*H63),"")</f>
        <v>1.6217400832785449</v>
      </c>
      <c r="AB63" s="9">
        <f>IF(AND(N63&gt;0,O63&gt;0),G63/(O63*O63),"")</f>
        <v>1.3549804687499998</v>
      </c>
      <c r="AC63" s="9">
        <v>1.3549804687499998</v>
      </c>
      <c r="AD63" s="16">
        <v>12.8</v>
      </c>
      <c r="AE63" s="9">
        <f>IF(AC63="","",ROUND(AC63,1))</f>
        <v>1.4</v>
      </c>
    </row>
    <row r="64" spans="1:31" x14ac:dyDescent="0.25">
      <c r="A64" s="2">
        <v>6190</v>
      </c>
      <c r="B64" s="3" t="s">
        <v>246</v>
      </c>
      <c r="C64" s="2">
        <v>2</v>
      </c>
      <c r="D64" s="3" t="s">
        <v>19</v>
      </c>
      <c r="E64" s="3" t="s">
        <v>20</v>
      </c>
      <c r="F64" s="4">
        <v>41860</v>
      </c>
      <c r="G64" s="11">
        <v>207</v>
      </c>
      <c r="H64" s="11">
        <v>12</v>
      </c>
      <c r="I64" s="11">
        <v>12</v>
      </c>
      <c r="J64" s="19"/>
      <c r="K64" s="19"/>
      <c r="L64" s="13">
        <v>32737</v>
      </c>
      <c r="M64" s="14">
        <v>41917</v>
      </c>
      <c r="N64" s="11">
        <v>322</v>
      </c>
      <c r="O64" s="11">
        <v>13.1</v>
      </c>
      <c r="P64" s="5">
        <v>11.5</v>
      </c>
      <c r="Q64" s="18">
        <v>11.6</v>
      </c>
      <c r="R64" s="18">
        <v>8.9</v>
      </c>
      <c r="S64" s="2">
        <v>6190</v>
      </c>
      <c r="T64" s="2">
        <v>1</v>
      </c>
      <c r="U64">
        <f>IF(AND(G64&gt;0,N64&gt;0), N64-G64, 0)</f>
        <v>115</v>
      </c>
      <c r="V64">
        <f>M64-F64</f>
        <v>57</v>
      </c>
      <c r="W64">
        <f>IF(U64 &gt; 0, U64/V64, 0)</f>
        <v>2.0175438596491229</v>
      </c>
      <c r="X64">
        <f>IF(AND(H64&gt;0,O64&gt;0), O64-H64, 0)</f>
        <v>1.0999999999999996</v>
      </c>
      <c r="Y64" s="9">
        <f>IF(AND(G64&gt;0,H64&gt;0),G64/H64,"")</f>
        <v>17.25</v>
      </c>
      <c r="Z64" s="9">
        <f>IF(AND(N64&gt;0,O64&gt;0),N64/O64,"")</f>
        <v>24.580152671755727</v>
      </c>
      <c r="AA64" s="9">
        <f>IF(AND(G64&gt;0,H64&gt;0),G64/(H64*H64),"")</f>
        <v>1.4375</v>
      </c>
      <c r="AB64" s="9">
        <f>IF(AND(N64&gt;0,O64&gt;0),G64/(O64*O64),"")</f>
        <v>1.2062234135539889</v>
      </c>
      <c r="AC64" s="9">
        <v>1.2062234135539889</v>
      </c>
      <c r="AD64" s="11">
        <v>13.1</v>
      </c>
      <c r="AE64" s="9">
        <f>IF(AC64="","",ROUND(AC64,1))</f>
        <v>1.2</v>
      </c>
    </row>
    <row r="65" spans="1:31" x14ac:dyDescent="0.25">
      <c r="A65" s="2">
        <v>4208</v>
      </c>
      <c r="B65" s="3" t="s">
        <v>163</v>
      </c>
      <c r="C65" s="2">
        <v>2</v>
      </c>
      <c r="D65" s="3" t="s">
        <v>19</v>
      </c>
      <c r="E65" s="3" t="s">
        <v>20</v>
      </c>
      <c r="F65" s="4">
        <v>40121</v>
      </c>
      <c r="G65" s="11">
        <v>71</v>
      </c>
      <c r="H65" s="11">
        <v>8</v>
      </c>
      <c r="I65" s="11">
        <v>8.5</v>
      </c>
      <c r="J65" s="19"/>
      <c r="K65" s="19"/>
      <c r="L65" s="13">
        <v>18438</v>
      </c>
      <c r="M65" s="14">
        <v>40262</v>
      </c>
      <c r="N65" s="11">
        <v>328</v>
      </c>
      <c r="O65" s="16">
        <v>13.3</v>
      </c>
      <c r="P65" s="18">
        <v>12.1</v>
      </c>
      <c r="S65" s="2">
        <v>4208</v>
      </c>
      <c r="T65" s="2">
        <v>1</v>
      </c>
      <c r="U65">
        <f>IF(AND(G65&gt;0,N65&gt;0), N65-G65, 0)</f>
        <v>257</v>
      </c>
      <c r="V65">
        <f>M65-F65</f>
        <v>141</v>
      </c>
      <c r="W65">
        <f>IF(U65 &gt; 0, U65/V65, 0)</f>
        <v>1.822695035460993</v>
      </c>
      <c r="X65">
        <f>IF(AND(H65&gt;0,O65&gt;0), O65-H65, 0)</f>
        <v>5.3000000000000007</v>
      </c>
      <c r="Y65" s="9">
        <f>IF(AND(G65&gt;0,H65&gt;0),G65/H65,"")</f>
        <v>8.875</v>
      </c>
      <c r="Z65" s="9">
        <f>IF(AND(N65&gt;0,O65&gt;0),N65/O65,"")</f>
        <v>24.661654135338345</v>
      </c>
      <c r="AA65" s="9">
        <f>IF(AND(G65&gt;0,H65&gt;0),G65/(H65*H65),"")</f>
        <v>1.109375</v>
      </c>
      <c r="AB65" s="9">
        <f>IF(AND(N65&gt;0,O65&gt;0),G65/(O65*O65),"")</f>
        <v>0.40137938832042508</v>
      </c>
      <c r="AC65" s="9">
        <v>0.40137938832042508</v>
      </c>
      <c r="AD65" s="16">
        <v>13.3</v>
      </c>
      <c r="AE65" s="9">
        <f>IF(AC65="","",ROUND(AC65,1))</f>
        <v>0.4</v>
      </c>
    </row>
    <row r="66" spans="1:31" x14ac:dyDescent="0.25">
      <c r="A66" s="2">
        <v>5709</v>
      </c>
      <c r="B66" s="3" t="s">
        <v>333</v>
      </c>
      <c r="C66" s="2">
        <v>9</v>
      </c>
      <c r="D66" s="3" t="s">
        <v>60</v>
      </c>
      <c r="E66" s="3" t="s">
        <v>20</v>
      </c>
      <c r="F66" s="4">
        <v>41288</v>
      </c>
      <c r="G66" s="16">
        <v>247</v>
      </c>
      <c r="H66" s="11">
        <v>13.5</v>
      </c>
      <c r="I66" s="11">
        <v>11</v>
      </c>
      <c r="J66" s="19"/>
      <c r="L66" s="13">
        <v>28493</v>
      </c>
      <c r="M66" s="14">
        <v>41288</v>
      </c>
      <c r="N66" s="16">
        <v>247</v>
      </c>
      <c r="O66" s="11">
        <v>13.5</v>
      </c>
      <c r="P66" s="5">
        <v>11</v>
      </c>
      <c r="S66" s="2">
        <v>5709</v>
      </c>
      <c r="T66" s="2">
        <v>1</v>
      </c>
      <c r="U66">
        <f>IF(AND(G66&gt;0,N66&gt;0), N66-G66, 0)</f>
        <v>0</v>
      </c>
      <c r="V66">
        <f>M66-F66</f>
        <v>0</v>
      </c>
      <c r="W66">
        <f>IF(U66 &gt; 0, U66/V66, 0)</f>
        <v>0</v>
      </c>
      <c r="X66">
        <f>IF(AND(H66&gt;0,O66&gt;0), O66-H66, 0)</f>
        <v>0</v>
      </c>
      <c r="Y66" s="9">
        <f>IF(AND(G66&gt;0,H66&gt;0),G66/H66,"")</f>
        <v>18.296296296296298</v>
      </c>
      <c r="Z66" s="9">
        <f>IF(AND(N66&gt;0,O66&gt;0),N66/O66,"")</f>
        <v>18.296296296296298</v>
      </c>
      <c r="AA66" s="9">
        <f>IF(AND(G66&gt;0,H66&gt;0),G66/(H66*H66),"")</f>
        <v>1.3552812071330589</v>
      </c>
      <c r="AB66" s="9">
        <f>IF(AND(N66&gt;0,O66&gt;0),G66/(O66*O66),"")</f>
        <v>1.3552812071330589</v>
      </c>
      <c r="AC66" s="9">
        <v>1.3552812071330589</v>
      </c>
      <c r="AD66" s="11">
        <v>13.5</v>
      </c>
      <c r="AE66" s="9">
        <f>IF(AC66="","",ROUND(AC66,1))</f>
        <v>1.4</v>
      </c>
    </row>
    <row r="67" spans="1:31" x14ac:dyDescent="0.25">
      <c r="A67" s="2">
        <v>6144</v>
      </c>
      <c r="B67" s="3" t="s">
        <v>382</v>
      </c>
      <c r="C67" s="2">
        <v>1</v>
      </c>
      <c r="D67" s="3" t="s">
        <v>27</v>
      </c>
      <c r="E67" s="3" t="s">
        <v>20</v>
      </c>
      <c r="F67" s="4">
        <v>41780</v>
      </c>
      <c r="G67" s="11">
        <v>306</v>
      </c>
      <c r="H67" s="11">
        <v>13</v>
      </c>
      <c r="I67" s="11">
        <v>12.5</v>
      </c>
      <c r="J67" s="11">
        <v>12.5</v>
      </c>
      <c r="K67" s="11">
        <v>10.8</v>
      </c>
      <c r="L67" s="13">
        <v>32030</v>
      </c>
      <c r="M67" s="14">
        <v>41806</v>
      </c>
      <c r="N67" s="16">
        <v>350</v>
      </c>
      <c r="O67" s="11">
        <v>13.5</v>
      </c>
      <c r="P67" s="5">
        <v>13</v>
      </c>
      <c r="Q67" s="17"/>
      <c r="R67" s="17"/>
      <c r="S67" s="2">
        <v>6144</v>
      </c>
      <c r="T67" s="2">
        <v>1</v>
      </c>
      <c r="U67">
        <f>IF(AND(G67&gt;0,N67&gt;0), N67-G67, 0)</f>
        <v>44</v>
      </c>
      <c r="V67">
        <f>M67-F67</f>
        <v>26</v>
      </c>
      <c r="W67">
        <f>IF(U67 &gt; 0, U67/V67, 0)</f>
        <v>1.6923076923076923</v>
      </c>
      <c r="X67">
        <f>IF(AND(H67&gt;0,O67&gt;0), O67-H67, 0)</f>
        <v>0.5</v>
      </c>
      <c r="Y67" s="9">
        <f>IF(AND(G67&gt;0,H67&gt;0),G67/H67,"")</f>
        <v>23.53846153846154</v>
      </c>
      <c r="Z67" s="9">
        <f>IF(AND(N67&gt;0,O67&gt;0),N67/O67,"")</f>
        <v>25.925925925925927</v>
      </c>
      <c r="AA67" s="9">
        <f>IF(AND(G67&gt;0,H67&gt;0),G67/(H67*H67),"")</f>
        <v>1.8106508875739644</v>
      </c>
      <c r="AB67" s="9">
        <f>IF(AND(N67&gt;0,O67&gt;0),G67/(O67*O67),"")</f>
        <v>1.6790123456790123</v>
      </c>
      <c r="AC67" s="9">
        <v>1.6790123456790123</v>
      </c>
      <c r="AD67" s="11">
        <v>13.5</v>
      </c>
      <c r="AE67" s="9">
        <f>IF(AC67="","",ROUND(AC67,1))</f>
        <v>1.7</v>
      </c>
    </row>
    <row r="68" spans="1:31" x14ac:dyDescent="0.25">
      <c r="A68" s="2">
        <v>2129</v>
      </c>
      <c r="B68" s="3" t="s">
        <v>154</v>
      </c>
      <c r="C68" s="2">
        <v>2</v>
      </c>
      <c r="D68" s="3" t="s">
        <v>19</v>
      </c>
      <c r="E68" s="3" t="s">
        <v>20</v>
      </c>
      <c r="F68" s="4">
        <v>39498</v>
      </c>
      <c r="G68" s="11">
        <v>89</v>
      </c>
      <c r="H68" s="16">
        <v>8.5</v>
      </c>
      <c r="I68" s="16">
        <v>8.6</v>
      </c>
      <c r="J68" s="19"/>
      <c r="K68" s="19"/>
      <c r="L68" s="13">
        <v>10531</v>
      </c>
      <c r="M68" s="14">
        <v>39612</v>
      </c>
      <c r="N68" s="11">
        <v>365</v>
      </c>
      <c r="O68" s="11">
        <v>13.7</v>
      </c>
      <c r="P68" s="5">
        <v>13.3</v>
      </c>
      <c r="Q68" s="20"/>
      <c r="R68" s="20"/>
      <c r="S68" s="2">
        <v>2129</v>
      </c>
      <c r="T68" s="2">
        <v>1</v>
      </c>
      <c r="U68">
        <f>IF(AND(G68&gt;0,N68&gt;0), N68-G68, 0)</f>
        <v>276</v>
      </c>
      <c r="V68">
        <f>M68-F68</f>
        <v>114</v>
      </c>
      <c r="W68">
        <f>IF(U68 &gt; 0, U68/V68, 0)</f>
        <v>2.4210526315789473</v>
      </c>
      <c r="X68">
        <f>IF(AND(H68&gt;0,O68&gt;0), O68-H68, 0)</f>
        <v>5.1999999999999993</v>
      </c>
      <c r="Y68" s="9">
        <f>IF(AND(G68&gt;0,H68&gt;0),G68/H68,"")</f>
        <v>10.470588235294118</v>
      </c>
      <c r="Z68" s="9">
        <f>IF(AND(N68&gt;0,O68&gt;0),N68/O68,"")</f>
        <v>26.642335766423358</v>
      </c>
      <c r="AA68" s="9">
        <f>IF(AND(G68&gt;0,H68&gt;0),G68/(H68*H68),"")</f>
        <v>1.2318339100346021</v>
      </c>
      <c r="AB68" s="9">
        <f>IF(AND(N68&gt;0,O68&gt;0),G68/(O68*O68),"")</f>
        <v>0.47418615802653319</v>
      </c>
      <c r="AC68" s="9">
        <v>0.47418615802653319</v>
      </c>
      <c r="AD68" s="11">
        <v>13.7</v>
      </c>
      <c r="AE68" s="9">
        <f>IF(AC68="","",ROUND(AC68,1))</f>
        <v>0.5</v>
      </c>
    </row>
    <row r="69" spans="1:31" x14ac:dyDescent="0.25">
      <c r="A69" s="2">
        <v>3819</v>
      </c>
      <c r="B69" s="3" t="s">
        <v>186</v>
      </c>
      <c r="C69" s="2">
        <v>2</v>
      </c>
      <c r="D69" s="3" t="s">
        <v>19</v>
      </c>
      <c r="E69" s="3" t="s">
        <v>20</v>
      </c>
      <c r="F69" s="4">
        <v>39904</v>
      </c>
      <c r="G69" s="11">
        <v>42.5</v>
      </c>
      <c r="H69" s="11">
        <v>7</v>
      </c>
      <c r="I69" s="11">
        <v>6.8</v>
      </c>
      <c r="L69" s="13">
        <v>16757</v>
      </c>
      <c r="M69" s="14">
        <v>40075</v>
      </c>
      <c r="N69" s="11">
        <v>352</v>
      </c>
      <c r="O69" s="16">
        <v>13.8</v>
      </c>
      <c r="P69" s="18">
        <v>11.2</v>
      </c>
      <c r="S69" s="2">
        <v>3819</v>
      </c>
      <c r="T69" s="2">
        <v>1</v>
      </c>
      <c r="U69">
        <f>IF(AND(G69&gt;0,N69&gt;0), N69-G69, 0)</f>
        <v>309.5</v>
      </c>
      <c r="V69">
        <f>M69-F69</f>
        <v>171</v>
      </c>
      <c r="W69">
        <f>IF(U69 &gt; 0, U69/V69, 0)</f>
        <v>1.8099415204678362</v>
      </c>
      <c r="X69">
        <f>IF(AND(H69&gt;0,O69&gt;0), O69-H69, 0)</f>
        <v>6.8000000000000007</v>
      </c>
      <c r="Y69" s="9">
        <f>IF(AND(G69&gt;0,H69&gt;0),G69/H69,"")</f>
        <v>6.0714285714285712</v>
      </c>
      <c r="Z69" s="9">
        <f>IF(AND(N69&gt;0,O69&gt;0),N69/O69,"")</f>
        <v>25.507246376811594</v>
      </c>
      <c r="AA69" s="9">
        <f>IF(AND(G69&gt;0,H69&gt;0),G69/(H69*H69),"")</f>
        <v>0.86734693877551017</v>
      </c>
      <c r="AB69" s="9">
        <f>IF(AND(N69&gt;0,O69&gt;0),G69/(O69*O69),"")</f>
        <v>0.22316740180634317</v>
      </c>
      <c r="AC69" s="9">
        <v>0.22316740180634317</v>
      </c>
      <c r="AD69" s="16">
        <v>13.8</v>
      </c>
      <c r="AE69" s="9">
        <f>IF(AC69="","",ROUND(AC69,1))</f>
        <v>0.2</v>
      </c>
    </row>
    <row r="70" spans="1:31" x14ac:dyDescent="0.25">
      <c r="A70" s="2">
        <v>1206</v>
      </c>
      <c r="B70" s="3" t="s">
        <v>139</v>
      </c>
      <c r="C70" s="2">
        <v>2</v>
      </c>
      <c r="D70" s="3" t="s">
        <v>19</v>
      </c>
      <c r="E70" s="3" t="s">
        <v>20</v>
      </c>
      <c r="F70" s="4">
        <v>39224</v>
      </c>
      <c r="G70" s="11">
        <v>79</v>
      </c>
      <c r="H70" s="11">
        <v>9.3000000000000007</v>
      </c>
      <c r="I70" s="16">
        <v>9.6999999999999993</v>
      </c>
      <c r="L70" s="13">
        <v>7659</v>
      </c>
      <c r="M70" s="14">
        <v>39400</v>
      </c>
      <c r="N70" s="11">
        <v>362</v>
      </c>
      <c r="O70" s="11">
        <v>13.8</v>
      </c>
      <c r="P70" s="17"/>
      <c r="Q70" s="20"/>
      <c r="R70" s="20"/>
      <c r="S70" s="2">
        <v>1206</v>
      </c>
      <c r="T70" s="2">
        <v>1</v>
      </c>
      <c r="U70">
        <f>IF(AND(G70&gt;0,N70&gt;0), N70-G70, 0)</f>
        <v>283</v>
      </c>
      <c r="V70">
        <f>M70-F70</f>
        <v>176</v>
      </c>
      <c r="W70">
        <f>IF(U70 &gt; 0, U70/V70, 0)</f>
        <v>1.6079545454545454</v>
      </c>
      <c r="X70">
        <f>IF(AND(H70&gt;0,O70&gt;0), O70-H70, 0)</f>
        <v>4.5</v>
      </c>
      <c r="Y70" s="9">
        <f>IF(AND(G70&gt;0,H70&gt;0),G70/H70,"")</f>
        <v>8.4946236559139781</v>
      </c>
      <c r="Z70" s="9">
        <f>IF(AND(N70&gt;0,O70&gt;0),N70/O70,"")</f>
        <v>26.231884057971012</v>
      </c>
      <c r="AA70" s="9">
        <f>IF(AND(G70&gt;0,H70&gt;0),G70/(H70*H70),"")</f>
        <v>0.91340039310902987</v>
      </c>
      <c r="AB70" s="9">
        <f>IF(AND(N70&gt;0,O70&gt;0),G70/(O70*O70),"")</f>
        <v>0.41482881747532024</v>
      </c>
      <c r="AC70" s="9">
        <v>0.41482881747532024</v>
      </c>
      <c r="AD70" s="11">
        <v>13.8</v>
      </c>
      <c r="AE70" s="9">
        <f>IF(AC70="","",ROUND(AC70,1))</f>
        <v>0.4</v>
      </c>
    </row>
    <row r="71" spans="1:31" x14ac:dyDescent="0.25">
      <c r="A71" s="2">
        <v>2133</v>
      </c>
      <c r="B71" s="3" t="s">
        <v>157</v>
      </c>
      <c r="C71" s="2">
        <v>2</v>
      </c>
      <c r="D71" s="3" t="s">
        <v>19</v>
      </c>
      <c r="E71" s="3" t="s">
        <v>20</v>
      </c>
      <c r="F71" s="4">
        <v>39499</v>
      </c>
      <c r="G71" s="11">
        <v>124.5</v>
      </c>
      <c r="H71" s="16">
        <v>9.6</v>
      </c>
      <c r="I71" s="16">
        <v>9.5</v>
      </c>
      <c r="J71" s="19"/>
      <c r="K71" s="19"/>
      <c r="L71" s="13">
        <v>10528</v>
      </c>
      <c r="M71" s="14">
        <v>39612</v>
      </c>
      <c r="N71" s="11">
        <v>315.5</v>
      </c>
      <c r="O71" s="11">
        <v>13.8</v>
      </c>
      <c r="P71" s="5">
        <v>12.6</v>
      </c>
      <c r="Q71" s="20"/>
      <c r="R71" s="20"/>
      <c r="S71" s="2">
        <v>2133</v>
      </c>
      <c r="T71" s="2">
        <v>1</v>
      </c>
      <c r="U71">
        <f>IF(AND(G71&gt;0,N71&gt;0), N71-G71, 0)</f>
        <v>191</v>
      </c>
      <c r="V71">
        <f>M71-F71</f>
        <v>113</v>
      </c>
      <c r="W71">
        <f>IF(U71 &gt; 0, U71/V71, 0)</f>
        <v>1.6902654867256637</v>
      </c>
      <c r="X71">
        <f>IF(AND(H71&gt;0,O71&gt;0), O71-H71, 0)</f>
        <v>4.2000000000000011</v>
      </c>
      <c r="Y71" s="9">
        <f>IF(AND(G71&gt;0,H71&gt;0),G71/H71,"")</f>
        <v>12.96875</v>
      </c>
      <c r="Z71" s="9">
        <f>IF(AND(N71&gt;0,O71&gt;0),N71/O71,"")</f>
        <v>22.862318840579707</v>
      </c>
      <c r="AA71" s="9">
        <f>IF(AND(G71&gt;0,H71&gt;0),G71/(H71*H71),"")</f>
        <v>1.3509114583333335</v>
      </c>
      <c r="AB71" s="9">
        <f>IF(AND(N71&gt;0,O71&gt;0),G71/(O71*O71),"")</f>
        <v>0.65374921235034644</v>
      </c>
      <c r="AC71" s="9">
        <v>0.65374921235034644</v>
      </c>
      <c r="AD71" s="11">
        <v>13.8</v>
      </c>
      <c r="AE71" s="9">
        <f>IF(AC71="","",ROUND(AC71,1))</f>
        <v>0.7</v>
      </c>
    </row>
    <row r="72" spans="1:31" x14ac:dyDescent="0.25">
      <c r="A72" s="2">
        <v>6881</v>
      </c>
      <c r="B72" s="3" t="s">
        <v>492</v>
      </c>
      <c r="C72" s="2">
        <v>1</v>
      </c>
      <c r="D72" s="3" t="s">
        <v>27</v>
      </c>
      <c r="E72" s="3" t="s">
        <v>20</v>
      </c>
      <c r="F72" s="4">
        <v>42879</v>
      </c>
      <c r="G72" s="11">
        <v>258</v>
      </c>
      <c r="H72" s="16">
        <v>13</v>
      </c>
      <c r="I72" s="16">
        <v>11.4</v>
      </c>
      <c r="J72" s="16">
        <v>12.1</v>
      </c>
      <c r="K72" s="16">
        <v>10.3</v>
      </c>
      <c r="L72" s="13">
        <v>39329</v>
      </c>
      <c r="M72" s="14">
        <v>42941</v>
      </c>
      <c r="N72" s="11">
        <v>426</v>
      </c>
      <c r="O72" s="16">
        <v>13.9</v>
      </c>
      <c r="P72" s="18">
        <v>12.8</v>
      </c>
      <c r="Q72" s="18">
        <v>13.8</v>
      </c>
      <c r="S72" s="2">
        <v>6881</v>
      </c>
      <c r="T72" s="2">
        <v>1</v>
      </c>
      <c r="U72">
        <f>IF(AND(G72&gt;0,N72&gt;0), N72-G72, 0)</f>
        <v>168</v>
      </c>
      <c r="V72">
        <f>M72-F72</f>
        <v>62</v>
      </c>
      <c r="W72">
        <f>IF(U72 &gt; 0, U72/V72, 0)</f>
        <v>2.7096774193548385</v>
      </c>
      <c r="X72">
        <f>IF(AND(H72&gt;0,O72&gt;0), O72-H72, 0)</f>
        <v>0.90000000000000036</v>
      </c>
      <c r="Y72" s="9">
        <f>IF(AND(G72&gt;0,H72&gt;0),G72/H72,"")</f>
        <v>19.846153846153847</v>
      </c>
      <c r="Z72" s="9">
        <f>IF(AND(N72&gt;0,O72&gt;0),N72/O72,"")</f>
        <v>30.647482014388487</v>
      </c>
      <c r="AA72" s="9">
        <f>IF(AND(G72&gt;0,H72&gt;0),G72/(H72*H72),"")</f>
        <v>1.5266272189349113</v>
      </c>
      <c r="AB72" s="9">
        <f>IF(AND(N72&gt;0,O72&gt;0),G72/(O72*O72),"")</f>
        <v>1.3353346100098338</v>
      </c>
      <c r="AC72" s="9">
        <v>1.3353346100098338</v>
      </c>
      <c r="AD72" s="16">
        <v>13.9</v>
      </c>
      <c r="AE72" s="9">
        <f>IF(AC72="","",ROUND(AC72,1))</f>
        <v>1.3</v>
      </c>
    </row>
    <row r="73" spans="1:31" x14ac:dyDescent="0.25">
      <c r="A73" s="2">
        <v>6614</v>
      </c>
      <c r="B73" s="3" t="s">
        <v>433</v>
      </c>
      <c r="C73" s="2">
        <v>2</v>
      </c>
      <c r="D73" s="3" t="s">
        <v>19</v>
      </c>
      <c r="E73" s="3" t="s">
        <v>20</v>
      </c>
      <c r="F73" s="4">
        <v>42271</v>
      </c>
      <c r="G73" s="16">
        <v>146</v>
      </c>
      <c r="H73" s="11">
        <v>11.9</v>
      </c>
      <c r="I73" s="11">
        <v>10.3</v>
      </c>
      <c r="L73" s="13">
        <v>35888</v>
      </c>
      <c r="M73" s="14">
        <v>42399</v>
      </c>
      <c r="N73" s="11">
        <v>360</v>
      </c>
      <c r="O73" s="11">
        <v>14</v>
      </c>
      <c r="P73" s="5">
        <v>13.5</v>
      </c>
      <c r="Q73" s="18">
        <v>11.6</v>
      </c>
      <c r="R73" s="20"/>
      <c r="S73" s="2">
        <v>6614</v>
      </c>
      <c r="T73" s="2">
        <v>1</v>
      </c>
      <c r="U73">
        <f>IF(AND(G73&gt;0,N73&gt;0), N73-G73, 0)</f>
        <v>214</v>
      </c>
      <c r="V73">
        <f>M73-F73</f>
        <v>128</v>
      </c>
      <c r="W73">
        <f>IF(U73 &gt; 0, U73/V73, 0)</f>
        <v>1.671875</v>
      </c>
      <c r="X73">
        <f>IF(AND(H73&gt;0,O73&gt;0), O73-H73, 0)</f>
        <v>2.0999999999999996</v>
      </c>
      <c r="Y73" s="9">
        <f>IF(AND(G73&gt;0,H73&gt;0),G73/H73,"")</f>
        <v>12.268907563025209</v>
      </c>
      <c r="Z73" s="9">
        <f>IF(AND(N73&gt;0,O73&gt;0),N73/O73,"")</f>
        <v>25.714285714285715</v>
      </c>
      <c r="AA73" s="9">
        <f>IF(AND(G73&gt;0,H73&gt;0),G73/(H73*H73),"")</f>
        <v>1.031000635548337</v>
      </c>
      <c r="AB73" s="9">
        <f>IF(AND(N73&gt;0,O73&gt;0),G73/(O73*O73),"")</f>
        <v>0.74489795918367352</v>
      </c>
      <c r="AC73" s="9">
        <v>0.74489795918367352</v>
      </c>
      <c r="AD73" s="11">
        <v>14</v>
      </c>
      <c r="AE73" s="9">
        <f>IF(AC73="","",ROUND(AC73,1))</f>
        <v>0.7</v>
      </c>
    </row>
    <row r="74" spans="1:31" x14ac:dyDescent="0.25">
      <c r="A74" s="2">
        <v>335</v>
      </c>
      <c r="B74" s="3" t="s">
        <v>82</v>
      </c>
      <c r="C74" s="2">
        <v>2</v>
      </c>
      <c r="D74" s="3" t="s">
        <v>19</v>
      </c>
      <c r="E74" s="3" t="s">
        <v>20</v>
      </c>
      <c r="F74" s="4">
        <v>38765</v>
      </c>
      <c r="G74" s="11">
        <v>146.5</v>
      </c>
      <c r="H74" s="15"/>
      <c r="I74" s="15"/>
      <c r="J74" s="19"/>
      <c r="K74" s="19"/>
      <c r="L74" s="13">
        <v>8941</v>
      </c>
      <c r="M74" s="14">
        <v>38901</v>
      </c>
      <c r="N74" s="11">
        <v>391</v>
      </c>
      <c r="O74" s="16">
        <v>14</v>
      </c>
      <c r="P74" s="18">
        <v>12.5</v>
      </c>
      <c r="Q74" s="20"/>
      <c r="R74" s="20"/>
      <c r="S74" s="2">
        <v>335</v>
      </c>
      <c r="T74" s="2">
        <v>1</v>
      </c>
      <c r="U74">
        <f>IF(AND(G74&gt;0,N74&gt;0), N74-G74, 0)</f>
        <v>244.5</v>
      </c>
      <c r="V74">
        <f>M74-F74</f>
        <v>136</v>
      </c>
      <c r="W74">
        <f>IF(U74 &gt; 0, U74/V74, 0)</f>
        <v>1.7977941176470589</v>
      </c>
      <c r="X74">
        <f>IF(AND(H74&gt;0,O74&gt;0), O74-H74, 0)</f>
        <v>0</v>
      </c>
      <c r="Y74" s="9" t="str">
        <f>IF(AND(G74&gt;0,H74&gt;0),G74/H74,"")</f>
        <v/>
      </c>
      <c r="Z74" s="9">
        <f>IF(AND(N74&gt;0,O74&gt;0),N74/O74,"")</f>
        <v>27.928571428571427</v>
      </c>
      <c r="AA74" s="9" t="str">
        <f>IF(AND(G74&gt;0,H74&gt;0),G74/(H74*H74),"")</f>
        <v/>
      </c>
      <c r="AB74" s="9">
        <f>IF(AND(N74&gt;0,O74&gt;0),G74/(O74*O74),"")</f>
        <v>0.74744897959183676</v>
      </c>
      <c r="AC74" s="9">
        <v>0.74744897959183676</v>
      </c>
      <c r="AD74" s="16">
        <v>14</v>
      </c>
      <c r="AE74" s="9">
        <f>IF(AC74="","",ROUND(AC74,1))</f>
        <v>0.7</v>
      </c>
    </row>
    <row r="75" spans="1:31" x14ac:dyDescent="0.25">
      <c r="A75" s="2">
        <v>2131</v>
      </c>
      <c r="B75" s="3" t="s">
        <v>155</v>
      </c>
      <c r="C75" s="2">
        <v>2</v>
      </c>
      <c r="D75" s="3" t="s">
        <v>19</v>
      </c>
      <c r="E75" s="3" t="s">
        <v>20</v>
      </c>
      <c r="F75" s="4">
        <v>39498</v>
      </c>
      <c r="G75" s="11">
        <v>140.5</v>
      </c>
      <c r="H75" s="11">
        <v>9.8000000000000007</v>
      </c>
      <c r="I75" s="11">
        <v>9.5</v>
      </c>
      <c r="J75" s="19"/>
      <c r="K75" s="19"/>
      <c r="L75" s="13">
        <v>10515</v>
      </c>
      <c r="M75" s="14">
        <v>39612</v>
      </c>
      <c r="N75" s="11">
        <v>422.5</v>
      </c>
      <c r="O75" s="16">
        <v>14.1</v>
      </c>
      <c r="P75" s="18">
        <v>12.7</v>
      </c>
      <c r="Q75" s="20"/>
      <c r="R75" s="20"/>
      <c r="S75" s="2">
        <v>2131</v>
      </c>
      <c r="T75" s="2">
        <v>1</v>
      </c>
      <c r="U75">
        <f>IF(AND(G75&gt;0,N75&gt;0), N75-G75, 0)</f>
        <v>282</v>
      </c>
      <c r="V75">
        <f>M75-F75</f>
        <v>114</v>
      </c>
      <c r="W75">
        <f>IF(U75 &gt; 0, U75/V75, 0)</f>
        <v>2.4736842105263159</v>
      </c>
      <c r="X75">
        <f>IF(AND(H75&gt;0,O75&gt;0), O75-H75, 0)</f>
        <v>4.2999999999999989</v>
      </c>
      <c r="Y75" s="9">
        <f>IF(AND(G75&gt;0,H75&gt;0),G75/H75,"")</f>
        <v>14.336734693877551</v>
      </c>
      <c r="Z75" s="9">
        <f>IF(AND(N75&gt;0,O75&gt;0),N75/O75,"")</f>
        <v>29.964539007092199</v>
      </c>
      <c r="AA75" s="9">
        <f>IF(AND(G75&gt;0,H75&gt;0),G75/(H75*H75),"")</f>
        <v>1.4629321116201579</v>
      </c>
      <c r="AB75" s="9">
        <f>IF(AND(N75&gt;0,O75&gt;0),G75/(O75*O75),"")</f>
        <v>0.70670489412001403</v>
      </c>
      <c r="AC75" s="9">
        <v>0.70670489412001403</v>
      </c>
      <c r="AD75" s="16">
        <v>14.1</v>
      </c>
      <c r="AE75" s="9">
        <f>IF(AC75="","",ROUND(AC75,1))</f>
        <v>0.7</v>
      </c>
    </row>
    <row r="76" spans="1:31" x14ac:dyDescent="0.25">
      <c r="A76" s="2">
        <v>4338</v>
      </c>
      <c r="B76" s="3" t="s">
        <v>219</v>
      </c>
      <c r="C76" s="2">
        <v>2</v>
      </c>
      <c r="D76" s="3" t="s">
        <v>19</v>
      </c>
      <c r="E76" s="3" t="s">
        <v>20</v>
      </c>
      <c r="F76" s="4">
        <v>40385</v>
      </c>
      <c r="G76" s="11">
        <v>346</v>
      </c>
      <c r="H76" s="11">
        <v>13.6</v>
      </c>
      <c r="I76" s="11">
        <v>12.9</v>
      </c>
      <c r="J76" s="19"/>
      <c r="K76" s="19"/>
      <c r="L76" s="13">
        <v>19401</v>
      </c>
      <c r="M76" s="14">
        <v>40407</v>
      </c>
      <c r="N76" s="15"/>
      <c r="O76" s="11">
        <v>14.5</v>
      </c>
      <c r="P76" s="5">
        <v>13.5</v>
      </c>
      <c r="Q76" s="20"/>
      <c r="R76" s="20"/>
      <c r="S76" s="2">
        <v>4338</v>
      </c>
      <c r="T76" s="2">
        <v>1</v>
      </c>
      <c r="U76">
        <f>IF(AND(G76&gt;0,N76&gt;0), N76-G76, 0)</f>
        <v>0</v>
      </c>
      <c r="V76">
        <f>M76-F76</f>
        <v>22</v>
      </c>
      <c r="W76">
        <f>IF(U76 &gt; 0, U76/V76, 0)</f>
        <v>0</v>
      </c>
      <c r="X76">
        <f>IF(AND(H76&gt;0,O76&gt;0), O76-H76, 0)</f>
        <v>0.90000000000000036</v>
      </c>
      <c r="Y76" s="9">
        <f>IF(AND(G76&gt;0,H76&gt;0),G76/H76,"")</f>
        <v>25.441176470588236</v>
      </c>
      <c r="Z76" s="9" t="str">
        <f>IF(AND(N76&gt;0,O76&gt;0),N76/O76,"")</f>
        <v/>
      </c>
      <c r="AA76" s="9">
        <f>IF(AND(G76&gt;0,H76&gt;0),G76/(H76*H76),"")</f>
        <v>1.8706747404844293</v>
      </c>
      <c r="AB76" s="9" t="str">
        <f>IF(AND(N76&gt;0,O76&gt;0),G76/(O76*O76),"")</f>
        <v/>
      </c>
      <c r="AC76" s="9" t="s">
        <v>20</v>
      </c>
      <c r="AD76" s="11">
        <v>14.5</v>
      </c>
      <c r="AE76" s="9" t="str">
        <f>IF(AC76="","",ROUND(AC76,1))</f>
        <v/>
      </c>
    </row>
    <row r="77" spans="1:31" x14ac:dyDescent="0.25">
      <c r="A77" s="2">
        <v>2223</v>
      </c>
      <c r="B77" s="3" t="s">
        <v>175</v>
      </c>
      <c r="C77" s="2">
        <v>2</v>
      </c>
      <c r="D77" s="3" t="s">
        <v>19</v>
      </c>
      <c r="E77" s="3" t="s">
        <v>20</v>
      </c>
      <c r="F77" s="4">
        <v>39687</v>
      </c>
      <c r="G77" s="11">
        <v>445</v>
      </c>
      <c r="H77" s="11">
        <v>15</v>
      </c>
      <c r="I77" s="11">
        <v>15</v>
      </c>
      <c r="L77" s="13">
        <v>11068</v>
      </c>
      <c r="M77" s="14">
        <v>39715</v>
      </c>
      <c r="N77" s="11">
        <v>539</v>
      </c>
      <c r="O77" s="16">
        <v>14.8</v>
      </c>
      <c r="P77" s="18">
        <v>15.5</v>
      </c>
      <c r="Q77" s="20"/>
      <c r="S77" s="2">
        <v>2223</v>
      </c>
      <c r="T77" s="2">
        <v>1</v>
      </c>
      <c r="U77">
        <f>IF(AND(G77&gt;0,N77&gt;0), N77-G77, 0)</f>
        <v>94</v>
      </c>
      <c r="V77">
        <f>M77-F77</f>
        <v>28</v>
      </c>
      <c r="W77">
        <f>IF(U77 &gt; 0, U77/V77, 0)</f>
        <v>3.3571428571428572</v>
      </c>
      <c r="X77">
        <f>IF(AND(H77&gt;0,O77&gt;0), O77-H77, 0)</f>
        <v>-0.19999999999999929</v>
      </c>
      <c r="Y77" s="9">
        <f>IF(AND(G77&gt;0,H77&gt;0),G77/H77,"")</f>
        <v>29.666666666666668</v>
      </c>
      <c r="Z77" s="9">
        <f>IF(AND(N77&gt;0,O77&gt;0),N77/O77,"")</f>
        <v>36.418918918918919</v>
      </c>
      <c r="AA77" s="9">
        <f>IF(AND(G77&gt;0,H77&gt;0),G77/(H77*H77),"")</f>
        <v>1.9777777777777779</v>
      </c>
      <c r="AB77" s="9">
        <f>IF(AND(N77&gt;0,O77&gt;0),G77/(O77*O77),"")</f>
        <v>2.0315924032140247</v>
      </c>
      <c r="AC77" s="9">
        <v>2.0315924032140247</v>
      </c>
      <c r="AD77" s="16">
        <v>14.8</v>
      </c>
      <c r="AE77" s="9">
        <f>IF(AC77="","",ROUND(AC77,1))</f>
        <v>2</v>
      </c>
    </row>
    <row r="78" spans="1:31" x14ac:dyDescent="0.25">
      <c r="A78" s="2">
        <v>3885</v>
      </c>
      <c r="B78" s="3" t="s">
        <v>193</v>
      </c>
      <c r="C78" s="2">
        <v>1</v>
      </c>
      <c r="D78" s="3" t="s">
        <v>27</v>
      </c>
      <c r="E78" s="3" t="s">
        <v>20</v>
      </c>
      <c r="F78" s="4">
        <v>39934</v>
      </c>
      <c r="G78" s="11">
        <v>233.5</v>
      </c>
      <c r="H78" s="11">
        <v>13.5</v>
      </c>
      <c r="I78" s="11">
        <v>11.7</v>
      </c>
      <c r="L78" s="13">
        <v>16136</v>
      </c>
      <c r="M78" s="14">
        <v>40016</v>
      </c>
      <c r="N78" s="11">
        <v>491</v>
      </c>
      <c r="O78" s="16">
        <v>15.5</v>
      </c>
      <c r="P78" s="18">
        <v>13.5</v>
      </c>
      <c r="S78" s="2">
        <v>3885</v>
      </c>
      <c r="T78" s="2">
        <v>1</v>
      </c>
      <c r="U78">
        <f>IF(AND(G78&gt;0,N78&gt;0), N78-G78, 0)</f>
        <v>257.5</v>
      </c>
      <c r="V78">
        <f>M78-F78</f>
        <v>82</v>
      </c>
      <c r="W78">
        <f>IF(U78 &gt; 0, U78/V78, 0)</f>
        <v>3.1402439024390243</v>
      </c>
      <c r="X78">
        <f>IF(AND(H78&gt;0,O78&gt;0), O78-H78, 0)</f>
        <v>2</v>
      </c>
      <c r="Y78" s="9">
        <f>IF(AND(G78&gt;0,H78&gt;0),G78/H78,"")</f>
        <v>17.296296296296298</v>
      </c>
      <c r="Z78" s="9">
        <f>IF(AND(N78&gt;0,O78&gt;0),N78/O78,"")</f>
        <v>31.677419354838708</v>
      </c>
      <c r="AA78" s="9">
        <f>IF(AND(G78&gt;0,H78&gt;0),G78/(H78*H78),"")</f>
        <v>1.2812071330589849</v>
      </c>
      <c r="AB78" s="9">
        <f>IF(AND(N78&gt;0,O78&gt;0),G78/(O78*O78),"")</f>
        <v>0.97190426638917793</v>
      </c>
      <c r="AC78" s="9">
        <v>0.97190426638917793</v>
      </c>
      <c r="AD78" s="16">
        <v>15.5</v>
      </c>
      <c r="AE78" s="9">
        <f>IF(AC78="","",ROUND(AC78,1))</f>
        <v>1</v>
      </c>
    </row>
    <row r="79" spans="1:31" x14ac:dyDescent="0.25">
      <c r="A79" s="2">
        <v>2217</v>
      </c>
      <c r="B79" s="3" t="s">
        <v>173</v>
      </c>
      <c r="C79" s="2">
        <v>2</v>
      </c>
      <c r="D79" s="3" t="s">
        <v>19</v>
      </c>
      <c r="E79" s="3" t="s">
        <v>20</v>
      </c>
      <c r="F79" s="4">
        <v>39658</v>
      </c>
      <c r="G79" s="11">
        <v>314.5</v>
      </c>
      <c r="H79" s="16">
        <v>12.4</v>
      </c>
      <c r="I79" s="19"/>
      <c r="J79" s="19"/>
      <c r="K79" s="19"/>
      <c r="L79" s="13">
        <v>11069</v>
      </c>
      <c r="M79" s="14">
        <v>39715</v>
      </c>
      <c r="N79" s="11">
        <v>574</v>
      </c>
      <c r="O79" s="16">
        <v>15.7</v>
      </c>
      <c r="P79" s="18">
        <v>14.4</v>
      </c>
      <c r="Q79" s="20"/>
      <c r="R79" s="20"/>
      <c r="S79" s="2">
        <v>2217</v>
      </c>
      <c r="T79" s="2">
        <v>1</v>
      </c>
      <c r="U79">
        <f>IF(AND(G79&gt;0,N79&gt;0), N79-G79, 0)</f>
        <v>259.5</v>
      </c>
      <c r="V79">
        <f>M79-F79</f>
        <v>57</v>
      </c>
      <c r="W79">
        <f>IF(U79 &gt; 0, U79/V79, 0)</f>
        <v>4.5526315789473681</v>
      </c>
      <c r="X79">
        <f>IF(AND(H79&gt;0,O79&gt;0), O79-H79, 0)</f>
        <v>3.2999999999999989</v>
      </c>
      <c r="Y79" s="9">
        <f>IF(AND(G79&gt;0,H79&gt;0),G79/H79,"")</f>
        <v>25.362903225806452</v>
      </c>
      <c r="Z79" s="9">
        <f>IF(AND(N79&gt;0,O79&gt;0),N79/O79,"")</f>
        <v>36.560509554140133</v>
      </c>
      <c r="AA79" s="9">
        <f>IF(AND(G79&gt;0,H79&gt;0),G79/(H79*H79),"")</f>
        <v>2.0453954214360039</v>
      </c>
      <c r="AB79" s="9">
        <f>IF(AND(N79&gt;0,O79&gt;0),G79/(O79*O79),"")</f>
        <v>1.2759138301756665</v>
      </c>
      <c r="AC79" s="9">
        <v>1.2759138301756665</v>
      </c>
      <c r="AD79" s="16">
        <v>15.7</v>
      </c>
      <c r="AE79" s="9">
        <f>IF(AC79="","",ROUND(AC79,1))</f>
        <v>1.3</v>
      </c>
    </row>
    <row r="80" spans="1:31" x14ac:dyDescent="0.25">
      <c r="A80" s="2">
        <v>6644</v>
      </c>
      <c r="B80" s="3" t="s">
        <v>444</v>
      </c>
      <c r="C80" s="2">
        <v>2</v>
      </c>
      <c r="D80" s="3" t="s">
        <v>19</v>
      </c>
      <c r="E80" s="3" t="s">
        <v>20</v>
      </c>
      <c r="F80" s="4">
        <v>42364</v>
      </c>
      <c r="G80" s="11">
        <v>460</v>
      </c>
      <c r="H80" s="16">
        <v>15.5</v>
      </c>
      <c r="I80" s="16">
        <v>14.5</v>
      </c>
      <c r="J80" s="16">
        <v>14.1</v>
      </c>
      <c r="K80" s="16">
        <v>11.8</v>
      </c>
      <c r="L80" s="13">
        <v>35887</v>
      </c>
      <c r="M80" s="14">
        <v>42399</v>
      </c>
      <c r="N80" s="11">
        <v>590</v>
      </c>
      <c r="O80" s="16">
        <v>16</v>
      </c>
      <c r="P80" s="18">
        <v>14.5</v>
      </c>
      <c r="Q80" s="18">
        <v>13.3</v>
      </c>
      <c r="S80" s="2">
        <v>6644</v>
      </c>
      <c r="T80" s="2">
        <v>1</v>
      </c>
      <c r="U80">
        <f>IF(AND(G80&gt;0,N80&gt;0), N80-G80, 0)</f>
        <v>130</v>
      </c>
      <c r="V80">
        <f>M80-F80</f>
        <v>35</v>
      </c>
      <c r="W80">
        <f>IF(U80 &gt; 0, U80/V80, 0)</f>
        <v>3.7142857142857144</v>
      </c>
      <c r="X80">
        <f>IF(AND(H80&gt;0,O80&gt;0), O80-H80, 0)</f>
        <v>0.5</v>
      </c>
      <c r="Y80" s="9">
        <f>IF(AND(G80&gt;0,H80&gt;0),G80/H80,"")</f>
        <v>29.677419354838708</v>
      </c>
      <c r="Z80" s="9">
        <f>IF(AND(N80&gt;0,O80&gt;0),N80/O80,"")</f>
        <v>36.875</v>
      </c>
      <c r="AA80" s="9">
        <f>IF(AND(G80&gt;0,H80&gt;0),G80/(H80*H80),"")</f>
        <v>1.9146722164412071</v>
      </c>
      <c r="AB80" s="9">
        <f>IF(AND(N80&gt;0,O80&gt;0),G80/(O80*O80),"")</f>
        <v>1.796875</v>
      </c>
      <c r="AC80" s="9">
        <v>1.796875</v>
      </c>
      <c r="AD80" s="16">
        <v>16</v>
      </c>
      <c r="AE80" s="9">
        <f>IF(AC80="","",ROUND(AC80,1))</f>
        <v>1.8</v>
      </c>
    </row>
    <row r="81" spans="1:31" x14ac:dyDescent="0.25">
      <c r="A81" s="2">
        <v>5692</v>
      </c>
      <c r="B81" s="3" t="s">
        <v>318</v>
      </c>
      <c r="C81" s="2">
        <v>9</v>
      </c>
      <c r="D81" s="3" t="s">
        <v>60</v>
      </c>
      <c r="E81" s="3" t="s">
        <v>20</v>
      </c>
      <c r="F81" s="4">
        <v>41287</v>
      </c>
      <c r="G81" s="11">
        <v>440</v>
      </c>
      <c r="H81" s="16">
        <v>16.100000000000001</v>
      </c>
      <c r="I81" s="16">
        <v>13.6</v>
      </c>
      <c r="J81" s="19"/>
      <c r="K81" s="19"/>
      <c r="L81" s="13">
        <v>28451</v>
      </c>
      <c r="M81" s="14">
        <v>41287</v>
      </c>
      <c r="N81" s="11">
        <v>440</v>
      </c>
      <c r="O81" s="16">
        <v>16.100000000000001</v>
      </c>
      <c r="P81" s="18">
        <v>13.6</v>
      </c>
      <c r="Q81" s="20"/>
      <c r="R81" s="20"/>
      <c r="S81" s="2">
        <v>5692</v>
      </c>
      <c r="T81" s="2">
        <v>1</v>
      </c>
      <c r="U81">
        <f>IF(AND(G81&gt;0,N81&gt;0), N81-G81, 0)</f>
        <v>0</v>
      </c>
      <c r="V81">
        <f>M81-F81</f>
        <v>0</v>
      </c>
      <c r="W81">
        <f>IF(U81 &gt; 0, U81/V81, 0)</f>
        <v>0</v>
      </c>
      <c r="X81">
        <f>IF(AND(H81&gt;0,O81&gt;0), O81-H81, 0)</f>
        <v>0</v>
      </c>
      <c r="Y81" s="9">
        <f>IF(AND(G81&gt;0,H81&gt;0),G81/H81,"")</f>
        <v>27.329192546583847</v>
      </c>
      <c r="Z81" s="9">
        <f>IF(AND(N81&gt;0,O81&gt;0),N81/O81,"")</f>
        <v>27.329192546583847</v>
      </c>
      <c r="AA81" s="9">
        <f>IF(AND(G81&gt;0,H81&gt;0),G81/(H81*H81),"")</f>
        <v>1.6974653755642142</v>
      </c>
      <c r="AB81" s="9">
        <f>IF(AND(N81&gt;0,O81&gt;0),G81/(O81*O81),"")</f>
        <v>1.6974653755642142</v>
      </c>
      <c r="AC81" s="9">
        <v>1.6974653755642142</v>
      </c>
      <c r="AD81" s="16">
        <v>16.100000000000001</v>
      </c>
      <c r="AE81" s="9">
        <f>IF(AC81="","",ROUND(AC81,1))</f>
        <v>1.7</v>
      </c>
    </row>
    <row r="82" spans="1:31" x14ac:dyDescent="0.25">
      <c r="A82" s="2">
        <v>207</v>
      </c>
      <c r="B82" s="3" t="s">
        <v>68</v>
      </c>
      <c r="C82" s="2">
        <v>4</v>
      </c>
      <c r="D82" s="3" t="s">
        <v>62</v>
      </c>
      <c r="E82" s="3" t="s">
        <v>20</v>
      </c>
      <c r="F82" s="4">
        <v>38300</v>
      </c>
      <c r="G82" s="11">
        <v>600</v>
      </c>
      <c r="H82" s="11">
        <v>16.399999999999999</v>
      </c>
      <c r="I82" s="16">
        <v>15</v>
      </c>
      <c r="J82" s="19"/>
      <c r="K82" s="19"/>
      <c r="L82" s="13">
        <v>7315</v>
      </c>
      <c r="M82" s="14">
        <v>38300</v>
      </c>
      <c r="N82" s="11">
        <v>600</v>
      </c>
      <c r="O82" s="11">
        <v>16.399999999999999</v>
      </c>
      <c r="P82" s="18">
        <v>15</v>
      </c>
      <c r="Q82" s="20"/>
      <c r="R82" s="20"/>
      <c r="S82" s="2">
        <v>207</v>
      </c>
      <c r="T82" s="2">
        <v>1</v>
      </c>
      <c r="U82">
        <f>IF(AND(G82&gt;0,N82&gt;0), N82-G82, 0)</f>
        <v>0</v>
      </c>
      <c r="V82">
        <f>M82-F82</f>
        <v>0</v>
      </c>
      <c r="W82">
        <f>IF(U82 &gt; 0, U82/V82, 0)</f>
        <v>0</v>
      </c>
      <c r="X82">
        <f>IF(AND(H82&gt;0,O82&gt;0), O82-H82, 0)</f>
        <v>0</v>
      </c>
      <c r="Y82" s="9">
        <f>IF(AND(G82&gt;0,H82&gt;0),G82/H82,"")</f>
        <v>36.585365853658537</v>
      </c>
      <c r="Z82" s="9">
        <f>IF(AND(N82&gt;0,O82&gt;0),N82/O82,"")</f>
        <v>36.585365853658537</v>
      </c>
      <c r="AA82" s="9">
        <f>IF(AND(G82&gt;0,H82&gt;0),G82/(H82*H82),"")</f>
        <v>2.2308149910767403</v>
      </c>
      <c r="AB82" s="9">
        <f>IF(AND(N82&gt;0,O82&gt;0),G82/(O82*O82),"")</f>
        <v>2.2308149910767403</v>
      </c>
      <c r="AC82" s="9">
        <v>2.2308149910767403</v>
      </c>
      <c r="AD82" s="11">
        <v>16.399999999999999</v>
      </c>
      <c r="AE82" s="9">
        <f>IF(AC82="","",ROUND(AC82,1))</f>
        <v>2.2000000000000002</v>
      </c>
    </row>
    <row r="83" spans="1:31" x14ac:dyDescent="0.25">
      <c r="A83" s="2">
        <v>4345</v>
      </c>
      <c r="B83" s="3" t="s">
        <v>223</v>
      </c>
      <c r="C83" s="2">
        <v>2</v>
      </c>
      <c r="D83" s="3" t="s">
        <v>19</v>
      </c>
      <c r="E83" s="3" t="s">
        <v>20</v>
      </c>
      <c r="F83" s="4">
        <v>40404</v>
      </c>
      <c r="G83" s="11">
        <v>307.5</v>
      </c>
      <c r="H83" s="11">
        <v>13.5</v>
      </c>
      <c r="I83" s="16">
        <v>13.5</v>
      </c>
      <c r="J83" s="16">
        <v>13</v>
      </c>
      <c r="K83" s="11">
        <v>10.4</v>
      </c>
      <c r="L83" s="13">
        <v>20016</v>
      </c>
      <c r="M83" s="14">
        <v>40485</v>
      </c>
      <c r="N83" s="11">
        <v>713</v>
      </c>
      <c r="O83" s="11">
        <v>17.100000000000001</v>
      </c>
      <c r="P83" s="18">
        <v>15</v>
      </c>
      <c r="Q83" s="20"/>
      <c r="R83" s="17"/>
      <c r="S83" s="2">
        <v>4345</v>
      </c>
      <c r="T83" s="2">
        <v>1</v>
      </c>
      <c r="U83">
        <f>IF(AND(G83&gt;0,N83&gt;0), N83-G83, 0)</f>
        <v>405.5</v>
      </c>
      <c r="V83">
        <f>M83-F83</f>
        <v>81</v>
      </c>
      <c r="W83">
        <f>IF(U83 &gt; 0, U83/V83, 0)</f>
        <v>5.0061728395061724</v>
      </c>
      <c r="X83">
        <f>IF(AND(H83&gt;0,O83&gt;0), O83-H83, 0)</f>
        <v>3.6000000000000014</v>
      </c>
      <c r="Y83" s="9">
        <f>IF(AND(G83&gt;0,H83&gt;0),G83/H83,"")</f>
        <v>22.777777777777779</v>
      </c>
      <c r="Z83" s="9">
        <f>IF(AND(N83&gt;0,O83&gt;0),N83/O83,"")</f>
        <v>41.695906432748536</v>
      </c>
      <c r="AA83" s="9">
        <f>IF(AND(G83&gt;0,H83&gt;0),G83/(H83*H83),"")</f>
        <v>1.6872427983539096</v>
      </c>
      <c r="AB83" s="9">
        <f>IF(AND(N83&gt;0,O83&gt;0),G83/(O83*O83),"")</f>
        <v>1.0516056222427412</v>
      </c>
      <c r="AC83" s="9">
        <v>1.0516056222427412</v>
      </c>
      <c r="AD83" s="11">
        <v>17.100000000000001</v>
      </c>
      <c r="AE83" s="9">
        <f>IF(AC83="","",ROUND(AC83,1))</f>
        <v>1.1000000000000001</v>
      </c>
    </row>
    <row r="84" spans="1:31" x14ac:dyDescent="0.25">
      <c r="A84" s="2">
        <v>5690</v>
      </c>
      <c r="B84" s="3" t="s">
        <v>316</v>
      </c>
      <c r="C84" s="2">
        <v>9</v>
      </c>
      <c r="D84" s="3" t="s">
        <v>60</v>
      </c>
      <c r="E84" s="3" t="s">
        <v>20</v>
      </c>
      <c r="F84" s="4">
        <v>41287</v>
      </c>
      <c r="G84" s="11">
        <v>388</v>
      </c>
      <c r="H84" s="11">
        <v>17.2</v>
      </c>
      <c r="I84" s="11">
        <v>13.6</v>
      </c>
      <c r="L84" s="13">
        <v>28447</v>
      </c>
      <c r="M84" s="14">
        <v>41287</v>
      </c>
      <c r="N84" s="11">
        <v>388</v>
      </c>
      <c r="O84" s="11">
        <v>17.2</v>
      </c>
      <c r="P84" s="5">
        <v>13.6</v>
      </c>
      <c r="Q84" s="20"/>
      <c r="R84" s="20"/>
      <c r="S84" s="2">
        <v>5690</v>
      </c>
      <c r="T84" s="2">
        <v>1</v>
      </c>
      <c r="U84">
        <f>IF(AND(G84&gt;0,N84&gt;0), N84-G84, 0)</f>
        <v>0</v>
      </c>
      <c r="V84">
        <f>M84-F84</f>
        <v>0</v>
      </c>
      <c r="W84">
        <f>IF(U84 &gt; 0, U84/V84, 0)</f>
        <v>0</v>
      </c>
      <c r="X84">
        <f>IF(AND(H84&gt;0,O84&gt;0), O84-H84, 0)</f>
        <v>0</v>
      </c>
      <c r="Y84" s="9">
        <f>IF(AND(G84&gt;0,H84&gt;0),G84/H84,"")</f>
        <v>22.558139534883722</v>
      </c>
      <c r="Z84" s="9">
        <f>IF(AND(N84&gt;0,O84&gt;0),N84/O84,"")</f>
        <v>22.558139534883722</v>
      </c>
      <c r="AA84" s="9">
        <f>IF(AND(G84&gt;0,H84&gt;0),G84/(H84*H84),"")</f>
        <v>1.3115197404002163</v>
      </c>
      <c r="AB84" s="9">
        <f>IF(AND(N84&gt;0,O84&gt;0),G84/(O84*O84),"")</f>
        <v>1.3115197404002163</v>
      </c>
      <c r="AC84" s="9">
        <v>1.3115197404002163</v>
      </c>
      <c r="AD84" s="11">
        <v>17.2</v>
      </c>
      <c r="AE84" s="9">
        <f>IF(AC84="","",ROUND(AC84,1))</f>
        <v>1.3</v>
      </c>
    </row>
    <row r="85" spans="1:31" x14ac:dyDescent="0.25">
      <c r="A85" s="2">
        <v>2215</v>
      </c>
      <c r="B85" s="3" t="s">
        <v>172</v>
      </c>
      <c r="C85" s="2">
        <v>2</v>
      </c>
      <c r="D85" s="3" t="s">
        <v>19</v>
      </c>
      <c r="E85" s="3" t="s">
        <v>20</v>
      </c>
      <c r="F85" s="4">
        <v>39651</v>
      </c>
      <c r="G85" s="11">
        <v>361.5</v>
      </c>
      <c r="H85" s="11">
        <v>14.1</v>
      </c>
      <c r="I85" s="11">
        <v>13.1</v>
      </c>
      <c r="L85" s="13">
        <v>11067</v>
      </c>
      <c r="M85" s="14">
        <v>39715</v>
      </c>
      <c r="N85" s="11">
        <v>744</v>
      </c>
      <c r="O85" s="11">
        <v>17.3</v>
      </c>
      <c r="P85" s="5">
        <v>15.9</v>
      </c>
      <c r="S85" s="2">
        <v>2215</v>
      </c>
      <c r="T85" s="2">
        <v>1</v>
      </c>
      <c r="U85">
        <f>IF(AND(G85&gt;0,N85&gt;0), N85-G85, 0)</f>
        <v>382.5</v>
      </c>
      <c r="V85">
        <f>M85-F85</f>
        <v>64</v>
      </c>
      <c r="W85">
        <f>IF(U85 &gt; 0, U85/V85, 0)</f>
        <v>5.9765625</v>
      </c>
      <c r="X85">
        <f>IF(AND(H85&gt;0,O85&gt;0), O85-H85, 0)</f>
        <v>3.2000000000000011</v>
      </c>
      <c r="Y85" s="9">
        <f>IF(AND(G85&gt;0,H85&gt;0),G85/H85,"")</f>
        <v>25.638297872340427</v>
      </c>
      <c r="Z85" s="9">
        <f>IF(AND(N85&gt;0,O85&gt;0),N85/O85,"")</f>
        <v>43.005780346820806</v>
      </c>
      <c r="AA85" s="9">
        <f>IF(AND(G85&gt;0,H85&gt;0),G85/(H85*H85),"")</f>
        <v>1.8183189980383281</v>
      </c>
      <c r="AB85" s="9">
        <f>IF(AND(N85&gt;0,O85&gt;0),G85/(O85*O85),"")</f>
        <v>1.2078585986835511</v>
      </c>
      <c r="AC85" s="9">
        <v>1.2078585986835511</v>
      </c>
      <c r="AD85" s="11">
        <v>17.3</v>
      </c>
      <c r="AE85" s="9">
        <f>IF(AC85="","",ROUND(AC85,1))</f>
        <v>1.2</v>
      </c>
    </row>
    <row r="86" spans="1:31" x14ac:dyDescent="0.25">
      <c r="A86" s="2">
        <v>422</v>
      </c>
      <c r="B86" s="3" t="s">
        <v>83</v>
      </c>
      <c r="C86" s="2">
        <v>2</v>
      </c>
      <c r="D86" s="3" t="s">
        <v>19</v>
      </c>
      <c r="E86" s="3" t="s">
        <v>47</v>
      </c>
      <c r="F86" s="4">
        <v>39104</v>
      </c>
      <c r="G86" s="11">
        <v>36</v>
      </c>
      <c r="H86" s="11">
        <v>6.2</v>
      </c>
      <c r="I86" s="16">
        <v>5.7</v>
      </c>
      <c r="J86" s="19"/>
      <c r="K86" s="19"/>
      <c r="L86" s="13">
        <v>7657</v>
      </c>
      <c r="M86" s="14">
        <v>39400</v>
      </c>
      <c r="N86" s="11">
        <v>723</v>
      </c>
      <c r="O86" s="11">
        <v>17.399999999999999</v>
      </c>
      <c r="S86" s="2">
        <v>422</v>
      </c>
      <c r="T86" s="2">
        <v>1</v>
      </c>
      <c r="U86">
        <f>IF(AND(G86&gt;0,N86&gt;0), N86-G86, 0)</f>
        <v>687</v>
      </c>
      <c r="V86">
        <f>M86-F86</f>
        <v>296</v>
      </c>
      <c r="W86">
        <f>IF(U86 &gt; 0, U86/V86, 0)</f>
        <v>2.3209459459459461</v>
      </c>
      <c r="X86">
        <f>IF(AND(H86&gt;0,O86&gt;0), O86-H86, 0)</f>
        <v>11.2</v>
      </c>
      <c r="Y86" s="9">
        <f>IF(AND(G86&gt;0,H86&gt;0),G86/H86,"")</f>
        <v>5.806451612903226</v>
      </c>
      <c r="Z86" s="9">
        <f>IF(AND(N86&gt;0,O86&gt;0),N86/O86,"")</f>
        <v>41.551724137931039</v>
      </c>
      <c r="AA86" s="9">
        <f>IF(AND(G86&gt;0,H86&gt;0),G86/(H86*H86),"")</f>
        <v>0.93652445369406856</v>
      </c>
      <c r="AB86" s="9">
        <f>IF(AND(N86&gt;0,O86&gt;0),G86/(O86*O86),"")</f>
        <v>0.1189060642092747</v>
      </c>
      <c r="AC86" s="9">
        <v>0.1189060642092747</v>
      </c>
      <c r="AD86" s="11">
        <v>17.399999999999999</v>
      </c>
      <c r="AE86" s="9">
        <f>IF(AC86="","",ROUND(AC86,1))</f>
        <v>0.1</v>
      </c>
    </row>
    <row r="87" spans="1:31" x14ac:dyDescent="0.25">
      <c r="A87" s="2">
        <v>5045</v>
      </c>
      <c r="B87" s="3" t="s">
        <v>244</v>
      </c>
      <c r="C87" s="2">
        <v>2</v>
      </c>
      <c r="D87" s="3" t="s">
        <v>19</v>
      </c>
      <c r="E87" s="3" t="s">
        <v>20</v>
      </c>
      <c r="F87" s="4">
        <v>40735</v>
      </c>
      <c r="G87" s="11">
        <v>238</v>
      </c>
      <c r="H87" s="11">
        <v>13</v>
      </c>
      <c r="I87" s="16">
        <v>12.4</v>
      </c>
      <c r="J87" s="19"/>
      <c r="K87" s="19"/>
      <c r="L87" s="13">
        <v>23731</v>
      </c>
      <c r="M87" s="14">
        <v>40882</v>
      </c>
      <c r="N87" s="11">
        <v>757</v>
      </c>
      <c r="O87" s="11">
        <v>17.5</v>
      </c>
      <c r="P87" s="18">
        <v>15.3</v>
      </c>
      <c r="Q87" s="18">
        <v>15.4</v>
      </c>
      <c r="R87" s="18">
        <v>13.7</v>
      </c>
      <c r="S87" s="2">
        <v>5045</v>
      </c>
      <c r="T87" s="2">
        <v>1</v>
      </c>
      <c r="U87">
        <f>IF(AND(G87&gt;0,N87&gt;0), N87-G87, 0)</f>
        <v>519</v>
      </c>
      <c r="V87">
        <f>M87-F87</f>
        <v>147</v>
      </c>
      <c r="W87">
        <f>IF(U87 &gt; 0, U87/V87, 0)</f>
        <v>3.5306122448979593</v>
      </c>
      <c r="X87">
        <f>IF(AND(H87&gt;0,O87&gt;0), O87-H87, 0)</f>
        <v>4.5</v>
      </c>
      <c r="Y87" s="9">
        <f>IF(AND(G87&gt;0,H87&gt;0),G87/H87,"")</f>
        <v>18.307692307692307</v>
      </c>
      <c r="Z87" s="9">
        <f>IF(AND(N87&gt;0,O87&gt;0),N87/O87,"")</f>
        <v>43.25714285714286</v>
      </c>
      <c r="AA87" s="9">
        <f>IF(AND(G87&gt;0,H87&gt;0),G87/(H87*H87),"")</f>
        <v>1.4082840236686391</v>
      </c>
      <c r="AB87" s="9">
        <f>IF(AND(N87&gt;0,O87&gt;0),G87/(O87*O87),"")</f>
        <v>0.77714285714285714</v>
      </c>
      <c r="AC87" s="9">
        <v>0.77714285714285714</v>
      </c>
      <c r="AD87" s="11">
        <v>17.5</v>
      </c>
      <c r="AE87" s="9">
        <f>IF(AC87="","",ROUND(AC87,1))</f>
        <v>0.8</v>
      </c>
    </row>
    <row r="88" spans="1:31" x14ac:dyDescent="0.25">
      <c r="A88" s="2">
        <v>2132</v>
      </c>
      <c r="B88" s="3" t="s">
        <v>156</v>
      </c>
      <c r="C88" s="2">
        <v>2</v>
      </c>
      <c r="D88" s="3" t="s">
        <v>19</v>
      </c>
      <c r="E88" s="3" t="s">
        <v>20</v>
      </c>
      <c r="F88" s="4">
        <v>39497</v>
      </c>
      <c r="G88" s="11">
        <v>204</v>
      </c>
      <c r="H88" s="11">
        <v>11.8</v>
      </c>
      <c r="I88" s="15"/>
      <c r="L88" s="13">
        <v>10764</v>
      </c>
      <c r="M88" s="14">
        <v>39637</v>
      </c>
      <c r="N88" s="11">
        <v>672</v>
      </c>
      <c r="O88" s="11">
        <v>17.600000000000001</v>
      </c>
      <c r="P88" s="5">
        <v>15.7</v>
      </c>
      <c r="Q88" s="17"/>
      <c r="R88" s="17"/>
      <c r="S88" s="2">
        <v>2132</v>
      </c>
      <c r="T88" s="2">
        <v>1</v>
      </c>
      <c r="U88">
        <f>IF(AND(G88&gt;0,N88&gt;0), N88-G88, 0)</f>
        <v>468</v>
      </c>
      <c r="V88">
        <f>M88-F88</f>
        <v>140</v>
      </c>
      <c r="W88">
        <f>IF(U88 &gt; 0, U88/V88, 0)</f>
        <v>3.342857142857143</v>
      </c>
      <c r="X88">
        <f>IF(AND(H88&gt;0,O88&gt;0), O88-H88, 0)</f>
        <v>5.8000000000000007</v>
      </c>
      <c r="Y88" s="9">
        <f>IF(AND(G88&gt;0,H88&gt;0),G88/H88,"")</f>
        <v>17.288135593220339</v>
      </c>
      <c r="Z88" s="9">
        <f>IF(AND(N88&gt;0,O88&gt;0),N88/O88,"")</f>
        <v>38.18181818181818</v>
      </c>
      <c r="AA88" s="9">
        <f>IF(AND(G88&gt;0,H88&gt;0),G88/(H88*H88),"")</f>
        <v>1.465096236713588</v>
      </c>
      <c r="AB88" s="9">
        <f>IF(AND(N88&gt;0,O88&gt;0),G88/(O88*O88),"")</f>
        <v>0.65857438016528913</v>
      </c>
      <c r="AC88" s="9">
        <v>0.65857438016528913</v>
      </c>
      <c r="AD88" s="11">
        <v>17.600000000000001</v>
      </c>
      <c r="AE88" s="9">
        <f>IF(AC88="","",ROUND(AC88,1))</f>
        <v>0.7</v>
      </c>
    </row>
    <row r="89" spans="1:31" x14ac:dyDescent="0.25">
      <c r="A89" s="2">
        <v>6283</v>
      </c>
      <c r="B89" s="3" t="s">
        <v>398</v>
      </c>
      <c r="C89" s="2">
        <v>2</v>
      </c>
      <c r="D89" s="3" t="s">
        <v>19</v>
      </c>
      <c r="E89" s="3" t="s">
        <v>20</v>
      </c>
      <c r="F89" s="4">
        <v>41944</v>
      </c>
      <c r="G89" s="11">
        <v>418</v>
      </c>
      <c r="H89" s="11">
        <v>16.8</v>
      </c>
      <c r="I89" s="11">
        <v>15.5</v>
      </c>
      <c r="J89" s="11">
        <v>15.2</v>
      </c>
      <c r="K89" s="11">
        <v>12.7</v>
      </c>
      <c r="L89" s="13">
        <v>33162</v>
      </c>
      <c r="M89" s="14">
        <v>41991</v>
      </c>
      <c r="N89" s="11">
        <v>600</v>
      </c>
      <c r="O89" s="11">
        <v>17.7</v>
      </c>
      <c r="P89" s="5">
        <v>16.2</v>
      </c>
      <c r="Q89" s="5">
        <v>14.5</v>
      </c>
      <c r="R89" s="5">
        <v>11.7</v>
      </c>
      <c r="S89" s="2">
        <v>6283</v>
      </c>
      <c r="T89" s="2">
        <v>1</v>
      </c>
      <c r="U89">
        <f>IF(AND(G89&gt;0,N89&gt;0), N89-G89, 0)</f>
        <v>182</v>
      </c>
      <c r="V89">
        <f>M89-F89</f>
        <v>47</v>
      </c>
      <c r="W89">
        <f>IF(U89 &gt; 0, U89/V89, 0)</f>
        <v>3.8723404255319149</v>
      </c>
      <c r="X89">
        <f>IF(AND(H89&gt;0,O89&gt;0), O89-H89, 0)</f>
        <v>0.89999999999999858</v>
      </c>
      <c r="Y89" s="9">
        <f>IF(AND(G89&gt;0,H89&gt;0),G89/H89,"")</f>
        <v>24.88095238095238</v>
      </c>
      <c r="Z89" s="9">
        <f>IF(AND(N89&gt;0,O89&gt;0),N89/O89,"")</f>
        <v>33.898305084745765</v>
      </c>
      <c r="AA89" s="9">
        <f>IF(AND(G89&gt;0,H89&gt;0),G89/(H89*H89),"")</f>
        <v>1.4810090702947845</v>
      </c>
      <c r="AB89" s="9">
        <f>IF(AND(N89&gt;0,O89&gt;0),G89/(O89*O89),"")</f>
        <v>1.3342270739570368</v>
      </c>
      <c r="AC89" s="9">
        <v>1.3342270739570368</v>
      </c>
      <c r="AD89" s="11">
        <v>17.7</v>
      </c>
      <c r="AE89" s="9">
        <f>IF(AC89="","",ROUND(AC89,1))</f>
        <v>1.3</v>
      </c>
    </row>
    <row r="90" spans="1:31" x14ac:dyDescent="0.25">
      <c r="A90" s="2">
        <v>6897</v>
      </c>
      <c r="B90" s="3" t="s">
        <v>501</v>
      </c>
      <c r="C90" s="2">
        <v>2</v>
      </c>
      <c r="D90" s="3" t="s">
        <v>19</v>
      </c>
      <c r="E90" s="3" t="s">
        <v>20</v>
      </c>
      <c r="F90" s="4">
        <v>42950</v>
      </c>
      <c r="G90" s="11">
        <v>560</v>
      </c>
      <c r="H90" s="11">
        <v>16.600000000000001</v>
      </c>
      <c r="I90" s="11">
        <v>15.6</v>
      </c>
      <c r="J90" s="16">
        <v>14.5</v>
      </c>
      <c r="K90" s="16">
        <v>12.7</v>
      </c>
      <c r="L90" s="13">
        <v>39626</v>
      </c>
      <c r="M90" s="14">
        <v>42992</v>
      </c>
      <c r="N90" s="11">
        <v>789</v>
      </c>
      <c r="O90" s="16">
        <v>18</v>
      </c>
      <c r="P90" s="18">
        <v>16.5</v>
      </c>
      <c r="Q90" s="18">
        <v>15.8</v>
      </c>
      <c r="R90" s="18">
        <v>14.5</v>
      </c>
      <c r="S90" s="2">
        <v>6897</v>
      </c>
      <c r="T90" s="2">
        <v>1</v>
      </c>
      <c r="U90">
        <f>IF(AND(G90&gt;0,N90&gt;0), N90-G90, 0)</f>
        <v>229</v>
      </c>
      <c r="V90">
        <f>M90-F90</f>
        <v>42</v>
      </c>
      <c r="W90">
        <f>IF(U90 &gt; 0, U90/V90, 0)</f>
        <v>5.4523809523809526</v>
      </c>
      <c r="X90">
        <f>IF(AND(H90&gt;0,O90&gt;0), O90-H90, 0)</f>
        <v>1.3999999999999986</v>
      </c>
      <c r="Y90" s="9">
        <f>IF(AND(G90&gt;0,H90&gt;0),G90/H90,"")</f>
        <v>33.734939759036145</v>
      </c>
      <c r="Z90" s="9">
        <f>IF(AND(N90&gt;0,O90&gt;0),N90/O90,"")</f>
        <v>43.833333333333336</v>
      </c>
      <c r="AA90" s="9">
        <f>IF(AND(G90&gt;0,H90&gt;0),G90/(H90*H90),"")</f>
        <v>2.0322252866889241</v>
      </c>
      <c r="AB90" s="9">
        <f>IF(AND(N90&gt;0,O90&gt;0),G90/(O90*O90),"")</f>
        <v>1.728395061728395</v>
      </c>
      <c r="AC90" s="9">
        <v>1.728395061728395</v>
      </c>
      <c r="AD90" s="16">
        <v>18</v>
      </c>
      <c r="AE90" s="9">
        <f>IF(AC90="","",ROUND(AC90,1))</f>
        <v>1.7</v>
      </c>
    </row>
    <row r="91" spans="1:31" x14ac:dyDescent="0.25">
      <c r="A91" s="2">
        <v>5495</v>
      </c>
      <c r="B91" s="3" t="s">
        <v>304</v>
      </c>
      <c r="C91" s="2">
        <v>9</v>
      </c>
      <c r="D91" s="3" t="s">
        <v>60</v>
      </c>
      <c r="E91" s="3" t="s">
        <v>20</v>
      </c>
      <c r="F91" s="4">
        <v>41193</v>
      </c>
      <c r="G91" s="11">
        <v>540</v>
      </c>
      <c r="H91" s="11">
        <v>18</v>
      </c>
      <c r="I91" s="11">
        <v>13.9</v>
      </c>
      <c r="J91" s="11">
        <v>15.8</v>
      </c>
      <c r="K91" s="15"/>
      <c r="L91" s="13">
        <v>27951</v>
      </c>
      <c r="M91" s="14">
        <v>41221</v>
      </c>
      <c r="N91" s="11">
        <v>540</v>
      </c>
      <c r="O91" s="11">
        <v>18.3</v>
      </c>
      <c r="P91" s="5">
        <v>14.3</v>
      </c>
      <c r="Q91" s="5">
        <v>15.7</v>
      </c>
      <c r="R91" s="17"/>
      <c r="S91" s="2">
        <v>5495</v>
      </c>
      <c r="T91" s="2">
        <v>1</v>
      </c>
      <c r="U91">
        <f>IF(AND(G91&gt;0,N91&gt;0), N91-G91, 0)</f>
        <v>0</v>
      </c>
      <c r="V91">
        <f>M91-F91</f>
        <v>28</v>
      </c>
      <c r="W91">
        <f>IF(U91 &gt; 0, U91/V91, 0)</f>
        <v>0</v>
      </c>
      <c r="X91">
        <f>IF(AND(H91&gt;0,O91&gt;0), O91-H91, 0)</f>
        <v>0.30000000000000071</v>
      </c>
      <c r="Y91" s="9">
        <f>IF(AND(G91&gt;0,H91&gt;0),G91/H91,"")</f>
        <v>30</v>
      </c>
      <c r="Z91" s="9">
        <f>IF(AND(N91&gt;0,O91&gt;0),N91/O91,"")</f>
        <v>29.508196721311474</v>
      </c>
      <c r="AA91" s="9">
        <f>IF(AND(G91&gt;0,H91&gt;0),G91/(H91*H91),"")</f>
        <v>1.6666666666666667</v>
      </c>
      <c r="AB91" s="9">
        <f>IF(AND(N91&gt;0,O91&gt;0),G91/(O91*O91),"")</f>
        <v>1.6124697661918836</v>
      </c>
      <c r="AC91" s="9">
        <v>1.6124697661918836</v>
      </c>
      <c r="AD91" s="11">
        <v>18.3</v>
      </c>
      <c r="AE91" s="9">
        <f>IF(AC91="","",ROUND(AC91,1))</f>
        <v>1.6</v>
      </c>
    </row>
    <row r="92" spans="1:31" x14ac:dyDescent="0.25">
      <c r="A92" s="2">
        <v>6186</v>
      </c>
      <c r="B92" s="3" t="s">
        <v>389</v>
      </c>
      <c r="C92" s="2">
        <v>1</v>
      </c>
      <c r="D92" s="3" t="s">
        <v>27</v>
      </c>
      <c r="E92" s="3" t="s">
        <v>20</v>
      </c>
      <c r="F92" s="4">
        <v>41850</v>
      </c>
      <c r="G92" s="11">
        <v>452</v>
      </c>
      <c r="H92" s="11">
        <v>16</v>
      </c>
      <c r="I92" s="11">
        <v>14.2</v>
      </c>
      <c r="J92" s="11">
        <v>14.4</v>
      </c>
      <c r="K92" s="11">
        <v>12.5</v>
      </c>
      <c r="L92" s="13">
        <v>32782</v>
      </c>
      <c r="M92" s="14">
        <v>41922</v>
      </c>
      <c r="N92" s="11">
        <v>752</v>
      </c>
      <c r="O92" s="16">
        <v>18.399999999999999</v>
      </c>
      <c r="P92" s="18">
        <v>16</v>
      </c>
      <c r="Q92" s="18">
        <v>16.399999999999999</v>
      </c>
      <c r="S92" s="2">
        <v>6186</v>
      </c>
      <c r="T92" s="2">
        <v>1</v>
      </c>
      <c r="U92">
        <f>IF(AND(G92&gt;0,N92&gt;0), N92-G92, 0)</f>
        <v>300</v>
      </c>
      <c r="V92">
        <f>M92-F92</f>
        <v>72</v>
      </c>
      <c r="W92">
        <f>IF(U92 &gt; 0, U92/V92, 0)</f>
        <v>4.166666666666667</v>
      </c>
      <c r="X92">
        <f>IF(AND(H92&gt;0,O92&gt;0), O92-H92, 0)</f>
        <v>2.3999999999999986</v>
      </c>
      <c r="Y92" s="9">
        <f>IF(AND(G92&gt;0,H92&gt;0),G92/H92,"")</f>
        <v>28.25</v>
      </c>
      <c r="Z92" s="9">
        <f>IF(AND(N92&gt;0,O92&gt;0),N92/O92,"")</f>
        <v>40.869565217391305</v>
      </c>
      <c r="AA92" s="9">
        <f>IF(AND(G92&gt;0,H92&gt;0),G92/(H92*H92),"")</f>
        <v>1.765625</v>
      </c>
      <c r="AB92" s="9">
        <f>IF(AND(N92&gt;0,O92&gt;0),G92/(O92*O92),"")</f>
        <v>1.3350661625708886</v>
      </c>
      <c r="AC92" s="9">
        <v>1.3350661625708886</v>
      </c>
      <c r="AD92" s="16">
        <v>18.399999999999999</v>
      </c>
      <c r="AE92" s="9">
        <f>IF(AC92="","",ROUND(AC92,1))</f>
        <v>1.3</v>
      </c>
    </row>
    <row r="93" spans="1:31" x14ac:dyDescent="0.25">
      <c r="A93" s="2">
        <v>2175</v>
      </c>
      <c r="B93" s="3" t="s">
        <v>167</v>
      </c>
      <c r="C93" s="2">
        <v>1</v>
      </c>
      <c r="D93" s="3" t="s">
        <v>27</v>
      </c>
      <c r="E93" s="3" t="s">
        <v>20</v>
      </c>
      <c r="F93" s="4">
        <v>39597</v>
      </c>
      <c r="G93" s="11">
        <v>695</v>
      </c>
      <c r="H93" s="16">
        <v>18.399999999999999</v>
      </c>
      <c r="I93" s="16">
        <v>15.5</v>
      </c>
      <c r="L93" s="13">
        <v>10578</v>
      </c>
      <c r="M93" s="14">
        <v>39624</v>
      </c>
      <c r="N93" s="11">
        <v>911</v>
      </c>
      <c r="O93" s="11">
        <v>18.5</v>
      </c>
      <c r="P93" s="18">
        <v>16</v>
      </c>
      <c r="S93" s="2">
        <v>2175</v>
      </c>
      <c r="T93" s="2">
        <v>1</v>
      </c>
      <c r="U93">
        <f>IF(AND(G93&gt;0,N93&gt;0), N93-G93, 0)</f>
        <v>216</v>
      </c>
      <c r="V93">
        <f>M93-F93</f>
        <v>27</v>
      </c>
      <c r="W93">
        <f>IF(U93 &gt; 0, U93/V93, 0)</f>
        <v>8</v>
      </c>
      <c r="X93">
        <f>IF(AND(H93&gt;0,O93&gt;0), O93-H93, 0)</f>
        <v>0.10000000000000142</v>
      </c>
      <c r="Y93" s="9">
        <f>IF(AND(G93&gt;0,H93&gt;0),G93/H93,"")</f>
        <v>37.771739130434788</v>
      </c>
      <c r="Z93" s="9">
        <f>IF(AND(N93&gt;0,O93&gt;0),N93/O93,"")</f>
        <v>49.243243243243242</v>
      </c>
      <c r="AA93" s="9">
        <f>IF(AND(G93&gt;0,H93&gt;0),G93/(H93*H93),"")</f>
        <v>2.0528119092627604</v>
      </c>
      <c r="AB93" s="9">
        <f>IF(AND(N93&gt;0,O93&gt;0),G93/(O93*O93),"")</f>
        <v>2.0306793279766251</v>
      </c>
      <c r="AC93" s="9">
        <v>2.0306793279766251</v>
      </c>
      <c r="AD93" s="11">
        <v>18.5</v>
      </c>
      <c r="AE93" s="9">
        <f>IF(AC93="","",ROUND(AC93,1))</f>
        <v>2</v>
      </c>
    </row>
    <row r="94" spans="1:31" x14ac:dyDescent="0.25">
      <c r="A94" s="2">
        <v>6915</v>
      </c>
      <c r="B94" s="3" t="s">
        <v>509</v>
      </c>
      <c r="C94" s="2">
        <v>2</v>
      </c>
      <c r="D94" s="3" t="s">
        <v>19</v>
      </c>
      <c r="E94" s="3" t="s">
        <v>20</v>
      </c>
      <c r="F94" s="4">
        <v>43016</v>
      </c>
      <c r="G94" s="11">
        <v>546</v>
      </c>
      <c r="H94" s="11">
        <v>16</v>
      </c>
      <c r="I94" s="11">
        <v>15.5</v>
      </c>
      <c r="J94" s="11">
        <v>12.8</v>
      </c>
      <c r="K94" s="19"/>
      <c r="L94" s="13">
        <v>41847</v>
      </c>
      <c r="M94" s="14">
        <v>43212</v>
      </c>
      <c r="N94" s="11">
        <v>936</v>
      </c>
      <c r="O94" s="16">
        <v>18.5</v>
      </c>
      <c r="P94" s="18">
        <v>17</v>
      </c>
      <c r="Q94" s="18">
        <v>15.4</v>
      </c>
      <c r="R94" s="20"/>
      <c r="S94" s="2">
        <v>6915</v>
      </c>
      <c r="T94" s="2">
        <v>1</v>
      </c>
      <c r="U94">
        <f>IF(AND(G94&gt;0,N94&gt;0), N94-G94, 0)</f>
        <v>390</v>
      </c>
      <c r="V94">
        <f>M94-F94</f>
        <v>196</v>
      </c>
      <c r="W94">
        <f>IF(U94 &gt; 0, U94/V94, 0)</f>
        <v>1.989795918367347</v>
      </c>
      <c r="X94">
        <f>IF(AND(H94&gt;0,O94&gt;0), O94-H94, 0)</f>
        <v>2.5</v>
      </c>
      <c r="Y94" s="9">
        <f>IF(AND(G94&gt;0,H94&gt;0),G94/H94,"")</f>
        <v>34.125</v>
      </c>
      <c r="Z94" s="9">
        <f>IF(AND(N94&gt;0,O94&gt;0),N94/O94,"")</f>
        <v>50.594594594594597</v>
      </c>
      <c r="AA94" s="9">
        <f>IF(AND(G94&gt;0,H94&gt;0),G94/(H94*H94),"")</f>
        <v>2.1328125</v>
      </c>
      <c r="AB94" s="9">
        <f>IF(AND(N94&gt;0,O94&gt;0),G94/(O94*O94),"")</f>
        <v>1.5953250547845141</v>
      </c>
      <c r="AC94" s="9">
        <v>1.5953250547845141</v>
      </c>
      <c r="AD94" s="16">
        <v>18.5</v>
      </c>
      <c r="AE94" s="9">
        <f>IF(AC94="","",ROUND(AC94,1))</f>
        <v>1.6</v>
      </c>
    </row>
    <row r="95" spans="1:31" x14ac:dyDescent="0.25">
      <c r="A95" s="2">
        <v>6802</v>
      </c>
      <c r="B95" s="3" t="s">
        <v>475</v>
      </c>
      <c r="C95" s="2">
        <v>2</v>
      </c>
      <c r="D95" s="3" t="s">
        <v>19</v>
      </c>
      <c r="E95" s="3" t="s">
        <v>20</v>
      </c>
      <c r="F95" s="4">
        <v>42691</v>
      </c>
      <c r="G95" s="11">
        <v>631</v>
      </c>
      <c r="H95" s="11">
        <v>17.5</v>
      </c>
      <c r="I95" s="11">
        <v>16</v>
      </c>
      <c r="J95" s="16">
        <v>16</v>
      </c>
      <c r="K95" s="16">
        <v>13.2</v>
      </c>
      <c r="L95" s="13">
        <v>37843</v>
      </c>
      <c r="M95" s="14">
        <v>42725</v>
      </c>
      <c r="N95" s="11">
        <v>874</v>
      </c>
      <c r="O95" s="16">
        <v>18.5</v>
      </c>
      <c r="P95" s="18">
        <v>17.899999999999999</v>
      </c>
      <c r="Q95" s="18">
        <v>15.4</v>
      </c>
      <c r="R95" s="18">
        <v>12.6</v>
      </c>
      <c r="S95" s="2">
        <v>6802</v>
      </c>
      <c r="T95" s="2">
        <v>1</v>
      </c>
      <c r="U95">
        <f>IF(AND(G95&gt;0,N95&gt;0), N95-G95, 0)</f>
        <v>243</v>
      </c>
      <c r="V95">
        <f>M95-F95</f>
        <v>34</v>
      </c>
      <c r="W95">
        <f>IF(U95 &gt; 0, U95/V95, 0)</f>
        <v>7.1470588235294121</v>
      </c>
      <c r="X95">
        <f>IF(AND(H95&gt;0,O95&gt;0), O95-H95, 0)</f>
        <v>1</v>
      </c>
      <c r="Y95" s="9">
        <f>IF(AND(G95&gt;0,H95&gt;0),G95/H95,"")</f>
        <v>36.057142857142857</v>
      </c>
      <c r="Z95" s="9">
        <f>IF(AND(N95&gt;0,O95&gt;0),N95/O95,"")</f>
        <v>47.243243243243242</v>
      </c>
      <c r="AA95" s="9">
        <f>IF(AND(G95&gt;0,H95&gt;0),G95/(H95*H95),"")</f>
        <v>2.060408163265306</v>
      </c>
      <c r="AB95" s="9">
        <f>IF(AND(N95&gt;0,O95&gt;0),G95/(O95*O95),"")</f>
        <v>1.8436815193571949</v>
      </c>
      <c r="AC95" s="9">
        <v>1.8436815193571949</v>
      </c>
      <c r="AD95" s="16">
        <v>18.5</v>
      </c>
      <c r="AE95" s="9">
        <f>IF(AC95="","",ROUND(AC95,1))</f>
        <v>1.8</v>
      </c>
    </row>
    <row r="96" spans="1:31" x14ac:dyDescent="0.25">
      <c r="A96" s="2">
        <v>433</v>
      </c>
      <c r="B96" s="3" t="s">
        <v>85</v>
      </c>
      <c r="C96" s="2">
        <v>2</v>
      </c>
      <c r="D96" s="3" t="s">
        <v>19</v>
      </c>
      <c r="E96" s="3" t="s">
        <v>20</v>
      </c>
      <c r="F96" s="4">
        <v>39113</v>
      </c>
      <c r="G96" s="11">
        <v>94</v>
      </c>
      <c r="H96" s="16">
        <v>8.6</v>
      </c>
      <c r="I96" s="11">
        <v>8.6</v>
      </c>
      <c r="J96" s="15"/>
      <c r="L96" s="13">
        <v>7658</v>
      </c>
      <c r="M96" s="14">
        <v>39400</v>
      </c>
      <c r="N96" s="11">
        <v>852.5</v>
      </c>
      <c r="O96" s="16">
        <v>18.7</v>
      </c>
      <c r="P96" s="20"/>
      <c r="Q96" s="17"/>
      <c r="R96" s="17"/>
      <c r="S96" s="2">
        <v>433</v>
      </c>
      <c r="T96" s="2">
        <v>1</v>
      </c>
      <c r="U96">
        <f>IF(AND(G96&gt;0,N96&gt;0), N96-G96, 0)</f>
        <v>758.5</v>
      </c>
      <c r="V96">
        <f>M96-F96</f>
        <v>287</v>
      </c>
      <c r="W96">
        <f>IF(U96 &gt; 0, U96/V96, 0)</f>
        <v>2.6428571428571428</v>
      </c>
      <c r="X96">
        <f>IF(AND(H96&gt;0,O96&gt;0), O96-H96, 0)</f>
        <v>10.1</v>
      </c>
      <c r="Y96" s="9">
        <f>IF(AND(G96&gt;0,H96&gt;0),G96/H96,"")</f>
        <v>10.930232558139535</v>
      </c>
      <c r="Z96" s="9">
        <f>IF(AND(N96&gt;0,O96&gt;0),N96/O96,"")</f>
        <v>45.588235294117652</v>
      </c>
      <c r="AA96" s="9">
        <f>IF(AND(G96&gt;0,H96&gt;0),G96/(H96*H96),"")</f>
        <v>1.2709572742022717</v>
      </c>
      <c r="AB96" s="9">
        <f>IF(AND(N96&gt;0,O96&gt;0),G96/(O96*O96),"")</f>
        <v>0.2688095170007721</v>
      </c>
      <c r="AC96" s="9">
        <v>0.2688095170007721</v>
      </c>
      <c r="AD96" s="16">
        <v>18.7</v>
      </c>
      <c r="AE96" s="9">
        <f>IF(AC96="","",ROUND(AC96,1))</f>
        <v>0.3</v>
      </c>
    </row>
    <row r="97" spans="1:31" x14ac:dyDescent="0.25">
      <c r="A97" s="2">
        <v>6570</v>
      </c>
      <c r="B97" s="3" t="s">
        <v>426</v>
      </c>
      <c r="C97" s="2">
        <v>2</v>
      </c>
      <c r="D97" s="3" t="s">
        <v>19</v>
      </c>
      <c r="E97" s="3" t="s">
        <v>20</v>
      </c>
      <c r="F97" s="4">
        <v>42213</v>
      </c>
      <c r="G97" s="11">
        <v>335</v>
      </c>
      <c r="H97" s="11">
        <v>13.3</v>
      </c>
      <c r="I97" s="11">
        <v>13.1</v>
      </c>
      <c r="J97" s="16">
        <v>12.6</v>
      </c>
      <c r="K97" s="16">
        <v>10.6</v>
      </c>
      <c r="L97" s="13">
        <v>35445</v>
      </c>
      <c r="M97" s="14">
        <v>42310</v>
      </c>
      <c r="N97" s="11">
        <v>970</v>
      </c>
      <c r="O97" s="16">
        <v>18.7</v>
      </c>
      <c r="P97" s="18">
        <v>17.3</v>
      </c>
      <c r="Q97" s="20"/>
      <c r="R97" s="20"/>
      <c r="S97" s="2">
        <v>6570</v>
      </c>
      <c r="T97" s="2">
        <v>1</v>
      </c>
      <c r="U97">
        <f>IF(AND(G97&gt;0,N97&gt;0), N97-G97, 0)</f>
        <v>635</v>
      </c>
      <c r="V97">
        <f>M97-F97</f>
        <v>97</v>
      </c>
      <c r="W97">
        <f>IF(U97 &gt; 0, U97/V97, 0)</f>
        <v>6.5463917525773194</v>
      </c>
      <c r="X97">
        <f>IF(AND(H97&gt;0,O97&gt;0), O97-H97, 0)</f>
        <v>5.3999999999999986</v>
      </c>
      <c r="Y97" s="9">
        <f>IF(AND(G97&gt;0,H97&gt;0),G97/H97,"")</f>
        <v>25.18796992481203</v>
      </c>
      <c r="Z97" s="9">
        <f>IF(AND(N97&gt;0,O97&gt;0),N97/O97,"")</f>
        <v>51.871657754010698</v>
      </c>
      <c r="AA97" s="9">
        <f>IF(AND(G97&gt;0,H97&gt;0),G97/(H97*H97),"")</f>
        <v>1.8938323251738367</v>
      </c>
      <c r="AB97" s="9">
        <f>IF(AND(N97&gt;0,O97&gt;0),G97/(O97*O97),"")</f>
        <v>0.95799136377934746</v>
      </c>
      <c r="AC97" s="9">
        <v>0.95799136377934746</v>
      </c>
      <c r="AD97" s="16">
        <v>18.7</v>
      </c>
      <c r="AE97" s="9">
        <f>IF(AC97="","",ROUND(AC97,1))</f>
        <v>1</v>
      </c>
    </row>
    <row r="98" spans="1:31" x14ac:dyDescent="0.25">
      <c r="A98" s="2">
        <v>6938</v>
      </c>
      <c r="B98" s="3" t="s">
        <v>515</v>
      </c>
      <c r="C98" s="2">
        <v>2</v>
      </c>
      <c r="D98" s="3" t="s">
        <v>19</v>
      </c>
      <c r="E98" s="3" t="s">
        <v>20</v>
      </c>
      <c r="F98" s="4">
        <v>43051</v>
      </c>
      <c r="G98" s="11">
        <v>430</v>
      </c>
      <c r="H98" s="11">
        <v>14.5</v>
      </c>
      <c r="I98" s="16">
        <v>14.5</v>
      </c>
      <c r="J98" s="16">
        <v>12.2</v>
      </c>
      <c r="K98" s="16">
        <v>10.5</v>
      </c>
      <c r="L98" s="13">
        <v>41839</v>
      </c>
      <c r="M98" s="14">
        <v>43212</v>
      </c>
      <c r="N98" s="11">
        <v>915</v>
      </c>
      <c r="O98" s="16">
        <v>18.8</v>
      </c>
      <c r="P98" s="18">
        <v>17.100000000000001</v>
      </c>
      <c r="Q98" s="18">
        <v>14.8</v>
      </c>
      <c r="R98" s="20"/>
      <c r="S98" s="2">
        <v>6938</v>
      </c>
      <c r="T98" s="2">
        <v>1</v>
      </c>
      <c r="U98">
        <f>IF(AND(G98&gt;0,N98&gt;0), N98-G98, 0)</f>
        <v>485</v>
      </c>
      <c r="V98">
        <f>M98-F98</f>
        <v>161</v>
      </c>
      <c r="W98">
        <f>IF(U98 &gt; 0, U98/V98, 0)</f>
        <v>3.012422360248447</v>
      </c>
      <c r="X98">
        <f>IF(AND(H98&gt;0,O98&gt;0), O98-H98, 0)</f>
        <v>4.3000000000000007</v>
      </c>
      <c r="Y98" s="9">
        <f>IF(AND(G98&gt;0,H98&gt;0),G98/H98,"")</f>
        <v>29.655172413793103</v>
      </c>
      <c r="Z98" s="9">
        <f>IF(AND(N98&gt;0,O98&gt;0),N98/O98,"")</f>
        <v>48.670212765957444</v>
      </c>
      <c r="AA98" s="9">
        <f>IF(AND(G98&gt;0,H98&gt;0),G98/(H98*H98),"")</f>
        <v>2.0451843043995246</v>
      </c>
      <c r="AB98" s="9">
        <f>IF(AND(N98&gt;0,O98&gt;0),G98/(O98*O98),"")</f>
        <v>1.2166138524219101</v>
      </c>
      <c r="AC98" s="9">
        <v>1.2166138524219101</v>
      </c>
      <c r="AD98" s="16">
        <v>18.8</v>
      </c>
      <c r="AE98" s="9">
        <f>IF(AC98="","",ROUND(AC98,1))</f>
        <v>1.2</v>
      </c>
    </row>
    <row r="99" spans="1:31" x14ac:dyDescent="0.25">
      <c r="A99" s="2">
        <v>5694</v>
      </c>
      <c r="B99" s="3" t="s">
        <v>320</v>
      </c>
      <c r="C99" s="2">
        <v>9</v>
      </c>
      <c r="D99" s="3" t="s">
        <v>60</v>
      </c>
      <c r="E99" s="3" t="s">
        <v>20</v>
      </c>
      <c r="F99" s="4">
        <v>41287</v>
      </c>
      <c r="G99" s="11">
        <v>859</v>
      </c>
      <c r="H99" s="16">
        <v>19.100000000000001</v>
      </c>
      <c r="I99" s="16">
        <v>16.7</v>
      </c>
      <c r="J99" s="15"/>
      <c r="K99" s="15"/>
      <c r="L99" s="13">
        <v>28457</v>
      </c>
      <c r="M99" s="14">
        <v>41287</v>
      </c>
      <c r="N99" s="11">
        <v>859</v>
      </c>
      <c r="O99" s="16">
        <v>19.100000000000001</v>
      </c>
      <c r="P99" s="18">
        <v>16.7</v>
      </c>
      <c r="Q99" s="17"/>
      <c r="R99" s="17"/>
      <c r="S99" s="2">
        <v>5694</v>
      </c>
      <c r="T99" s="2">
        <v>1</v>
      </c>
      <c r="U99">
        <f>IF(AND(G99&gt;0,N99&gt;0), N99-G99, 0)</f>
        <v>0</v>
      </c>
      <c r="V99">
        <f>M99-F99</f>
        <v>0</v>
      </c>
      <c r="W99">
        <f>IF(U99 &gt; 0, U99/V99, 0)</f>
        <v>0</v>
      </c>
      <c r="X99">
        <f>IF(AND(H99&gt;0,O99&gt;0), O99-H99, 0)</f>
        <v>0</v>
      </c>
      <c r="Y99" s="9">
        <f>IF(AND(G99&gt;0,H99&gt;0),G99/H99,"")</f>
        <v>44.973821989528794</v>
      </c>
      <c r="Z99" s="9">
        <f>IF(AND(N99&gt;0,O99&gt;0),N99/O99,"")</f>
        <v>44.973821989528794</v>
      </c>
      <c r="AA99" s="9">
        <f>IF(AND(G99&gt;0,H99&gt;0),G99/(H99*H99),"")</f>
        <v>2.3546503659439155</v>
      </c>
      <c r="AB99" s="9">
        <f>IF(AND(N99&gt;0,O99&gt;0),G99/(O99*O99),"")</f>
        <v>2.3546503659439155</v>
      </c>
      <c r="AC99" s="9">
        <v>2.3546503659439155</v>
      </c>
      <c r="AD99" s="16">
        <v>19.100000000000001</v>
      </c>
      <c r="AE99" s="9">
        <f>IF(AC99="","",ROUND(AC99,1))</f>
        <v>2.4</v>
      </c>
    </row>
    <row r="100" spans="1:31" x14ac:dyDescent="0.25">
      <c r="A100" s="2">
        <v>4343</v>
      </c>
      <c r="B100" s="3" t="s">
        <v>221</v>
      </c>
      <c r="C100" s="2">
        <v>2</v>
      </c>
      <c r="D100" s="3" t="s">
        <v>19</v>
      </c>
      <c r="E100" s="3" t="s">
        <v>20</v>
      </c>
      <c r="F100" s="4">
        <v>40403</v>
      </c>
      <c r="G100" s="11">
        <v>358</v>
      </c>
      <c r="H100" s="16">
        <v>14.8</v>
      </c>
      <c r="I100" s="16">
        <v>14</v>
      </c>
      <c r="J100" s="11">
        <v>13.7</v>
      </c>
      <c r="K100" s="11">
        <v>11.7</v>
      </c>
      <c r="L100" s="13">
        <v>20017</v>
      </c>
      <c r="M100" s="14">
        <v>40485</v>
      </c>
      <c r="N100" s="11">
        <v>803</v>
      </c>
      <c r="O100" s="16">
        <v>19.2</v>
      </c>
      <c r="P100" s="18">
        <v>16.399999999999999</v>
      </c>
      <c r="Q100" s="17"/>
      <c r="R100" s="17"/>
      <c r="S100" s="2">
        <v>4343</v>
      </c>
      <c r="T100" s="2">
        <v>1</v>
      </c>
      <c r="U100">
        <f>IF(AND(G100&gt;0,N100&gt;0), N100-G100, 0)</f>
        <v>445</v>
      </c>
      <c r="V100">
        <f>M100-F100</f>
        <v>82</v>
      </c>
      <c r="W100">
        <f>IF(U100 &gt; 0, U100/V100, 0)</f>
        <v>5.4268292682926829</v>
      </c>
      <c r="X100">
        <f>IF(AND(H100&gt;0,O100&gt;0), O100-H100, 0)</f>
        <v>4.3999999999999986</v>
      </c>
      <c r="Y100" s="9">
        <f>IF(AND(G100&gt;0,H100&gt;0),G100/H100,"")</f>
        <v>24.189189189189189</v>
      </c>
      <c r="Z100" s="9">
        <f>IF(AND(N100&gt;0,O100&gt;0),N100/O100,"")</f>
        <v>41.822916666666671</v>
      </c>
      <c r="AA100" s="9">
        <f>IF(AND(G100&gt;0,H100&gt;0),G100/(H100*H100),"")</f>
        <v>1.6344046749452152</v>
      </c>
      <c r="AB100" s="9">
        <f>IF(AND(N100&gt;0,O100&gt;0),G100/(O100*O100),"")</f>
        <v>0.97113715277777779</v>
      </c>
      <c r="AC100" s="9">
        <v>0.97113715277777779</v>
      </c>
      <c r="AD100" s="16">
        <v>19.2</v>
      </c>
      <c r="AE100" s="9">
        <f>IF(AC100="","",ROUND(AC100,1))</f>
        <v>1</v>
      </c>
    </row>
    <row r="101" spans="1:31" x14ac:dyDescent="0.25">
      <c r="A101" s="2">
        <v>5756</v>
      </c>
      <c r="B101" s="3" t="s">
        <v>343</v>
      </c>
      <c r="C101" s="2">
        <v>6</v>
      </c>
      <c r="D101" s="3" t="s">
        <v>237</v>
      </c>
      <c r="E101" s="3" t="s">
        <v>47</v>
      </c>
      <c r="F101" s="4">
        <v>41380</v>
      </c>
      <c r="G101" s="11">
        <v>784</v>
      </c>
      <c r="H101" s="16">
        <v>19.2</v>
      </c>
      <c r="I101" s="16">
        <v>18.7</v>
      </c>
      <c r="J101" s="11">
        <v>15.5</v>
      </c>
      <c r="K101" s="15"/>
      <c r="L101" s="13">
        <v>29085</v>
      </c>
      <c r="M101" s="14">
        <v>41380</v>
      </c>
      <c r="N101" s="11">
        <v>784</v>
      </c>
      <c r="O101" s="16">
        <v>19.2</v>
      </c>
      <c r="P101" s="18">
        <v>18.7</v>
      </c>
      <c r="Q101" s="5">
        <v>15.5</v>
      </c>
      <c r="R101" s="17"/>
      <c r="S101" s="2">
        <v>5756</v>
      </c>
      <c r="T101" s="2">
        <v>1</v>
      </c>
      <c r="U101">
        <f>IF(AND(G101&gt;0,N101&gt;0), N101-G101, 0)</f>
        <v>0</v>
      </c>
      <c r="V101">
        <f>M101-F101</f>
        <v>0</v>
      </c>
      <c r="W101">
        <f>IF(U101 &gt; 0, U101/V101, 0)</f>
        <v>0</v>
      </c>
      <c r="X101">
        <f>IF(AND(H101&gt;0,O101&gt;0), O101-H101, 0)</f>
        <v>0</v>
      </c>
      <c r="Y101" s="9">
        <f>IF(AND(G101&gt;0,H101&gt;0),G101/H101,"")</f>
        <v>40.833333333333336</v>
      </c>
      <c r="Z101" s="9">
        <f>IF(AND(N101&gt;0,O101&gt;0),N101/O101,"")</f>
        <v>40.833333333333336</v>
      </c>
      <c r="AA101" s="9">
        <f>IF(AND(G101&gt;0,H101&gt;0),G101/(H101*H101),"")</f>
        <v>2.1267361111111112</v>
      </c>
      <c r="AB101" s="9">
        <f>IF(AND(N101&gt;0,O101&gt;0),G101/(O101*O101),"")</f>
        <v>2.1267361111111112</v>
      </c>
      <c r="AC101" s="9">
        <v>2.1267361111111112</v>
      </c>
      <c r="AD101" s="16">
        <v>19.2</v>
      </c>
      <c r="AE101" s="9">
        <f>IF(AC101="","",ROUND(AC101,1))</f>
        <v>2.1</v>
      </c>
    </row>
    <row r="102" spans="1:31" x14ac:dyDescent="0.25">
      <c r="A102" s="2">
        <v>5705</v>
      </c>
      <c r="B102" s="3" t="s">
        <v>330</v>
      </c>
      <c r="C102" s="2">
        <v>9</v>
      </c>
      <c r="D102" s="3" t="s">
        <v>60</v>
      </c>
      <c r="E102" s="3" t="s">
        <v>20</v>
      </c>
      <c r="F102" s="4">
        <v>41287</v>
      </c>
      <c r="G102" s="11">
        <v>753</v>
      </c>
      <c r="H102" s="16">
        <v>19.3</v>
      </c>
      <c r="I102" s="16">
        <v>15.6</v>
      </c>
      <c r="J102" s="15"/>
      <c r="K102" s="15"/>
      <c r="L102" s="13">
        <v>28480</v>
      </c>
      <c r="M102" s="14">
        <v>41287</v>
      </c>
      <c r="N102" s="11">
        <v>753</v>
      </c>
      <c r="O102" s="16">
        <v>19.3</v>
      </c>
      <c r="P102" s="18">
        <v>15.6</v>
      </c>
      <c r="Q102" s="17"/>
      <c r="R102" s="17"/>
      <c r="S102" s="2">
        <v>5705</v>
      </c>
      <c r="T102" s="2">
        <v>1</v>
      </c>
      <c r="U102">
        <f>IF(AND(G102&gt;0,N102&gt;0), N102-G102, 0)</f>
        <v>0</v>
      </c>
      <c r="V102">
        <f>M102-F102</f>
        <v>0</v>
      </c>
      <c r="W102">
        <f>IF(U102 &gt; 0, U102/V102, 0)</f>
        <v>0</v>
      </c>
      <c r="X102">
        <f>IF(AND(H102&gt;0,O102&gt;0), O102-H102, 0)</f>
        <v>0</v>
      </c>
      <c r="Y102" s="9">
        <f>IF(AND(G102&gt;0,H102&gt;0),G102/H102,"")</f>
        <v>39.015544041450774</v>
      </c>
      <c r="Z102" s="9">
        <f>IF(AND(N102&gt;0,O102&gt;0),N102/O102,"")</f>
        <v>39.015544041450774</v>
      </c>
      <c r="AA102" s="9">
        <f>IF(AND(G102&gt;0,H102&gt;0),G102/(H102*H102),"")</f>
        <v>2.021530779349781</v>
      </c>
      <c r="AB102" s="9">
        <f>IF(AND(N102&gt;0,O102&gt;0),G102/(O102*O102),"")</f>
        <v>2.021530779349781</v>
      </c>
      <c r="AC102" s="9">
        <v>2.021530779349781</v>
      </c>
      <c r="AD102" s="16">
        <v>19.3</v>
      </c>
      <c r="AE102" s="9">
        <f>IF(AC102="","",ROUND(AC102,1))</f>
        <v>2</v>
      </c>
    </row>
    <row r="103" spans="1:31" ht="30" x14ac:dyDescent="0.25">
      <c r="A103" s="2">
        <v>160</v>
      </c>
      <c r="B103" s="3" t="s">
        <v>61</v>
      </c>
      <c r="C103" s="2">
        <v>4</v>
      </c>
      <c r="D103" s="3" t="s">
        <v>62</v>
      </c>
      <c r="E103" s="3" t="s">
        <v>20</v>
      </c>
      <c r="F103" s="4">
        <v>38111</v>
      </c>
      <c r="G103" s="11">
        <v>664</v>
      </c>
      <c r="H103" s="11">
        <v>19.399999999999999</v>
      </c>
      <c r="I103" s="11">
        <v>15.8</v>
      </c>
      <c r="J103" s="15"/>
      <c r="K103" s="15"/>
      <c r="L103" s="13">
        <v>6220</v>
      </c>
      <c r="M103" s="14">
        <v>38111</v>
      </c>
      <c r="N103" s="11">
        <v>664</v>
      </c>
      <c r="O103" s="16">
        <v>19.399999999999999</v>
      </c>
      <c r="P103" s="18">
        <v>15.8</v>
      </c>
      <c r="Q103" s="20"/>
      <c r="R103" s="20"/>
      <c r="S103" s="2">
        <v>160</v>
      </c>
      <c r="T103" s="2">
        <v>1</v>
      </c>
      <c r="U103">
        <f>IF(AND(G103&gt;0,N103&gt;0), N103-G103, 0)</f>
        <v>0</v>
      </c>
      <c r="V103">
        <f>M103-F103</f>
        <v>0</v>
      </c>
      <c r="W103">
        <f>IF(U103 &gt; 0, U103/V103, 0)</f>
        <v>0</v>
      </c>
      <c r="X103">
        <f>IF(AND(H103&gt;0,O103&gt;0), O103-H103, 0)</f>
        <v>0</v>
      </c>
      <c r="Y103" s="9">
        <f>IF(AND(G103&gt;0,H103&gt;0),G103/H103,"")</f>
        <v>34.226804123711339</v>
      </c>
      <c r="Z103" s="9">
        <f>IF(AND(N103&gt;0,O103&gt;0),N103/O103,"")</f>
        <v>34.226804123711339</v>
      </c>
      <c r="AA103" s="9">
        <f>IF(AND(G103&gt;0,H103&gt;0),G103/(H103*H103),"")</f>
        <v>1.7642682537995538</v>
      </c>
      <c r="AB103" s="9">
        <f>IF(AND(N103&gt;0,O103&gt;0),G103/(O103*O103),"")</f>
        <v>1.7642682537995538</v>
      </c>
      <c r="AC103" s="9">
        <v>1.7642682537995538</v>
      </c>
      <c r="AD103" s="16">
        <v>19.399999999999999</v>
      </c>
      <c r="AE103" s="9">
        <f>IF(AC103="","",ROUND(AC103,1))</f>
        <v>1.8</v>
      </c>
    </row>
    <row r="104" spans="1:31" x14ac:dyDescent="0.25">
      <c r="A104" s="2">
        <v>5583</v>
      </c>
      <c r="B104" s="3" t="s">
        <v>306</v>
      </c>
      <c r="C104" s="2">
        <v>9</v>
      </c>
      <c r="D104" s="3" t="s">
        <v>60</v>
      </c>
      <c r="E104" s="3" t="s">
        <v>20</v>
      </c>
      <c r="F104" s="4">
        <v>41227</v>
      </c>
      <c r="G104" s="11">
        <v>603</v>
      </c>
      <c r="H104" s="11">
        <v>19.600000000000001</v>
      </c>
      <c r="I104" s="11">
        <v>15.4</v>
      </c>
      <c r="J104" s="16">
        <v>16.7</v>
      </c>
      <c r="K104" s="16">
        <v>10.7</v>
      </c>
      <c r="L104" s="13">
        <v>28019</v>
      </c>
      <c r="M104" s="14">
        <v>41227</v>
      </c>
      <c r="N104" s="11">
        <v>603</v>
      </c>
      <c r="O104" s="11">
        <v>19.600000000000001</v>
      </c>
      <c r="P104" s="5">
        <v>15.4</v>
      </c>
      <c r="Q104" s="5">
        <v>16.7</v>
      </c>
      <c r="R104" s="5">
        <v>10.7</v>
      </c>
      <c r="S104" s="2">
        <v>5583</v>
      </c>
      <c r="T104" s="2">
        <v>1</v>
      </c>
      <c r="U104">
        <f>IF(AND(G104&gt;0,N104&gt;0), N104-G104, 0)</f>
        <v>0</v>
      </c>
      <c r="V104">
        <f>M104-F104</f>
        <v>0</v>
      </c>
      <c r="W104">
        <f>IF(U104 &gt; 0, U104/V104, 0)</f>
        <v>0</v>
      </c>
      <c r="X104">
        <f>IF(AND(H104&gt;0,O104&gt;0), O104-H104, 0)</f>
        <v>0</v>
      </c>
      <c r="Y104" s="9">
        <f>IF(AND(G104&gt;0,H104&gt;0),G104/H104,"")</f>
        <v>30.765306122448976</v>
      </c>
      <c r="Z104" s="9">
        <f>IF(AND(N104&gt;0,O104&gt;0),N104/O104,"")</f>
        <v>30.765306122448976</v>
      </c>
      <c r="AA104" s="9">
        <f>IF(AND(G104&gt;0,H104&gt;0),G104/(H104*H104),"")</f>
        <v>1.5696584756351517</v>
      </c>
      <c r="AB104" s="9">
        <f>IF(AND(N104&gt;0,O104&gt;0),G104/(O104*O104),"")</f>
        <v>1.5696584756351517</v>
      </c>
      <c r="AC104" s="9">
        <v>1.5696584756351517</v>
      </c>
      <c r="AD104" s="11">
        <v>19.600000000000001</v>
      </c>
      <c r="AE104" s="9">
        <f>IF(AC104="","",ROUND(AC104,1))</f>
        <v>1.6</v>
      </c>
    </row>
    <row r="105" spans="1:31" x14ac:dyDescent="0.25">
      <c r="A105" s="2">
        <v>5708</v>
      </c>
      <c r="B105" s="3" t="s">
        <v>332</v>
      </c>
      <c r="C105" s="2">
        <v>5</v>
      </c>
      <c r="D105" s="3" t="s">
        <v>52</v>
      </c>
      <c r="E105" s="3" t="s">
        <v>20</v>
      </c>
      <c r="F105" s="4">
        <v>41288</v>
      </c>
      <c r="G105" s="11">
        <v>556</v>
      </c>
      <c r="H105" s="11">
        <v>20.399999999999999</v>
      </c>
      <c r="I105" s="11">
        <v>17.3</v>
      </c>
      <c r="J105" s="19"/>
      <c r="K105" s="16">
        <v>16.100000000000001</v>
      </c>
      <c r="L105" s="13">
        <v>28602</v>
      </c>
      <c r="M105" s="14">
        <v>41302</v>
      </c>
      <c r="N105" s="11">
        <v>544</v>
      </c>
      <c r="O105" s="11">
        <v>19.600000000000001</v>
      </c>
      <c r="P105" s="5">
        <v>17</v>
      </c>
      <c r="Q105" s="18">
        <v>18.5</v>
      </c>
      <c r="R105" s="20"/>
      <c r="S105" s="2">
        <v>5708</v>
      </c>
      <c r="T105" s="2">
        <v>1</v>
      </c>
      <c r="U105">
        <f>IF(AND(G105&gt;0,N105&gt;0), N105-G105, 0)</f>
        <v>-12</v>
      </c>
      <c r="V105">
        <f>M105-F105</f>
        <v>14</v>
      </c>
      <c r="W105">
        <f>IF(U105 &gt; 0, U105/V105, 0)</f>
        <v>0</v>
      </c>
      <c r="X105">
        <f>IF(AND(H105&gt;0,O105&gt;0), O105-H105, 0)</f>
        <v>-0.79999999999999716</v>
      </c>
      <c r="Y105" s="9">
        <f>IF(AND(G105&gt;0,H105&gt;0),G105/H105,"")</f>
        <v>27.254901960784316</v>
      </c>
      <c r="Z105" s="9">
        <f>IF(AND(N105&gt;0,O105&gt;0),N105/O105,"")</f>
        <v>27.755102040816325</v>
      </c>
      <c r="AA105" s="9">
        <f>IF(AND(G105&gt;0,H105&gt;0),G105/(H105*H105),"")</f>
        <v>1.3360246059207999</v>
      </c>
      <c r="AB105" s="9">
        <f>IF(AND(N105&gt;0,O105&gt;0),G105/(O105*O105),"")</f>
        <v>1.4473136193252809</v>
      </c>
      <c r="AC105" s="9">
        <v>1.4473136193252809</v>
      </c>
      <c r="AD105" s="11">
        <v>19.600000000000001</v>
      </c>
      <c r="AE105" s="9">
        <f>IF(AC105="","",ROUND(AC105,1))</f>
        <v>1.4</v>
      </c>
    </row>
    <row r="106" spans="1:31" x14ac:dyDescent="0.25">
      <c r="A106" s="2">
        <v>5699</v>
      </c>
      <c r="B106" s="3" t="s">
        <v>324</v>
      </c>
      <c r="C106" s="2">
        <v>9</v>
      </c>
      <c r="D106" s="3" t="s">
        <v>60</v>
      </c>
      <c r="E106" s="3" t="s">
        <v>20</v>
      </c>
      <c r="F106" s="4">
        <v>41287</v>
      </c>
      <c r="G106" s="11">
        <v>788</v>
      </c>
      <c r="H106" s="11">
        <v>19.899999999999999</v>
      </c>
      <c r="I106" s="16">
        <v>16.899999999999999</v>
      </c>
      <c r="J106" s="19"/>
      <c r="L106" s="13">
        <v>28468</v>
      </c>
      <c r="M106" s="14">
        <v>41287</v>
      </c>
      <c r="N106" s="11">
        <v>788</v>
      </c>
      <c r="O106" s="16">
        <v>19.899999999999999</v>
      </c>
      <c r="P106" s="18">
        <v>16.899999999999999</v>
      </c>
      <c r="Q106" s="20"/>
      <c r="S106" s="2">
        <v>5699</v>
      </c>
      <c r="T106" s="2">
        <v>1</v>
      </c>
      <c r="U106">
        <f>IF(AND(G106&gt;0,N106&gt;0), N106-G106, 0)</f>
        <v>0</v>
      </c>
      <c r="V106">
        <f>M106-F106</f>
        <v>0</v>
      </c>
      <c r="W106">
        <f>IF(U106 &gt; 0, U106/V106, 0)</f>
        <v>0</v>
      </c>
      <c r="X106">
        <f>IF(AND(H106&gt;0,O106&gt;0), O106-H106, 0)</f>
        <v>0</v>
      </c>
      <c r="Y106" s="9">
        <f>IF(AND(G106&gt;0,H106&gt;0),G106/H106,"")</f>
        <v>39.597989949748744</v>
      </c>
      <c r="Z106" s="9">
        <f>IF(AND(N106&gt;0,O106&gt;0),N106/O106,"")</f>
        <v>39.597989949748744</v>
      </c>
      <c r="AA106" s="9">
        <f>IF(AND(G106&gt;0,H106&gt;0),G106/(H106*H106),"")</f>
        <v>1.9898487411934045</v>
      </c>
      <c r="AB106" s="9">
        <f>IF(AND(N106&gt;0,O106&gt;0),G106/(O106*O106),"")</f>
        <v>1.9898487411934045</v>
      </c>
      <c r="AC106" s="9">
        <v>1.9898487411934045</v>
      </c>
      <c r="AD106" s="16">
        <v>19.899999999999999</v>
      </c>
      <c r="AE106" s="9">
        <f>IF(AC106="","",ROUND(AC106,1))</f>
        <v>2</v>
      </c>
    </row>
    <row r="107" spans="1:31" x14ac:dyDescent="0.25">
      <c r="A107" s="2">
        <v>5695</v>
      </c>
      <c r="B107" s="3" t="s">
        <v>321</v>
      </c>
      <c r="C107" s="2">
        <v>9</v>
      </c>
      <c r="D107" s="3" t="s">
        <v>60</v>
      </c>
      <c r="E107" s="3" t="s">
        <v>20</v>
      </c>
      <c r="F107" s="4">
        <v>41287</v>
      </c>
      <c r="G107" s="11">
        <v>875</v>
      </c>
      <c r="H107" s="11">
        <v>20</v>
      </c>
      <c r="I107" s="16">
        <v>17.2</v>
      </c>
      <c r="J107" s="19"/>
      <c r="K107" s="19"/>
      <c r="L107" s="13">
        <v>28459</v>
      </c>
      <c r="M107" s="14">
        <v>41287</v>
      </c>
      <c r="N107" s="11">
        <v>875</v>
      </c>
      <c r="O107" s="16">
        <v>20</v>
      </c>
      <c r="P107" s="18">
        <v>17.2</v>
      </c>
      <c r="Q107" s="20"/>
      <c r="R107" s="20"/>
      <c r="S107" s="2">
        <v>5695</v>
      </c>
      <c r="T107" s="2">
        <v>1</v>
      </c>
      <c r="U107">
        <f>IF(AND(G107&gt;0,N107&gt;0), N107-G107, 0)</f>
        <v>0</v>
      </c>
      <c r="V107">
        <f>M107-F107</f>
        <v>0</v>
      </c>
      <c r="W107">
        <f>IF(U107 &gt; 0, U107/V107, 0)</f>
        <v>0</v>
      </c>
      <c r="X107">
        <f>IF(AND(H107&gt;0,O107&gt;0), O107-H107, 0)</f>
        <v>0</v>
      </c>
      <c r="Y107" s="9">
        <f>IF(AND(G107&gt;0,H107&gt;0),G107/H107,"")</f>
        <v>43.75</v>
      </c>
      <c r="Z107" s="9">
        <f>IF(AND(N107&gt;0,O107&gt;0),N107/O107,"")</f>
        <v>43.75</v>
      </c>
      <c r="AA107" s="9">
        <f>IF(AND(G107&gt;0,H107&gt;0),G107/(H107*H107),"")</f>
        <v>2.1875</v>
      </c>
      <c r="AB107" s="9">
        <f>IF(AND(N107&gt;0,O107&gt;0),G107/(O107*O107),"")</f>
        <v>2.1875</v>
      </c>
      <c r="AC107" s="9">
        <v>2.1875</v>
      </c>
      <c r="AD107" s="16">
        <v>20</v>
      </c>
      <c r="AE107" s="9">
        <f>IF(AC107="","",ROUND(AC107,1))</f>
        <v>2.2000000000000002</v>
      </c>
    </row>
    <row r="108" spans="1:31" x14ac:dyDescent="0.25">
      <c r="A108" s="2">
        <v>4329</v>
      </c>
      <c r="B108" s="3" t="s">
        <v>217</v>
      </c>
      <c r="C108" s="2">
        <v>1</v>
      </c>
      <c r="D108" s="3" t="s">
        <v>27</v>
      </c>
      <c r="E108" s="3" t="s">
        <v>20</v>
      </c>
      <c r="F108" s="4">
        <v>40349</v>
      </c>
      <c r="G108" s="11">
        <v>1050</v>
      </c>
      <c r="H108" s="16">
        <v>20</v>
      </c>
      <c r="I108" s="16">
        <v>19</v>
      </c>
      <c r="J108" s="15"/>
      <c r="K108" s="15"/>
      <c r="L108" s="13">
        <v>19141</v>
      </c>
      <c r="M108" s="14">
        <v>40349</v>
      </c>
      <c r="N108" s="11">
        <v>1050</v>
      </c>
      <c r="O108" s="11">
        <v>20</v>
      </c>
      <c r="P108" s="5">
        <v>19</v>
      </c>
      <c r="Q108" s="17"/>
      <c r="R108" s="17"/>
      <c r="S108" s="2">
        <v>4329</v>
      </c>
      <c r="T108" s="2">
        <v>1</v>
      </c>
      <c r="U108">
        <f>IF(AND(G108&gt;0,N108&gt;0), N108-G108, 0)</f>
        <v>0</v>
      </c>
      <c r="V108">
        <f>M108-F108</f>
        <v>0</v>
      </c>
      <c r="W108">
        <f>IF(U108 &gt; 0, U108/V108, 0)</f>
        <v>0</v>
      </c>
      <c r="X108">
        <f>IF(AND(H108&gt;0,O108&gt;0), O108-H108, 0)</f>
        <v>0</v>
      </c>
      <c r="Y108" s="9">
        <f>IF(AND(G108&gt;0,H108&gt;0),G108/H108,"")</f>
        <v>52.5</v>
      </c>
      <c r="Z108" s="9">
        <f>IF(AND(N108&gt;0,O108&gt;0),N108/O108,"")</f>
        <v>52.5</v>
      </c>
      <c r="AA108" s="9">
        <f>IF(AND(G108&gt;0,H108&gt;0),G108/(H108*H108),"")</f>
        <v>2.625</v>
      </c>
      <c r="AB108" s="9">
        <f>IF(AND(N108&gt;0,O108&gt;0),G108/(O108*O108),"")</f>
        <v>2.625</v>
      </c>
      <c r="AC108" s="9">
        <v>2.625</v>
      </c>
      <c r="AD108" s="11">
        <v>20</v>
      </c>
      <c r="AE108" s="9">
        <f>IF(AC108="","",ROUND(AC108,1))</f>
        <v>2.6</v>
      </c>
    </row>
    <row r="109" spans="1:31" x14ac:dyDescent="0.25">
      <c r="A109" s="2">
        <v>3144</v>
      </c>
      <c r="B109" s="3" t="s">
        <v>185</v>
      </c>
      <c r="C109" s="2">
        <v>2</v>
      </c>
      <c r="D109" s="3" t="s">
        <v>19</v>
      </c>
      <c r="E109" s="3" t="s">
        <v>20</v>
      </c>
      <c r="F109" s="4">
        <v>39889</v>
      </c>
      <c r="G109" s="11">
        <v>43.5</v>
      </c>
      <c r="H109" s="16">
        <v>6.9</v>
      </c>
      <c r="I109" s="16">
        <v>6.4</v>
      </c>
      <c r="J109" s="15"/>
      <c r="K109" s="15"/>
      <c r="L109" s="13">
        <v>18435</v>
      </c>
      <c r="M109" s="14">
        <v>40262</v>
      </c>
      <c r="N109" s="11">
        <v>965</v>
      </c>
      <c r="O109" s="11">
        <v>20</v>
      </c>
      <c r="P109" s="5">
        <v>16.5</v>
      </c>
      <c r="Q109" s="17"/>
      <c r="R109" s="17"/>
      <c r="S109" s="2">
        <v>3144</v>
      </c>
      <c r="T109" s="2">
        <v>1</v>
      </c>
      <c r="U109">
        <f>IF(AND(G109&gt;0,N109&gt;0), N109-G109, 0)</f>
        <v>921.5</v>
      </c>
      <c r="V109">
        <f>M109-F109</f>
        <v>373</v>
      </c>
      <c r="W109">
        <f>IF(U109 &gt; 0, U109/V109, 0)</f>
        <v>2.4705093833780163</v>
      </c>
      <c r="X109">
        <f>IF(AND(H109&gt;0,O109&gt;0), O109-H109, 0)</f>
        <v>13.1</v>
      </c>
      <c r="Y109" s="9">
        <f>IF(AND(G109&gt;0,H109&gt;0),G109/H109,"")</f>
        <v>6.3043478260869561</v>
      </c>
      <c r="Z109" s="9">
        <f>IF(AND(N109&gt;0,O109&gt;0),N109/O109,"")</f>
        <v>48.25</v>
      </c>
      <c r="AA109" s="9">
        <f>IF(AND(G109&gt;0,H109&gt;0),G109/(H109*H109),"")</f>
        <v>0.9136735979836168</v>
      </c>
      <c r="AB109" s="9">
        <f>IF(AND(N109&gt;0,O109&gt;0),G109/(O109*O109),"")</f>
        <v>0.10875</v>
      </c>
      <c r="AC109" s="9">
        <v>0.10875</v>
      </c>
      <c r="AD109" s="11">
        <v>20</v>
      </c>
      <c r="AE109" s="9">
        <f>IF(AC109="","",ROUND(AC109,1))</f>
        <v>0.1</v>
      </c>
    </row>
    <row r="110" spans="1:31" x14ac:dyDescent="0.25">
      <c r="A110" s="2">
        <v>6906</v>
      </c>
      <c r="B110" s="3" t="s">
        <v>507</v>
      </c>
      <c r="C110" s="2">
        <v>2</v>
      </c>
      <c r="D110" s="3" t="s">
        <v>19</v>
      </c>
      <c r="E110" s="3" t="s">
        <v>20</v>
      </c>
      <c r="F110" s="4">
        <v>42974</v>
      </c>
      <c r="G110" s="11">
        <v>568</v>
      </c>
      <c r="H110" s="16">
        <v>16</v>
      </c>
      <c r="I110" s="16">
        <v>14.4</v>
      </c>
      <c r="J110" s="11">
        <v>14</v>
      </c>
      <c r="K110" s="11">
        <v>12.5</v>
      </c>
      <c r="L110" s="13">
        <v>40514</v>
      </c>
      <c r="M110" s="14">
        <v>43093</v>
      </c>
      <c r="N110" s="11">
        <v>1090</v>
      </c>
      <c r="O110" s="11">
        <v>20.3</v>
      </c>
      <c r="P110" s="5">
        <v>17.5</v>
      </c>
      <c r="Q110" s="5">
        <v>16</v>
      </c>
      <c r="R110" s="17"/>
      <c r="S110" s="2">
        <v>6906</v>
      </c>
      <c r="T110" s="2">
        <v>1</v>
      </c>
      <c r="U110">
        <f>IF(AND(G110&gt;0,N110&gt;0), N110-G110, 0)</f>
        <v>522</v>
      </c>
      <c r="V110">
        <f>M110-F110</f>
        <v>119</v>
      </c>
      <c r="W110">
        <f>IF(U110 &gt; 0, U110/V110, 0)</f>
        <v>4.3865546218487399</v>
      </c>
      <c r="X110">
        <f>IF(AND(H110&gt;0,O110&gt;0), O110-H110, 0)</f>
        <v>4.3000000000000007</v>
      </c>
      <c r="Y110" s="9">
        <f>IF(AND(G110&gt;0,H110&gt;0),G110/H110,"")</f>
        <v>35.5</v>
      </c>
      <c r="Z110" s="9">
        <f>IF(AND(N110&gt;0,O110&gt;0),N110/O110,"")</f>
        <v>53.694581280788178</v>
      </c>
      <c r="AA110" s="9">
        <f>IF(AND(G110&gt;0,H110&gt;0),G110/(H110*H110),"")</f>
        <v>2.21875</v>
      </c>
      <c r="AB110" s="9">
        <f>IF(AND(N110&gt;0,O110&gt;0),G110/(O110*O110),"")</f>
        <v>1.3783396830789389</v>
      </c>
      <c r="AC110" s="9">
        <v>1.3783396830789389</v>
      </c>
      <c r="AD110" s="11">
        <v>20.3</v>
      </c>
      <c r="AE110" s="9">
        <f>IF(AC110="","",ROUND(AC110,1))</f>
        <v>1.4</v>
      </c>
    </row>
    <row r="111" spans="1:31" x14ac:dyDescent="0.25">
      <c r="A111" s="2">
        <v>6294</v>
      </c>
      <c r="B111" s="3" t="s">
        <v>400</v>
      </c>
      <c r="C111" s="2">
        <v>2</v>
      </c>
      <c r="D111" s="3" t="s">
        <v>19</v>
      </c>
      <c r="E111" s="3" t="s">
        <v>20</v>
      </c>
      <c r="F111" s="4">
        <v>41970</v>
      </c>
      <c r="G111" s="11">
        <v>816</v>
      </c>
      <c r="H111" s="16">
        <v>19.399999999999999</v>
      </c>
      <c r="I111" s="16">
        <v>17</v>
      </c>
      <c r="J111" s="11">
        <v>16.2</v>
      </c>
      <c r="K111" s="11">
        <v>13.2</v>
      </c>
      <c r="L111" s="13">
        <v>33163</v>
      </c>
      <c r="M111" s="14">
        <v>41991</v>
      </c>
      <c r="N111" s="11">
        <v>1078</v>
      </c>
      <c r="O111" s="11">
        <v>20.5</v>
      </c>
      <c r="P111" s="5">
        <v>17</v>
      </c>
      <c r="Q111" s="5">
        <v>16.600000000000001</v>
      </c>
      <c r="R111" s="5">
        <v>13.6</v>
      </c>
      <c r="S111" s="2">
        <v>6294</v>
      </c>
      <c r="T111" s="2">
        <v>1</v>
      </c>
      <c r="U111">
        <f>IF(AND(G111&gt;0,N111&gt;0), N111-G111, 0)</f>
        <v>262</v>
      </c>
      <c r="V111">
        <f>M111-F111</f>
        <v>21</v>
      </c>
      <c r="W111">
        <f>IF(U111 &gt; 0, U111/V111, 0)</f>
        <v>12.476190476190476</v>
      </c>
      <c r="X111">
        <f>IF(AND(H111&gt;0,O111&gt;0), O111-H111, 0)</f>
        <v>1.1000000000000014</v>
      </c>
      <c r="Y111" s="9">
        <f>IF(AND(G111&gt;0,H111&gt;0),G111/H111,"")</f>
        <v>42.061855670103093</v>
      </c>
      <c r="Z111" s="9">
        <f>IF(AND(N111&gt;0,O111&gt;0),N111/O111,"")</f>
        <v>52.585365853658537</v>
      </c>
      <c r="AA111" s="9">
        <f>IF(AND(G111&gt;0,H111&gt;0),G111/(H111*H111),"")</f>
        <v>2.1681368902114997</v>
      </c>
      <c r="AB111" s="9">
        <f>IF(AND(N111&gt;0,O111&gt;0),G111/(O111*O111),"")</f>
        <v>1.9417013682331945</v>
      </c>
      <c r="AC111" s="9">
        <v>1.9417013682331945</v>
      </c>
      <c r="AD111" s="11">
        <v>20.5</v>
      </c>
      <c r="AE111" s="9">
        <f>IF(AC111="","",ROUND(AC111,1))</f>
        <v>1.9</v>
      </c>
    </row>
    <row r="112" spans="1:31" x14ac:dyDescent="0.25">
      <c r="A112" s="2">
        <v>5700</v>
      </c>
      <c r="B112" s="3" t="s">
        <v>325</v>
      </c>
      <c r="C112" s="2">
        <v>9</v>
      </c>
      <c r="D112" s="3" t="s">
        <v>60</v>
      </c>
      <c r="E112" s="3" t="s">
        <v>20</v>
      </c>
      <c r="F112" s="4">
        <v>41287</v>
      </c>
      <c r="G112" s="11">
        <v>842</v>
      </c>
      <c r="H112" s="16">
        <v>20.7</v>
      </c>
      <c r="I112" s="16">
        <v>16</v>
      </c>
      <c r="J112" s="15"/>
      <c r="K112" s="15"/>
      <c r="L112" s="13">
        <v>28470</v>
      </c>
      <c r="M112" s="14">
        <v>41287</v>
      </c>
      <c r="N112" s="11">
        <v>842</v>
      </c>
      <c r="O112" s="11">
        <v>20.7</v>
      </c>
      <c r="P112" s="5">
        <v>16</v>
      </c>
      <c r="Q112" s="17"/>
      <c r="S112" s="2">
        <v>5700</v>
      </c>
      <c r="T112" s="2">
        <v>1</v>
      </c>
      <c r="U112">
        <f>IF(AND(G112&gt;0,N112&gt;0), N112-G112, 0)</f>
        <v>0</v>
      </c>
      <c r="V112">
        <f>M112-F112</f>
        <v>0</v>
      </c>
      <c r="W112">
        <f>IF(U112 &gt; 0, U112/V112, 0)</f>
        <v>0</v>
      </c>
      <c r="X112">
        <f>IF(AND(H112&gt;0,O112&gt;0), O112-H112, 0)</f>
        <v>0</v>
      </c>
      <c r="Y112" s="9">
        <f>IF(AND(G112&gt;0,H112&gt;0),G112/H112,"")</f>
        <v>40.676328502415458</v>
      </c>
      <c r="Z112" s="9">
        <f>IF(AND(N112&gt;0,O112&gt;0),N112/O112,"")</f>
        <v>40.676328502415458</v>
      </c>
      <c r="AA112" s="9">
        <f>IF(AND(G112&gt;0,H112&gt;0),G112/(H112*H112),"")</f>
        <v>1.9650400242712784</v>
      </c>
      <c r="AB112" s="9">
        <f>IF(AND(N112&gt;0,O112&gt;0),G112/(O112*O112),"")</f>
        <v>1.9650400242712784</v>
      </c>
      <c r="AC112" s="9">
        <v>1.9650400242712784</v>
      </c>
      <c r="AD112" s="11">
        <v>20.7</v>
      </c>
      <c r="AE112" s="9">
        <f>IF(AC112="","",ROUND(AC112,1))</f>
        <v>2</v>
      </c>
    </row>
    <row r="113" spans="1:31" x14ac:dyDescent="0.25">
      <c r="A113" s="2">
        <v>6066</v>
      </c>
      <c r="B113" s="3" t="s">
        <v>374</v>
      </c>
      <c r="C113" s="2">
        <v>9</v>
      </c>
      <c r="D113" s="3" t="s">
        <v>60</v>
      </c>
      <c r="E113" s="3" t="s">
        <v>20</v>
      </c>
      <c r="F113" s="4">
        <v>41622</v>
      </c>
      <c r="G113" s="11">
        <v>740</v>
      </c>
      <c r="H113" s="11">
        <v>20.9</v>
      </c>
      <c r="I113" s="11">
        <v>17</v>
      </c>
      <c r="L113" s="13">
        <v>30815</v>
      </c>
      <c r="M113" s="14">
        <v>41622</v>
      </c>
      <c r="N113" s="11">
        <v>740</v>
      </c>
      <c r="O113" s="11">
        <v>20.9</v>
      </c>
      <c r="P113" s="18">
        <v>17</v>
      </c>
      <c r="Q113" s="20"/>
      <c r="S113" s="2">
        <v>6066</v>
      </c>
      <c r="T113" s="2">
        <v>1</v>
      </c>
      <c r="U113">
        <f>IF(AND(G113&gt;0,N113&gt;0), N113-G113, 0)</f>
        <v>0</v>
      </c>
      <c r="V113">
        <f>M113-F113</f>
        <v>0</v>
      </c>
      <c r="W113">
        <f>IF(U113 &gt; 0, U113/V113, 0)</f>
        <v>0</v>
      </c>
      <c r="X113">
        <f>IF(AND(H113&gt;0,O113&gt;0), O113-H113, 0)</f>
        <v>0</v>
      </c>
      <c r="Y113" s="9">
        <f>IF(AND(G113&gt;0,H113&gt;0),G113/H113,"")</f>
        <v>35.406698564593306</v>
      </c>
      <c r="Z113" s="9">
        <f>IF(AND(N113&gt;0,O113&gt;0),N113/O113,"")</f>
        <v>35.406698564593306</v>
      </c>
      <c r="AA113" s="9">
        <f>IF(AND(G113&gt;0,H113&gt;0),G113/(H113*H113),"")</f>
        <v>1.6941004097891534</v>
      </c>
      <c r="AB113" s="9">
        <f>IF(AND(N113&gt;0,O113&gt;0),G113/(O113*O113),"")</f>
        <v>1.6941004097891534</v>
      </c>
      <c r="AC113" s="9">
        <v>1.6941004097891534</v>
      </c>
      <c r="AD113" s="11">
        <v>20.9</v>
      </c>
      <c r="AE113" s="9">
        <f>IF(AC113="","",ROUND(AC113,1))</f>
        <v>1.7</v>
      </c>
    </row>
    <row r="114" spans="1:31" x14ac:dyDescent="0.25">
      <c r="A114" s="2">
        <v>159</v>
      </c>
      <c r="B114" s="3" t="s">
        <v>59</v>
      </c>
      <c r="C114" s="2">
        <v>9</v>
      </c>
      <c r="D114" s="3" t="s">
        <v>60</v>
      </c>
      <c r="E114" s="3" t="s">
        <v>20</v>
      </c>
      <c r="F114" s="4">
        <v>38106</v>
      </c>
      <c r="G114" s="11">
        <v>932</v>
      </c>
      <c r="H114" s="11">
        <v>21</v>
      </c>
      <c r="I114" s="11">
        <v>16</v>
      </c>
      <c r="J114" s="19"/>
      <c r="K114" s="19"/>
      <c r="L114" s="13">
        <v>1244</v>
      </c>
      <c r="M114" s="14">
        <v>38106</v>
      </c>
      <c r="N114" s="11">
        <v>932</v>
      </c>
      <c r="O114" s="11">
        <v>21</v>
      </c>
      <c r="P114" s="5">
        <v>16</v>
      </c>
      <c r="Q114" s="20"/>
      <c r="R114" s="20"/>
      <c r="S114" s="2">
        <v>159</v>
      </c>
      <c r="T114" s="2">
        <v>1</v>
      </c>
      <c r="U114">
        <f>IF(AND(G114&gt;0,N114&gt;0), N114-G114, 0)</f>
        <v>0</v>
      </c>
      <c r="V114">
        <f>M114-F114</f>
        <v>0</v>
      </c>
      <c r="W114">
        <f>IF(U114 &gt; 0, U114/V114, 0)</f>
        <v>0</v>
      </c>
      <c r="X114">
        <f>IF(AND(H114&gt;0,O114&gt;0), O114-H114, 0)</f>
        <v>0</v>
      </c>
      <c r="Y114" s="9">
        <f>IF(AND(G114&gt;0,H114&gt;0),G114/H114,"")</f>
        <v>44.38095238095238</v>
      </c>
      <c r="Z114" s="9">
        <f>IF(AND(N114&gt;0,O114&gt;0),N114/O114,"")</f>
        <v>44.38095238095238</v>
      </c>
      <c r="AA114" s="9">
        <f>IF(AND(G114&gt;0,H114&gt;0),G114/(H114*H114),"")</f>
        <v>2.1133786848072562</v>
      </c>
      <c r="AB114" s="9">
        <f>IF(AND(N114&gt;0,O114&gt;0),G114/(O114*O114),"")</f>
        <v>2.1133786848072562</v>
      </c>
      <c r="AC114" s="9">
        <v>2.1133786848072562</v>
      </c>
      <c r="AD114" s="11">
        <v>21</v>
      </c>
      <c r="AE114" s="9">
        <f>IF(AC114="","",ROUND(AC114,1))</f>
        <v>2.1</v>
      </c>
    </row>
    <row r="115" spans="1:31" x14ac:dyDescent="0.25">
      <c r="A115" s="2">
        <v>5328</v>
      </c>
      <c r="B115" s="3" t="s">
        <v>280</v>
      </c>
      <c r="C115" s="2">
        <v>9</v>
      </c>
      <c r="D115" s="3" t="s">
        <v>60</v>
      </c>
      <c r="E115" s="3" t="s">
        <v>20</v>
      </c>
      <c r="F115" s="4">
        <v>40996</v>
      </c>
      <c r="G115" s="11">
        <v>995</v>
      </c>
      <c r="H115" s="11">
        <v>20.8</v>
      </c>
      <c r="I115" s="11">
        <v>17.8</v>
      </c>
      <c r="J115" s="19"/>
      <c r="K115" s="19"/>
      <c r="L115" s="13">
        <v>25854</v>
      </c>
      <c r="M115" s="14">
        <v>41013</v>
      </c>
      <c r="N115" s="11">
        <v>880</v>
      </c>
      <c r="O115" s="11">
        <v>21</v>
      </c>
      <c r="P115" s="5">
        <v>15</v>
      </c>
      <c r="Q115" s="18">
        <v>0</v>
      </c>
      <c r="S115" s="2">
        <v>5328</v>
      </c>
      <c r="T115" s="2">
        <v>1</v>
      </c>
      <c r="U115">
        <f>IF(AND(G115&gt;0,N115&gt;0), N115-G115, 0)</f>
        <v>-115</v>
      </c>
      <c r="V115">
        <f>M115-F115</f>
        <v>17</v>
      </c>
      <c r="W115">
        <f>IF(U115 &gt; 0, U115/V115, 0)</f>
        <v>0</v>
      </c>
      <c r="X115">
        <f>IF(AND(H115&gt;0,O115&gt;0), O115-H115, 0)</f>
        <v>0.19999999999999929</v>
      </c>
      <c r="Y115" s="9">
        <f>IF(AND(G115&gt;0,H115&gt;0),G115/H115,"")</f>
        <v>47.83653846153846</v>
      </c>
      <c r="Z115" s="9">
        <f>IF(AND(N115&gt;0,O115&gt;0),N115/O115,"")</f>
        <v>41.904761904761905</v>
      </c>
      <c r="AA115" s="9">
        <f>IF(AND(G115&gt;0,H115&gt;0),G115/(H115*H115),"")</f>
        <v>2.2998335798816565</v>
      </c>
      <c r="AB115" s="9">
        <f>IF(AND(N115&gt;0,O115&gt;0),G115/(O115*O115),"")</f>
        <v>2.256235827664399</v>
      </c>
      <c r="AC115" s="9">
        <v>2.256235827664399</v>
      </c>
      <c r="AD115" s="11">
        <v>21</v>
      </c>
      <c r="AE115" s="9">
        <f>IF(AC115="","",ROUND(AC115,1))</f>
        <v>2.2999999999999998</v>
      </c>
    </row>
    <row r="116" spans="1:31" x14ac:dyDescent="0.25">
      <c r="A116" s="2">
        <v>6908</v>
      </c>
      <c r="B116" s="3" t="s">
        <v>508</v>
      </c>
      <c r="C116" s="2">
        <v>2</v>
      </c>
      <c r="D116" s="3" t="s">
        <v>19</v>
      </c>
      <c r="E116" s="3" t="s">
        <v>20</v>
      </c>
      <c r="F116" s="4">
        <v>42980</v>
      </c>
      <c r="G116" s="11">
        <v>558</v>
      </c>
      <c r="H116" s="11">
        <v>17</v>
      </c>
      <c r="I116" s="11">
        <v>15.5</v>
      </c>
      <c r="J116" s="16">
        <v>20.2</v>
      </c>
      <c r="K116" s="16">
        <v>13</v>
      </c>
      <c r="L116" s="13">
        <v>40511</v>
      </c>
      <c r="M116" s="14">
        <v>43093</v>
      </c>
      <c r="N116" s="11">
        <v>990</v>
      </c>
      <c r="O116" s="11">
        <v>21</v>
      </c>
      <c r="P116" s="5">
        <v>18.5</v>
      </c>
      <c r="Q116" s="18">
        <v>16.3</v>
      </c>
      <c r="S116" s="2">
        <v>6908</v>
      </c>
      <c r="T116" s="2">
        <v>1</v>
      </c>
      <c r="U116">
        <f>IF(AND(G116&gt;0,N116&gt;0), N116-G116, 0)</f>
        <v>432</v>
      </c>
      <c r="V116">
        <f>M116-F116</f>
        <v>113</v>
      </c>
      <c r="W116">
        <f>IF(U116 &gt; 0, U116/V116, 0)</f>
        <v>3.8230088495575223</v>
      </c>
      <c r="X116">
        <f>IF(AND(H116&gt;0,O116&gt;0), O116-H116, 0)</f>
        <v>4</v>
      </c>
      <c r="Y116" s="9">
        <f>IF(AND(G116&gt;0,H116&gt;0),G116/H116,"")</f>
        <v>32.823529411764703</v>
      </c>
      <c r="Z116" s="9">
        <f>IF(AND(N116&gt;0,O116&gt;0),N116/O116,"")</f>
        <v>47.142857142857146</v>
      </c>
      <c r="AA116" s="9">
        <f>IF(AND(G116&gt;0,H116&gt;0),G116/(H116*H116),"")</f>
        <v>1.9307958477508651</v>
      </c>
      <c r="AB116" s="9">
        <f>IF(AND(N116&gt;0,O116&gt;0),G116/(O116*O116),"")</f>
        <v>1.2653061224489797</v>
      </c>
      <c r="AC116" s="9">
        <v>1.2653061224489797</v>
      </c>
      <c r="AD116" s="11">
        <v>21</v>
      </c>
      <c r="AE116" s="9">
        <f>IF(AC116="","",ROUND(AC116,1))</f>
        <v>1.3</v>
      </c>
    </row>
    <row r="117" spans="1:31" x14ac:dyDescent="0.25">
      <c r="A117" s="2">
        <v>5702</v>
      </c>
      <c r="B117" s="3" t="s">
        <v>327</v>
      </c>
      <c r="C117" s="2">
        <v>9</v>
      </c>
      <c r="D117" s="3" t="s">
        <v>60</v>
      </c>
      <c r="E117" s="3" t="s">
        <v>20</v>
      </c>
      <c r="F117" s="4">
        <v>41287</v>
      </c>
      <c r="G117" s="11">
        <v>964</v>
      </c>
      <c r="H117" s="11">
        <v>21.1</v>
      </c>
      <c r="I117" s="11">
        <v>18.3</v>
      </c>
      <c r="J117" s="19"/>
      <c r="K117" s="19"/>
      <c r="L117" s="13">
        <v>28474</v>
      </c>
      <c r="M117" s="14">
        <v>41287</v>
      </c>
      <c r="N117" s="16">
        <v>964</v>
      </c>
      <c r="O117" s="16">
        <v>21.1</v>
      </c>
      <c r="P117" s="18">
        <v>18.3</v>
      </c>
      <c r="Q117" s="20"/>
      <c r="R117" s="20"/>
      <c r="S117" s="2">
        <v>5702</v>
      </c>
      <c r="T117" s="2">
        <v>1</v>
      </c>
      <c r="U117">
        <f>IF(AND(G117&gt;0,N117&gt;0), N117-G117, 0)</f>
        <v>0</v>
      </c>
      <c r="V117">
        <f>M117-F117</f>
        <v>0</v>
      </c>
      <c r="W117">
        <f>IF(U117 &gt; 0, U117/V117, 0)</f>
        <v>0</v>
      </c>
      <c r="X117">
        <f>IF(AND(H117&gt;0,O117&gt;0), O117-H117, 0)</f>
        <v>0</v>
      </c>
      <c r="Y117" s="9">
        <f>IF(AND(G117&gt;0,H117&gt;0),G117/H117,"")</f>
        <v>45.687203791469194</v>
      </c>
      <c r="Z117" s="9">
        <f>IF(AND(N117&gt;0,O117&gt;0),N117/O117,"")</f>
        <v>45.687203791469194</v>
      </c>
      <c r="AA117" s="9">
        <f>IF(AND(G117&gt;0,H117&gt;0),G117/(H117*H117),"")</f>
        <v>2.1652703218705778</v>
      </c>
      <c r="AB117" s="9">
        <f>IF(AND(N117&gt;0,O117&gt;0),G117/(O117*O117),"")</f>
        <v>2.1652703218705778</v>
      </c>
      <c r="AC117" s="9">
        <v>2.1652703218705778</v>
      </c>
      <c r="AD117" s="16">
        <v>21.1</v>
      </c>
      <c r="AE117" s="9">
        <f>IF(AC117="","",ROUND(AC117,1))</f>
        <v>2.2000000000000002</v>
      </c>
    </row>
    <row r="118" spans="1:31" x14ac:dyDescent="0.25">
      <c r="A118" s="2">
        <v>5701</v>
      </c>
      <c r="B118" s="3" t="s">
        <v>326</v>
      </c>
      <c r="C118" s="2">
        <v>9</v>
      </c>
      <c r="D118" s="3" t="s">
        <v>60</v>
      </c>
      <c r="E118" s="3" t="s">
        <v>20</v>
      </c>
      <c r="F118" s="4">
        <v>41287</v>
      </c>
      <c r="G118" s="11">
        <v>1152</v>
      </c>
      <c r="H118" s="11">
        <v>21.2</v>
      </c>
      <c r="I118" s="11">
        <v>17.7</v>
      </c>
      <c r="J118" s="19"/>
      <c r="K118" s="19"/>
      <c r="L118" s="13">
        <v>28472</v>
      </c>
      <c r="M118" s="14">
        <v>41287</v>
      </c>
      <c r="N118" s="11">
        <v>1152</v>
      </c>
      <c r="O118" s="11">
        <v>21.2</v>
      </c>
      <c r="P118" s="5">
        <v>17.7</v>
      </c>
      <c r="Q118" s="20"/>
      <c r="R118" s="20"/>
      <c r="S118" s="2">
        <v>5701</v>
      </c>
      <c r="T118" s="2">
        <v>1</v>
      </c>
      <c r="U118">
        <f>IF(AND(G118&gt;0,N118&gt;0), N118-G118, 0)</f>
        <v>0</v>
      </c>
      <c r="V118">
        <f>M118-F118</f>
        <v>0</v>
      </c>
      <c r="W118">
        <f>IF(U118 &gt; 0, U118/V118, 0)</f>
        <v>0</v>
      </c>
      <c r="X118">
        <f>IF(AND(H118&gt;0,O118&gt;0), O118-H118, 0)</f>
        <v>0</v>
      </c>
      <c r="Y118" s="9">
        <f>IF(AND(G118&gt;0,H118&gt;0),G118/H118,"")</f>
        <v>54.339622641509436</v>
      </c>
      <c r="Z118" s="9">
        <f>IF(AND(N118&gt;0,O118&gt;0),N118/O118,"")</f>
        <v>54.339622641509436</v>
      </c>
      <c r="AA118" s="9">
        <f>IF(AND(G118&gt;0,H118&gt;0),G118/(H118*H118),"")</f>
        <v>2.5631897472410112</v>
      </c>
      <c r="AB118" s="9">
        <f>IF(AND(N118&gt;0,O118&gt;0),G118/(O118*O118),"")</f>
        <v>2.5631897472410112</v>
      </c>
      <c r="AC118" s="9">
        <v>2.5631897472410112</v>
      </c>
      <c r="AD118" s="11">
        <v>21.2</v>
      </c>
      <c r="AE118" s="9">
        <f>IF(AC118="","",ROUND(AC118,1))</f>
        <v>2.6</v>
      </c>
    </row>
    <row r="119" spans="1:31" x14ac:dyDescent="0.25">
      <c r="A119" s="2">
        <v>6832</v>
      </c>
      <c r="B119" s="3" t="s">
        <v>484</v>
      </c>
      <c r="C119" s="2">
        <v>2</v>
      </c>
      <c r="D119" s="3" t="s">
        <v>19</v>
      </c>
      <c r="E119" s="3" t="s">
        <v>20</v>
      </c>
      <c r="F119" s="4">
        <v>42766</v>
      </c>
      <c r="G119" s="11">
        <v>822</v>
      </c>
      <c r="H119" s="11">
        <v>19</v>
      </c>
      <c r="I119" s="11">
        <v>17</v>
      </c>
      <c r="J119" s="16">
        <v>16.600000000000001</v>
      </c>
      <c r="K119" s="16">
        <v>13.4</v>
      </c>
      <c r="L119" s="13">
        <v>38655</v>
      </c>
      <c r="M119" s="14">
        <v>42842</v>
      </c>
      <c r="N119" s="11">
        <v>1360</v>
      </c>
      <c r="O119" s="11">
        <v>21.5</v>
      </c>
      <c r="P119" s="18">
        <v>19</v>
      </c>
      <c r="Q119" s="18">
        <v>18</v>
      </c>
      <c r="R119" s="18">
        <v>15.2</v>
      </c>
      <c r="S119" s="2">
        <v>6832</v>
      </c>
      <c r="T119" s="2">
        <v>1</v>
      </c>
      <c r="U119">
        <f>IF(AND(G119&gt;0,N119&gt;0), N119-G119, 0)</f>
        <v>538</v>
      </c>
      <c r="V119">
        <f>M119-F119</f>
        <v>76</v>
      </c>
      <c r="W119">
        <f>IF(U119 &gt; 0, U119/V119, 0)</f>
        <v>7.0789473684210522</v>
      </c>
      <c r="X119">
        <f>IF(AND(H119&gt;0,O119&gt;0), O119-H119, 0)</f>
        <v>2.5</v>
      </c>
      <c r="Y119" s="9">
        <f>IF(AND(G119&gt;0,H119&gt;0),G119/H119,"")</f>
        <v>43.263157894736842</v>
      </c>
      <c r="Z119" s="9">
        <f>IF(AND(N119&gt;0,O119&gt;0),N119/O119,"")</f>
        <v>63.255813953488371</v>
      </c>
      <c r="AA119" s="9">
        <f>IF(AND(G119&gt;0,H119&gt;0),G119/(H119*H119),"")</f>
        <v>2.2770083102493075</v>
      </c>
      <c r="AB119" s="9">
        <f>IF(AND(N119&gt;0,O119&gt;0),G119/(O119*O119),"")</f>
        <v>1.7782585181179016</v>
      </c>
      <c r="AC119" s="9">
        <v>1.7782585181179016</v>
      </c>
      <c r="AD119" s="11">
        <v>21.5</v>
      </c>
      <c r="AE119" s="9">
        <f>IF(AC119="","",ROUND(AC119,1))</f>
        <v>1.8</v>
      </c>
    </row>
    <row r="120" spans="1:31" x14ac:dyDescent="0.25">
      <c r="A120" s="2">
        <v>5704</v>
      </c>
      <c r="B120" s="3" t="s">
        <v>329</v>
      </c>
      <c r="C120" s="2">
        <v>9</v>
      </c>
      <c r="D120" s="3" t="s">
        <v>60</v>
      </c>
      <c r="E120" s="3" t="s">
        <v>20</v>
      </c>
      <c r="F120" s="4">
        <v>41287</v>
      </c>
      <c r="G120" s="11">
        <v>727</v>
      </c>
      <c r="H120" s="11">
        <v>21.6</v>
      </c>
      <c r="I120" s="11">
        <v>16.5</v>
      </c>
      <c r="J120" s="19"/>
      <c r="K120" s="19"/>
      <c r="L120" s="13">
        <v>28478</v>
      </c>
      <c r="M120" s="14">
        <v>41287</v>
      </c>
      <c r="N120" s="11">
        <v>727</v>
      </c>
      <c r="O120" s="16">
        <v>21.6</v>
      </c>
      <c r="P120" s="18">
        <v>16.5</v>
      </c>
      <c r="Q120" s="20"/>
      <c r="R120" s="20"/>
      <c r="S120" s="2">
        <v>5704</v>
      </c>
      <c r="T120" s="2">
        <v>1</v>
      </c>
      <c r="U120">
        <f>IF(AND(G120&gt;0,N120&gt;0), N120-G120, 0)</f>
        <v>0</v>
      </c>
      <c r="V120">
        <f>M120-F120</f>
        <v>0</v>
      </c>
      <c r="W120">
        <f>IF(U120 &gt; 0, U120/V120, 0)</f>
        <v>0</v>
      </c>
      <c r="X120">
        <f>IF(AND(H120&gt;0,O120&gt;0), O120-H120, 0)</f>
        <v>0</v>
      </c>
      <c r="Y120" s="9">
        <f>IF(AND(G120&gt;0,H120&gt;0),G120/H120,"")</f>
        <v>33.657407407407405</v>
      </c>
      <c r="Z120" s="9">
        <f>IF(AND(N120&gt;0,O120&gt;0),N120/O120,"")</f>
        <v>33.657407407407405</v>
      </c>
      <c r="AA120" s="9">
        <f>IF(AND(G120&gt;0,H120&gt;0),G120/(H120*H120),"")</f>
        <v>1.5582133058984908</v>
      </c>
      <c r="AB120" s="9">
        <f>IF(AND(N120&gt;0,O120&gt;0),G120/(O120*O120),"")</f>
        <v>1.5582133058984908</v>
      </c>
      <c r="AC120" s="9">
        <v>1.5582133058984908</v>
      </c>
      <c r="AD120" s="16">
        <v>21.6</v>
      </c>
      <c r="AE120" s="9">
        <f>IF(AC120="","",ROUND(AC120,1))</f>
        <v>1.6</v>
      </c>
    </row>
    <row r="121" spans="1:31" x14ac:dyDescent="0.25">
      <c r="A121" s="2">
        <v>5696</v>
      </c>
      <c r="B121" s="3" t="s">
        <v>322</v>
      </c>
      <c r="C121" s="2">
        <v>9</v>
      </c>
      <c r="D121" s="3" t="s">
        <v>60</v>
      </c>
      <c r="E121" s="3" t="s">
        <v>20</v>
      </c>
      <c r="F121" s="4">
        <v>41287</v>
      </c>
      <c r="G121" s="11">
        <v>1066</v>
      </c>
      <c r="H121" s="11">
        <v>21.8</v>
      </c>
      <c r="I121" s="11">
        <v>18</v>
      </c>
      <c r="L121" s="13">
        <v>28604</v>
      </c>
      <c r="M121" s="14">
        <v>41302</v>
      </c>
      <c r="N121" s="11">
        <v>987</v>
      </c>
      <c r="O121" s="11">
        <v>21.7</v>
      </c>
      <c r="P121" s="5">
        <v>18.5</v>
      </c>
      <c r="Q121" s="18">
        <v>18.8</v>
      </c>
      <c r="S121" s="2">
        <v>5696</v>
      </c>
      <c r="T121" s="2">
        <v>1</v>
      </c>
      <c r="U121">
        <f>IF(AND(G121&gt;0,N121&gt;0), N121-G121, 0)</f>
        <v>-79</v>
      </c>
      <c r="V121">
        <f>M121-F121</f>
        <v>15</v>
      </c>
      <c r="W121">
        <f>IF(U121 &gt; 0, U121/V121, 0)</f>
        <v>0</v>
      </c>
      <c r="X121">
        <f>IF(AND(H121&gt;0,O121&gt;0), O121-H121, 0)</f>
        <v>-0.10000000000000142</v>
      </c>
      <c r="Y121" s="9">
        <f>IF(AND(G121&gt;0,H121&gt;0),G121/H121,"")</f>
        <v>48.899082568807337</v>
      </c>
      <c r="Z121" s="9">
        <f>IF(AND(N121&gt;0,O121&gt;0),N121/O121,"")</f>
        <v>45.483870967741936</v>
      </c>
      <c r="AA121" s="9">
        <f>IF(AND(G121&gt;0,H121&gt;0),G121/(H121*H121),"")</f>
        <v>2.2430771820553823</v>
      </c>
      <c r="AB121" s="9">
        <f>IF(AND(N121&gt;0,O121&gt;0),G121/(O121*O121),"")</f>
        <v>2.2637983393149144</v>
      </c>
      <c r="AC121" s="9">
        <v>2.2637983393149144</v>
      </c>
      <c r="AD121" s="11">
        <v>21.7</v>
      </c>
      <c r="AE121" s="9">
        <f>IF(AC121="","",ROUND(AC121,1))</f>
        <v>2.2999999999999998</v>
      </c>
    </row>
    <row r="122" spans="1:31" x14ac:dyDescent="0.25">
      <c r="A122" s="2">
        <v>5693</v>
      </c>
      <c r="B122" s="3" t="s">
        <v>319</v>
      </c>
      <c r="C122" s="2">
        <v>9</v>
      </c>
      <c r="D122" s="3" t="s">
        <v>60</v>
      </c>
      <c r="E122" s="3" t="s">
        <v>20</v>
      </c>
      <c r="F122" s="4">
        <v>41287</v>
      </c>
      <c r="G122" s="11">
        <v>1107</v>
      </c>
      <c r="H122" s="11">
        <v>21.7</v>
      </c>
      <c r="I122" s="11">
        <v>19.399999999999999</v>
      </c>
      <c r="J122" s="19"/>
      <c r="L122" s="13">
        <v>28454</v>
      </c>
      <c r="M122" s="14">
        <v>41287</v>
      </c>
      <c r="N122" s="11">
        <v>1107</v>
      </c>
      <c r="O122" s="11">
        <v>21.7</v>
      </c>
      <c r="P122" s="5">
        <v>19.399999999999999</v>
      </c>
      <c r="Q122" s="20"/>
      <c r="R122" s="20"/>
      <c r="S122" s="2">
        <v>5693</v>
      </c>
      <c r="T122" s="2">
        <v>1</v>
      </c>
      <c r="U122">
        <f>IF(AND(G122&gt;0,N122&gt;0), N122-G122, 0)</f>
        <v>0</v>
      </c>
      <c r="V122">
        <f>M122-F122</f>
        <v>0</v>
      </c>
      <c r="W122">
        <f>IF(U122 &gt; 0, U122/V122, 0)</f>
        <v>0</v>
      </c>
      <c r="X122">
        <f>IF(AND(H122&gt;0,O122&gt;0), O122-H122, 0)</f>
        <v>0</v>
      </c>
      <c r="Y122" s="9">
        <f>IF(AND(G122&gt;0,H122&gt;0),G122/H122,"")</f>
        <v>51.013824884792626</v>
      </c>
      <c r="Z122" s="9">
        <f>IF(AND(N122&gt;0,O122&gt;0),N122/O122,"")</f>
        <v>51.013824884792626</v>
      </c>
      <c r="AA122" s="9">
        <f>IF(AND(G122&gt;0,H122&gt;0),G122/(H122*H122),"")</f>
        <v>2.350867506211642</v>
      </c>
      <c r="AB122" s="9">
        <f>IF(AND(N122&gt;0,O122&gt;0),G122/(O122*O122),"")</f>
        <v>2.350867506211642</v>
      </c>
      <c r="AC122" s="9">
        <v>2.350867506211642</v>
      </c>
      <c r="AD122" s="11">
        <v>21.7</v>
      </c>
      <c r="AE122" s="9">
        <f>IF(AC122="","",ROUND(AC122,1))</f>
        <v>2.4</v>
      </c>
    </row>
    <row r="123" spans="1:31" x14ac:dyDescent="0.25">
      <c r="A123" s="2">
        <v>2107</v>
      </c>
      <c r="B123" s="3" t="s">
        <v>148</v>
      </c>
      <c r="C123" s="2">
        <v>1</v>
      </c>
      <c r="D123" s="3" t="s">
        <v>27</v>
      </c>
      <c r="E123" s="3" t="s">
        <v>20</v>
      </c>
      <c r="F123" s="4">
        <v>39477</v>
      </c>
      <c r="G123" s="11">
        <v>896</v>
      </c>
      <c r="H123" s="16">
        <v>20.6</v>
      </c>
      <c r="I123" s="16">
        <v>18</v>
      </c>
      <c r="J123" s="19"/>
      <c r="K123" s="19"/>
      <c r="L123" s="13">
        <v>10530</v>
      </c>
      <c r="M123" s="14">
        <v>39612</v>
      </c>
      <c r="N123" s="11">
        <v>1403</v>
      </c>
      <c r="O123" s="11">
        <v>21.8</v>
      </c>
      <c r="P123" s="5">
        <v>18</v>
      </c>
      <c r="S123" s="2">
        <v>2107</v>
      </c>
      <c r="T123" s="2">
        <v>1</v>
      </c>
      <c r="U123">
        <f>IF(AND(G123&gt;0,N123&gt;0), N123-G123, 0)</f>
        <v>507</v>
      </c>
      <c r="V123">
        <f>M123-F123</f>
        <v>135</v>
      </c>
      <c r="W123">
        <f>IF(U123 &gt; 0, U123/V123, 0)</f>
        <v>3.7555555555555555</v>
      </c>
      <c r="X123">
        <f>IF(AND(H123&gt;0,O123&gt;0), O123-H123, 0)</f>
        <v>1.1999999999999993</v>
      </c>
      <c r="Y123" s="9">
        <f>IF(AND(G123&gt;0,H123&gt;0),G123/H123,"")</f>
        <v>43.495145631067956</v>
      </c>
      <c r="Z123" s="9">
        <f>IF(AND(N123&gt;0,O123&gt;0),N123/O123,"")</f>
        <v>64.357798165137609</v>
      </c>
      <c r="AA123" s="9">
        <f>IF(AND(G123&gt;0,H123&gt;0),G123/(H123*H123),"")</f>
        <v>2.1114148364596095</v>
      </c>
      <c r="AB123" s="9">
        <f>IF(AND(N123&gt;0,O123&gt;0),G123/(O123*O123),"")</f>
        <v>1.8853631849170944</v>
      </c>
      <c r="AC123" s="9">
        <v>1.8853631849170944</v>
      </c>
      <c r="AD123" s="11">
        <v>21.8</v>
      </c>
      <c r="AE123" s="9">
        <f>IF(AC123="","",ROUND(AC123,1))</f>
        <v>1.9</v>
      </c>
    </row>
    <row r="124" spans="1:31" x14ac:dyDescent="0.25">
      <c r="A124" s="2">
        <v>2206</v>
      </c>
      <c r="B124" s="3" t="s">
        <v>169</v>
      </c>
      <c r="C124" s="2">
        <v>1</v>
      </c>
      <c r="D124" s="3" t="s">
        <v>27</v>
      </c>
      <c r="E124" s="3" t="s">
        <v>20</v>
      </c>
      <c r="F124" s="4">
        <v>39633</v>
      </c>
      <c r="G124" s="11">
        <v>1011</v>
      </c>
      <c r="H124" s="16">
        <v>19.399999999999999</v>
      </c>
      <c r="I124" s="16">
        <v>18</v>
      </c>
      <c r="J124" s="19"/>
      <c r="K124" s="19"/>
      <c r="L124" s="13">
        <v>11071</v>
      </c>
      <c r="M124" s="14">
        <v>39715</v>
      </c>
      <c r="N124" s="11">
        <v>1616</v>
      </c>
      <c r="O124" s="11">
        <v>21.8</v>
      </c>
      <c r="P124" s="5">
        <v>19.7</v>
      </c>
      <c r="Q124" s="17"/>
      <c r="R124" s="20"/>
      <c r="S124" s="2">
        <v>2206</v>
      </c>
      <c r="T124" s="2">
        <v>1</v>
      </c>
      <c r="U124">
        <f>IF(AND(G124&gt;0,N124&gt;0), N124-G124, 0)</f>
        <v>605</v>
      </c>
      <c r="V124">
        <f>M124-F124</f>
        <v>82</v>
      </c>
      <c r="W124">
        <f>IF(U124 &gt; 0, U124/V124, 0)</f>
        <v>7.3780487804878048</v>
      </c>
      <c r="X124">
        <f>IF(AND(H124&gt;0,O124&gt;0), O124-H124, 0)</f>
        <v>2.4000000000000021</v>
      </c>
      <c r="Y124" s="9">
        <f>IF(AND(G124&gt;0,H124&gt;0),G124/H124,"")</f>
        <v>52.113402061855673</v>
      </c>
      <c r="Z124" s="9">
        <f>IF(AND(N124&gt;0,O124&gt;0),N124/O124,"")</f>
        <v>74.12844036697247</v>
      </c>
      <c r="AA124" s="9">
        <f>IF(AND(G124&gt;0,H124&gt;0),G124/(H124*H124),"")</f>
        <v>2.6862578382399831</v>
      </c>
      <c r="AB124" s="9">
        <f>IF(AND(N124&gt;0,O124&gt;0),G124/(O124*O124),"")</f>
        <v>2.1273461829812303</v>
      </c>
      <c r="AC124" s="9">
        <v>2.1273461829812303</v>
      </c>
      <c r="AD124" s="11">
        <v>21.8</v>
      </c>
      <c r="AE124" s="9">
        <f>IF(AC124="","",ROUND(AC124,1))</f>
        <v>2.1</v>
      </c>
    </row>
    <row r="125" spans="1:31" x14ac:dyDescent="0.25">
      <c r="A125" s="2">
        <v>7024</v>
      </c>
      <c r="B125" s="3" t="s">
        <v>523</v>
      </c>
      <c r="C125" s="2">
        <v>1</v>
      </c>
      <c r="D125" s="3" t="s">
        <v>27</v>
      </c>
      <c r="E125" s="3" t="s">
        <v>20</v>
      </c>
      <c r="F125" s="4">
        <v>43115</v>
      </c>
      <c r="G125" s="11">
        <v>1164</v>
      </c>
      <c r="H125" s="11">
        <v>21.2</v>
      </c>
      <c r="I125" s="16">
        <v>18.5</v>
      </c>
      <c r="J125" s="19"/>
      <c r="K125" s="19"/>
      <c r="L125" s="13">
        <v>41903</v>
      </c>
      <c r="M125" s="14">
        <v>43216</v>
      </c>
      <c r="N125" s="11">
        <v>1664</v>
      </c>
      <c r="O125" s="11">
        <v>22</v>
      </c>
      <c r="P125" s="5">
        <v>20</v>
      </c>
      <c r="Q125" s="18">
        <v>22</v>
      </c>
      <c r="R125" s="18">
        <v>18</v>
      </c>
      <c r="S125" s="2">
        <v>7024</v>
      </c>
      <c r="T125" s="2">
        <v>1</v>
      </c>
      <c r="U125">
        <f>IF(AND(G125&gt;0,N125&gt;0), N125-G125, 0)</f>
        <v>500</v>
      </c>
      <c r="V125">
        <f>M125-F125</f>
        <v>101</v>
      </c>
      <c r="W125">
        <f>IF(U125 &gt; 0, U125/V125, 0)</f>
        <v>4.9504950495049505</v>
      </c>
      <c r="X125">
        <f>IF(AND(H125&gt;0,O125&gt;0), O125-H125, 0)</f>
        <v>0.80000000000000071</v>
      </c>
      <c r="Y125" s="9">
        <f>IF(AND(G125&gt;0,H125&gt;0),G125/H125,"")</f>
        <v>54.905660377358494</v>
      </c>
      <c r="Z125" s="9">
        <f>IF(AND(N125&gt;0,O125&gt;0),N125/O125,"")</f>
        <v>75.63636363636364</v>
      </c>
      <c r="AA125" s="9">
        <f>IF(AND(G125&gt;0,H125&gt;0),G125/(H125*H125),"")</f>
        <v>2.5898896404414384</v>
      </c>
      <c r="AB125" s="9">
        <f>IF(AND(N125&gt;0,O125&gt;0),G125/(O125*O125),"")</f>
        <v>2.4049586776859506</v>
      </c>
      <c r="AC125" s="9">
        <v>2.4049586776859506</v>
      </c>
      <c r="AD125" s="11">
        <v>22</v>
      </c>
      <c r="AE125" s="9">
        <f>IF(AC125="","",ROUND(AC125,1))</f>
        <v>2.4</v>
      </c>
    </row>
    <row r="126" spans="1:31" x14ac:dyDescent="0.25">
      <c r="A126" s="2">
        <v>12</v>
      </c>
      <c r="B126" s="3" t="s">
        <v>18</v>
      </c>
      <c r="C126" s="2">
        <v>2</v>
      </c>
      <c r="D126" s="3" t="s">
        <v>19</v>
      </c>
      <c r="E126" s="3" t="s">
        <v>20</v>
      </c>
      <c r="F126" s="4">
        <v>37348</v>
      </c>
      <c r="G126" s="11">
        <v>84.3</v>
      </c>
      <c r="H126" s="11">
        <v>8.8000000000000007</v>
      </c>
      <c r="I126" s="11">
        <v>8.6999999999999993</v>
      </c>
      <c r="J126" s="16">
        <v>8.15</v>
      </c>
      <c r="K126" s="16">
        <v>7.2</v>
      </c>
      <c r="L126" s="13">
        <v>8902</v>
      </c>
      <c r="M126" s="14">
        <v>37826</v>
      </c>
      <c r="N126" s="11">
        <v>1880.5</v>
      </c>
      <c r="O126" s="11">
        <v>22</v>
      </c>
      <c r="P126" s="5">
        <v>16.5</v>
      </c>
      <c r="S126" s="2">
        <v>12</v>
      </c>
      <c r="T126" s="2">
        <v>1</v>
      </c>
      <c r="U126">
        <f>IF(AND(G126&gt;0,N126&gt;0), N126-G126, 0)</f>
        <v>1796.2</v>
      </c>
      <c r="V126">
        <f>M126-F126</f>
        <v>478</v>
      </c>
      <c r="W126">
        <f>IF(U126 &gt; 0, U126/V126, 0)</f>
        <v>3.7577405857740587</v>
      </c>
      <c r="X126">
        <f>IF(AND(H126&gt;0,O126&gt;0), O126-H126, 0)</f>
        <v>13.2</v>
      </c>
      <c r="Y126" s="9">
        <f>IF(AND(G126&gt;0,H126&gt;0),G126/H126,"")</f>
        <v>9.5795454545454533</v>
      </c>
      <c r="Z126" s="9">
        <f>IF(AND(N126&gt;0,O126&gt;0),N126/O126,"")</f>
        <v>85.477272727272734</v>
      </c>
      <c r="AA126" s="9">
        <f>IF(AND(G126&gt;0,H126&gt;0),G126/(H126*H126),"")</f>
        <v>1.0885847107438014</v>
      </c>
      <c r="AB126" s="9">
        <f>IF(AND(N126&gt;0,O126&gt;0),G126/(O126*O126),"")</f>
        <v>0.17417355371900825</v>
      </c>
      <c r="AC126" s="9">
        <v>0.17417355371900825</v>
      </c>
      <c r="AD126" s="11">
        <v>22</v>
      </c>
      <c r="AE126" s="9">
        <f>IF(AC126="","",ROUND(AC126,1))</f>
        <v>0.2</v>
      </c>
    </row>
    <row r="127" spans="1:31" x14ac:dyDescent="0.25">
      <c r="A127" s="2">
        <v>2167</v>
      </c>
      <c r="B127" s="3" t="s">
        <v>162</v>
      </c>
      <c r="C127" s="2">
        <v>1</v>
      </c>
      <c r="D127" s="3" t="s">
        <v>27</v>
      </c>
      <c r="E127" s="3" t="s">
        <v>20</v>
      </c>
      <c r="F127" s="4">
        <v>39555</v>
      </c>
      <c r="G127" s="11">
        <v>1098</v>
      </c>
      <c r="H127" s="11">
        <v>21.2</v>
      </c>
      <c r="I127" s="11">
        <v>19.3</v>
      </c>
      <c r="J127" s="19"/>
      <c r="K127" s="19"/>
      <c r="L127" s="13">
        <v>10580</v>
      </c>
      <c r="M127" s="14">
        <v>39624</v>
      </c>
      <c r="N127" s="11">
        <v>1623</v>
      </c>
      <c r="O127" s="11">
        <v>22.2</v>
      </c>
      <c r="P127" s="5">
        <v>20.3</v>
      </c>
      <c r="Q127" s="17"/>
      <c r="R127" s="20"/>
      <c r="S127" s="2">
        <v>2167</v>
      </c>
      <c r="T127" s="2">
        <v>1</v>
      </c>
      <c r="U127">
        <f>IF(AND(G127&gt;0,N127&gt;0), N127-G127, 0)</f>
        <v>525</v>
      </c>
      <c r="V127">
        <f>M127-F127</f>
        <v>69</v>
      </c>
      <c r="W127">
        <f>IF(U127 &gt; 0, U127/V127, 0)</f>
        <v>7.6086956521739131</v>
      </c>
      <c r="X127">
        <f>IF(AND(H127&gt;0,O127&gt;0), O127-H127, 0)</f>
        <v>1</v>
      </c>
      <c r="Y127" s="9">
        <f>IF(AND(G127&gt;0,H127&gt;0),G127/H127,"")</f>
        <v>51.79245283018868</v>
      </c>
      <c r="Z127" s="9">
        <f>IF(AND(N127&gt;0,O127&gt;0),N127/O127,"")</f>
        <v>73.108108108108112</v>
      </c>
      <c r="AA127" s="9">
        <f>IF(AND(G127&gt;0,H127&gt;0),G127/(H127*H127),"")</f>
        <v>2.4430402278390888</v>
      </c>
      <c r="AB127" s="9">
        <f>IF(AND(N127&gt;0,O127&gt;0),G127/(O127*O127),"")</f>
        <v>2.2279035792549307</v>
      </c>
      <c r="AC127" s="9">
        <v>2.2279035792549307</v>
      </c>
      <c r="AD127" s="11">
        <v>22.2</v>
      </c>
      <c r="AE127" s="9">
        <f>IF(AC127="","",ROUND(AC127,1))</f>
        <v>2.2000000000000002</v>
      </c>
    </row>
    <row r="128" spans="1:31" x14ac:dyDescent="0.25">
      <c r="A128" s="2">
        <v>459</v>
      </c>
      <c r="B128" s="3" t="s">
        <v>95</v>
      </c>
      <c r="C128" s="2">
        <v>2</v>
      </c>
      <c r="D128" s="3" t="s">
        <v>19</v>
      </c>
      <c r="E128" s="3" t="s">
        <v>20</v>
      </c>
      <c r="F128" s="4">
        <v>39006</v>
      </c>
      <c r="G128" s="11">
        <v>300</v>
      </c>
      <c r="H128" s="11">
        <v>13.5</v>
      </c>
      <c r="I128" s="15"/>
      <c r="J128" s="19"/>
      <c r="K128" s="19"/>
      <c r="L128" s="13">
        <v>1047</v>
      </c>
      <c r="M128" s="14">
        <v>39209</v>
      </c>
      <c r="N128" s="11">
        <v>1400</v>
      </c>
      <c r="O128" s="11">
        <v>22.2</v>
      </c>
      <c r="P128" s="5">
        <v>20.3</v>
      </c>
      <c r="Q128" s="20"/>
      <c r="R128" s="20"/>
      <c r="S128" s="2">
        <v>459</v>
      </c>
      <c r="T128" s="2">
        <v>1</v>
      </c>
      <c r="U128">
        <f>IF(AND(G128&gt;0,N128&gt;0), N128-G128, 0)</f>
        <v>1100</v>
      </c>
      <c r="V128">
        <f>M128-F128</f>
        <v>203</v>
      </c>
      <c r="W128">
        <f>IF(U128 &gt; 0, U128/V128, 0)</f>
        <v>5.4187192118226601</v>
      </c>
      <c r="X128">
        <f>IF(AND(H128&gt;0,O128&gt;0), O128-H128, 0)</f>
        <v>8.6999999999999993</v>
      </c>
      <c r="Y128" s="9">
        <f>IF(AND(G128&gt;0,H128&gt;0),G128/H128,"")</f>
        <v>22.222222222222221</v>
      </c>
      <c r="Z128" s="9">
        <f>IF(AND(N128&gt;0,O128&gt;0),N128/O128,"")</f>
        <v>63.063063063063062</v>
      </c>
      <c r="AA128" s="9">
        <f>IF(AND(G128&gt;0,H128&gt;0),G128/(H128*H128),"")</f>
        <v>1.6460905349794239</v>
      </c>
      <c r="AB128" s="9">
        <f>IF(AND(N128&gt;0,O128&gt;0),G128/(O128*O128),"")</f>
        <v>0.60871682493304113</v>
      </c>
      <c r="AC128" s="9">
        <v>0.60871682493304113</v>
      </c>
      <c r="AD128" s="11">
        <v>22.2</v>
      </c>
      <c r="AE128" s="9">
        <f>IF(AC128="","",ROUND(AC128,1))</f>
        <v>0.6</v>
      </c>
    </row>
    <row r="129" spans="1:31" x14ac:dyDescent="0.25">
      <c r="A129" s="2">
        <v>4243</v>
      </c>
      <c r="B129" s="3" t="s">
        <v>208</v>
      </c>
      <c r="C129" s="2">
        <v>2</v>
      </c>
      <c r="D129" s="3" t="s">
        <v>19</v>
      </c>
      <c r="E129" s="3" t="s">
        <v>20</v>
      </c>
      <c r="F129" s="4">
        <v>40237</v>
      </c>
      <c r="G129" s="11">
        <v>749.5</v>
      </c>
      <c r="H129" s="11">
        <v>18.100000000000001</v>
      </c>
      <c r="I129" s="11">
        <v>18.2</v>
      </c>
      <c r="J129" s="16">
        <v>17.399999999999999</v>
      </c>
      <c r="K129" s="16">
        <v>15.4</v>
      </c>
      <c r="L129" s="13">
        <v>19075</v>
      </c>
      <c r="M129" s="14">
        <v>40346</v>
      </c>
      <c r="N129" s="11">
        <v>1432</v>
      </c>
      <c r="O129" s="11">
        <v>22.2</v>
      </c>
      <c r="P129" s="5">
        <v>21.6</v>
      </c>
      <c r="S129" s="2">
        <v>4243</v>
      </c>
      <c r="T129" s="2">
        <v>1</v>
      </c>
      <c r="U129">
        <f>IF(AND(G129&gt;0,N129&gt;0), N129-G129, 0)</f>
        <v>682.5</v>
      </c>
      <c r="V129">
        <f>M129-F129</f>
        <v>109</v>
      </c>
      <c r="W129">
        <f>IF(U129 &gt; 0, U129/V129, 0)</f>
        <v>6.261467889908257</v>
      </c>
      <c r="X129">
        <f>IF(AND(H129&gt;0,O129&gt;0), O129-H129, 0)</f>
        <v>4.0999999999999979</v>
      </c>
      <c r="Y129" s="9">
        <f>IF(AND(G129&gt;0,H129&gt;0),G129/H129,"")</f>
        <v>41.408839779005518</v>
      </c>
      <c r="Z129" s="9">
        <f>IF(AND(N129&gt;0,O129&gt;0),N129/O129,"")</f>
        <v>64.50450450450451</v>
      </c>
      <c r="AA129" s="9">
        <f>IF(AND(G129&gt;0,H129&gt;0),G129/(H129*H129),"")</f>
        <v>2.2877812032599731</v>
      </c>
      <c r="AB129" s="9">
        <f>IF(AND(N129&gt;0,O129&gt;0),G129/(O129*O129),"")</f>
        <v>1.5207775342910479</v>
      </c>
      <c r="AC129" s="9">
        <v>1.5207775342910479</v>
      </c>
      <c r="AD129" s="11">
        <v>22.2</v>
      </c>
      <c r="AE129" s="9">
        <f>IF(AC129="","",ROUND(AC129,1))</f>
        <v>1.5</v>
      </c>
    </row>
    <row r="130" spans="1:31" x14ac:dyDescent="0.25">
      <c r="A130" s="2">
        <v>1259</v>
      </c>
      <c r="B130" s="3" t="s">
        <v>141</v>
      </c>
      <c r="C130" s="2">
        <v>2</v>
      </c>
      <c r="D130" s="3" t="s">
        <v>19</v>
      </c>
      <c r="E130" s="3" t="s">
        <v>20</v>
      </c>
      <c r="F130" s="4">
        <v>39345</v>
      </c>
      <c r="G130" s="11">
        <v>250</v>
      </c>
      <c r="H130" s="11">
        <v>13.2</v>
      </c>
      <c r="I130" s="16">
        <v>12.5</v>
      </c>
      <c r="J130" s="19"/>
      <c r="L130" s="13">
        <v>10706</v>
      </c>
      <c r="M130" s="14">
        <v>39644</v>
      </c>
      <c r="N130" s="11">
        <v>1644</v>
      </c>
      <c r="O130" s="11">
        <v>22.5</v>
      </c>
      <c r="P130" s="5">
        <v>20.100000000000001</v>
      </c>
      <c r="Q130" s="20"/>
      <c r="R130" s="20"/>
      <c r="S130" s="2">
        <v>1259</v>
      </c>
      <c r="T130" s="2">
        <v>1</v>
      </c>
      <c r="U130">
        <f>IF(AND(G130&gt;0,N130&gt;0), N130-G130, 0)</f>
        <v>1394</v>
      </c>
      <c r="V130">
        <f>M130-F130</f>
        <v>299</v>
      </c>
      <c r="W130">
        <f>IF(U130 &gt; 0, U130/V130, 0)</f>
        <v>4.6622073578595318</v>
      </c>
      <c r="X130">
        <f>IF(AND(H130&gt;0,O130&gt;0), O130-H130, 0)</f>
        <v>9.3000000000000007</v>
      </c>
      <c r="Y130" s="9">
        <f>IF(AND(G130&gt;0,H130&gt;0),G130/H130,"")</f>
        <v>18.939393939393941</v>
      </c>
      <c r="Z130" s="9">
        <f>IF(AND(N130&gt;0,O130&gt;0),N130/O130,"")</f>
        <v>73.066666666666663</v>
      </c>
      <c r="AA130" s="9">
        <f>IF(AND(G130&gt;0,H130&gt;0),G130/(H130*H130),"")</f>
        <v>1.4348025711662078</v>
      </c>
      <c r="AB130" s="9">
        <f>IF(AND(N130&gt;0,O130&gt;0),G130/(O130*O130),"")</f>
        <v>0.49382716049382713</v>
      </c>
      <c r="AC130" s="9">
        <v>0.49382716049382713</v>
      </c>
      <c r="AD130" s="11">
        <v>22.5</v>
      </c>
      <c r="AE130" s="9">
        <f>IF(AC130="","",ROUND(AC130,1))</f>
        <v>0.5</v>
      </c>
    </row>
    <row r="131" spans="1:31" x14ac:dyDescent="0.25">
      <c r="A131" s="2">
        <v>3859</v>
      </c>
      <c r="B131" s="3" t="s">
        <v>188</v>
      </c>
      <c r="C131" s="2">
        <v>2</v>
      </c>
      <c r="D131" s="3" t="s">
        <v>19</v>
      </c>
      <c r="E131" s="3" t="s">
        <v>20</v>
      </c>
      <c r="F131" s="4">
        <v>39921</v>
      </c>
      <c r="G131" s="11">
        <v>837</v>
      </c>
      <c r="H131" s="11">
        <v>19</v>
      </c>
      <c r="I131" s="11">
        <v>18.8</v>
      </c>
      <c r="L131" s="13">
        <v>16760</v>
      </c>
      <c r="M131" s="14">
        <v>40075</v>
      </c>
      <c r="N131" s="11">
        <v>1340</v>
      </c>
      <c r="O131" s="11">
        <v>22.5</v>
      </c>
      <c r="P131" s="5">
        <v>20.2</v>
      </c>
      <c r="S131" s="2">
        <v>3859</v>
      </c>
      <c r="T131" s="2">
        <v>1</v>
      </c>
      <c r="U131">
        <f>IF(AND(G131&gt;0,N131&gt;0), N131-G131, 0)</f>
        <v>503</v>
      </c>
      <c r="V131">
        <f>M131-F131</f>
        <v>154</v>
      </c>
      <c r="W131">
        <f>IF(U131 &gt; 0, U131/V131, 0)</f>
        <v>3.2662337662337664</v>
      </c>
      <c r="X131">
        <f>IF(AND(H131&gt;0,O131&gt;0), O131-H131, 0)</f>
        <v>3.5</v>
      </c>
      <c r="Y131" s="9">
        <f>IF(AND(G131&gt;0,H131&gt;0),G131/H131,"")</f>
        <v>44.05263157894737</v>
      </c>
      <c r="Z131" s="9">
        <f>IF(AND(N131&gt;0,O131&gt;0),N131/O131,"")</f>
        <v>59.555555555555557</v>
      </c>
      <c r="AA131" s="9">
        <f>IF(AND(G131&gt;0,H131&gt;0),G131/(H131*H131),"")</f>
        <v>2.3185595567867034</v>
      </c>
      <c r="AB131" s="9">
        <f>IF(AND(N131&gt;0,O131&gt;0),G131/(O131*O131),"")</f>
        <v>1.6533333333333333</v>
      </c>
      <c r="AC131" s="9">
        <v>1.6533333333333333</v>
      </c>
      <c r="AD131" s="11">
        <v>22.5</v>
      </c>
      <c r="AE131" s="9">
        <f>IF(AC131="","",ROUND(AC131,1))</f>
        <v>1.7</v>
      </c>
    </row>
    <row r="132" spans="1:31" x14ac:dyDescent="0.25">
      <c r="A132" s="2">
        <v>6927</v>
      </c>
      <c r="B132" s="3" t="s">
        <v>437</v>
      </c>
      <c r="C132" s="2">
        <v>1</v>
      </c>
      <c r="D132" s="3" t="s">
        <v>27</v>
      </c>
      <c r="E132" s="3" t="s">
        <v>20</v>
      </c>
      <c r="F132" s="4">
        <v>43033</v>
      </c>
      <c r="G132" s="11">
        <v>1064</v>
      </c>
      <c r="H132" s="11">
        <v>20.7</v>
      </c>
      <c r="I132" s="11">
        <v>17.899999999999999</v>
      </c>
      <c r="J132" s="16">
        <v>18.5</v>
      </c>
      <c r="K132" s="16">
        <v>14.5</v>
      </c>
      <c r="L132" s="13">
        <v>40479</v>
      </c>
      <c r="M132" s="14">
        <v>43089</v>
      </c>
      <c r="N132" s="11">
        <v>1340</v>
      </c>
      <c r="O132" s="11">
        <v>23</v>
      </c>
      <c r="P132" s="5">
        <v>19</v>
      </c>
      <c r="Q132" s="18">
        <v>19.8</v>
      </c>
      <c r="S132" s="2">
        <v>6927</v>
      </c>
      <c r="T132" s="2">
        <v>1</v>
      </c>
      <c r="U132">
        <f>IF(AND(G132&gt;0,N132&gt;0), N132-G132, 0)</f>
        <v>276</v>
      </c>
      <c r="V132">
        <f>M132-F132</f>
        <v>56</v>
      </c>
      <c r="W132">
        <f>IF(U132 &gt; 0, U132/V132, 0)</f>
        <v>4.9285714285714288</v>
      </c>
      <c r="X132">
        <f>IF(AND(H132&gt;0,O132&gt;0), O132-H132, 0)</f>
        <v>2.3000000000000007</v>
      </c>
      <c r="Y132" s="9">
        <f>IF(AND(G132&gt;0,H132&gt;0),G132/H132,"")</f>
        <v>51.40096618357488</v>
      </c>
      <c r="Z132" s="9">
        <f>IF(AND(N132&gt;0,O132&gt;0),N132/O132,"")</f>
        <v>58.260869565217391</v>
      </c>
      <c r="AA132" s="9">
        <f>IF(AND(G132&gt;0,H132&gt;0),G132/(H132*H132),"")</f>
        <v>2.4831384629746323</v>
      </c>
      <c r="AB132" s="9">
        <f>IF(AND(N132&gt;0,O132&gt;0),G132/(O132*O132),"")</f>
        <v>2.0113421550094519</v>
      </c>
      <c r="AC132" s="9">
        <v>2.0113421550094519</v>
      </c>
      <c r="AD132" s="11">
        <v>23</v>
      </c>
      <c r="AE132" s="9">
        <f>IF(AC132="","",ROUND(AC132,1))</f>
        <v>2</v>
      </c>
    </row>
    <row r="133" spans="1:31" x14ac:dyDescent="0.25">
      <c r="A133" s="2">
        <v>5697</v>
      </c>
      <c r="B133" s="3" t="s">
        <v>323</v>
      </c>
      <c r="C133" s="2">
        <v>9</v>
      </c>
      <c r="D133" s="3" t="s">
        <v>60</v>
      </c>
      <c r="E133" s="3" t="s">
        <v>20</v>
      </c>
      <c r="F133" s="4">
        <v>41287</v>
      </c>
      <c r="G133" s="11">
        <v>924</v>
      </c>
      <c r="H133" s="11">
        <v>23.2</v>
      </c>
      <c r="I133" s="11">
        <v>18.3</v>
      </c>
      <c r="J133" s="19"/>
      <c r="K133" s="19"/>
      <c r="L133" s="13">
        <v>28463</v>
      </c>
      <c r="M133" s="14">
        <v>41287</v>
      </c>
      <c r="N133" s="11">
        <v>924</v>
      </c>
      <c r="O133" s="11">
        <v>23.2</v>
      </c>
      <c r="P133" s="5">
        <v>18.3</v>
      </c>
      <c r="S133" s="2">
        <v>5697</v>
      </c>
      <c r="T133" s="2">
        <v>1</v>
      </c>
      <c r="U133">
        <f>IF(AND(G133&gt;0,N133&gt;0), N133-G133, 0)</f>
        <v>0</v>
      </c>
      <c r="V133">
        <f>M133-F133</f>
        <v>0</v>
      </c>
      <c r="W133">
        <f>IF(U133 &gt; 0, U133/V133, 0)</f>
        <v>0</v>
      </c>
      <c r="X133">
        <f>IF(AND(H133&gt;0,O133&gt;0), O133-H133, 0)</f>
        <v>0</v>
      </c>
      <c r="Y133" s="9">
        <f>IF(AND(G133&gt;0,H133&gt;0),G133/H133,"")</f>
        <v>39.827586206896555</v>
      </c>
      <c r="Z133" s="9">
        <f>IF(AND(N133&gt;0,O133&gt;0),N133/O133,"")</f>
        <v>39.827586206896555</v>
      </c>
      <c r="AA133" s="9">
        <f>IF(AND(G133&gt;0,H133&gt;0),G133/(H133*H133),"")</f>
        <v>1.7167063020214031</v>
      </c>
      <c r="AB133" s="9">
        <f>IF(AND(N133&gt;0,O133&gt;0),G133/(O133*O133),"")</f>
        <v>1.7167063020214031</v>
      </c>
      <c r="AC133" s="9">
        <v>1.7167063020214031</v>
      </c>
      <c r="AD133" s="11">
        <v>23.2</v>
      </c>
      <c r="AE133" s="9">
        <f>IF(AC133="","",ROUND(AC133,1))</f>
        <v>1.7</v>
      </c>
    </row>
    <row r="134" spans="1:31" x14ac:dyDescent="0.25">
      <c r="A134" s="2">
        <v>2227</v>
      </c>
      <c r="B134" s="3" t="s">
        <v>177</v>
      </c>
      <c r="C134" s="2">
        <v>2</v>
      </c>
      <c r="D134" s="3" t="s">
        <v>19</v>
      </c>
      <c r="E134" s="3" t="s">
        <v>20</v>
      </c>
      <c r="F134" s="4">
        <v>39718</v>
      </c>
      <c r="G134" s="11">
        <v>393</v>
      </c>
      <c r="H134" s="11">
        <v>14</v>
      </c>
      <c r="I134" s="11">
        <v>14.3</v>
      </c>
      <c r="J134" s="19"/>
      <c r="K134" s="19"/>
      <c r="L134" s="13">
        <v>16129</v>
      </c>
      <c r="M134" s="14">
        <v>40016</v>
      </c>
      <c r="N134" s="11">
        <v>1880</v>
      </c>
      <c r="O134" s="11">
        <v>23.5</v>
      </c>
      <c r="P134" s="5">
        <v>22.5</v>
      </c>
      <c r="Q134" s="20"/>
      <c r="R134" s="20"/>
      <c r="S134" s="2">
        <v>2227</v>
      </c>
      <c r="T134" s="2">
        <v>1</v>
      </c>
      <c r="U134">
        <f>IF(AND(G134&gt;0,N134&gt;0), N134-G134, 0)</f>
        <v>1487</v>
      </c>
      <c r="V134">
        <f>M134-F134</f>
        <v>298</v>
      </c>
      <c r="W134">
        <f>IF(U134 &gt; 0, U134/V134, 0)</f>
        <v>4.9899328859060406</v>
      </c>
      <c r="X134">
        <f>IF(AND(H134&gt;0,O134&gt;0), O134-H134, 0)</f>
        <v>9.5</v>
      </c>
      <c r="Y134" s="9">
        <f>IF(AND(G134&gt;0,H134&gt;0),G134/H134,"")</f>
        <v>28.071428571428573</v>
      </c>
      <c r="Z134" s="9">
        <f>IF(AND(N134&gt;0,O134&gt;0),N134/O134,"")</f>
        <v>80</v>
      </c>
      <c r="AA134" s="9">
        <f>IF(AND(G134&gt;0,H134&gt;0),G134/(H134*H134),"")</f>
        <v>2.0051020408163267</v>
      </c>
      <c r="AB134" s="9">
        <f>IF(AND(N134&gt;0,O134&gt;0),G134/(O134*O134),"")</f>
        <v>0.71163422363060214</v>
      </c>
      <c r="AC134" s="9">
        <v>0.71163422363060214</v>
      </c>
      <c r="AD134" s="11">
        <v>23.5</v>
      </c>
      <c r="AE134" s="9">
        <f>IF(AC134="","",ROUND(AC134,1))</f>
        <v>0.7</v>
      </c>
    </row>
    <row r="135" spans="1:31" x14ac:dyDescent="0.25">
      <c r="A135" s="2">
        <v>6899</v>
      </c>
      <c r="B135" s="3" t="s">
        <v>503</v>
      </c>
      <c r="C135" s="2">
        <v>1</v>
      </c>
      <c r="D135" s="3" t="s">
        <v>27</v>
      </c>
      <c r="E135" s="3" t="s">
        <v>20</v>
      </c>
      <c r="F135" s="4">
        <v>42957</v>
      </c>
      <c r="G135" s="11">
        <v>1471</v>
      </c>
      <c r="H135" s="11">
        <v>22.7</v>
      </c>
      <c r="I135" s="11">
        <v>20.6</v>
      </c>
      <c r="J135" s="16">
        <v>20.399999999999999</v>
      </c>
      <c r="K135" s="16">
        <v>16.2</v>
      </c>
      <c r="L135" s="13">
        <v>40002</v>
      </c>
      <c r="M135" s="14">
        <v>43034</v>
      </c>
      <c r="N135" s="11">
        <v>1962</v>
      </c>
      <c r="O135" s="11">
        <v>23.7</v>
      </c>
      <c r="P135" s="5">
        <v>22</v>
      </c>
      <c r="Q135" s="18">
        <v>21.6</v>
      </c>
      <c r="R135" s="18">
        <v>19.399999999999999</v>
      </c>
      <c r="S135" s="2">
        <v>6899</v>
      </c>
      <c r="T135" s="2">
        <v>1</v>
      </c>
      <c r="U135">
        <f>IF(AND(G135&gt;0,N135&gt;0), N135-G135, 0)</f>
        <v>491</v>
      </c>
      <c r="V135">
        <f>M135-F135</f>
        <v>77</v>
      </c>
      <c r="W135">
        <f>IF(U135 &gt; 0, U135/V135, 0)</f>
        <v>6.3766233766233764</v>
      </c>
      <c r="X135">
        <f>IF(AND(H135&gt;0,O135&gt;0), O135-H135, 0)</f>
        <v>1</v>
      </c>
      <c r="Y135" s="9">
        <f>IF(AND(G135&gt;0,H135&gt;0),G135/H135,"")</f>
        <v>64.801762114537453</v>
      </c>
      <c r="Z135" s="9">
        <f>IF(AND(N135&gt;0,O135&gt;0),N135/O135,"")</f>
        <v>82.784810126582286</v>
      </c>
      <c r="AA135" s="9">
        <f>IF(AND(G135&gt;0,H135&gt;0),G135/(H135*H135),"")</f>
        <v>2.8547031768518698</v>
      </c>
      <c r="AB135" s="9">
        <f>IF(AND(N135&gt;0,O135&gt;0),G135/(O135*O135),"")</f>
        <v>2.6188823016254519</v>
      </c>
      <c r="AC135" s="9">
        <v>2.6188823016254519</v>
      </c>
      <c r="AD135" s="11">
        <v>23.7</v>
      </c>
      <c r="AE135" s="9">
        <f>IF(AC135="","",ROUND(AC135,1))</f>
        <v>2.6</v>
      </c>
    </row>
    <row r="136" spans="1:31" x14ac:dyDescent="0.25">
      <c r="A136" s="2">
        <v>2120</v>
      </c>
      <c r="B136" s="3" t="s">
        <v>151</v>
      </c>
      <c r="C136" s="2">
        <v>1</v>
      </c>
      <c r="D136" s="3" t="s">
        <v>27</v>
      </c>
      <c r="E136" s="3" t="s">
        <v>20</v>
      </c>
      <c r="F136" s="4">
        <v>39483</v>
      </c>
      <c r="G136" s="11">
        <v>696.5</v>
      </c>
      <c r="H136" s="11">
        <v>18.5</v>
      </c>
      <c r="I136" s="15"/>
      <c r="L136" s="13">
        <v>10581</v>
      </c>
      <c r="M136" s="14">
        <v>39624</v>
      </c>
      <c r="N136" s="11">
        <v>1656</v>
      </c>
      <c r="O136" s="11">
        <v>23.8</v>
      </c>
      <c r="P136" s="5">
        <v>19.5</v>
      </c>
      <c r="Q136" s="20"/>
      <c r="R136" s="20"/>
      <c r="S136" s="2">
        <v>2120</v>
      </c>
      <c r="T136" s="2">
        <v>1</v>
      </c>
      <c r="U136">
        <f>IF(AND(G136&gt;0,N136&gt;0), N136-G136, 0)</f>
        <v>959.5</v>
      </c>
      <c r="V136">
        <f>M136-F136</f>
        <v>141</v>
      </c>
      <c r="W136">
        <f>IF(U136 &gt; 0, U136/V136, 0)</f>
        <v>6.8049645390070923</v>
      </c>
      <c r="X136">
        <f>IF(AND(H136&gt;0,O136&gt;0), O136-H136, 0)</f>
        <v>5.3000000000000007</v>
      </c>
      <c r="Y136" s="9">
        <f>IF(AND(G136&gt;0,H136&gt;0),G136/H136,"")</f>
        <v>37.648648648648646</v>
      </c>
      <c r="Z136" s="9">
        <f>IF(AND(N136&gt;0,O136&gt;0),N136/O136,"")</f>
        <v>69.579831932773104</v>
      </c>
      <c r="AA136" s="9">
        <f>IF(AND(G136&gt;0,H136&gt;0),G136/(H136*H136),"")</f>
        <v>2.0350620891161433</v>
      </c>
      <c r="AB136" s="9">
        <f>IF(AND(N136&gt;0,O136&gt;0),G136/(O136*O136),"")</f>
        <v>1.2296094908551656</v>
      </c>
      <c r="AC136" s="9">
        <v>1.2296094908551656</v>
      </c>
      <c r="AD136" s="11">
        <v>23.8</v>
      </c>
      <c r="AE136" s="9">
        <f>IF(AC136="","",ROUND(AC136,1))</f>
        <v>1.2</v>
      </c>
    </row>
    <row r="137" spans="1:31" x14ac:dyDescent="0.25">
      <c r="A137" s="2">
        <v>4079</v>
      </c>
      <c r="B137" s="3" t="s">
        <v>198</v>
      </c>
      <c r="C137" s="2">
        <v>5</v>
      </c>
      <c r="D137" s="3" t="s">
        <v>52</v>
      </c>
      <c r="E137" s="3" t="s">
        <v>20</v>
      </c>
      <c r="F137" s="4">
        <v>40003</v>
      </c>
      <c r="G137" s="11">
        <v>1040</v>
      </c>
      <c r="H137" s="11">
        <v>24</v>
      </c>
      <c r="I137" s="11">
        <v>20</v>
      </c>
      <c r="J137" s="19"/>
      <c r="K137" s="19"/>
      <c r="L137" s="13">
        <v>16007</v>
      </c>
      <c r="M137" s="14">
        <v>40003</v>
      </c>
      <c r="N137" s="11">
        <v>1040</v>
      </c>
      <c r="O137" s="11">
        <v>24</v>
      </c>
      <c r="P137" s="18">
        <v>20</v>
      </c>
      <c r="Q137" s="17"/>
      <c r="R137" s="20"/>
      <c r="S137" s="2">
        <v>4079</v>
      </c>
      <c r="T137" s="2">
        <v>1</v>
      </c>
      <c r="U137">
        <f>IF(AND(G137&gt;0,N137&gt;0), N137-G137, 0)</f>
        <v>0</v>
      </c>
      <c r="V137">
        <f>M137-F137</f>
        <v>0</v>
      </c>
      <c r="W137">
        <f>IF(U137 &gt; 0, U137/V137, 0)</f>
        <v>0</v>
      </c>
      <c r="X137">
        <f>IF(AND(H137&gt;0,O137&gt;0), O137-H137, 0)</f>
        <v>0</v>
      </c>
      <c r="Y137" s="9">
        <f>IF(AND(G137&gt;0,H137&gt;0),G137/H137,"")</f>
        <v>43.333333333333336</v>
      </c>
      <c r="Z137" s="9">
        <f>IF(AND(N137&gt;0,O137&gt;0),N137/O137,"")</f>
        <v>43.333333333333336</v>
      </c>
      <c r="AA137" s="9">
        <f>IF(AND(G137&gt;0,H137&gt;0),G137/(H137*H137),"")</f>
        <v>1.8055555555555556</v>
      </c>
      <c r="AB137" s="9">
        <f>IF(AND(N137&gt;0,O137&gt;0),G137/(O137*O137),"")</f>
        <v>1.8055555555555556</v>
      </c>
      <c r="AC137" s="9">
        <v>1.8055555555555556</v>
      </c>
      <c r="AD137" s="11">
        <v>24</v>
      </c>
      <c r="AE137" s="9">
        <f>IF(AC137="","",ROUND(AC137,1))</f>
        <v>1.8</v>
      </c>
    </row>
    <row r="138" spans="1:31" x14ac:dyDescent="0.25">
      <c r="A138" s="2">
        <v>5376</v>
      </c>
      <c r="B138" s="3" t="s">
        <v>298</v>
      </c>
      <c r="C138" s="2">
        <v>1</v>
      </c>
      <c r="D138" s="3" t="s">
        <v>27</v>
      </c>
      <c r="E138" s="3" t="s">
        <v>20</v>
      </c>
      <c r="F138" s="4">
        <v>41085</v>
      </c>
      <c r="G138" s="11">
        <v>1140</v>
      </c>
      <c r="H138" s="11">
        <v>21.2</v>
      </c>
      <c r="I138" s="11">
        <v>20.2</v>
      </c>
      <c r="J138" s="16">
        <v>20.5</v>
      </c>
      <c r="K138" s="16">
        <v>17.2</v>
      </c>
      <c r="L138" s="13">
        <v>28037</v>
      </c>
      <c r="M138" s="14">
        <v>41231</v>
      </c>
      <c r="N138" s="11">
        <v>1960</v>
      </c>
      <c r="O138" s="11">
        <v>24.2</v>
      </c>
      <c r="P138" s="5">
        <v>22</v>
      </c>
      <c r="Q138" s="5">
        <v>23.7</v>
      </c>
      <c r="R138" s="18">
        <v>20.5</v>
      </c>
      <c r="S138" s="2">
        <v>5376</v>
      </c>
      <c r="T138" s="2">
        <v>1</v>
      </c>
      <c r="U138">
        <f>IF(AND(G138&gt;0,N138&gt;0), N138-G138, 0)</f>
        <v>820</v>
      </c>
      <c r="V138">
        <f>M138-F138</f>
        <v>146</v>
      </c>
      <c r="W138">
        <f>IF(U138 &gt; 0, U138/V138, 0)</f>
        <v>5.6164383561643838</v>
      </c>
      <c r="X138">
        <f>IF(AND(H138&gt;0,O138&gt;0), O138-H138, 0)</f>
        <v>3</v>
      </c>
      <c r="Y138" s="9">
        <f>IF(AND(G138&gt;0,H138&gt;0),G138/H138,"")</f>
        <v>53.773584905660378</v>
      </c>
      <c r="Z138" s="9">
        <f>IF(AND(N138&gt;0,O138&gt;0),N138/O138,"")</f>
        <v>80.991735537190081</v>
      </c>
      <c r="AA138" s="9">
        <f>IF(AND(G138&gt;0,H138&gt;0),G138/(H138*H138),"")</f>
        <v>2.536489854040584</v>
      </c>
      <c r="AB138" s="9">
        <f>IF(AND(N138&gt;0,O138&gt;0),G138/(O138*O138),"")</f>
        <v>1.9465883477904515</v>
      </c>
      <c r="AC138" s="9">
        <v>1.9465883477904515</v>
      </c>
      <c r="AD138" s="11">
        <v>24.2</v>
      </c>
      <c r="AE138" s="9">
        <f>IF(AC138="","",ROUND(AC138,1))</f>
        <v>1.9</v>
      </c>
    </row>
    <row r="139" spans="1:31" x14ac:dyDescent="0.25">
      <c r="A139" s="2">
        <v>2176</v>
      </c>
      <c r="B139" s="3" t="s">
        <v>168</v>
      </c>
      <c r="C139" s="2">
        <v>1</v>
      </c>
      <c r="D139" s="3" t="s">
        <v>27</v>
      </c>
      <c r="E139" s="3" t="s">
        <v>20</v>
      </c>
      <c r="F139" s="4">
        <v>39600</v>
      </c>
      <c r="G139" s="11">
        <v>788</v>
      </c>
      <c r="H139" s="11">
        <v>19.899999999999999</v>
      </c>
      <c r="I139" s="11">
        <v>17.2</v>
      </c>
      <c r="J139" s="19"/>
      <c r="K139" s="19"/>
      <c r="L139" s="13">
        <v>11070</v>
      </c>
      <c r="M139" s="14">
        <v>39715</v>
      </c>
      <c r="N139" s="11">
        <v>1577</v>
      </c>
      <c r="O139" s="11">
        <v>24.4</v>
      </c>
      <c r="P139" s="5">
        <v>20</v>
      </c>
      <c r="Q139" s="17"/>
      <c r="R139" s="17"/>
      <c r="S139" s="2">
        <v>2176</v>
      </c>
      <c r="T139" s="2">
        <v>1</v>
      </c>
      <c r="U139">
        <f>IF(AND(G139&gt;0,N139&gt;0), N139-G139, 0)</f>
        <v>789</v>
      </c>
      <c r="V139">
        <f>M139-F139</f>
        <v>115</v>
      </c>
      <c r="W139">
        <f>IF(U139 &gt; 0, U139/V139, 0)</f>
        <v>6.8608695652173912</v>
      </c>
      <c r="X139">
        <f>IF(AND(H139&gt;0,O139&gt;0), O139-H139, 0)</f>
        <v>4.5</v>
      </c>
      <c r="Y139" s="9">
        <f>IF(AND(G139&gt;0,H139&gt;0),G139/H139,"")</f>
        <v>39.597989949748744</v>
      </c>
      <c r="Z139" s="9">
        <f>IF(AND(N139&gt;0,O139&gt;0),N139/O139,"")</f>
        <v>64.631147540983605</v>
      </c>
      <c r="AA139" s="9">
        <f>IF(AND(G139&gt;0,H139&gt;0),G139/(H139*H139),"")</f>
        <v>1.9898487411934045</v>
      </c>
      <c r="AB139" s="9">
        <f>IF(AND(N139&gt;0,O139&gt;0),G139/(O139*O139),"")</f>
        <v>1.3235689330825049</v>
      </c>
      <c r="AC139" s="9">
        <v>1.3235689330825049</v>
      </c>
      <c r="AD139" s="11">
        <v>24.4</v>
      </c>
      <c r="AE139" s="9">
        <f>IF(AC139="","",ROUND(AC139,1))</f>
        <v>1.3</v>
      </c>
    </row>
    <row r="140" spans="1:31" ht="30" x14ac:dyDescent="0.25">
      <c r="A140" s="2">
        <v>4373</v>
      </c>
      <c r="B140" s="3" t="s">
        <v>225</v>
      </c>
      <c r="C140" s="2">
        <v>1</v>
      </c>
      <c r="D140" s="3" t="s">
        <v>27</v>
      </c>
      <c r="E140" s="3" t="s">
        <v>20</v>
      </c>
      <c r="F140" s="4">
        <v>40432</v>
      </c>
      <c r="G140" s="11">
        <v>1938</v>
      </c>
      <c r="H140" s="11">
        <v>24.5</v>
      </c>
      <c r="I140" s="11">
        <v>23.5</v>
      </c>
      <c r="J140" s="19"/>
      <c r="K140" s="19"/>
      <c r="L140" s="13">
        <v>20018</v>
      </c>
      <c r="M140" s="14">
        <v>40485</v>
      </c>
      <c r="N140" s="11">
        <v>2160</v>
      </c>
      <c r="O140" s="11">
        <v>24.5</v>
      </c>
      <c r="P140" s="5">
        <v>24</v>
      </c>
      <c r="Q140" s="20"/>
      <c r="R140" s="20"/>
      <c r="S140" s="2">
        <v>4373</v>
      </c>
      <c r="T140" s="2">
        <v>1</v>
      </c>
      <c r="U140">
        <f>IF(AND(G140&gt;0,N140&gt;0), N140-G140, 0)</f>
        <v>222</v>
      </c>
      <c r="V140">
        <f>M140-F140</f>
        <v>53</v>
      </c>
      <c r="W140">
        <f>IF(U140 &gt; 0, U140/V140, 0)</f>
        <v>4.1886792452830193</v>
      </c>
      <c r="X140">
        <f>IF(AND(H140&gt;0,O140&gt;0), O140-H140, 0)</f>
        <v>0</v>
      </c>
      <c r="Y140" s="9">
        <f>IF(AND(G140&gt;0,H140&gt;0),G140/H140,"")</f>
        <v>79.102040816326536</v>
      </c>
      <c r="Z140" s="9">
        <f>IF(AND(N140&gt;0,O140&gt;0),N140/O140,"")</f>
        <v>88.163265306122454</v>
      </c>
      <c r="AA140" s="9">
        <f>IF(AND(G140&gt;0,H140&gt;0),G140/(H140*H140),"")</f>
        <v>3.2286547271970014</v>
      </c>
      <c r="AB140" s="9">
        <f>IF(AND(N140&gt;0,O140&gt;0),G140/(O140*O140),"")</f>
        <v>3.2286547271970014</v>
      </c>
      <c r="AC140" s="9">
        <v>3.2286547271970014</v>
      </c>
      <c r="AD140" s="11">
        <v>24.5</v>
      </c>
      <c r="AE140" s="9">
        <f>IF(AC140="","",ROUND(AC140,1))</f>
        <v>3.2</v>
      </c>
    </row>
    <row r="141" spans="1:31" x14ac:dyDescent="0.25">
      <c r="A141" s="2">
        <v>4879</v>
      </c>
      <c r="B141" s="3" t="s">
        <v>239</v>
      </c>
      <c r="C141" s="2">
        <v>1</v>
      </c>
      <c r="D141" s="3" t="s">
        <v>27</v>
      </c>
      <c r="E141" s="3" t="s">
        <v>20</v>
      </c>
      <c r="F141" s="4">
        <v>40612</v>
      </c>
      <c r="G141" s="11">
        <v>1284</v>
      </c>
      <c r="H141" s="11">
        <v>22.7</v>
      </c>
      <c r="I141" s="11">
        <v>19.7</v>
      </c>
      <c r="J141" s="16">
        <v>21.3</v>
      </c>
      <c r="K141" s="16">
        <v>18.3</v>
      </c>
      <c r="L141" s="13">
        <v>22194</v>
      </c>
      <c r="M141" s="14">
        <v>40688</v>
      </c>
      <c r="N141" s="11">
        <v>1841</v>
      </c>
      <c r="O141" s="11">
        <v>24.7</v>
      </c>
      <c r="P141" s="17"/>
      <c r="Q141" s="20"/>
      <c r="R141" s="20"/>
      <c r="S141" s="2">
        <v>4879</v>
      </c>
      <c r="T141" s="2">
        <v>1</v>
      </c>
      <c r="U141">
        <f>IF(AND(G141&gt;0,N141&gt;0), N141-G141, 0)</f>
        <v>557</v>
      </c>
      <c r="V141">
        <f>M141-F141</f>
        <v>76</v>
      </c>
      <c r="W141">
        <f>IF(U141 &gt; 0, U141/V141, 0)</f>
        <v>7.3289473684210522</v>
      </c>
      <c r="X141">
        <f>IF(AND(H141&gt;0,O141&gt;0), O141-H141, 0)</f>
        <v>2</v>
      </c>
      <c r="Y141" s="9">
        <f>IF(AND(G141&gt;0,H141&gt;0),G141/H141,"")</f>
        <v>56.563876651982383</v>
      </c>
      <c r="Z141" s="9">
        <f>IF(AND(N141&gt;0,O141&gt;0),N141/O141,"")</f>
        <v>74.534412955465584</v>
      </c>
      <c r="AA141" s="9">
        <f>IF(AND(G141&gt;0,H141&gt;0),G141/(H141*H141),"")</f>
        <v>2.4918007335675059</v>
      </c>
      <c r="AB141" s="9">
        <f>IF(AND(N141&gt;0,O141&gt;0),G141/(O141*O141),"")</f>
        <v>2.1046075169237328</v>
      </c>
      <c r="AC141" s="9">
        <v>2.1046075169237328</v>
      </c>
      <c r="AD141" s="11">
        <v>24.7</v>
      </c>
      <c r="AE141" s="9">
        <f>IF(AC141="","",ROUND(AC141,1))</f>
        <v>2.1</v>
      </c>
    </row>
    <row r="142" spans="1:31" x14ac:dyDescent="0.25">
      <c r="A142" s="2">
        <v>6060</v>
      </c>
      <c r="B142" s="3" t="s">
        <v>371</v>
      </c>
      <c r="C142" s="2">
        <v>5</v>
      </c>
      <c r="D142" s="3" t="s">
        <v>52</v>
      </c>
      <c r="E142" s="3" t="s">
        <v>20</v>
      </c>
      <c r="F142" s="4">
        <v>41622</v>
      </c>
      <c r="G142" s="11">
        <v>1045</v>
      </c>
      <c r="H142" s="11">
        <v>25</v>
      </c>
      <c r="I142" s="11">
        <v>20.8</v>
      </c>
      <c r="J142" s="19"/>
      <c r="K142" s="19"/>
      <c r="L142" s="13">
        <v>30793</v>
      </c>
      <c r="M142" s="14">
        <v>41622</v>
      </c>
      <c r="N142" s="11">
        <v>1045</v>
      </c>
      <c r="O142" s="11">
        <v>25</v>
      </c>
      <c r="P142" s="5">
        <v>20.8</v>
      </c>
      <c r="Q142" s="20"/>
      <c r="S142" s="2">
        <v>6060</v>
      </c>
      <c r="T142" s="2">
        <v>1</v>
      </c>
      <c r="U142">
        <f>IF(AND(G142&gt;0,N142&gt;0), N142-G142, 0)</f>
        <v>0</v>
      </c>
      <c r="V142">
        <f>M142-F142</f>
        <v>0</v>
      </c>
      <c r="W142">
        <f>IF(U142 &gt; 0, U142/V142, 0)</f>
        <v>0</v>
      </c>
      <c r="X142">
        <f>IF(AND(H142&gt;0,O142&gt;0), O142-H142, 0)</f>
        <v>0</v>
      </c>
      <c r="Y142" s="9">
        <f>IF(AND(G142&gt;0,H142&gt;0),G142/H142,"")</f>
        <v>41.8</v>
      </c>
      <c r="Z142" s="9">
        <f>IF(AND(N142&gt;0,O142&gt;0),N142/O142,"")</f>
        <v>41.8</v>
      </c>
      <c r="AA142" s="9">
        <f>IF(AND(G142&gt;0,H142&gt;0),G142/(H142*H142),"")</f>
        <v>1.6719999999999999</v>
      </c>
      <c r="AB142" s="9">
        <f>IF(AND(N142&gt;0,O142&gt;0),G142/(O142*O142),"")</f>
        <v>1.6719999999999999</v>
      </c>
      <c r="AC142" s="9">
        <v>1.6719999999999999</v>
      </c>
      <c r="AD142" s="11">
        <v>25</v>
      </c>
      <c r="AE142" s="9">
        <f>IF(AC142="","",ROUND(AC142,1))</f>
        <v>1.7</v>
      </c>
    </row>
    <row r="143" spans="1:31" x14ac:dyDescent="0.25">
      <c r="A143" s="2">
        <v>6059</v>
      </c>
      <c r="B143" s="3" t="s">
        <v>370</v>
      </c>
      <c r="C143" s="2">
        <v>5</v>
      </c>
      <c r="D143" s="3" t="s">
        <v>52</v>
      </c>
      <c r="E143" s="3" t="s">
        <v>20</v>
      </c>
      <c r="F143" s="4">
        <v>41622</v>
      </c>
      <c r="G143" s="11">
        <v>1220</v>
      </c>
      <c r="H143" s="11">
        <v>25.5</v>
      </c>
      <c r="I143" s="11">
        <v>21.5</v>
      </c>
      <c r="J143" s="19"/>
      <c r="K143" s="19"/>
      <c r="L143" s="13">
        <v>30790</v>
      </c>
      <c r="M143" s="14">
        <v>41622</v>
      </c>
      <c r="N143" s="11">
        <v>1220</v>
      </c>
      <c r="O143" s="11">
        <v>25.5</v>
      </c>
      <c r="P143" s="5">
        <v>21.5</v>
      </c>
      <c r="Q143" s="20"/>
      <c r="R143" s="20"/>
      <c r="S143" s="2">
        <v>6059</v>
      </c>
      <c r="T143" s="2">
        <v>1</v>
      </c>
      <c r="U143">
        <f>IF(AND(G143&gt;0,N143&gt;0), N143-G143, 0)</f>
        <v>0</v>
      </c>
      <c r="V143">
        <f>M143-F143</f>
        <v>0</v>
      </c>
      <c r="W143">
        <f>IF(U143 &gt; 0, U143/V143, 0)</f>
        <v>0</v>
      </c>
      <c r="X143">
        <f>IF(AND(H143&gt;0,O143&gt;0), O143-H143, 0)</f>
        <v>0</v>
      </c>
      <c r="Y143" s="9">
        <f>IF(AND(G143&gt;0,H143&gt;0),G143/H143,"")</f>
        <v>47.843137254901961</v>
      </c>
      <c r="Z143" s="9">
        <f>IF(AND(N143&gt;0,O143&gt;0),N143/O143,"")</f>
        <v>47.843137254901961</v>
      </c>
      <c r="AA143" s="9">
        <f>IF(AND(G143&gt;0,H143&gt;0),G143/(H143*H143),"")</f>
        <v>1.8762014609765474</v>
      </c>
      <c r="AB143" s="9">
        <f>IF(AND(N143&gt;0,O143&gt;0),G143/(O143*O143),"")</f>
        <v>1.8762014609765474</v>
      </c>
      <c r="AC143" s="9">
        <v>1.8762014609765474</v>
      </c>
      <c r="AD143" s="11">
        <v>25.5</v>
      </c>
      <c r="AE143" s="9">
        <f>IF(AC143="","",ROUND(AC143,1))</f>
        <v>1.9</v>
      </c>
    </row>
    <row r="144" spans="1:31" x14ac:dyDescent="0.25">
      <c r="A144" s="2">
        <v>6825</v>
      </c>
      <c r="B144" s="3" t="s">
        <v>482</v>
      </c>
      <c r="C144" s="2">
        <v>1</v>
      </c>
      <c r="D144" s="3" t="s">
        <v>27</v>
      </c>
      <c r="E144" s="3" t="s">
        <v>20</v>
      </c>
      <c r="F144" s="4">
        <v>42718</v>
      </c>
      <c r="G144" s="11">
        <v>2060</v>
      </c>
      <c r="H144" s="11">
        <v>24.9</v>
      </c>
      <c r="I144" s="11">
        <v>23.6</v>
      </c>
      <c r="J144" s="16">
        <v>24</v>
      </c>
      <c r="K144" s="16">
        <v>19.7</v>
      </c>
      <c r="L144" s="13">
        <v>38286</v>
      </c>
      <c r="M144" s="14">
        <v>42799</v>
      </c>
      <c r="N144" s="11">
        <v>2580</v>
      </c>
      <c r="O144" s="11">
        <v>26</v>
      </c>
      <c r="P144" s="5">
        <v>24.2</v>
      </c>
      <c r="Q144" s="18">
        <v>22.9</v>
      </c>
      <c r="R144" s="18">
        <v>19.899999999999999</v>
      </c>
      <c r="S144" s="2">
        <v>6825</v>
      </c>
      <c r="T144" s="2">
        <v>1</v>
      </c>
      <c r="U144">
        <f>IF(AND(G144&gt;0,N144&gt;0), N144-G144, 0)</f>
        <v>520</v>
      </c>
      <c r="V144">
        <f>M144-F144</f>
        <v>81</v>
      </c>
      <c r="W144">
        <f>IF(U144 &gt; 0, U144/V144, 0)</f>
        <v>6.4197530864197532</v>
      </c>
      <c r="X144">
        <f>IF(AND(H144&gt;0,O144&gt;0), O144-H144, 0)</f>
        <v>1.1000000000000014</v>
      </c>
      <c r="Y144" s="9">
        <f>IF(AND(G144&gt;0,H144&gt;0),G144/H144,"")</f>
        <v>82.730923694779122</v>
      </c>
      <c r="Z144" s="9">
        <f>IF(AND(N144&gt;0,O144&gt;0),N144/O144,"")</f>
        <v>99.230769230769226</v>
      </c>
      <c r="AA144" s="9">
        <f>IF(AND(G144&gt;0,H144&gt;0),G144/(H144*H144),"")</f>
        <v>3.3225270560152262</v>
      </c>
      <c r="AB144" s="9">
        <f>IF(AND(N144&gt;0,O144&gt;0),G144/(O144*O144),"")</f>
        <v>3.0473372781065087</v>
      </c>
      <c r="AC144" s="9">
        <v>3.0473372781065087</v>
      </c>
      <c r="AD144" s="11">
        <v>26</v>
      </c>
      <c r="AE144" s="9">
        <f>IF(AC144="","",ROUND(AC144,1))</f>
        <v>3</v>
      </c>
    </row>
    <row r="145" spans="1:31" x14ac:dyDescent="0.25">
      <c r="A145" s="2">
        <v>6636</v>
      </c>
      <c r="B145" s="3" t="s">
        <v>438</v>
      </c>
      <c r="C145" s="2">
        <v>1</v>
      </c>
      <c r="D145" s="3" t="s">
        <v>27</v>
      </c>
      <c r="E145" s="3" t="s">
        <v>20</v>
      </c>
      <c r="F145" s="4">
        <v>42318</v>
      </c>
      <c r="G145" s="11">
        <v>2348</v>
      </c>
      <c r="H145" s="11">
        <v>26</v>
      </c>
      <c r="I145" s="11">
        <v>24</v>
      </c>
      <c r="J145" s="16">
        <v>24.4</v>
      </c>
      <c r="K145" s="16">
        <v>20.6</v>
      </c>
      <c r="L145" s="13">
        <v>37853</v>
      </c>
      <c r="M145" s="14">
        <v>42721</v>
      </c>
      <c r="N145" s="11">
        <v>6660</v>
      </c>
      <c r="O145" s="11">
        <v>26</v>
      </c>
      <c r="P145" s="5">
        <v>32.299999999999997</v>
      </c>
      <c r="Q145" s="18">
        <v>33</v>
      </c>
      <c r="R145" s="18">
        <v>27.7</v>
      </c>
      <c r="S145" s="2">
        <v>6636</v>
      </c>
      <c r="T145" s="2">
        <v>1</v>
      </c>
      <c r="U145">
        <f>IF(AND(G145&gt;0,N145&gt;0), N145-G145, 0)</f>
        <v>4312</v>
      </c>
      <c r="V145">
        <f>M145-F145</f>
        <v>403</v>
      </c>
      <c r="W145">
        <f>IF(U145 &gt; 0, U145/V145, 0)</f>
        <v>10.699751861042184</v>
      </c>
      <c r="X145">
        <f>IF(AND(H145&gt;0,O145&gt;0), O145-H145, 0)</f>
        <v>0</v>
      </c>
      <c r="Y145" s="9">
        <f>IF(AND(G145&gt;0,H145&gt;0),G145/H145,"")</f>
        <v>90.307692307692307</v>
      </c>
      <c r="Z145" s="9">
        <f>IF(AND(N145&gt;0,O145&gt;0),N145/O145,"")</f>
        <v>256.15384615384613</v>
      </c>
      <c r="AA145" s="9">
        <f>IF(AND(G145&gt;0,H145&gt;0),G145/(H145*H145),"")</f>
        <v>3.473372781065089</v>
      </c>
      <c r="AB145" s="9">
        <f>IF(AND(N145&gt;0,O145&gt;0),G145/(O145*O145),"")</f>
        <v>3.473372781065089</v>
      </c>
      <c r="AC145" s="9">
        <v>3.473372781065089</v>
      </c>
      <c r="AD145" s="11">
        <v>26</v>
      </c>
      <c r="AE145" s="9">
        <f>IF(AC145="","",ROUND(AC145,1))</f>
        <v>3.5</v>
      </c>
    </row>
    <row r="146" spans="1:31" x14ac:dyDescent="0.25">
      <c r="A146" s="2">
        <v>6210</v>
      </c>
      <c r="B146" s="3" t="s">
        <v>390</v>
      </c>
      <c r="C146" s="2">
        <v>2</v>
      </c>
      <c r="D146" s="3" t="s">
        <v>19</v>
      </c>
      <c r="E146" s="3" t="s">
        <v>20</v>
      </c>
      <c r="F146" s="4">
        <v>41870</v>
      </c>
      <c r="G146" s="11">
        <v>1194</v>
      </c>
      <c r="H146" s="11">
        <v>22.7</v>
      </c>
      <c r="I146" s="11">
        <v>20.6</v>
      </c>
      <c r="J146" s="16">
        <v>18.600000000000001</v>
      </c>
      <c r="K146" s="16">
        <v>15.1</v>
      </c>
      <c r="L146" s="13">
        <v>33526</v>
      </c>
      <c r="M146" s="14">
        <v>42050</v>
      </c>
      <c r="N146" s="11">
        <v>2280</v>
      </c>
      <c r="O146" s="11">
        <v>26.4</v>
      </c>
      <c r="P146" s="5">
        <v>24.4</v>
      </c>
      <c r="Q146" s="18">
        <v>22.2</v>
      </c>
      <c r="R146" s="20"/>
      <c r="S146" s="2">
        <v>6210</v>
      </c>
      <c r="T146" s="2">
        <v>1</v>
      </c>
      <c r="U146">
        <f>IF(AND(G146&gt;0,N146&gt;0), N146-G146, 0)</f>
        <v>1086</v>
      </c>
      <c r="V146">
        <f>M146-F146</f>
        <v>180</v>
      </c>
      <c r="W146">
        <f>IF(U146 &gt; 0, U146/V146, 0)</f>
        <v>6.0333333333333332</v>
      </c>
      <c r="X146">
        <f>IF(AND(H146&gt;0,O146&gt;0), O146-H146, 0)</f>
        <v>3.6999999999999993</v>
      </c>
      <c r="Y146" s="9">
        <f>IF(AND(G146&gt;0,H146&gt;0),G146/H146,"")</f>
        <v>52.59911894273128</v>
      </c>
      <c r="Z146" s="9">
        <f>IF(AND(N146&gt;0,O146&gt;0),N146/O146,"")</f>
        <v>86.363636363636374</v>
      </c>
      <c r="AA146" s="9">
        <f>IF(AND(G146&gt;0,H146&gt;0),G146/(H146*H146),"")</f>
        <v>2.3171418036445499</v>
      </c>
      <c r="AB146" s="9">
        <f>IF(AND(N146&gt;0,O146&gt;0),G146/(O146*O146),"")</f>
        <v>1.713154269972452</v>
      </c>
      <c r="AC146" s="9">
        <v>1.713154269972452</v>
      </c>
      <c r="AD146" s="11">
        <v>26.4</v>
      </c>
      <c r="AE146" s="9">
        <f>IF(AC146="","",ROUND(AC146,1))</f>
        <v>1.7</v>
      </c>
    </row>
    <row r="147" spans="1:31" x14ac:dyDescent="0.25">
      <c r="A147" s="2">
        <v>7023</v>
      </c>
      <c r="B147" s="3" t="s">
        <v>522</v>
      </c>
      <c r="C147" s="2">
        <v>2</v>
      </c>
      <c r="D147" s="3" t="s">
        <v>19</v>
      </c>
      <c r="E147" s="3" t="s">
        <v>20</v>
      </c>
      <c r="F147" s="4">
        <v>43115</v>
      </c>
      <c r="G147" s="11">
        <v>2222</v>
      </c>
      <c r="H147" s="11">
        <v>25.9</v>
      </c>
      <c r="I147" s="16">
        <v>24.2</v>
      </c>
      <c r="J147" s="19"/>
      <c r="K147" s="19"/>
      <c r="L147" s="13">
        <v>41478</v>
      </c>
      <c r="M147" s="14">
        <v>43177</v>
      </c>
      <c r="N147" s="11">
        <v>2758</v>
      </c>
      <c r="O147" s="11">
        <v>26.4</v>
      </c>
      <c r="P147" s="5">
        <v>24.9</v>
      </c>
      <c r="Q147" s="18">
        <v>22.9</v>
      </c>
      <c r="R147" s="20"/>
      <c r="S147" s="2">
        <v>7023</v>
      </c>
      <c r="T147" s="2">
        <v>1</v>
      </c>
      <c r="U147">
        <f>IF(AND(G147&gt;0,N147&gt;0), N147-G147, 0)</f>
        <v>536</v>
      </c>
      <c r="V147">
        <f>M147-F147</f>
        <v>62</v>
      </c>
      <c r="W147">
        <f>IF(U147 &gt; 0, U147/V147, 0)</f>
        <v>8.6451612903225801</v>
      </c>
      <c r="X147">
        <f>IF(AND(H147&gt;0,O147&gt;0), O147-H147, 0)</f>
        <v>0.5</v>
      </c>
      <c r="Y147" s="9">
        <f>IF(AND(G147&gt;0,H147&gt;0),G147/H147,"")</f>
        <v>85.791505791505799</v>
      </c>
      <c r="Z147" s="9">
        <f>IF(AND(N147&gt;0,O147&gt;0),N147/O147,"")</f>
        <v>104.46969696969697</v>
      </c>
      <c r="AA147" s="9">
        <f>IF(AND(G147&gt;0,H147&gt;0),G147/(H147*H147),"")</f>
        <v>3.3124133510233897</v>
      </c>
      <c r="AB147" s="9">
        <f>IF(AND(N147&gt;0,O147&gt;0),G147/(O147*O147),"")</f>
        <v>3.1881313131313136</v>
      </c>
      <c r="AC147" s="9">
        <v>3.1881313131313136</v>
      </c>
      <c r="AD147" s="11">
        <v>26.4</v>
      </c>
      <c r="AE147" s="9">
        <f>IF(AC147="","",ROUND(AC147,1))</f>
        <v>3.2</v>
      </c>
    </row>
    <row r="148" spans="1:31" x14ac:dyDescent="0.25">
      <c r="A148" s="2">
        <v>6676</v>
      </c>
      <c r="B148" s="3" t="s">
        <v>453</v>
      </c>
      <c r="C148" s="2">
        <v>1</v>
      </c>
      <c r="D148" s="3" t="s">
        <v>27</v>
      </c>
      <c r="E148" s="3" t="s">
        <v>20</v>
      </c>
      <c r="F148" s="4">
        <v>42413</v>
      </c>
      <c r="G148" s="11">
        <v>1978</v>
      </c>
      <c r="H148" s="15"/>
      <c r="I148" s="15"/>
      <c r="L148" s="13">
        <v>36683</v>
      </c>
      <c r="M148" s="14">
        <v>42537</v>
      </c>
      <c r="N148" s="11">
        <v>2880</v>
      </c>
      <c r="O148" s="11">
        <v>26.5</v>
      </c>
      <c r="P148" s="5">
        <v>25</v>
      </c>
      <c r="Q148" s="18">
        <v>24.6</v>
      </c>
      <c r="R148" s="18">
        <v>20.6</v>
      </c>
      <c r="S148" s="2">
        <v>6676</v>
      </c>
      <c r="T148" s="2">
        <v>1</v>
      </c>
      <c r="U148">
        <f>IF(AND(G148&gt;0,N148&gt;0), N148-G148, 0)</f>
        <v>902</v>
      </c>
      <c r="V148">
        <f>M148-F148</f>
        <v>124</v>
      </c>
      <c r="W148">
        <f>IF(U148 &gt; 0, U148/V148, 0)</f>
        <v>7.274193548387097</v>
      </c>
      <c r="X148">
        <f>IF(AND(H148&gt;0,O148&gt;0), O148-H148, 0)</f>
        <v>0</v>
      </c>
      <c r="Y148" s="9" t="str">
        <f>IF(AND(G148&gt;0,H148&gt;0),G148/H148,"")</f>
        <v/>
      </c>
      <c r="Z148" s="9">
        <f>IF(AND(N148&gt;0,O148&gt;0),N148/O148,"")</f>
        <v>108.67924528301887</v>
      </c>
      <c r="AA148" s="9" t="str">
        <f>IF(AND(G148&gt;0,H148&gt;0),G148/(H148*H148),"")</f>
        <v/>
      </c>
      <c r="AB148" s="9">
        <f>IF(AND(N148&gt;0,O148&gt;0),G148/(O148*O148),"")</f>
        <v>2.8166607333570668</v>
      </c>
      <c r="AC148" s="9">
        <v>2.8166607333570668</v>
      </c>
      <c r="AD148" s="11">
        <v>26.5</v>
      </c>
      <c r="AE148" s="9">
        <f>IF(AC148="","",ROUND(AC148,1))</f>
        <v>2.8</v>
      </c>
    </row>
    <row r="149" spans="1:31" x14ac:dyDescent="0.25">
      <c r="A149" s="2">
        <v>4236</v>
      </c>
      <c r="B149" s="3" t="s">
        <v>207</v>
      </c>
      <c r="C149" s="2">
        <v>1</v>
      </c>
      <c r="D149" s="3" t="s">
        <v>27</v>
      </c>
      <c r="E149" s="3" t="s">
        <v>20</v>
      </c>
      <c r="F149" s="4">
        <v>40166</v>
      </c>
      <c r="G149" s="16">
        <v>1968.5</v>
      </c>
      <c r="H149" s="11">
        <v>25.8</v>
      </c>
      <c r="I149" s="16">
        <v>23.7</v>
      </c>
      <c r="J149" s="19"/>
      <c r="K149" s="19"/>
      <c r="L149" s="13">
        <v>18367</v>
      </c>
      <c r="M149" s="14">
        <v>40254</v>
      </c>
      <c r="N149" s="16">
        <v>2300</v>
      </c>
      <c r="O149" s="11">
        <v>26.8</v>
      </c>
      <c r="P149" s="18">
        <v>24.5</v>
      </c>
      <c r="Q149" s="20"/>
      <c r="R149" s="20"/>
      <c r="S149" s="2">
        <v>4236</v>
      </c>
      <c r="T149" s="2">
        <v>1</v>
      </c>
      <c r="U149">
        <f>IF(AND(G149&gt;0,N149&gt;0), N149-G149, 0)</f>
        <v>331.5</v>
      </c>
      <c r="V149">
        <f>M149-F149</f>
        <v>88</v>
      </c>
      <c r="W149">
        <f>IF(U149 &gt; 0, U149/V149, 0)</f>
        <v>3.7670454545454546</v>
      </c>
      <c r="X149">
        <f>IF(AND(H149&gt;0,O149&gt;0), O149-H149, 0)</f>
        <v>1</v>
      </c>
      <c r="Y149" s="9">
        <f>IF(AND(G149&gt;0,H149&gt;0),G149/H149,"")</f>
        <v>76.298449612403104</v>
      </c>
      <c r="Z149" s="9">
        <f>IF(AND(N149&gt;0,O149&gt;0),N149/O149,"")</f>
        <v>85.820895522388057</v>
      </c>
      <c r="AA149" s="9">
        <f>IF(AND(G149&gt;0,H149&gt;0),G149/(H149*H149),"")</f>
        <v>2.9573042485427559</v>
      </c>
      <c r="AB149" s="9">
        <f>IF(AND(N149&gt;0,O149&gt;0),G149/(O149*O149),"")</f>
        <v>2.7407273334818445</v>
      </c>
      <c r="AC149" s="9">
        <v>2.7407273334818445</v>
      </c>
      <c r="AD149" s="11">
        <v>26.8</v>
      </c>
      <c r="AE149" s="9">
        <f>IF(AC149="","",ROUND(AC149,1))</f>
        <v>2.7</v>
      </c>
    </row>
    <row r="150" spans="1:31" x14ac:dyDescent="0.25">
      <c r="A150" s="2">
        <v>5335</v>
      </c>
      <c r="B150" s="3" t="s">
        <v>283</v>
      </c>
      <c r="C150" s="2">
        <v>1</v>
      </c>
      <c r="D150" s="3" t="s">
        <v>27</v>
      </c>
      <c r="E150" s="3" t="s">
        <v>20</v>
      </c>
      <c r="F150" s="4">
        <v>41012</v>
      </c>
      <c r="G150" s="11">
        <v>2540</v>
      </c>
      <c r="H150" s="11">
        <v>27</v>
      </c>
      <c r="I150" s="11">
        <v>24.4</v>
      </c>
      <c r="J150" s="16">
        <v>25.9</v>
      </c>
      <c r="K150" s="16">
        <v>22</v>
      </c>
      <c r="L150" s="13">
        <v>26905</v>
      </c>
      <c r="M150" s="14">
        <v>41068</v>
      </c>
      <c r="N150" s="11">
        <v>2800</v>
      </c>
      <c r="O150" s="11">
        <v>26.9</v>
      </c>
      <c r="P150" s="5">
        <v>24.5</v>
      </c>
      <c r="Q150" s="18">
        <v>25.7</v>
      </c>
      <c r="R150" s="18">
        <v>21.7</v>
      </c>
      <c r="S150" s="2">
        <v>5335</v>
      </c>
      <c r="T150" s="2">
        <v>1</v>
      </c>
      <c r="U150">
        <f>IF(AND(G150&gt;0,N150&gt;0), N150-G150, 0)</f>
        <v>260</v>
      </c>
      <c r="V150">
        <f>M150-F150</f>
        <v>56</v>
      </c>
      <c r="W150">
        <f>IF(U150 &gt; 0, U150/V150, 0)</f>
        <v>4.6428571428571432</v>
      </c>
      <c r="X150">
        <f>IF(AND(H150&gt;0,O150&gt;0), O150-H150, 0)</f>
        <v>-0.10000000000000142</v>
      </c>
      <c r="Y150" s="9">
        <f>IF(AND(G150&gt;0,H150&gt;0),G150/H150,"")</f>
        <v>94.074074074074076</v>
      </c>
      <c r="Z150" s="9">
        <f>IF(AND(N150&gt;0,O150&gt;0),N150/O150,"")</f>
        <v>104.08921933085503</v>
      </c>
      <c r="AA150" s="9">
        <f>IF(AND(G150&gt;0,H150&gt;0),G150/(H150*H150),"")</f>
        <v>3.484224965706447</v>
      </c>
      <c r="AB150" s="9">
        <f>IF(AND(N150&gt;0,O150&gt;0),G150/(O150*O150),"")</f>
        <v>3.5101781346305336</v>
      </c>
      <c r="AC150" s="9">
        <v>3.5101781346305336</v>
      </c>
      <c r="AD150" s="11">
        <v>26.9</v>
      </c>
      <c r="AE150" s="9">
        <f>IF(AC150="","",ROUND(AC150,1))</f>
        <v>3.5</v>
      </c>
    </row>
    <row r="151" spans="1:31" x14ac:dyDescent="0.25">
      <c r="A151" s="2">
        <v>185</v>
      </c>
      <c r="B151" s="3" t="s">
        <v>65</v>
      </c>
      <c r="C151" s="2">
        <v>5</v>
      </c>
      <c r="D151" s="3" t="s">
        <v>52</v>
      </c>
      <c r="E151" s="3" t="s">
        <v>20</v>
      </c>
      <c r="F151" s="4">
        <v>38162</v>
      </c>
      <c r="G151" s="11">
        <v>1370</v>
      </c>
      <c r="H151" s="11">
        <v>27</v>
      </c>
      <c r="I151" s="11">
        <v>23</v>
      </c>
      <c r="J151" s="19"/>
      <c r="K151" s="19"/>
      <c r="L151" s="13">
        <v>9096</v>
      </c>
      <c r="M151" s="14">
        <v>38162</v>
      </c>
      <c r="N151" s="11">
        <v>1370</v>
      </c>
      <c r="O151" s="11">
        <v>27</v>
      </c>
      <c r="P151" s="5">
        <v>23</v>
      </c>
      <c r="Q151" s="17"/>
      <c r="R151" s="17"/>
      <c r="S151" s="2">
        <v>185</v>
      </c>
      <c r="T151" s="2">
        <v>1</v>
      </c>
      <c r="U151">
        <f>IF(AND(G151&gt;0,N151&gt;0), N151-G151, 0)</f>
        <v>0</v>
      </c>
      <c r="V151">
        <f>M151-F151</f>
        <v>0</v>
      </c>
      <c r="W151">
        <f>IF(U151 &gt; 0, U151/V151, 0)</f>
        <v>0</v>
      </c>
      <c r="X151">
        <f>IF(AND(H151&gt;0,O151&gt;0), O151-H151, 0)</f>
        <v>0</v>
      </c>
      <c r="Y151" s="9">
        <f>IF(AND(G151&gt;0,H151&gt;0),G151/H151,"")</f>
        <v>50.74074074074074</v>
      </c>
      <c r="Z151" s="9">
        <f>IF(AND(N151&gt;0,O151&gt;0),N151/O151,"")</f>
        <v>50.74074074074074</v>
      </c>
      <c r="AA151" s="9">
        <f>IF(AND(G151&gt;0,H151&gt;0),G151/(H151*H151),"")</f>
        <v>1.8792866941015089</v>
      </c>
      <c r="AB151" s="9">
        <f>IF(AND(N151&gt;0,O151&gt;0),G151/(O151*O151),"")</f>
        <v>1.8792866941015089</v>
      </c>
      <c r="AC151" s="9">
        <v>1.8792866941015089</v>
      </c>
      <c r="AD151" s="11">
        <v>27</v>
      </c>
      <c r="AE151" s="9">
        <f>IF(AC151="","",ROUND(AC151,1))</f>
        <v>1.9</v>
      </c>
    </row>
    <row r="152" spans="1:31" x14ac:dyDescent="0.25">
      <c r="A152" s="2">
        <v>5703</v>
      </c>
      <c r="B152" s="3" t="s">
        <v>328</v>
      </c>
      <c r="C152" s="2">
        <v>9</v>
      </c>
      <c r="D152" s="3" t="s">
        <v>60</v>
      </c>
      <c r="E152" s="3" t="s">
        <v>20</v>
      </c>
      <c r="F152" s="4">
        <v>41287</v>
      </c>
      <c r="G152" s="11">
        <v>1956</v>
      </c>
      <c r="H152" s="11">
        <v>27.3</v>
      </c>
      <c r="I152" s="11">
        <v>20.7</v>
      </c>
      <c r="J152" s="19"/>
      <c r="K152" s="19"/>
      <c r="L152" s="13">
        <v>28476</v>
      </c>
      <c r="M152" s="14">
        <v>41287</v>
      </c>
      <c r="N152" s="11">
        <v>1956</v>
      </c>
      <c r="O152" s="11">
        <v>27.3</v>
      </c>
      <c r="P152" s="5">
        <v>20.7</v>
      </c>
      <c r="Q152" s="20"/>
      <c r="R152" s="20"/>
      <c r="S152" s="2">
        <v>5703</v>
      </c>
      <c r="T152" s="2">
        <v>1</v>
      </c>
      <c r="U152">
        <f>IF(AND(G152&gt;0,N152&gt;0), N152-G152, 0)</f>
        <v>0</v>
      </c>
      <c r="V152">
        <f>M152-F152</f>
        <v>0</v>
      </c>
      <c r="W152">
        <f>IF(U152 &gt; 0, U152/V152, 0)</f>
        <v>0</v>
      </c>
      <c r="X152">
        <f>IF(AND(H152&gt;0,O152&gt;0), O152-H152, 0)</f>
        <v>0</v>
      </c>
      <c r="Y152" s="9">
        <f>IF(AND(G152&gt;0,H152&gt;0),G152/H152,"")</f>
        <v>71.64835164835165</v>
      </c>
      <c r="Z152" s="9">
        <f>IF(AND(N152&gt;0,O152&gt;0),N152/O152,"")</f>
        <v>71.64835164835165</v>
      </c>
      <c r="AA152" s="9">
        <f>IF(AND(G152&gt;0,H152&gt;0),G152/(H152*H152),"")</f>
        <v>2.6244817453608658</v>
      </c>
      <c r="AB152" s="9">
        <f>IF(AND(N152&gt;0,O152&gt;0),G152/(O152*O152),"")</f>
        <v>2.6244817453608658</v>
      </c>
      <c r="AC152" s="9">
        <v>2.6244817453608658</v>
      </c>
      <c r="AD152" s="11">
        <v>27.3</v>
      </c>
      <c r="AE152" s="9">
        <f>IF(AC152="","",ROUND(AC152,1))</f>
        <v>2.6</v>
      </c>
    </row>
    <row r="153" spans="1:31" x14ac:dyDescent="0.25">
      <c r="A153" s="2">
        <v>483</v>
      </c>
      <c r="B153" s="3" t="s">
        <v>98</v>
      </c>
      <c r="C153" s="2">
        <v>2</v>
      </c>
      <c r="D153" s="3" t="s">
        <v>19</v>
      </c>
      <c r="E153" s="3" t="s">
        <v>20</v>
      </c>
      <c r="F153" s="4">
        <v>39205</v>
      </c>
      <c r="G153" s="15"/>
      <c r="H153" s="11">
        <v>28.1</v>
      </c>
      <c r="I153" s="11">
        <v>25.5</v>
      </c>
      <c r="J153" s="19"/>
      <c r="K153" s="19"/>
      <c r="L153" s="13">
        <v>1046</v>
      </c>
      <c r="M153" s="14">
        <v>39209</v>
      </c>
      <c r="N153" s="11">
        <v>3040</v>
      </c>
      <c r="O153" s="11">
        <v>27.5</v>
      </c>
      <c r="P153" s="5">
        <v>26.4</v>
      </c>
      <c r="Q153" s="20"/>
      <c r="S153" s="2">
        <v>483</v>
      </c>
      <c r="T153" s="2">
        <v>1</v>
      </c>
      <c r="U153">
        <f>IF(AND(G153&gt;0,N153&gt;0), N153-G153, 0)</f>
        <v>0</v>
      </c>
      <c r="V153">
        <f>M153-F153</f>
        <v>4</v>
      </c>
      <c r="W153">
        <f>IF(U153 &gt; 0, U153/V153, 0)</f>
        <v>0</v>
      </c>
      <c r="X153">
        <f>IF(AND(H153&gt;0,O153&gt;0), O153-H153, 0)</f>
        <v>-0.60000000000000142</v>
      </c>
      <c r="Y153" s="9" t="str">
        <f>IF(AND(G153&gt;0,H153&gt;0),G153/H153,"")</f>
        <v/>
      </c>
      <c r="Z153" s="9">
        <f>IF(AND(N153&gt;0,O153&gt;0),N153/O153,"")</f>
        <v>110.54545454545455</v>
      </c>
      <c r="AA153" s="9" t="str">
        <f>IF(AND(G153&gt;0,H153&gt;0),G153/(H153*H153),"")</f>
        <v/>
      </c>
      <c r="AB153" s="9">
        <f>IF(AND(N153&gt;0,O153&gt;0),G153/(O153*O153),"")</f>
        <v>0</v>
      </c>
      <c r="AC153" s="9">
        <v>0</v>
      </c>
      <c r="AD153" s="11">
        <v>27.5</v>
      </c>
      <c r="AE153" s="9">
        <f>IF(AC153="","",ROUND(AC153,1))</f>
        <v>0</v>
      </c>
    </row>
    <row r="154" spans="1:31" x14ac:dyDescent="0.25">
      <c r="A154" s="2">
        <v>5460</v>
      </c>
      <c r="B154" s="3" t="s">
        <v>302</v>
      </c>
      <c r="C154" s="2">
        <v>1</v>
      </c>
      <c r="D154" s="3" t="s">
        <v>27</v>
      </c>
      <c r="E154" s="3" t="s">
        <v>20</v>
      </c>
      <c r="F154" s="4">
        <v>41135</v>
      </c>
      <c r="G154" s="11">
        <v>2800</v>
      </c>
      <c r="H154" s="11">
        <v>26.2</v>
      </c>
      <c r="I154" s="11">
        <v>23.9</v>
      </c>
      <c r="J154" s="16">
        <v>24.6</v>
      </c>
      <c r="K154" s="16">
        <v>20.7</v>
      </c>
      <c r="L154" s="13">
        <v>28693</v>
      </c>
      <c r="M154" s="14">
        <v>41310</v>
      </c>
      <c r="N154" s="11">
        <v>2920</v>
      </c>
      <c r="O154" s="11">
        <v>27.7</v>
      </c>
      <c r="P154" s="5">
        <v>25.1</v>
      </c>
      <c r="Q154" s="18">
        <v>26.2</v>
      </c>
      <c r="R154" s="18">
        <v>22</v>
      </c>
      <c r="S154" s="2">
        <v>5460</v>
      </c>
      <c r="T154" s="2">
        <v>1</v>
      </c>
      <c r="U154">
        <f>IF(AND(G154&gt;0,N154&gt;0), N154-G154, 0)</f>
        <v>120</v>
      </c>
      <c r="V154">
        <f>M154-F154</f>
        <v>175</v>
      </c>
      <c r="W154">
        <f>IF(U154 &gt; 0, U154/V154, 0)</f>
        <v>0.68571428571428572</v>
      </c>
      <c r="X154">
        <f>IF(AND(H154&gt;0,O154&gt;0), O154-H154, 0)</f>
        <v>1.5</v>
      </c>
      <c r="Y154" s="9">
        <f>IF(AND(G154&gt;0,H154&gt;0),G154/H154,"")</f>
        <v>106.8702290076336</v>
      </c>
      <c r="Z154" s="9">
        <f>IF(AND(N154&gt;0,O154&gt;0),N154/O154,"")</f>
        <v>105.41516245487365</v>
      </c>
      <c r="AA154" s="9">
        <f>IF(AND(G154&gt;0,H154&gt;0),G154/(H154*H154),"")</f>
        <v>4.0790163743371606</v>
      </c>
      <c r="AB154" s="9">
        <f>IF(AND(N154&gt;0,O154&gt;0),G154/(O154*O154),"")</f>
        <v>3.6492069491326617</v>
      </c>
      <c r="AC154" s="9">
        <v>3.6492069491326617</v>
      </c>
      <c r="AD154" s="11">
        <v>27.7</v>
      </c>
      <c r="AE154" s="9">
        <f>IF(AC154="","",ROUND(AC154,1))</f>
        <v>3.6</v>
      </c>
    </row>
    <row r="155" spans="1:31" x14ac:dyDescent="0.25">
      <c r="A155" s="2">
        <v>2256</v>
      </c>
      <c r="B155" s="3" t="s">
        <v>179</v>
      </c>
      <c r="C155" s="2">
        <v>1</v>
      </c>
      <c r="D155" s="3" t="s">
        <v>27</v>
      </c>
      <c r="E155" s="3" t="s">
        <v>20</v>
      </c>
      <c r="F155" s="4">
        <v>39761</v>
      </c>
      <c r="G155" s="11">
        <v>1902</v>
      </c>
      <c r="H155" s="11">
        <v>23.6</v>
      </c>
      <c r="I155" s="11">
        <v>22.3</v>
      </c>
      <c r="J155" s="19"/>
      <c r="K155" s="19"/>
      <c r="L155" s="13">
        <v>15131</v>
      </c>
      <c r="M155" s="14">
        <v>39937</v>
      </c>
      <c r="N155" s="11">
        <v>3240</v>
      </c>
      <c r="O155" s="16">
        <v>27.9</v>
      </c>
      <c r="P155" s="18">
        <v>26.1</v>
      </c>
      <c r="Q155" s="20"/>
      <c r="R155" s="20"/>
      <c r="S155" s="2">
        <v>2256</v>
      </c>
      <c r="T155" s="2">
        <v>1</v>
      </c>
      <c r="U155">
        <f>IF(AND(G155&gt;0,N155&gt;0), N155-G155, 0)</f>
        <v>1338</v>
      </c>
      <c r="V155">
        <f>M155-F155</f>
        <v>176</v>
      </c>
      <c r="W155">
        <f>IF(U155 &gt; 0, U155/V155, 0)</f>
        <v>7.6022727272727275</v>
      </c>
      <c r="X155">
        <f>IF(AND(H155&gt;0,O155&gt;0), O155-H155, 0)</f>
        <v>4.2999999999999972</v>
      </c>
      <c r="Y155" s="9">
        <f>IF(AND(G155&gt;0,H155&gt;0),G155/H155,"")</f>
        <v>80.593220338983045</v>
      </c>
      <c r="Z155" s="9">
        <f>IF(AND(N155&gt;0,O155&gt;0),N155/O155,"")</f>
        <v>116.12903225806453</v>
      </c>
      <c r="AA155" s="9">
        <f>IF(AND(G155&gt;0,H155&gt;0),G155/(H155*H155),"")</f>
        <v>3.4149669635162305</v>
      </c>
      <c r="AB155" s="9">
        <f>IF(AND(N155&gt;0,O155&gt;0),G155/(O155*O155),"")</f>
        <v>2.4434424018190928</v>
      </c>
      <c r="AC155" s="9">
        <v>2.4434424018190928</v>
      </c>
      <c r="AD155" s="16">
        <v>27.9</v>
      </c>
      <c r="AE155" s="9">
        <f>IF(AC155="","",ROUND(AC155,1))</f>
        <v>2.4</v>
      </c>
    </row>
    <row r="156" spans="1:31" x14ac:dyDescent="0.25">
      <c r="A156" s="2">
        <v>6887</v>
      </c>
      <c r="B156" s="3" t="s">
        <v>496</v>
      </c>
      <c r="C156" s="2">
        <v>1</v>
      </c>
      <c r="D156" s="3" t="s">
        <v>27</v>
      </c>
      <c r="E156" s="3" t="s">
        <v>20</v>
      </c>
      <c r="F156" s="4">
        <v>42900</v>
      </c>
      <c r="G156" s="11">
        <v>1556</v>
      </c>
      <c r="H156" s="11">
        <v>23.5</v>
      </c>
      <c r="I156" s="11">
        <v>20.5</v>
      </c>
      <c r="J156" s="16">
        <v>20.7</v>
      </c>
      <c r="K156" s="16">
        <v>16.600000000000001</v>
      </c>
      <c r="L156" s="13">
        <v>39994</v>
      </c>
      <c r="M156" s="14">
        <v>43034</v>
      </c>
      <c r="N156" s="11">
        <v>2920</v>
      </c>
      <c r="O156" s="11">
        <v>28</v>
      </c>
      <c r="P156" s="5">
        <v>24.6</v>
      </c>
      <c r="Q156" s="5">
        <v>25.4</v>
      </c>
      <c r="R156" s="17"/>
      <c r="S156" s="2">
        <v>6887</v>
      </c>
      <c r="T156" s="2">
        <v>1</v>
      </c>
      <c r="U156">
        <f>IF(AND(G156&gt;0,N156&gt;0), N156-G156, 0)</f>
        <v>1364</v>
      </c>
      <c r="V156">
        <f>M156-F156</f>
        <v>134</v>
      </c>
      <c r="W156">
        <f>IF(U156 &gt; 0, U156/V156, 0)</f>
        <v>10.17910447761194</v>
      </c>
      <c r="X156">
        <f>IF(AND(H156&gt;0,O156&gt;0), O156-H156, 0)</f>
        <v>4.5</v>
      </c>
      <c r="Y156" s="9">
        <f>IF(AND(G156&gt;0,H156&gt;0),G156/H156,"")</f>
        <v>66.212765957446805</v>
      </c>
      <c r="Z156" s="9">
        <f>IF(AND(N156&gt;0,O156&gt;0),N156/O156,"")</f>
        <v>104.28571428571429</v>
      </c>
      <c r="AA156" s="9">
        <f>IF(AND(G156&gt;0,H156&gt;0),G156/(H156*H156),"")</f>
        <v>2.8175645088275236</v>
      </c>
      <c r="AB156" s="9">
        <f>IF(AND(N156&gt;0,O156&gt;0),G156/(O156*O156),"")</f>
        <v>1.9846938775510203</v>
      </c>
      <c r="AC156" s="9">
        <v>1.9846938775510203</v>
      </c>
      <c r="AD156" s="11">
        <v>28</v>
      </c>
      <c r="AE156" s="9">
        <f>IF(AC156="","",ROUND(AC156,1))</f>
        <v>2</v>
      </c>
    </row>
    <row r="157" spans="1:31" x14ac:dyDescent="0.25">
      <c r="A157" s="2">
        <v>6665</v>
      </c>
      <c r="B157" s="3" t="s">
        <v>447</v>
      </c>
      <c r="C157" s="2">
        <v>1</v>
      </c>
      <c r="D157" s="3" t="s">
        <v>27</v>
      </c>
      <c r="E157" s="3" t="s">
        <v>20</v>
      </c>
      <c r="F157" s="4">
        <v>42378</v>
      </c>
      <c r="G157" s="11">
        <v>1980</v>
      </c>
      <c r="H157" s="11">
        <v>26</v>
      </c>
      <c r="I157" s="11">
        <v>24</v>
      </c>
      <c r="J157" s="16">
        <v>24</v>
      </c>
      <c r="K157" s="19"/>
      <c r="L157" s="13">
        <v>37851</v>
      </c>
      <c r="M157" s="14">
        <v>42725</v>
      </c>
      <c r="N157" s="11">
        <v>2700</v>
      </c>
      <c r="O157" s="11">
        <v>28</v>
      </c>
      <c r="P157" s="5">
        <v>27</v>
      </c>
      <c r="Q157" s="5">
        <v>25.4</v>
      </c>
      <c r="R157" s="5">
        <v>21.4</v>
      </c>
      <c r="S157" s="2">
        <v>6665</v>
      </c>
      <c r="T157" s="2">
        <v>1</v>
      </c>
      <c r="U157">
        <f>IF(AND(G157&gt;0,N157&gt;0), N157-G157, 0)</f>
        <v>720</v>
      </c>
      <c r="V157">
        <f>M157-F157</f>
        <v>347</v>
      </c>
      <c r="W157">
        <f>IF(U157 &gt; 0, U157/V157, 0)</f>
        <v>2.0749279538904899</v>
      </c>
      <c r="X157">
        <f>IF(AND(H157&gt;0,O157&gt;0), O157-H157, 0)</f>
        <v>2</v>
      </c>
      <c r="Y157" s="9">
        <f>IF(AND(G157&gt;0,H157&gt;0),G157/H157,"")</f>
        <v>76.15384615384616</v>
      </c>
      <c r="Z157" s="9">
        <f>IF(AND(N157&gt;0,O157&gt;0),N157/O157,"")</f>
        <v>96.428571428571431</v>
      </c>
      <c r="AA157" s="9">
        <f>IF(AND(G157&gt;0,H157&gt;0),G157/(H157*H157),"")</f>
        <v>2.9289940828402368</v>
      </c>
      <c r="AB157" s="9">
        <f>IF(AND(N157&gt;0,O157&gt;0),G157/(O157*O157),"")</f>
        <v>2.5255102040816326</v>
      </c>
      <c r="AC157" s="9">
        <v>2.5255102040816326</v>
      </c>
      <c r="AD157" s="11">
        <v>28</v>
      </c>
      <c r="AE157" s="9">
        <f>IF(AC157="","",ROUND(AC157,1))</f>
        <v>2.5</v>
      </c>
    </row>
    <row r="158" spans="1:31" x14ac:dyDescent="0.25">
      <c r="A158" s="2">
        <v>6057</v>
      </c>
      <c r="B158" s="3" t="s">
        <v>369</v>
      </c>
      <c r="C158" s="2">
        <v>5</v>
      </c>
      <c r="D158" s="3" t="s">
        <v>52</v>
      </c>
      <c r="E158" s="3" t="s">
        <v>20</v>
      </c>
      <c r="F158" s="4">
        <v>41622</v>
      </c>
      <c r="G158" s="11">
        <v>1507</v>
      </c>
      <c r="H158" s="11">
        <v>28</v>
      </c>
      <c r="I158" s="11">
        <v>24</v>
      </c>
      <c r="J158" s="19"/>
      <c r="K158" s="19"/>
      <c r="L158" s="13">
        <v>30762</v>
      </c>
      <c r="M158" s="14">
        <v>41622</v>
      </c>
      <c r="N158" s="11">
        <v>1507</v>
      </c>
      <c r="O158" s="11">
        <v>28</v>
      </c>
      <c r="P158" s="5">
        <v>24</v>
      </c>
      <c r="Q158" s="20"/>
      <c r="R158" s="20"/>
      <c r="S158" s="2">
        <v>6057</v>
      </c>
      <c r="T158" s="2">
        <v>1</v>
      </c>
      <c r="U158">
        <f>IF(AND(G158&gt;0,N158&gt;0), N158-G158, 0)</f>
        <v>0</v>
      </c>
      <c r="V158">
        <f>M158-F158</f>
        <v>0</v>
      </c>
      <c r="W158">
        <f>IF(U158 &gt; 0, U158/V158, 0)</f>
        <v>0</v>
      </c>
      <c r="X158">
        <f>IF(AND(H158&gt;0,O158&gt;0), O158-H158, 0)</f>
        <v>0</v>
      </c>
      <c r="Y158" s="9">
        <f>IF(AND(G158&gt;0,H158&gt;0),G158/H158,"")</f>
        <v>53.821428571428569</v>
      </c>
      <c r="Z158" s="9">
        <f>IF(AND(N158&gt;0,O158&gt;0),N158/O158,"")</f>
        <v>53.821428571428569</v>
      </c>
      <c r="AA158" s="9">
        <f>IF(AND(G158&gt;0,H158&gt;0),G158/(H158*H158),"")</f>
        <v>1.9221938775510203</v>
      </c>
      <c r="AB158" s="9">
        <f>IF(AND(N158&gt;0,O158&gt;0),G158/(O158*O158),"")</f>
        <v>1.9221938775510203</v>
      </c>
      <c r="AC158" s="9">
        <v>1.9221938775510203</v>
      </c>
      <c r="AD158" s="11">
        <v>28</v>
      </c>
      <c r="AE158" s="9">
        <f>IF(AC158="","",ROUND(AC158,1))</f>
        <v>1.9</v>
      </c>
    </row>
    <row r="159" spans="1:31" x14ac:dyDescent="0.25">
      <c r="A159" s="2">
        <v>6062</v>
      </c>
      <c r="B159" s="3" t="s">
        <v>182</v>
      </c>
      <c r="C159" s="2">
        <v>5</v>
      </c>
      <c r="D159" s="3" t="s">
        <v>52</v>
      </c>
      <c r="E159" s="3" t="s">
        <v>20</v>
      </c>
      <c r="F159" s="4">
        <v>41622</v>
      </c>
      <c r="G159" s="11">
        <v>1560</v>
      </c>
      <c r="H159" s="11">
        <v>28</v>
      </c>
      <c r="I159" s="11">
        <v>23</v>
      </c>
      <c r="J159" s="19"/>
      <c r="K159" s="19"/>
      <c r="L159" s="13">
        <v>30799</v>
      </c>
      <c r="M159" s="14">
        <v>41622</v>
      </c>
      <c r="N159" s="11">
        <v>1560</v>
      </c>
      <c r="O159" s="11">
        <v>28</v>
      </c>
      <c r="P159" s="5">
        <v>23</v>
      </c>
      <c r="Q159" s="20"/>
      <c r="R159" s="20"/>
      <c r="S159" s="2">
        <v>6062</v>
      </c>
      <c r="T159" s="2">
        <v>1</v>
      </c>
      <c r="U159">
        <f>IF(AND(G159&gt;0,N159&gt;0), N159-G159, 0)</f>
        <v>0</v>
      </c>
      <c r="V159">
        <f>M159-F159</f>
        <v>0</v>
      </c>
      <c r="W159">
        <f>IF(U159 &gt; 0, U159/V159, 0)</f>
        <v>0</v>
      </c>
      <c r="X159">
        <f>IF(AND(H159&gt;0,O159&gt;0), O159-H159, 0)</f>
        <v>0</v>
      </c>
      <c r="Y159" s="9">
        <f>IF(AND(G159&gt;0,H159&gt;0),G159/H159,"")</f>
        <v>55.714285714285715</v>
      </c>
      <c r="Z159" s="9">
        <f>IF(AND(N159&gt;0,O159&gt;0),N159/O159,"")</f>
        <v>55.714285714285715</v>
      </c>
      <c r="AA159" s="9">
        <f>IF(AND(G159&gt;0,H159&gt;0),G159/(H159*H159),"")</f>
        <v>1.989795918367347</v>
      </c>
      <c r="AB159" s="9">
        <f>IF(AND(N159&gt;0,O159&gt;0),G159/(O159*O159),"")</f>
        <v>1.989795918367347</v>
      </c>
      <c r="AC159" s="9">
        <v>1.989795918367347</v>
      </c>
      <c r="AD159" s="11">
        <v>28</v>
      </c>
      <c r="AE159" s="9">
        <f>IF(AC159="","",ROUND(AC159,1))</f>
        <v>2</v>
      </c>
    </row>
    <row r="160" spans="1:31" x14ac:dyDescent="0.25">
      <c r="A160" s="2">
        <v>862</v>
      </c>
      <c r="B160" s="3" t="s">
        <v>109</v>
      </c>
      <c r="C160" s="2">
        <v>5</v>
      </c>
      <c r="D160" s="3" t="s">
        <v>52</v>
      </c>
      <c r="E160" s="3" t="s">
        <v>20</v>
      </c>
      <c r="F160" s="4">
        <v>39048</v>
      </c>
      <c r="G160" s="11">
        <v>1640</v>
      </c>
      <c r="H160" s="11">
        <v>28.5</v>
      </c>
      <c r="I160" s="11">
        <v>23.5</v>
      </c>
      <c r="J160" s="19"/>
      <c r="K160" s="19"/>
      <c r="L160" s="13">
        <v>9035</v>
      </c>
      <c r="M160" s="14">
        <v>39048</v>
      </c>
      <c r="N160" s="11">
        <v>1640</v>
      </c>
      <c r="O160" s="11">
        <v>28.5</v>
      </c>
      <c r="P160" s="5">
        <v>23.5</v>
      </c>
      <c r="Q160" s="20"/>
      <c r="R160" s="20"/>
      <c r="S160" s="2">
        <v>862</v>
      </c>
      <c r="T160" s="2">
        <v>1</v>
      </c>
      <c r="U160">
        <f>IF(AND(G160&gt;0,N160&gt;0), N160-G160, 0)</f>
        <v>0</v>
      </c>
      <c r="V160">
        <f>M160-F160</f>
        <v>0</v>
      </c>
      <c r="W160">
        <f>IF(U160 &gt; 0, U160/V160, 0)</f>
        <v>0</v>
      </c>
      <c r="X160">
        <f>IF(AND(H160&gt;0,O160&gt;0), O160-H160, 0)</f>
        <v>0</v>
      </c>
      <c r="Y160" s="9">
        <f>IF(AND(G160&gt;0,H160&gt;0),G160/H160,"")</f>
        <v>57.543859649122808</v>
      </c>
      <c r="Z160" s="9">
        <f>IF(AND(N160&gt;0,O160&gt;0),N160/O160,"")</f>
        <v>57.543859649122808</v>
      </c>
      <c r="AA160" s="9">
        <f>IF(AND(G160&gt;0,H160&gt;0),G160/(H160*H160),"")</f>
        <v>2.0190827947060632</v>
      </c>
      <c r="AB160" s="9">
        <f>IF(AND(N160&gt;0,O160&gt;0),G160/(O160*O160),"")</f>
        <v>2.0190827947060632</v>
      </c>
      <c r="AC160" s="9">
        <v>2.0190827947060632</v>
      </c>
      <c r="AD160" s="11">
        <v>28.5</v>
      </c>
      <c r="AE160" s="9">
        <f>IF(AC160="","",ROUND(AC160,1))</f>
        <v>2</v>
      </c>
    </row>
    <row r="161" spans="1:31" x14ac:dyDescent="0.25">
      <c r="A161" s="2">
        <v>5935</v>
      </c>
      <c r="B161" s="3" t="s">
        <v>355</v>
      </c>
      <c r="C161" s="2">
        <v>2</v>
      </c>
      <c r="D161" s="3" t="s">
        <v>19</v>
      </c>
      <c r="E161" s="3" t="s">
        <v>20</v>
      </c>
      <c r="F161" s="4">
        <v>41523</v>
      </c>
      <c r="G161" s="11">
        <v>2440</v>
      </c>
      <c r="H161" s="11">
        <v>26.6</v>
      </c>
      <c r="I161" s="11">
        <v>25.7</v>
      </c>
      <c r="J161" s="16">
        <v>25.2</v>
      </c>
      <c r="K161" s="16">
        <v>20.8</v>
      </c>
      <c r="L161" s="13">
        <v>30500</v>
      </c>
      <c r="M161" s="14">
        <v>41591</v>
      </c>
      <c r="N161" s="11">
        <v>3006</v>
      </c>
      <c r="O161" s="11">
        <v>28.6</v>
      </c>
      <c r="P161" s="5">
        <v>25.8</v>
      </c>
      <c r="Q161" s="18">
        <v>24.9</v>
      </c>
      <c r="R161" s="18">
        <v>21.6</v>
      </c>
      <c r="S161" s="2">
        <v>5935</v>
      </c>
      <c r="T161" s="2">
        <v>1</v>
      </c>
      <c r="U161">
        <f>IF(AND(G161&gt;0,N161&gt;0), N161-G161, 0)</f>
        <v>566</v>
      </c>
      <c r="V161">
        <f>M161-F161</f>
        <v>68</v>
      </c>
      <c r="W161">
        <f>IF(U161 &gt; 0, U161/V161, 0)</f>
        <v>8.3235294117647065</v>
      </c>
      <c r="X161">
        <f>IF(AND(H161&gt;0,O161&gt;0), O161-H161, 0)</f>
        <v>2</v>
      </c>
      <c r="Y161" s="9">
        <f>IF(AND(G161&gt;0,H161&gt;0),G161/H161,"")</f>
        <v>91.729323308270665</v>
      </c>
      <c r="Z161" s="9">
        <f>IF(AND(N161&gt;0,O161&gt;0),N161/O161,"")</f>
        <v>105.10489510489509</v>
      </c>
      <c r="AA161" s="9">
        <f>IF(AND(G161&gt;0,H161&gt;0),G161/(H161*H161),"")</f>
        <v>3.4484708010628071</v>
      </c>
      <c r="AB161" s="9">
        <f>IF(AND(N161&gt;0,O161&gt;0),G161/(O161*O161),"")</f>
        <v>2.9830309550589269</v>
      </c>
      <c r="AC161" s="9">
        <v>2.9830309550589269</v>
      </c>
      <c r="AD161" s="11">
        <v>28.6</v>
      </c>
      <c r="AE161" s="9">
        <f>IF(AC161="","",ROUND(AC161,1))</f>
        <v>3</v>
      </c>
    </row>
    <row r="162" spans="1:31" x14ac:dyDescent="0.25">
      <c r="A162" s="2">
        <v>5375</v>
      </c>
      <c r="B162" s="3" t="s">
        <v>297</v>
      </c>
      <c r="C162" s="2">
        <v>1</v>
      </c>
      <c r="D162" s="3" t="s">
        <v>27</v>
      </c>
      <c r="E162" s="3" t="s">
        <v>20</v>
      </c>
      <c r="F162" s="4">
        <v>41078</v>
      </c>
      <c r="G162" s="11">
        <v>2060</v>
      </c>
      <c r="H162" s="11">
        <v>25.4</v>
      </c>
      <c r="I162" s="11">
        <v>24</v>
      </c>
      <c r="J162" s="16">
        <v>23.3</v>
      </c>
      <c r="K162" s="16">
        <v>20.7</v>
      </c>
      <c r="L162" s="13">
        <v>28039</v>
      </c>
      <c r="M162" s="14">
        <v>41231</v>
      </c>
      <c r="N162" s="11">
        <v>3080</v>
      </c>
      <c r="O162" s="11">
        <v>28.7</v>
      </c>
      <c r="P162" s="5">
        <v>25.9</v>
      </c>
      <c r="Q162" s="5">
        <v>27.3</v>
      </c>
      <c r="R162" s="5">
        <v>24.5</v>
      </c>
      <c r="S162" s="2">
        <v>5375</v>
      </c>
      <c r="T162" s="2">
        <v>1</v>
      </c>
      <c r="U162">
        <f>IF(AND(G162&gt;0,N162&gt;0), N162-G162, 0)</f>
        <v>1020</v>
      </c>
      <c r="V162">
        <f>M162-F162</f>
        <v>153</v>
      </c>
      <c r="W162">
        <f>IF(U162 &gt; 0, U162/V162, 0)</f>
        <v>6.666666666666667</v>
      </c>
      <c r="X162">
        <f>IF(AND(H162&gt;0,O162&gt;0), O162-H162, 0)</f>
        <v>3.3000000000000007</v>
      </c>
      <c r="Y162" s="9">
        <f>IF(AND(G162&gt;0,H162&gt;0),G162/H162,"")</f>
        <v>81.102362204724415</v>
      </c>
      <c r="Z162" s="9">
        <f>IF(AND(N162&gt;0,O162&gt;0),N162/O162,"")</f>
        <v>107.3170731707317</v>
      </c>
      <c r="AA162" s="9">
        <f>IF(AND(G162&gt;0,H162&gt;0),G162/(H162*H162),"")</f>
        <v>3.193006386012772</v>
      </c>
      <c r="AB162" s="9">
        <f>IF(AND(N162&gt;0,O162&gt;0),G162/(O162*O162),"")</f>
        <v>2.5009408879554202</v>
      </c>
      <c r="AC162" s="9">
        <v>2.5009408879554202</v>
      </c>
      <c r="AD162" s="11">
        <v>28.7</v>
      </c>
      <c r="AE162" s="9">
        <f>IF(AC162="","",ROUND(AC162,1))</f>
        <v>2.5</v>
      </c>
    </row>
    <row r="163" spans="1:31" x14ac:dyDescent="0.25">
      <c r="A163" s="2">
        <v>4130</v>
      </c>
      <c r="B163" s="3" t="s">
        <v>200</v>
      </c>
      <c r="C163" s="2">
        <v>1</v>
      </c>
      <c r="D163" s="3" t="s">
        <v>27</v>
      </c>
      <c r="E163" s="3" t="s">
        <v>20</v>
      </c>
      <c r="F163" s="4">
        <v>40040</v>
      </c>
      <c r="G163" s="11">
        <v>3050</v>
      </c>
      <c r="H163" s="11">
        <v>30</v>
      </c>
      <c r="I163" s="16">
        <v>25.5</v>
      </c>
      <c r="J163" s="19"/>
      <c r="K163" s="19"/>
      <c r="L163" s="13">
        <v>16759</v>
      </c>
      <c r="M163" s="14">
        <v>40075</v>
      </c>
      <c r="N163" s="11">
        <v>3320</v>
      </c>
      <c r="O163" s="11">
        <v>29</v>
      </c>
      <c r="P163" s="18">
        <v>26</v>
      </c>
      <c r="Q163" s="20"/>
      <c r="R163" s="20"/>
      <c r="S163" s="2">
        <v>4130</v>
      </c>
      <c r="T163" s="2">
        <v>1</v>
      </c>
      <c r="U163">
        <f>IF(AND(G163&gt;0,N163&gt;0), N163-G163, 0)</f>
        <v>270</v>
      </c>
      <c r="V163">
        <f>M163-F163</f>
        <v>35</v>
      </c>
      <c r="W163">
        <f>IF(U163 &gt; 0, U163/V163, 0)</f>
        <v>7.7142857142857144</v>
      </c>
      <c r="X163">
        <f>IF(AND(H163&gt;0,O163&gt;0), O163-H163, 0)</f>
        <v>-1</v>
      </c>
      <c r="Y163" s="9">
        <f>IF(AND(G163&gt;0,H163&gt;0),G163/H163,"")</f>
        <v>101.66666666666667</v>
      </c>
      <c r="Z163" s="9">
        <f>IF(AND(N163&gt;0,O163&gt;0),N163/O163,"")</f>
        <v>114.48275862068965</v>
      </c>
      <c r="AA163" s="9">
        <f>IF(AND(G163&gt;0,H163&gt;0),G163/(H163*H163),"")</f>
        <v>3.3888888888888888</v>
      </c>
      <c r="AB163" s="9">
        <f>IF(AND(N163&gt;0,O163&gt;0),G163/(O163*O163),"")</f>
        <v>3.6266349583828776</v>
      </c>
      <c r="AC163" s="9">
        <v>3.6266349583828776</v>
      </c>
      <c r="AD163" s="11">
        <v>29</v>
      </c>
      <c r="AE163" s="9">
        <f>IF(AC163="","",ROUND(AC163,1))</f>
        <v>3.6</v>
      </c>
    </row>
    <row r="164" spans="1:31" x14ac:dyDescent="0.25">
      <c r="A164" s="2">
        <v>4163</v>
      </c>
      <c r="B164" s="3" t="s">
        <v>203</v>
      </c>
      <c r="C164" s="2">
        <v>1</v>
      </c>
      <c r="D164" s="3" t="s">
        <v>27</v>
      </c>
      <c r="E164" s="3" t="s">
        <v>20</v>
      </c>
      <c r="F164" s="4">
        <v>40076</v>
      </c>
      <c r="G164" s="11">
        <v>3140</v>
      </c>
      <c r="H164" s="11">
        <v>28.4</v>
      </c>
      <c r="I164" s="16">
        <v>26.8</v>
      </c>
      <c r="J164" s="19"/>
      <c r="K164" s="19"/>
      <c r="L164" s="13">
        <v>17680</v>
      </c>
      <c r="M164" s="14">
        <v>40171</v>
      </c>
      <c r="N164" s="11">
        <v>3880</v>
      </c>
      <c r="O164" s="11">
        <v>29</v>
      </c>
      <c r="P164" s="18">
        <v>27.8</v>
      </c>
      <c r="Q164" s="18">
        <v>29.5</v>
      </c>
      <c r="R164" s="20"/>
      <c r="S164" s="2">
        <v>4163</v>
      </c>
      <c r="T164" s="2">
        <v>1</v>
      </c>
      <c r="U164">
        <f>IF(AND(G164&gt;0,N164&gt;0), N164-G164, 0)</f>
        <v>740</v>
      </c>
      <c r="V164">
        <f>M164-F164</f>
        <v>95</v>
      </c>
      <c r="W164">
        <f>IF(U164 &gt; 0, U164/V164, 0)</f>
        <v>7.7894736842105265</v>
      </c>
      <c r="X164">
        <f>IF(AND(H164&gt;0,O164&gt;0), O164-H164, 0)</f>
        <v>0.60000000000000142</v>
      </c>
      <c r="Y164" s="9">
        <f>IF(AND(G164&gt;0,H164&gt;0),G164/H164,"")</f>
        <v>110.56338028169014</v>
      </c>
      <c r="Z164" s="9">
        <f>IF(AND(N164&gt;0,O164&gt;0),N164/O164,"")</f>
        <v>133.79310344827587</v>
      </c>
      <c r="AA164" s="9">
        <f>IF(AND(G164&gt;0,H164&gt;0),G164/(H164*H164),"")</f>
        <v>3.8930767704820473</v>
      </c>
      <c r="AB164" s="9">
        <f>IF(AND(N164&gt;0,O164&gt;0),G164/(O164*O164),"")</f>
        <v>3.733650416171225</v>
      </c>
      <c r="AC164" s="9">
        <v>3.733650416171225</v>
      </c>
      <c r="AD164" s="11">
        <v>29</v>
      </c>
      <c r="AE164" s="9">
        <f>IF(AC164="","",ROUND(AC164,1))</f>
        <v>3.7</v>
      </c>
    </row>
    <row r="165" spans="1:31" x14ac:dyDescent="0.25">
      <c r="A165" s="2">
        <v>4342</v>
      </c>
      <c r="B165" s="3" t="s">
        <v>220</v>
      </c>
      <c r="C165" s="2">
        <v>1</v>
      </c>
      <c r="D165" s="3" t="s">
        <v>27</v>
      </c>
      <c r="E165" s="3" t="s">
        <v>20</v>
      </c>
      <c r="F165" s="4">
        <v>40393</v>
      </c>
      <c r="G165" s="11">
        <v>3140</v>
      </c>
      <c r="H165" s="11">
        <v>29</v>
      </c>
      <c r="I165" s="11">
        <v>26.6</v>
      </c>
      <c r="J165" s="15"/>
      <c r="K165" s="15"/>
      <c r="L165" s="13">
        <v>19399</v>
      </c>
      <c r="M165" s="14">
        <v>40407</v>
      </c>
      <c r="N165" s="11">
        <v>2945</v>
      </c>
      <c r="O165" s="11">
        <v>29.2</v>
      </c>
      <c r="P165" s="5">
        <v>26.8</v>
      </c>
      <c r="Q165" s="5">
        <v>28.4</v>
      </c>
      <c r="R165" s="5">
        <v>23.7</v>
      </c>
      <c r="S165" s="2">
        <v>4342</v>
      </c>
      <c r="T165" s="2">
        <v>1</v>
      </c>
      <c r="U165">
        <f>IF(AND(G165&gt;0,N165&gt;0), N165-G165, 0)</f>
        <v>-195</v>
      </c>
      <c r="V165">
        <f>M165-F165</f>
        <v>14</v>
      </c>
      <c r="W165">
        <f>IF(U165 &gt; 0, U165/V165, 0)</f>
        <v>0</v>
      </c>
      <c r="X165">
        <f>IF(AND(H165&gt;0,O165&gt;0), O165-H165, 0)</f>
        <v>0.19999999999999929</v>
      </c>
      <c r="Y165" s="9">
        <f>IF(AND(G165&gt;0,H165&gt;0),G165/H165,"")</f>
        <v>108.27586206896552</v>
      </c>
      <c r="Z165" s="9">
        <f>IF(AND(N165&gt;0,O165&gt;0),N165/O165,"")</f>
        <v>100.85616438356165</v>
      </c>
      <c r="AA165" s="9">
        <f>IF(AND(G165&gt;0,H165&gt;0),G165/(H165*H165),"")</f>
        <v>3.733650416171225</v>
      </c>
      <c r="AB165" s="9">
        <f>IF(AND(N165&gt;0,O165&gt;0),G165/(O165*O165),"")</f>
        <v>3.6826796772377559</v>
      </c>
      <c r="AC165" s="9">
        <v>3.6826796772377559</v>
      </c>
      <c r="AD165" s="11">
        <v>29.2</v>
      </c>
      <c r="AE165" s="9">
        <f>IF(AC165="","",ROUND(AC165,1))</f>
        <v>3.7</v>
      </c>
    </row>
    <row r="166" spans="1:31" x14ac:dyDescent="0.25">
      <c r="A166" s="2">
        <v>5359</v>
      </c>
      <c r="B166" s="3" t="s">
        <v>292</v>
      </c>
      <c r="C166" s="2">
        <v>1</v>
      </c>
      <c r="D166" s="3" t="s">
        <v>27</v>
      </c>
      <c r="E166" s="3" t="s">
        <v>20</v>
      </c>
      <c r="F166" s="4">
        <v>41041</v>
      </c>
      <c r="G166" s="11">
        <v>3100</v>
      </c>
      <c r="H166" s="11">
        <v>28.2</v>
      </c>
      <c r="I166" s="11">
        <v>27.1</v>
      </c>
      <c r="J166" s="16">
        <v>27.4</v>
      </c>
      <c r="K166" s="16">
        <v>24.7</v>
      </c>
      <c r="L166" s="13">
        <v>27391</v>
      </c>
      <c r="M166" s="14">
        <v>41133</v>
      </c>
      <c r="N166" s="11">
        <v>3800</v>
      </c>
      <c r="O166" s="11">
        <v>29.3</v>
      </c>
      <c r="P166" s="5">
        <v>28.1</v>
      </c>
      <c r="Q166" s="18">
        <v>27.6</v>
      </c>
      <c r="R166" s="18">
        <v>24.3</v>
      </c>
      <c r="S166" s="2">
        <v>5359</v>
      </c>
      <c r="T166" s="2">
        <v>1</v>
      </c>
      <c r="U166">
        <f>IF(AND(G166&gt;0,N166&gt;0), N166-G166, 0)</f>
        <v>700</v>
      </c>
      <c r="V166">
        <f>M166-F166</f>
        <v>92</v>
      </c>
      <c r="W166">
        <f>IF(U166 &gt; 0, U166/V166, 0)</f>
        <v>7.6086956521739131</v>
      </c>
      <c r="X166">
        <f>IF(AND(H166&gt;0,O166&gt;0), O166-H166, 0)</f>
        <v>1.1000000000000014</v>
      </c>
      <c r="Y166" s="9">
        <f>IF(AND(G166&gt;0,H166&gt;0),G166/H166,"")</f>
        <v>109.9290780141844</v>
      </c>
      <c r="Z166" s="9">
        <f>IF(AND(N166&gt;0,O166&gt;0),N166/O166,"")</f>
        <v>129.69283276450511</v>
      </c>
      <c r="AA166" s="9">
        <f>IF(AND(G166&gt;0,H166&gt;0),G166/(H166*H166),"")</f>
        <v>3.8981942558221419</v>
      </c>
      <c r="AB166" s="9">
        <f>IF(AND(N166&gt;0,O166&gt;0),G166/(O166*O166),"")</f>
        <v>3.6109913918624561</v>
      </c>
      <c r="AC166" s="9">
        <v>3.6109913918624561</v>
      </c>
      <c r="AD166" s="11">
        <v>29.3</v>
      </c>
      <c r="AE166" s="9">
        <f>IF(AC166="","",ROUND(AC166,1))</f>
        <v>3.6</v>
      </c>
    </row>
    <row r="167" spans="1:31" x14ac:dyDescent="0.25">
      <c r="A167" s="2">
        <v>5165</v>
      </c>
      <c r="B167" s="3" t="s">
        <v>254</v>
      </c>
      <c r="C167" s="2">
        <v>1</v>
      </c>
      <c r="D167" s="3" t="s">
        <v>27</v>
      </c>
      <c r="E167" s="3" t="s">
        <v>20</v>
      </c>
      <c r="F167" s="4">
        <v>40888</v>
      </c>
      <c r="G167" s="11">
        <v>3400</v>
      </c>
      <c r="H167" s="15"/>
      <c r="I167" s="15"/>
      <c r="L167" s="13">
        <v>26720</v>
      </c>
      <c r="M167" s="14">
        <v>41054</v>
      </c>
      <c r="N167" s="11">
        <v>4260</v>
      </c>
      <c r="O167" s="11">
        <v>29.5</v>
      </c>
      <c r="P167" s="5">
        <v>27.4</v>
      </c>
      <c r="Q167" s="18">
        <v>28.4</v>
      </c>
      <c r="R167" s="18">
        <v>24.3</v>
      </c>
      <c r="S167" s="2">
        <v>5165</v>
      </c>
      <c r="T167" s="2">
        <v>1</v>
      </c>
      <c r="U167">
        <f>IF(AND(G167&gt;0,N167&gt;0), N167-G167, 0)</f>
        <v>860</v>
      </c>
      <c r="V167">
        <f>M167-F167</f>
        <v>166</v>
      </c>
      <c r="W167">
        <f>IF(U167 &gt; 0, U167/V167, 0)</f>
        <v>5.1807228915662646</v>
      </c>
      <c r="X167">
        <f>IF(AND(H167&gt;0,O167&gt;0), O167-H167, 0)</f>
        <v>0</v>
      </c>
      <c r="Y167" s="9" t="str">
        <f>IF(AND(G167&gt;0,H167&gt;0),G167/H167,"")</f>
        <v/>
      </c>
      <c r="Z167" s="9">
        <f>IF(AND(N167&gt;0,O167&gt;0),N167/O167,"")</f>
        <v>144.40677966101694</v>
      </c>
      <c r="AA167" s="9" t="str">
        <f>IF(AND(G167&gt;0,H167&gt;0),G167/(H167*H167),"")</f>
        <v/>
      </c>
      <c r="AB167" s="9">
        <f>IF(AND(N167&gt;0,O167&gt;0),G167/(O167*O167),"")</f>
        <v>3.9069232979029014</v>
      </c>
      <c r="AC167" s="9">
        <v>3.9069232979029014</v>
      </c>
      <c r="AD167" s="11">
        <v>29.5</v>
      </c>
      <c r="AE167" s="9">
        <f>IF(AC167="","",ROUND(AC167,1))</f>
        <v>3.9</v>
      </c>
    </row>
    <row r="168" spans="1:31" x14ac:dyDescent="0.25">
      <c r="A168" s="2">
        <v>6090</v>
      </c>
      <c r="B168" s="3" t="s">
        <v>378</v>
      </c>
      <c r="C168" s="2">
        <v>1</v>
      </c>
      <c r="D168" s="3" t="s">
        <v>27</v>
      </c>
      <c r="E168" s="3" t="s">
        <v>20</v>
      </c>
      <c r="F168" s="4">
        <v>41658</v>
      </c>
      <c r="G168" s="11">
        <v>3330</v>
      </c>
      <c r="H168" s="11">
        <v>30</v>
      </c>
      <c r="I168" s="11">
        <v>27.2</v>
      </c>
      <c r="J168" s="16">
        <v>27.5</v>
      </c>
      <c r="K168" s="16">
        <v>22.7</v>
      </c>
      <c r="L168" s="13">
        <v>31297</v>
      </c>
      <c r="M168" s="14">
        <v>41683</v>
      </c>
      <c r="N168" s="11">
        <v>3180</v>
      </c>
      <c r="O168" s="11">
        <v>29.7</v>
      </c>
      <c r="P168" s="5">
        <v>27.2</v>
      </c>
      <c r="Q168" s="18">
        <v>27</v>
      </c>
      <c r="R168" s="18">
        <v>22.5</v>
      </c>
      <c r="S168" s="2">
        <v>6090</v>
      </c>
      <c r="T168" s="2">
        <v>1</v>
      </c>
      <c r="U168">
        <f>IF(AND(G168&gt;0,N168&gt;0), N168-G168, 0)</f>
        <v>-150</v>
      </c>
      <c r="V168">
        <f>M168-F168</f>
        <v>25</v>
      </c>
      <c r="W168">
        <f>IF(U168 &gt; 0, U168/V168, 0)</f>
        <v>0</v>
      </c>
      <c r="X168">
        <f>IF(AND(H168&gt;0,O168&gt;0), O168-H168, 0)</f>
        <v>-0.30000000000000071</v>
      </c>
      <c r="Y168" s="9">
        <f>IF(AND(G168&gt;0,H168&gt;0),G168/H168,"")</f>
        <v>111</v>
      </c>
      <c r="Z168" s="9">
        <f>IF(AND(N168&gt;0,O168&gt;0),N168/O168,"")</f>
        <v>107.07070707070707</v>
      </c>
      <c r="AA168" s="9">
        <f>IF(AND(G168&gt;0,H168&gt;0),G168/(H168*H168),"")</f>
        <v>3.7</v>
      </c>
      <c r="AB168" s="9">
        <f>IF(AND(N168&gt;0,O168&gt;0),G168/(O168*O168),"")</f>
        <v>3.7751249872461998</v>
      </c>
      <c r="AC168" s="9">
        <v>3.7751249872461998</v>
      </c>
      <c r="AD168" s="11">
        <v>29.7</v>
      </c>
      <c r="AE168" s="9">
        <f>IF(AC168="","",ROUND(AC168,1))</f>
        <v>3.8</v>
      </c>
    </row>
    <row r="169" spans="1:31" x14ac:dyDescent="0.25">
      <c r="A169" s="2">
        <v>5342</v>
      </c>
      <c r="B169" s="3" t="s">
        <v>234</v>
      </c>
      <c r="C169" s="2">
        <v>1</v>
      </c>
      <c r="D169" s="3" t="s">
        <v>27</v>
      </c>
      <c r="E169" s="3" t="s">
        <v>20</v>
      </c>
      <c r="F169" s="4">
        <v>41022</v>
      </c>
      <c r="G169" s="11">
        <v>3450</v>
      </c>
      <c r="H169" s="11">
        <v>29.2</v>
      </c>
      <c r="I169" s="11">
        <v>27.5</v>
      </c>
      <c r="J169" s="16">
        <v>28.2</v>
      </c>
      <c r="K169" s="16">
        <v>23.9</v>
      </c>
      <c r="L169" s="13">
        <v>27542</v>
      </c>
      <c r="M169" s="14">
        <v>41162</v>
      </c>
      <c r="N169" s="11">
        <v>4320</v>
      </c>
      <c r="O169" s="11">
        <v>30.5</v>
      </c>
      <c r="P169" s="5">
        <v>28.3</v>
      </c>
      <c r="Q169" s="5">
        <v>28.8</v>
      </c>
      <c r="R169" s="5">
        <v>24.3</v>
      </c>
      <c r="S169" s="2">
        <v>5342</v>
      </c>
      <c r="T169" s="2">
        <v>1</v>
      </c>
      <c r="U169">
        <f>IF(AND(G169&gt;0,N169&gt;0), N169-G169, 0)</f>
        <v>870</v>
      </c>
      <c r="V169">
        <f>M169-F169</f>
        <v>140</v>
      </c>
      <c r="W169">
        <f>IF(U169 &gt; 0, U169/V169, 0)</f>
        <v>6.2142857142857144</v>
      </c>
      <c r="X169">
        <f>IF(AND(H169&gt;0,O169&gt;0), O169-H169, 0)</f>
        <v>1.3000000000000007</v>
      </c>
      <c r="Y169" s="9">
        <f>IF(AND(G169&gt;0,H169&gt;0),G169/H169,"")</f>
        <v>118.15068493150686</v>
      </c>
      <c r="Z169" s="9">
        <f>IF(AND(N169&gt;0,O169&gt;0),N169/O169,"")</f>
        <v>141.63934426229508</v>
      </c>
      <c r="AA169" s="9">
        <f>IF(AND(G169&gt;0,H169&gt;0),G169/(H169*H169),"")</f>
        <v>4.0462563332707822</v>
      </c>
      <c r="AB169" s="9">
        <f>IF(AND(N169&gt;0,O169&gt;0),G169/(O169*O169),"")</f>
        <v>3.708680462241333</v>
      </c>
      <c r="AC169" s="9">
        <v>3.708680462241333</v>
      </c>
      <c r="AD169" s="11">
        <v>30.5</v>
      </c>
      <c r="AE169" s="9">
        <f>IF(AC169="","",ROUND(AC169,1))</f>
        <v>3.7</v>
      </c>
    </row>
    <row r="170" spans="1:31" x14ac:dyDescent="0.25">
      <c r="A170" s="2">
        <v>6635</v>
      </c>
      <c r="B170" s="3" t="s">
        <v>437</v>
      </c>
      <c r="C170" s="2">
        <v>1</v>
      </c>
      <c r="D170" s="3" t="s">
        <v>27</v>
      </c>
      <c r="E170" s="3" t="s">
        <v>20</v>
      </c>
      <c r="F170" s="4">
        <v>42307</v>
      </c>
      <c r="G170" s="16">
        <v>2529</v>
      </c>
      <c r="H170" s="11">
        <v>27.2</v>
      </c>
      <c r="I170" s="11">
        <v>25.3</v>
      </c>
      <c r="J170" s="16">
        <v>24.8</v>
      </c>
      <c r="K170" s="16">
        <v>21.5</v>
      </c>
      <c r="L170" s="13">
        <v>37848</v>
      </c>
      <c r="M170" s="14">
        <v>42725</v>
      </c>
      <c r="N170" s="16">
        <v>4300</v>
      </c>
      <c r="O170" s="11">
        <v>31</v>
      </c>
      <c r="P170" s="5">
        <v>28.9</v>
      </c>
      <c r="Q170" s="18">
        <v>28.3</v>
      </c>
      <c r="R170" s="18">
        <v>23.7</v>
      </c>
      <c r="S170" s="2">
        <v>6635</v>
      </c>
      <c r="T170" s="2">
        <v>1</v>
      </c>
      <c r="U170">
        <f>IF(AND(G170&gt;0,N170&gt;0), N170-G170, 0)</f>
        <v>1771</v>
      </c>
      <c r="V170">
        <f>M170-F170</f>
        <v>418</v>
      </c>
      <c r="W170">
        <f>IF(U170 &gt; 0, U170/V170, 0)</f>
        <v>4.2368421052631575</v>
      </c>
      <c r="X170">
        <f>IF(AND(H170&gt;0,O170&gt;0), O170-H170, 0)</f>
        <v>3.8000000000000007</v>
      </c>
      <c r="Y170" s="9">
        <f>IF(AND(G170&gt;0,H170&gt;0),G170/H170,"")</f>
        <v>92.977941176470594</v>
      </c>
      <c r="Z170" s="9">
        <f>IF(AND(N170&gt;0,O170&gt;0),N170/O170,"")</f>
        <v>138.70967741935485</v>
      </c>
      <c r="AA170" s="9">
        <f>IF(AND(G170&gt;0,H170&gt;0),G170/(H170*H170),"")</f>
        <v>3.4183066608996544</v>
      </c>
      <c r="AB170" s="9">
        <f>IF(AND(N170&gt;0,O170&gt;0),G170/(O170*O170),"")</f>
        <v>2.631633714880333</v>
      </c>
      <c r="AC170" s="9">
        <v>2.631633714880333</v>
      </c>
      <c r="AD170" s="11">
        <v>31</v>
      </c>
      <c r="AE170" s="9">
        <f>IF(AC170="","",ROUND(AC170,1))</f>
        <v>2.6</v>
      </c>
    </row>
    <row r="171" spans="1:31" x14ac:dyDescent="0.25">
      <c r="A171" s="2">
        <v>6894</v>
      </c>
      <c r="B171" s="3" t="s">
        <v>499</v>
      </c>
      <c r="C171" s="2">
        <v>1</v>
      </c>
      <c r="D171" s="3" t="s">
        <v>27</v>
      </c>
      <c r="E171" s="3" t="s">
        <v>20</v>
      </c>
      <c r="F171" s="4">
        <v>42932</v>
      </c>
      <c r="G171" s="11">
        <v>3168</v>
      </c>
      <c r="H171" s="16">
        <v>29</v>
      </c>
      <c r="I171" s="19"/>
      <c r="J171" s="19"/>
      <c r="L171" s="13">
        <v>40480</v>
      </c>
      <c r="M171" s="14">
        <v>43089</v>
      </c>
      <c r="N171" s="11">
        <v>4420</v>
      </c>
      <c r="O171" s="11">
        <v>31</v>
      </c>
      <c r="P171" s="5">
        <v>27</v>
      </c>
      <c r="Q171" s="5">
        <v>27.8</v>
      </c>
      <c r="S171" s="2">
        <v>6894</v>
      </c>
      <c r="T171" s="2">
        <v>1</v>
      </c>
      <c r="U171">
        <f>IF(AND(G171&gt;0,N171&gt;0), N171-G171, 0)</f>
        <v>1252</v>
      </c>
      <c r="V171">
        <f>M171-F171</f>
        <v>157</v>
      </c>
      <c r="W171">
        <f>IF(U171 &gt; 0, U171/V171, 0)</f>
        <v>7.9745222929936306</v>
      </c>
      <c r="X171">
        <f>IF(AND(H171&gt;0,O171&gt;0), O171-H171, 0)</f>
        <v>2</v>
      </c>
      <c r="Y171" s="9">
        <f>IF(AND(G171&gt;0,H171&gt;0),G171/H171,"")</f>
        <v>109.24137931034483</v>
      </c>
      <c r="Z171" s="9">
        <f>IF(AND(N171&gt;0,O171&gt;0),N171/O171,"")</f>
        <v>142.58064516129033</v>
      </c>
      <c r="AA171" s="9">
        <f>IF(AND(G171&gt;0,H171&gt;0),G171/(H171*H171),"")</f>
        <v>3.7669441141498217</v>
      </c>
      <c r="AB171" s="9">
        <f>IF(AND(N171&gt;0,O171&gt;0),G171/(O171*O171),"")</f>
        <v>3.2965660770031215</v>
      </c>
      <c r="AC171" s="9">
        <v>3.2965660770031215</v>
      </c>
      <c r="AD171" s="11">
        <v>31</v>
      </c>
      <c r="AE171" s="9">
        <f>IF(AC171="","",ROUND(AC171,1))</f>
        <v>3.3</v>
      </c>
    </row>
    <row r="172" spans="1:31" x14ac:dyDescent="0.25">
      <c r="A172" s="2">
        <v>6061</v>
      </c>
      <c r="B172" s="3" t="s">
        <v>372</v>
      </c>
      <c r="C172" s="2">
        <v>5</v>
      </c>
      <c r="D172" s="3" t="s">
        <v>52</v>
      </c>
      <c r="E172" s="3" t="s">
        <v>20</v>
      </c>
      <c r="F172" s="4">
        <v>41622</v>
      </c>
      <c r="G172" s="11">
        <v>2284</v>
      </c>
      <c r="H172" s="11">
        <v>31</v>
      </c>
      <c r="I172" s="11">
        <v>26</v>
      </c>
      <c r="J172" s="19"/>
      <c r="L172" s="13">
        <v>30796</v>
      </c>
      <c r="M172" s="14">
        <v>41622</v>
      </c>
      <c r="N172" s="11">
        <v>2284</v>
      </c>
      <c r="O172" s="11">
        <v>31</v>
      </c>
      <c r="P172" s="5">
        <v>26</v>
      </c>
      <c r="Q172" s="20"/>
      <c r="R172" s="20"/>
      <c r="S172" s="2">
        <v>6061</v>
      </c>
      <c r="T172" s="2">
        <v>1</v>
      </c>
      <c r="U172">
        <f>IF(AND(G172&gt;0,N172&gt;0), N172-G172, 0)</f>
        <v>0</v>
      </c>
      <c r="V172">
        <f>M172-F172</f>
        <v>0</v>
      </c>
      <c r="W172">
        <f>IF(U172 &gt; 0, U172/V172, 0)</f>
        <v>0</v>
      </c>
      <c r="X172">
        <f>IF(AND(H172&gt;0,O172&gt;0), O172-H172, 0)</f>
        <v>0</v>
      </c>
      <c r="Y172" s="9">
        <f>IF(AND(G172&gt;0,H172&gt;0),G172/H172,"")</f>
        <v>73.677419354838705</v>
      </c>
      <c r="Z172" s="9">
        <f>IF(AND(N172&gt;0,O172&gt;0),N172/O172,"")</f>
        <v>73.677419354838705</v>
      </c>
      <c r="AA172" s="9">
        <f>IF(AND(G172&gt;0,H172&gt;0),G172/(H172*H172),"")</f>
        <v>2.3766909469302808</v>
      </c>
      <c r="AB172" s="9">
        <f>IF(AND(N172&gt;0,O172&gt;0),G172/(O172*O172),"")</f>
        <v>2.3766909469302808</v>
      </c>
      <c r="AC172" s="9">
        <v>2.3766909469302808</v>
      </c>
      <c r="AD172" s="11">
        <v>31</v>
      </c>
      <c r="AE172" s="9">
        <f>IF(AC172="","",ROUND(AC172,1))</f>
        <v>2.4</v>
      </c>
    </row>
    <row r="173" spans="1:31" x14ac:dyDescent="0.25">
      <c r="A173" s="2">
        <v>1325</v>
      </c>
      <c r="B173" s="3" t="s">
        <v>144</v>
      </c>
      <c r="C173" s="2">
        <v>1</v>
      </c>
      <c r="D173" s="3" t="s">
        <v>27</v>
      </c>
      <c r="E173" s="3" t="s">
        <v>20</v>
      </c>
      <c r="F173" s="4">
        <v>39380</v>
      </c>
      <c r="G173" s="11">
        <v>2700</v>
      </c>
      <c r="H173" s="16">
        <v>27</v>
      </c>
      <c r="I173" s="16">
        <v>24.4</v>
      </c>
      <c r="J173" s="19"/>
      <c r="K173" s="19"/>
      <c r="L173" s="13">
        <v>10708</v>
      </c>
      <c r="M173" s="14">
        <v>39644</v>
      </c>
      <c r="N173" s="16">
        <v>4760</v>
      </c>
      <c r="O173" s="11">
        <v>31.5</v>
      </c>
      <c r="P173" s="5">
        <v>28.7</v>
      </c>
      <c r="Q173" s="17"/>
      <c r="R173" s="17"/>
      <c r="S173" s="2">
        <v>1325</v>
      </c>
      <c r="T173" s="2">
        <v>1</v>
      </c>
      <c r="U173">
        <f>IF(AND(G173&gt;0,N173&gt;0), N173-G173, 0)</f>
        <v>2060</v>
      </c>
      <c r="V173">
        <f>M173-F173</f>
        <v>264</v>
      </c>
      <c r="W173">
        <f>IF(U173 &gt; 0, U173/V173, 0)</f>
        <v>7.8030303030303028</v>
      </c>
      <c r="X173">
        <f>IF(AND(H173&gt;0,O173&gt;0), O173-H173, 0)</f>
        <v>4.5</v>
      </c>
      <c r="Y173" s="9">
        <f>IF(AND(G173&gt;0,H173&gt;0),G173/H173,"")</f>
        <v>100</v>
      </c>
      <c r="Z173" s="9">
        <f>IF(AND(N173&gt;0,O173&gt;0),N173/O173,"")</f>
        <v>151.11111111111111</v>
      </c>
      <c r="AA173" s="9">
        <f>IF(AND(G173&gt;0,H173&gt;0),G173/(H173*H173),"")</f>
        <v>3.7037037037037037</v>
      </c>
      <c r="AB173" s="9">
        <f>IF(AND(N173&gt;0,O173&gt;0),G173/(O173*O173),"")</f>
        <v>2.7210884353741496</v>
      </c>
      <c r="AC173" s="9">
        <v>2.7210884353741496</v>
      </c>
      <c r="AD173" s="11">
        <v>31.5</v>
      </c>
      <c r="AE173" s="9">
        <f>IF(AC173="","",ROUND(AC173,1))</f>
        <v>2.7</v>
      </c>
    </row>
    <row r="174" spans="1:31" x14ac:dyDescent="0.25">
      <c r="A174" s="2">
        <v>6073</v>
      </c>
      <c r="B174" s="3" t="s">
        <v>376</v>
      </c>
      <c r="C174" s="2">
        <v>2</v>
      </c>
      <c r="D174" s="3" t="s">
        <v>19</v>
      </c>
      <c r="E174" s="3" t="s">
        <v>20</v>
      </c>
      <c r="F174" s="4">
        <v>41626</v>
      </c>
      <c r="G174" s="11">
        <v>3428</v>
      </c>
      <c r="H174" s="11">
        <v>30.7</v>
      </c>
      <c r="I174" s="11">
        <v>30.8</v>
      </c>
      <c r="J174" s="16">
        <v>26.4</v>
      </c>
      <c r="K174" s="16">
        <v>23.1</v>
      </c>
      <c r="L174" s="13">
        <v>32046</v>
      </c>
      <c r="M174" s="14">
        <v>41808</v>
      </c>
      <c r="N174" s="11">
        <v>4855</v>
      </c>
      <c r="O174" s="11">
        <v>31.9</v>
      </c>
      <c r="P174" s="5">
        <v>31.8</v>
      </c>
      <c r="Q174" s="18">
        <v>29.2</v>
      </c>
      <c r="R174" s="18">
        <v>26.2</v>
      </c>
      <c r="S174" s="2">
        <v>6073</v>
      </c>
      <c r="T174" s="2">
        <v>1</v>
      </c>
      <c r="U174">
        <f>IF(AND(G174&gt;0,N174&gt;0), N174-G174, 0)</f>
        <v>1427</v>
      </c>
      <c r="V174">
        <f>M174-F174</f>
        <v>182</v>
      </c>
      <c r="W174">
        <f>IF(U174 &gt; 0, U174/V174, 0)</f>
        <v>7.8406593406593403</v>
      </c>
      <c r="X174">
        <f>IF(AND(H174&gt;0,O174&gt;0), O174-H174, 0)</f>
        <v>1.1999999999999993</v>
      </c>
      <c r="Y174" s="9">
        <f>IF(AND(G174&gt;0,H174&gt;0),G174/H174,"")</f>
        <v>111.66123778501628</v>
      </c>
      <c r="Z174" s="9">
        <f>IF(AND(N174&gt;0,O174&gt;0),N174/O174,"")</f>
        <v>152.19435736677116</v>
      </c>
      <c r="AA174" s="9">
        <f>IF(AND(G174&gt;0,H174&gt;0),G174/(H174*H174),"")</f>
        <v>3.6371738692187714</v>
      </c>
      <c r="AB174" s="9">
        <f>IF(AND(N174&gt;0,O174&gt;0),G174/(O174*O174),"")</f>
        <v>3.3686775876809389</v>
      </c>
      <c r="AC174" s="9">
        <v>3.3686775876809389</v>
      </c>
      <c r="AD174" s="11">
        <v>31.9</v>
      </c>
      <c r="AE174" s="9">
        <f>IF(AC174="","",ROUND(AC174,1))</f>
        <v>3.4</v>
      </c>
    </row>
    <row r="175" spans="1:31" x14ac:dyDescent="0.25">
      <c r="A175" s="2">
        <v>6670</v>
      </c>
      <c r="B175" s="3" t="s">
        <v>451</v>
      </c>
      <c r="C175" s="2">
        <v>1</v>
      </c>
      <c r="D175" s="3" t="s">
        <v>27</v>
      </c>
      <c r="E175" s="3" t="s">
        <v>20</v>
      </c>
      <c r="F175" s="4">
        <v>42394</v>
      </c>
      <c r="G175" s="11">
        <v>2082</v>
      </c>
      <c r="H175" s="11">
        <v>26.5</v>
      </c>
      <c r="I175" s="11">
        <v>22.6</v>
      </c>
      <c r="J175" s="16">
        <v>24.1</v>
      </c>
      <c r="K175" s="16">
        <v>19.399999999999999</v>
      </c>
      <c r="L175" s="13">
        <v>37845</v>
      </c>
      <c r="M175" s="14">
        <v>42725</v>
      </c>
      <c r="N175" s="11">
        <v>4240</v>
      </c>
      <c r="O175" s="11">
        <v>32</v>
      </c>
      <c r="P175" s="5">
        <v>27.3</v>
      </c>
      <c r="Q175" s="18">
        <v>29.2</v>
      </c>
      <c r="R175" s="18">
        <v>23.4</v>
      </c>
      <c r="S175" s="2">
        <v>6670</v>
      </c>
      <c r="T175" s="2">
        <v>1</v>
      </c>
      <c r="U175">
        <f>IF(AND(G175&gt;0,N175&gt;0), N175-G175, 0)</f>
        <v>2158</v>
      </c>
      <c r="V175">
        <f>M175-F175</f>
        <v>331</v>
      </c>
      <c r="W175">
        <f>IF(U175 &gt; 0, U175/V175, 0)</f>
        <v>6.5196374622356492</v>
      </c>
      <c r="X175">
        <f>IF(AND(H175&gt;0,O175&gt;0), O175-H175, 0)</f>
        <v>5.5</v>
      </c>
      <c r="Y175" s="9">
        <f>IF(AND(G175&gt;0,H175&gt;0),G175/H175,"")</f>
        <v>78.566037735849051</v>
      </c>
      <c r="Z175" s="9">
        <f>IF(AND(N175&gt;0,O175&gt;0),N175/O175,"")</f>
        <v>132.5</v>
      </c>
      <c r="AA175" s="9">
        <f>IF(AND(G175&gt;0,H175&gt;0),G175/(H175*H175),"")</f>
        <v>2.9647561409754362</v>
      </c>
      <c r="AB175" s="9">
        <f>IF(AND(N175&gt;0,O175&gt;0),G175/(O175*O175),"")</f>
        <v>2.033203125</v>
      </c>
      <c r="AC175" s="9">
        <v>2.033203125</v>
      </c>
      <c r="AD175" s="11">
        <v>32</v>
      </c>
      <c r="AE175" s="9">
        <f>IF(AC175="","",ROUND(AC175,1))</f>
        <v>2</v>
      </c>
    </row>
    <row r="176" spans="1:31" x14ac:dyDescent="0.25">
      <c r="A176" s="2">
        <v>2427</v>
      </c>
      <c r="B176" s="3" t="s">
        <v>180</v>
      </c>
      <c r="C176" s="2">
        <v>1</v>
      </c>
      <c r="D176" s="3" t="s">
        <v>27</v>
      </c>
      <c r="E176" s="3" t="s">
        <v>20</v>
      </c>
      <c r="F176" s="4">
        <v>39820</v>
      </c>
      <c r="G176" s="11">
        <v>3580</v>
      </c>
      <c r="H176" s="11">
        <v>30.3</v>
      </c>
      <c r="I176" s="11">
        <v>27.7</v>
      </c>
      <c r="J176" s="19"/>
      <c r="K176" s="19"/>
      <c r="L176" s="13">
        <v>15130</v>
      </c>
      <c r="M176" s="14">
        <v>39937</v>
      </c>
      <c r="N176" s="11">
        <v>4300</v>
      </c>
      <c r="O176" s="11">
        <v>32</v>
      </c>
      <c r="P176" s="5">
        <v>28.3</v>
      </c>
      <c r="Q176" s="17"/>
      <c r="R176" s="17"/>
      <c r="S176" s="2">
        <v>2427</v>
      </c>
      <c r="T176" s="2">
        <v>1</v>
      </c>
      <c r="U176">
        <f>IF(AND(G176&gt;0,N176&gt;0), N176-G176, 0)</f>
        <v>720</v>
      </c>
      <c r="V176">
        <f>M176-F176</f>
        <v>117</v>
      </c>
      <c r="W176">
        <f>IF(U176 &gt; 0, U176/V176, 0)</f>
        <v>6.1538461538461542</v>
      </c>
      <c r="X176">
        <f>IF(AND(H176&gt;0,O176&gt;0), O176-H176, 0)</f>
        <v>1.6999999999999993</v>
      </c>
      <c r="Y176" s="9">
        <f>IF(AND(G176&gt;0,H176&gt;0),G176/H176,"")</f>
        <v>118.15181518151815</v>
      </c>
      <c r="Z176" s="9">
        <f>IF(AND(N176&gt;0,O176&gt;0),N176/O176,"")</f>
        <v>134.375</v>
      </c>
      <c r="AA176" s="9">
        <f>IF(AND(G176&gt;0,H176&gt;0),G176/(H176*H176),"")</f>
        <v>3.8993998409741963</v>
      </c>
      <c r="AB176" s="9">
        <f>IF(AND(N176&gt;0,O176&gt;0),G176/(O176*O176),"")</f>
        <v>3.49609375</v>
      </c>
      <c r="AC176" s="9">
        <v>3.49609375</v>
      </c>
      <c r="AD176" s="11">
        <v>32</v>
      </c>
      <c r="AE176" s="9">
        <f>IF(AC176="","",ROUND(AC176,1))</f>
        <v>3.5</v>
      </c>
    </row>
    <row r="177" spans="1:31" x14ac:dyDescent="0.25">
      <c r="A177" s="2">
        <v>7038</v>
      </c>
      <c r="B177" s="3" t="s">
        <v>530</v>
      </c>
      <c r="C177" s="2">
        <v>5</v>
      </c>
      <c r="D177" s="3" t="s">
        <v>52</v>
      </c>
      <c r="E177" s="3" t="s">
        <v>20</v>
      </c>
      <c r="F177" s="4">
        <v>43128</v>
      </c>
      <c r="G177" s="11">
        <v>2540</v>
      </c>
      <c r="H177" s="11">
        <v>32</v>
      </c>
      <c r="I177" s="11">
        <v>26.5</v>
      </c>
      <c r="J177" s="19"/>
      <c r="K177" s="19"/>
      <c r="L177" s="13">
        <v>40841</v>
      </c>
      <c r="M177" s="14">
        <v>43128</v>
      </c>
      <c r="N177" s="11">
        <v>2540</v>
      </c>
      <c r="O177" s="11">
        <v>32</v>
      </c>
      <c r="P177" s="5">
        <v>26.5</v>
      </c>
      <c r="Q177" s="17"/>
      <c r="S177" s="2">
        <v>7038</v>
      </c>
      <c r="T177" s="2">
        <v>1</v>
      </c>
      <c r="U177">
        <f>IF(AND(G177&gt;0,N177&gt;0), N177-G177, 0)</f>
        <v>0</v>
      </c>
      <c r="V177">
        <f>M177-F177</f>
        <v>0</v>
      </c>
      <c r="W177">
        <f>IF(U177 &gt; 0, U177/V177, 0)</f>
        <v>0</v>
      </c>
      <c r="X177">
        <f>IF(AND(H177&gt;0,O177&gt;0), O177-H177, 0)</f>
        <v>0</v>
      </c>
      <c r="Y177" s="9">
        <f>IF(AND(G177&gt;0,H177&gt;0),G177/H177,"")</f>
        <v>79.375</v>
      </c>
      <c r="Z177" s="9">
        <f>IF(AND(N177&gt;0,O177&gt;0),N177/O177,"")</f>
        <v>79.375</v>
      </c>
      <c r="AA177" s="9">
        <f>IF(AND(G177&gt;0,H177&gt;0),G177/(H177*H177),"")</f>
        <v>2.48046875</v>
      </c>
      <c r="AB177" s="9">
        <f>IF(AND(N177&gt;0,O177&gt;0),G177/(O177*O177),"")</f>
        <v>2.48046875</v>
      </c>
      <c r="AC177" s="9">
        <v>2.48046875</v>
      </c>
      <c r="AD177" s="11">
        <v>32</v>
      </c>
      <c r="AE177" s="9">
        <f>IF(AC177="","",ROUND(AC177,1))</f>
        <v>2.5</v>
      </c>
    </row>
    <row r="178" spans="1:31" x14ac:dyDescent="0.25">
      <c r="A178" s="2">
        <v>863</v>
      </c>
      <c r="B178" s="3" t="s">
        <v>110</v>
      </c>
      <c r="C178" s="2">
        <v>5</v>
      </c>
      <c r="D178" s="3" t="s">
        <v>52</v>
      </c>
      <c r="E178" s="3" t="s">
        <v>20</v>
      </c>
      <c r="F178" s="4">
        <v>37838</v>
      </c>
      <c r="G178" s="11">
        <v>2397</v>
      </c>
      <c r="H178" s="11">
        <v>32.5</v>
      </c>
      <c r="I178" s="11">
        <v>27</v>
      </c>
      <c r="L178" s="13">
        <v>9087</v>
      </c>
      <c r="M178" s="14">
        <v>37838</v>
      </c>
      <c r="N178" s="11">
        <v>2397</v>
      </c>
      <c r="O178" s="11">
        <v>32.5</v>
      </c>
      <c r="P178" s="5">
        <v>27</v>
      </c>
      <c r="Q178" s="17"/>
      <c r="R178" s="17"/>
      <c r="S178" s="2">
        <v>863</v>
      </c>
      <c r="T178" s="2">
        <v>1</v>
      </c>
      <c r="U178">
        <f>IF(AND(G178&gt;0,N178&gt;0), N178-G178, 0)</f>
        <v>0</v>
      </c>
      <c r="V178">
        <f>M178-F178</f>
        <v>0</v>
      </c>
      <c r="W178">
        <f>IF(U178 &gt; 0, U178/V178, 0)</f>
        <v>0</v>
      </c>
      <c r="X178">
        <f>IF(AND(H178&gt;0,O178&gt;0), O178-H178, 0)</f>
        <v>0</v>
      </c>
      <c r="Y178" s="9">
        <f>IF(AND(G178&gt;0,H178&gt;0),G178/H178,"")</f>
        <v>73.753846153846155</v>
      </c>
      <c r="Z178" s="9">
        <f>IF(AND(N178&gt;0,O178&gt;0),N178/O178,"")</f>
        <v>73.753846153846155</v>
      </c>
      <c r="AA178" s="9">
        <f>IF(AND(G178&gt;0,H178&gt;0),G178/(H178*H178),"")</f>
        <v>2.2693491124260357</v>
      </c>
      <c r="AB178" s="9">
        <f>IF(AND(N178&gt;0,O178&gt;0),G178/(O178*O178),"")</f>
        <v>2.2693491124260357</v>
      </c>
      <c r="AC178" s="9">
        <v>2.2693491124260357</v>
      </c>
      <c r="AD178" s="11">
        <v>32.5</v>
      </c>
      <c r="AE178" s="9">
        <f>IF(AC178="","",ROUND(AC178,1))</f>
        <v>2.2999999999999998</v>
      </c>
    </row>
    <row r="179" spans="1:31" x14ac:dyDescent="0.25">
      <c r="A179" s="2">
        <v>4347</v>
      </c>
      <c r="B179" s="3" t="s">
        <v>224</v>
      </c>
      <c r="C179" s="2">
        <v>1</v>
      </c>
      <c r="D179" s="3" t="s">
        <v>27</v>
      </c>
      <c r="E179" s="3" t="s">
        <v>20</v>
      </c>
      <c r="F179" s="4">
        <v>40415</v>
      </c>
      <c r="G179" s="11">
        <v>2400</v>
      </c>
      <c r="H179" s="11">
        <v>30.5</v>
      </c>
      <c r="I179" s="11">
        <v>28.7</v>
      </c>
      <c r="L179" s="13">
        <v>21979</v>
      </c>
      <c r="M179" s="14">
        <v>40668</v>
      </c>
      <c r="N179" s="11">
        <v>4860</v>
      </c>
      <c r="O179" s="11">
        <v>32.6</v>
      </c>
      <c r="P179" s="5">
        <v>29.7</v>
      </c>
      <c r="Q179" s="18">
        <v>31</v>
      </c>
      <c r="S179" s="2">
        <v>4347</v>
      </c>
      <c r="T179" s="2">
        <v>1</v>
      </c>
      <c r="U179">
        <f>IF(AND(G179&gt;0,N179&gt;0), N179-G179, 0)</f>
        <v>2460</v>
      </c>
      <c r="V179">
        <f>M179-F179</f>
        <v>253</v>
      </c>
      <c r="W179">
        <f>IF(U179 &gt; 0, U179/V179, 0)</f>
        <v>9.7233201581027675</v>
      </c>
      <c r="X179">
        <f>IF(AND(H179&gt;0,O179&gt;0), O179-H179, 0)</f>
        <v>2.1000000000000014</v>
      </c>
      <c r="Y179" s="9">
        <f>IF(AND(G179&gt;0,H179&gt;0),G179/H179,"")</f>
        <v>78.688524590163937</v>
      </c>
      <c r="Z179" s="9">
        <f>IF(AND(N179&gt;0,O179&gt;0),N179/O179,"")</f>
        <v>149.07975460122699</v>
      </c>
      <c r="AA179" s="9">
        <f>IF(AND(G179&gt;0,H179&gt;0),G179/(H179*H179),"")</f>
        <v>2.5799516259070141</v>
      </c>
      <c r="AB179" s="9">
        <f>IF(AND(N179&gt;0,O179&gt;0),G179/(O179*O179),"")</f>
        <v>2.2582709172343711</v>
      </c>
      <c r="AC179" s="9">
        <v>2.2582709172343711</v>
      </c>
      <c r="AD179" s="11">
        <v>32.6</v>
      </c>
      <c r="AE179" s="9">
        <f>IF(AC179="","",ROUND(AC179,1))</f>
        <v>2.2999999999999998</v>
      </c>
    </row>
    <row r="180" spans="1:31" x14ac:dyDescent="0.25">
      <c r="A180" s="2">
        <v>6063</v>
      </c>
      <c r="B180" s="3" t="s">
        <v>373</v>
      </c>
      <c r="C180" s="2">
        <v>5</v>
      </c>
      <c r="D180" s="3" t="s">
        <v>52</v>
      </c>
      <c r="E180" s="3" t="s">
        <v>20</v>
      </c>
      <c r="F180" s="4">
        <v>41622</v>
      </c>
      <c r="G180" s="11">
        <v>2330</v>
      </c>
      <c r="H180" s="11">
        <v>33</v>
      </c>
      <c r="I180" s="11">
        <v>26</v>
      </c>
      <c r="J180" s="19"/>
      <c r="K180" s="19"/>
      <c r="L180" s="13">
        <v>30802</v>
      </c>
      <c r="M180" s="14">
        <v>41622</v>
      </c>
      <c r="N180" s="11">
        <v>2330</v>
      </c>
      <c r="O180" s="11">
        <v>33</v>
      </c>
      <c r="P180" s="5">
        <v>26</v>
      </c>
      <c r="Q180" s="20"/>
      <c r="R180" s="20"/>
      <c r="S180" s="2">
        <v>6063</v>
      </c>
      <c r="T180" s="2">
        <v>1</v>
      </c>
      <c r="U180">
        <f>IF(AND(G180&gt;0,N180&gt;0), N180-G180, 0)</f>
        <v>0</v>
      </c>
      <c r="V180">
        <f>M180-F180</f>
        <v>0</v>
      </c>
      <c r="W180">
        <f>IF(U180 &gt; 0, U180/V180, 0)</f>
        <v>0</v>
      </c>
      <c r="X180">
        <f>IF(AND(H180&gt;0,O180&gt;0), O180-H180, 0)</f>
        <v>0</v>
      </c>
      <c r="Y180" s="9">
        <f>IF(AND(G180&gt;0,H180&gt;0),G180/H180,"")</f>
        <v>70.606060606060609</v>
      </c>
      <c r="Z180" s="9">
        <f>IF(AND(N180&gt;0,O180&gt;0),N180/O180,"")</f>
        <v>70.606060606060609</v>
      </c>
      <c r="AA180" s="9">
        <f>IF(AND(G180&gt;0,H180&gt;0),G180/(H180*H180),"")</f>
        <v>2.1395775941230486</v>
      </c>
      <c r="AB180" s="9">
        <f>IF(AND(N180&gt;0,O180&gt;0),G180/(O180*O180),"")</f>
        <v>2.1395775941230486</v>
      </c>
      <c r="AC180" s="9">
        <v>2.1395775941230486</v>
      </c>
      <c r="AD180" s="11">
        <v>33</v>
      </c>
      <c r="AE180" s="9">
        <f>IF(AC180="","",ROUND(AC180,1))</f>
        <v>2.1</v>
      </c>
    </row>
    <row r="181" spans="1:31" x14ac:dyDescent="0.25">
      <c r="A181" s="2">
        <v>6388</v>
      </c>
      <c r="B181" s="3" t="s">
        <v>100</v>
      </c>
      <c r="C181" s="2">
        <v>2</v>
      </c>
      <c r="D181" s="3" t="s">
        <v>19</v>
      </c>
      <c r="E181" s="3" t="s">
        <v>20</v>
      </c>
      <c r="F181" s="4">
        <v>42067</v>
      </c>
      <c r="G181" s="11">
        <v>3073</v>
      </c>
      <c r="H181" s="11">
        <v>32.200000000000003</v>
      </c>
      <c r="I181" s="11">
        <v>30</v>
      </c>
      <c r="J181" s="16">
        <v>27.7</v>
      </c>
      <c r="K181" s="16">
        <v>23.2</v>
      </c>
      <c r="L181" s="13">
        <v>34547</v>
      </c>
      <c r="M181" s="14">
        <v>42169</v>
      </c>
      <c r="N181" s="11">
        <v>4640</v>
      </c>
      <c r="O181" s="11">
        <v>34.299999999999997</v>
      </c>
      <c r="P181" s="5">
        <v>31</v>
      </c>
      <c r="Q181" s="5">
        <v>28.7</v>
      </c>
      <c r="R181" s="17"/>
      <c r="S181" s="2">
        <v>6388</v>
      </c>
      <c r="T181" s="2">
        <v>1</v>
      </c>
      <c r="U181">
        <f>IF(AND(G181&gt;0,N181&gt;0), N181-G181, 0)</f>
        <v>1567</v>
      </c>
      <c r="V181">
        <f>M181-F181</f>
        <v>102</v>
      </c>
      <c r="W181">
        <f>IF(U181 &gt; 0, U181/V181, 0)</f>
        <v>15.362745098039216</v>
      </c>
      <c r="X181">
        <f>IF(AND(H181&gt;0,O181&gt;0), O181-H181, 0)</f>
        <v>2.0999999999999943</v>
      </c>
      <c r="Y181" s="9">
        <f>IF(AND(G181&gt;0,H181&gt;0),G181/H181,"")</f>
        <v>95.434782608695642</v>
      </c>
      <c r="Z181" s="9">
        <f>IF(AND(N181&gt;0,O181&gt;0),N181/O181,"")</f>
        <v>135.27696793002917</v>
      </c>
      <c r="AA181" s="9">
        <f>IF(AND(G181&gt;0,H181&gt;0),G181/(H181*H181),"")</f>
        <v>2.9638131244936532</v>
      </c>
      <c r="AB181" s="9">
        <f>IF(AND(N181&gt;0,O181&gt;0),G181/(O181*O181),"")</f>
        <v>2.6120069018861192</v>
      </c>
      <c r="AC181" s="9">
        <v>2.6120069018861192</v>
      </c>
      <c r="AD181" s="11">
        <v>34.299999999999997</v>
      </c>
      <c r="AE181" s="9">
        <f>IF(AC181="","",ROUND(AC181,1))</f>
        <v>2.6</v>
      </c>
    </row>
    <row r="182" spans="1:31" x14ac:dyDescent="0.25">
      <c r="A182" s="2">
        <v>6640</v>
      </c>
      <c r="B182" s="3" t="s">
        <v>441</v>
      </c>
      <c r="C182" s="2">
        <v>1</v>
      </c>
      <c r="D182" s="3" t="s">
        <v>27</v>
      </c>
      <c r="E182" s="3" t="s">
        <v>20</v>
      </c>
      <c r="F182" s="4">
        <v>42323</v>
      </c>
      <c r="G182" s="11">
        <v>4920</v>
      </c>
      <c r="H182" s="11">
        <v>33.5</v>
      </c>
      <c r="I182" s="11">
        <v>31</v>
      </c>
      <c r="J182" s="16">
        <v>31.2</v>
      </c>
      <c r="K182" s="16">
        <v>25.9</v>
      </c>
      <c r="L182" s="13">
        <v>35679</v>
      </c>
      <c r="M182" s="14">
        <v>42360</v>
      </c>
      <c r="N182" s="11">
        <v>5300</v>
      </c>
      <c r="O182" s="11">
        <v>34.5</v>
      </c>
      <c r="P182" s="5">
        <v>31.5</v>
      </c>
      <c r="Q182" s="18">
        <v>31.4</v>
      </c>
      <c r="R182" s="18">
        <v>25.7</v>
      </c>
      <c r="S182" s="2">
        <v>6640</v>
      </c>
      <c r="T182" s="2">
        <v>1</v>
      </c>
      <c r="U182">
        <f>IF(AND(G182&gt;0,N182&gt;0), N182-G182, 0)</f>
        <v>380</v>
      </c>
      <c r="V182">
        <f>M182-F182</f>
        <v>37</v>
      </c>
      <c r="W182">
        <f>IF(U182 &gt; 0, U182/V182, 0)</f>
        <v>10.27027027027027</v>
      </c>
      <c r="X182">
        <f>IF(AND(H182&gt;0,O182&gt;0), O182-H182, 0)</f>
        <v>1</v>
      </c>
      <c r="Y182" s="9">
        <f>IF(AND(G182&gt;0,H182&gt;0),G182/H182,"")</f>
        <v>146.86567164179104</v>
      </c>
      <c r="Z182" s="9">
        <f>IF(AND(N182&gt;0,O182&gt;0),N182/O182,"")</f>
        <v>153.62318840579709</v>
      </c>
      <c r="AA182" s="9">
        <f>IF(AND(G182&gt;0,H182&gt;0),G182/(H182*H182),"")</f>
        <v>4.3840498997549568</v>
      </c>
      <c r="AB182" s="9">
        <f>IF(AND(N182&gt;0,O182&gt;0),G182/(O182*O182),"")</f>
        <v>4.1335853812224324</v>
      </c>
      <c r="AC182" s="9">
        <v>4.1335853812224324</v>
      </c>
      <c r="AD182" s="11">
        <v>34.5</v>
      </c>
      <c r="AE182" s="9">
        <f>IF(AC182="","",ROUND(AC182,1))</f>
        <v>4.0999999999999996</v>
      </c>
    </row>
    <row r="183" spans="1:31" x14ac:dyDescent="0.25">
      <c r="A183" s="2">
        <v>3866</v>
      </c>
      <c r="B183" s="3" t="s">
        <v>190</v>
      </c>
      <c r="C183" s="2">
        <v>1</v>
      </c>
      <c r="D183" s="3" t="s">
        <v>27</v>
      </c>
      <c r="E183" s="3" t="s">
        <v>20</v>
      </c>
      <c r="F183" s="4">
        <v>37063</v>
      </c>
      <c r="G183" s="11">
        <v>5200</v>
      </c>
      <c r="H183" s="11">
        <v>35</v>
      </c>
      <c r="I183" s="15"/>
      <c r="J183" s="15"/>
      <c r="K183" s="15"/>
      <c r="L183" s="13">
        <v>14966</v>
      </c>
      <c r="M183" s="14">
        <v>37063</v>
      </c>
      <c r="N183" s="11">
        <v>5200</v>
      </c>
      <c r="O183" s="11">
        <v>35</v>
      </c>
      <c r="P183" s="17"/>
      <c r="Q183" s="20"/>
      <c r="R183" s="20"/>
      <c r="S183" s="2">
        <v>3866</v>
      </c>
      <c r="T183" s="2">
        <v>1</v>
      </c>
      <c r="U183">
        <f>IF(AND(G183&gt;0,N183&gt;0), N183-G183, 0)</f>
        <v>0</v>
      </c>
      <c r="V183">
        <f>M183-F183</f>
        <v>0</v>
      </c>
      <c r="W183">
        <f>IF(U183 &gt; 0, U183/V183, 0)</f>
        <v>0</v>
      </c>
      <c r="X183">
        <f>IF(AND(H183&gt;0,O183&gt;0), O183-H183, 0)</f>
        <v>0</v>
      </c>
      <c r="Y183" s="9">
        <f>IF(AND(G183&gt;0,H183&gt;0),G183/H183,"")</f>
        <v>148.57142857142858</v>
      </c>
      <c r="Z183" s="9">
        <f>IF(AND(N183&gt;0,O183&gt;0),N183/O183,"")</f>
        <v>148.57142857142858</v>
      </c>
      <c r="AA183" s="9">
        <f>IF(AND(G183&gt;0,H183&gt;0),G183/(H183*H183),"")</f>
        <v>4.2448979591836737</v>
      </c>
      <c r="AB183" s="9">
        <f>IF(AND(N183&gt;0,O183&gt;0),G183/(O183*O183),"")</f>
        <v>4.2448979591836737</v>
      </c>
      <c r="AC183" s="9">
        <v>4.2448979591836737</v>
      </c>
      <c r="AD183" s="11">
        <v>35</v>
      </c>
      <c r="AE183" s="9">
        <f>IF(AC183="","",ROUND(AC183,1))</f>
        <v>4.2</v>
      </c>
    </row>
    <row r="184" spans="1:31" x14ac:dyDescent="0.25">
      <c r="A184" s="2">
        <v>61</v>
      </c>
      <c r="B184" s="3" t="s">
        <v>34</v>
      </c>
      <c r="C184" s="2">
        <v>2</v>
      </c>
      <c r="D184" s="3" t="s">
        <v>19</v>
      </c>
      <c r="E184" s="3" t="s">
        <v>20</v>
      </c>
      <c r="F184" s="4">
        <v>37706</v>
      </c>
      <c r="G184" s="11">
        <v>3600</v>
      </c>
      <c r="H184" s="11">
        <v>30</v>
      </c>
      <c r="I184" s="15"/>
      <c r="J184" s="11">
        <v>30</v>
      </c>
      <c r="K184" s="19"/>
      <c r="L184" s="13">
        <v>9052</v>
      </c>
      <c r="M184" s="14">
        <v>37952</v>
      </c>
      <c r="N184" s="11">
        <v>7000</v>
      </c>
      <c r="O184" s="11">
        <v>35</v>
      </c>
      <c r="P184" s="5">
        <v>33.5</v>
      </c>
      <c r="Q184" s="17"/>
      <c r="R184" s="17"/>
      <c r="S184" s="2">
        <v>61</v>
      </c>
      <c r="T184" s="2">
        <v>1</v>
      </c>
      <c r="U184">
        <f>IF(AND(G184&gt;0,N184&gt;0), N184-G184, 0)</f>
        <v>3400</v>
      </c>
      <c r="V184">
        <f>M184-F184</f>
        <v>246</v>
      </c>
      <c r="W184">
        <f>IF(U184 &gt; 0, U184/V184, 0)</f>
        <v>13.821138211382113</v>
      </c>
      <c r="X184">
        <f>IF(AND(H184&gt;0,O184&gt;0), O184-H184, 0)</f>
        <v>5</v>
      </c>
      <c r="Y184" s="9">
        <f>IF(AND(G184&gt;0,H184&gt;0),G184/H184,"")</f>
        <v>120</v>
      </c>
      <c r="Z184" s="9">
        <f>IF(AND(N184&gt;0,O184&gt;0),N184/O184,"")</f>
        <v>200</v>
      </c>
      <c r="AA184" s="9">
        <f>IF(AND(G184&gt;0,H184&gt;0),G184/(H184*H184),"")</f>
        <v>4</v>
      </c>
      <c r="AB184" s="9">
        <f>IF(AND(N184&gt;0,O184&gt;0),G184/(O184*O184),"")</f>
        <v>2.9387755102040818</v>
      </c>
      <c r="AC184" s="9">
        <v>2.9387755102040818</v>
      </c>
      <c r="AD184" s="11">
        <v>35</v>
      </c>
      <c r="AE184" s="9">
        <f>IF(AC184="","",ROUND(AC184,1))</f>
        <v>2.9</v>
      </c>
    </row>
    <row r="185" spans="1:31" x14ac:dyDescent="0.25">
      <c r="A185" s="2">
        <v>7041</v>
      </c>
      <c r="B185" s="3" t="s">
        <v>533</v>
      </c>
      <c r="C185" s="2">
        <v>5</v>
      </c>
      <c r="D185" s="3" t="s">
        <v>52</v>
      </c>
      <c r="E185" s="3" t="s">
        <v>20</v>
      </c>
      <c r="F185" s="4">
        <v>43136</v>
      </c>
      <c r="G185" s="11">
        <v>2800</v>
      </c>
      <c r="H185" s="11">
        <v>35</v>
      </c>
      <c r="I185" s="11">
        <v>30</v>
      </c>
      <c r="J185" s="15"/>
      <c r="K185" s="15"/>
      <c r="L185" s="13">
        <v>40960</v>
      </c>
      <c r="M185" s="14">
        <v>43136</v>
      </c>
      <c r="N185" s="11">
        <v>2800</v>
      </c>
      <c r="O185" s="11">
        <v>35</v>
      </c>
      <c r="P185" s="5">
        <v>30</v>
      </c>
      <c r="Q185" s="17"/>
      <c r="R185" s="17"/>
      <c r="S185" s="2">
        <v>7041</v>
      </c>
      <c r="T185" s="2">
        <v>1</v>
      </c>
      <c r="U185">
        <f>IF(AND(G185&gt;0,N185&gt;0), N185-G185, 0)</f>
        <v>0</v>
      </c>
      <c r="V185">
        <f>M185-F185</f>
        <v>0</v>
      </c>
      <c r="W185">
        <f>IF(U185 &gt; 0, U185/V185, 0)</f>
        <v>0</v>
      </c>
      <c r="X185">
        <f>IF(AND(H185&gt;0,O185&gt;0), O185-H185, 0)</f>
        <v>0</v>
      </c>
      <c r="Y185" s="9">
        <f>IF(AND(G185&gt;0,H185&gt;0),G185/H185,"")</f>
        <v>80</v>
      </c>
      <c r="Z185" s="9">
        <f>IF(AND(N185&gt;0,O185&gt;0),N185/O185,"")</f>
        <v>80</v>
      </c>
      <c r="AA185" s="9">
        <f>IF(AND(G185&gt;0,H185&gt;0),G185/(H185*H185),"")</f>
        <v>2.2857142857142856</v>
      </c>
      <c r="AB185" s="9">
        <f>IF(AND(N185&gt;0,O185&gt;0),G185/(O185*O185),"")</f>
        <v>2.2857142857142856</v>
      </c>
      <c r="AC185" s="9">
        <v>2.2857142857142856</v>
      </c>
      <c r="AD185" s="11">
        <v>35</v>
      </c>
      <c r="AE185" s="9">
        <f>IF(AC185="","",ROUND(AC185,1))</f>
        <v>2.2999999999999998</v>
      </c>
    </row>
    <row r="186" spans="1:31" x14ac:dyDescent="0.25">
      <c r="A186" s="2">
        <v>854</v>
      </c>
      <c r="B186" s="3" t="s">
        <v>107</v>
      </c>
      <c r="C186" s="2">
        <v>5</v>
      </c>
      <c r="D186" s="3" t="s">
        <v>52</v>
      </c>
      <c r="E186" s="3" t="s">
        <v>20</v>
      </c>
      <c r="F186" s="4">
        <v>37570</v>
      </c>
      <c r="G186" s="11">
        <v>3250</v>
      </c>
      <c r="H186" s="11">
        <v>35</v>
      </c>
      <c r="I186" s="15"/>
      <c r="J186" s="15"/>
      <c r="K186" s="15"/>
      <c r="L186" s="13">
        <v>9117</v>
      </c>
      <c r="M186" s="14">
        <v>37570</v>
      </c>
      <c r="N186" s="11">
        <v>3250</v>
      </c>
      <c r="O186" s="11">
        <v>35</v>
      </c>
      <c r="P186" s="17"/>
      <c r="Q186" s="17"/>
      <c r="R186" s="17"/>
      <c r="S186" s="2">
        <v>854</v>
      </c>
      <c r="T186" s="2">
        <v>1</v>
      </c>
      <c r="U186">
        <f>IF(AND(G186&gt;0,N186&gt;0), N186-G186, 0)</f>
        <v>0</v>
      </c>
      <c r="V186">
        <f>M186-F186</f>
        <v>0</v>
      </c>
      <c r="W186">
        <f>IF(U186 &gt; 0, U186/V186, 0)</f>
        <v>0</v>
      </c>
      <c r="X186">
        <f>IF(AND(H186&gt;0,O186&gt;0), O186-H186, 0)</f>
        <v>0</v>
      </c>
      <c r="Y186" s="9">
        <f>IF(AND(G186&gt;0,H186&gt;0),G186/H186,"")</f>
        <v>92.857142857142861</v>
      </c>
      <c r="Z186" s="9">
        <f>IF(AND(N186&gt;0,O186&gt;0),N186/O186,"")</f>
        <v>92.857142857142861</v>
      </c>
      <c r="AA186" s="9">
        <f>IF(AND(G186&gt;0,H186&gt;0),G186/(H186*H186),"")</f>
        <v>2.6530612244897958</v>
      </c>
      <c r="AB186" s="9">
        <f>IF(AND(N186&gt;0,O186&gt;0),G186/(O186*O186),"")</f>
        <v>2.6530612244897958</v>
      </c>
      <c r="AC186" s="9">
        <v>2.6530612244897958</v>
      </c>
      <c r="AD186" s="11">
        <v>35</v>
      </c>
      <c r="AE186" s="9">
        <f>IF(AC186="","",ROUND(AC186,1))</f>
        <v>2.7</v>
      </c>
    </row>
    <row r="187" spans="1:31" x14ac:dyDescent="0.25">
      <c r="A187" s="2">
        <v>6600</v>
      </c>
      <c r="B187" s="3" t="s">
        <v>429</v>
      </c>
      <c r="C187" s="2">
        <v>1</v>
      </c>
      <c r="D187" s="3" t="s">
        <v>27</v>
      </c>
      <c r="E187" s="3" t="s">
        <v>20</v>
      </c>
      <c r="F187" s="4">
        <v>42257</v>
      </c>
      <c r="G187" s="11">
        <v>1900</v>
      </c>
      <c r="H187" s="11">
        <v>24.5</v>
      </c>
      <c r="I187" s="11">
        <v>22.6</v>
      </c>
      <c r="J187" s="11">
        <v>22.9</v>
      </c>
      <c r="K187" s="11">
        <v>19.5</v>
      </c>
      <c r="L187" s="13">
        <v>37847</v>
      </c>
      <c r="M187" s="14">
        <v>42725</v>
      </c>
      <c r="N187" s="11">
        <v>6580</v>
      </c>
      <c r="O187" s="16">
        <v>35.700000000000003</v>
      </c>
      <c r="P187" s="18">
        <v>32.5</v>
      </c>
      <c r="Q187" s="18">
        <v>32.799999999999997</v>
      </c>
      <c r="R187" s="20"/>
      <c r="S187" s="2">
        <v>6600</v>
      </c>
      <c r="T187" s="2">
        <v>1</v>
      </c>
      <c r="U187">
        <f>IF(AND(G187&gt;0,N187&gt;0), N187-G187, 0)</f>
        <v>4680</v>
      </c>
      <c r="V187">
        <f>M187-F187</f>
        <v>468</v>
      </c>
      <c r="W187">
        <f>IF(U187 &gt; 0, U187/V187, 0)</f>
        <v>10</v>
      </c>
      <c r="X187">
        <f>IF(AND(H187&gt;0,O187&gt;0), O187-H187, 0)</f>
        <v>11.200000000000003</v>
      </c>
      <c r="Y187" s="9">
        <f>IF(AND(G187&gt;0,H187&gt;0),G187/H187,"")</f>
        <v>77.551020408163268</v>
      </c>
      <c r="Z187" s="9">
        <f>IF(AND(N187&gt;0,O187&gt;0),N187/O187,"")</f>
        <v>184.31372549019608</v>
      </c>
      <c r="AA187" s="9">
        <f>IF(AND(G187&gt;0,H187&gt;0),G187/(H187*H187),"")</f>
        <v>3.1653477717617657</v>
      </c>
      <c r="AB187" s="9">
        <f>IF(AND(N187&gt;0,O187&gt;0),G187/(O187*O187),"")</f>
        <v>1.4907923953895281</v>
      </c>
      <c r="AC187" s="9">
        <v>1.4907923953895281</v>
      </c>
      <c r="AD187" s="16">
        <v>35.700000000000003</v>
      </c>
      <c r="AE187" s="9">
        <f>IF(AC187="","",ROUND(AC187,1))</f>
        <v>1.5</v>
      </c>
    </row>
    <row r="188" spans="1:31" x14ac:dyDescent="0.25">
      <c r="A188" s="2">
        <v>6054</v>
      </c>
      <c r="B188" s="3" t="s">
        <v>367</v>
      </c>
      <c r="C188" s="2">
        <v>5</v>
      </c>
      <c r="D188" s="3" t="s">
        <v>52</v>
      </c>
      <c r="E188" s="3" t="s">
        <v>20</v>
      </c>
      <c r="F188" s="4">
        <v>41622</v>
      </c>
      <c r="G188" s="11">
        <v>4980</v>
      </c>
      <c r="H188" s="11">
        <v>36</v>
      </c>
      <c r="I188" s="11">
        <v>31.5</v>
      </c>
      <c r="L188" s="13">
        <v>30754</v>
      </c>
      <c r="M188" s="14">
        <v>41622</v>
      </c>
      <c r="N188" s="11">
        <v>4980</v>
      </c>
      <c r="O188" s="11">
        <v>36</v>
      </c>
      <c r="P188" s="5">
        <v>31.5</v>
      </c>
      <c r="S188" s="2">
        <v>6054</v>
      </c>
      <c r="T188" s="2">
        <v>1</v>
      </c>
      <c r="U188">
        <f>IF(AND(G188&gt;0,N188&gt;0), N188-G188, 0)</f>
        <v>0</v>
      </c>
      <c r="V188">
        <f>M188-F188</f>
        <v>0</v>
      </c>
      <c r="W188">
        <f>IF(U188 &gt; 0, U188/V188, 0)</f>
        <v>0</v>
      </c>
      <c r="X188">
        <f>IF(AND(H188&gt;0,O188&gt;0), O188-H188, 0)</f>
        <v>0</v>
      </c>
      <c r="Y188" s="9">
        <f>IF(AND(G188&gt;0,H188&gt;0),G188/H188,"")</f>
        <v>138.33333333333334</v>
      </c>
      <c r="Z188" s="9">
        <f>IF(AND(N188&gt;0,O188&gt;0),N188/O188,"")</f>
        <v>138.33333333333334</v>
      </c>
      <c r="AA188" s="9">
        <f>IF(AND(G188&gt;0,H188&gt;0),G188/(H188*H188),"")</f>
        <v>3.8425925925925926</v>
      </c>
      <c r="AB188" s="9">
        <f>IF(AND(N188&gt;0,O188&gt;0),G188/(O188*O188),"")</f>
        <v>3.8425925925925926</v>
      </c>
      <c r="AC188" s="9">
        <v>3.8425925925925926</v>
      </c>
      <c r="AD188" s="11">
        <v>36</v>
      </c>
      <c r="AE188" s="9">
        <f>IF(AC188="","",ROUND(AC188,1))</f>
        <v>3.8</v>
      </c>
    </row>
    <row r="189" spans="1:31" x14ac:dyDescent="0.25">
      <c r="A189" s="2">
        <v>5287</v>
      </c>
      <c r="B189" s="3" t="s">
        <v>275</v>
      </c>
      <c r="C189" s="2">
        <v>2</v>
      </c>
      <c r="D189" s="3" t="s">
        <v>19</v>
      </c>
      <c r="E189" s="3" t="s">
        <v>20</v>
      </c>
      <c r="F189" s="4">
        <v>40970</v>
      </c>
      <c r="G189" s="11">
        <v>6160</v>
      </c>
      <c r="H189" s="11">
        <v>37.6</v>
      </c>
      <c r="I189" s="11">
        <v>35.5</v>
      </c>
      <c r="J189" s="16">
        <v>35.4</v>
      </c>
      <c r="K189" s="16">
        <v>30.2</v>
      </c>
      <c r="L189" s="13">
        <v>26115</v>
      </c>
      <c r="M189" s="14">
        <v>41023</v>
      </c>
      <c r="N189" s="11">
        <v>6520</v>
      </c>
      <c r="O189" s="11">
        <v>37</v>
      </c>
      <c r="P189" s="5">
        <v>34.700000000000003</v>
      </c>
      <c r="Q189" s="5">
        <v>35.299999999999997</v>
      </c>
      <c r="R189" s="5">
        <v>29.4</v>
      </c>
      <c r="S189" s="2">
        <v>5287</v>
      </c>
      <c r="T189" s="2">
        <v>1</v>
      </c>
      <c r="U189">
        <f>IF(AND(G189&gt;0,N189&gt;0), N189-G189, 0)</f>
        <v>360</v>
      </c>
      <c r="V189">
        <f>M189-F189</f>
        <v>53</v>
      </c>
      <c r="W189">
        <f>IF(U189 &gt; 0, U189/V189, 0)</f>
        <v>6.7924528301886795</v>
      </c>
      <c r="X189">
        <f>IF(AND(H189&gt;0,O189&gt;0), O189-H189, 0)</f>
        <v>-0.60000000000000142</v>
      </c>
      <c r="Y189" s="9">
        <f>IF(AND(G189&gt;0,H189&gt;0),G189/H189,"")</f>
        <v>163.82978723404256</v>
      </c>
      <c r="Z189" s="9">
        <f>IF(AND(N189&gt;0,O189&gt;0),N189/O189,"")</f>
        <v>176.21621621621622</v>
      </c>
      <c r="AA189" s="9">
        <f>IF(AND(G189&gt;0,H189&gt;0),G189/(H189*H189),"")</f>
        <v>4.3571751923947479</v>
      </c>
      <c r="AB189" s="9">
        <f>IF(AND(N189&gt;0,O189&gt;0),G189/(O189*O189),"")</f>
        <v>4.4996347699050405</v>
      </c>
      <c r="AC189" s="9">
        <v>4.4996347699050405</v>
      </c>
      <c r="AD189" s="11">
        <v>37</v>
      </c>
      <c r="AE189" s="9">
        <f>IF(AC189="","",ROUND(AC189,1))</f>
        <v>4.5</v>
      </c>
    </row>
    <row r="190" spans="1:31" x14ac:dyDescent="0.25">
      <c r="A190" s="2">
        <v>4344</v>
      </c>
      <c r="B190" s="3" t="s">
        <v>222</v>
      </c>
      <c r="C190" s="2">
        <v>2</v>
      </c>
      <c r="D190" s="3" t="s">
        <v>19</v>
      </c>
      <c r="E190" s="3" t="s">
        <v>20</v>
      </c>
      <c r="F190" s="4">
        <v>40403</v>
      </c>
      <c r="G190" s="11">
        <v>4440</v>
      </c>
      <c r="H190" s="11">
        <v>33.5</v>
      </c>
      <c r="I190" s="11">
        <v>31.7</v>
      </c>
      <c r="J190" s="11">
        <v>30.7</v>
      </c>
      <c r="K190" s="11">
        <v>25.3</v>
      </c>
      <c r="L190" s="13">
        <v>21875</v>
      </c>
      <c r="M190" s="14">
        <v>40659</v>
      </c>
      <c r="N190" s="11">
        <v>6880</v>
      </c>
      <c r="O190" s="11">
        <v>37.200000000000003</v>
      </c>
      <c r="P190" s="5">
        <v>34.4</v>
      </c>
      <c r="Q190" s="17"/>
      <c r="R190" s="17"/>
      <c r="S190" s="2">
        <v>4344</v>
      </c>
      <c r="T190" s="2">
        <v>1</v>
      </c>
      <c r="U190">
        <f>IF(AND(G190&gt;0,N190&gt;0), N190-G190, 0)</f>
        <v>2440</v>
      </c>
      <c r="V190">
        <f>M190-F190</f>
        <v>256</v>
      </c>
      <c r="W190">
        <f>IF(U190 &gt; 0, U190/V190, 0)</f>
        <v>9.53125</v>
      </c>
      <c r="X190">
        <f>IF(AND(H190&gt;0,O190&gt;0), O190-H190, 0)</f>
        <v>3.7000000000000028</v>
      </c>
      <c r="Y190" s="9">
        <f>IF(AND(G190&gt;0,H190&gt;0),G190/H190,"")</f>
        <v>132.53731343283582</v>
      </c>
      <c r="Z190" s="9">
        <f>IF(AND(N190&gt;0,O190&gt;0),N190/O190,"")</f>
        <v>184.94623655913978</v>
      </c>
      <c r="AA190" s="9">
        <f>IF(AND(G190&gt;0,H190&gt;0),G190/(H190*H190),"")</f>
        <v>3.9563377144130096</v>
      </c>
      <c r="AB190" s="9">
        <f>IF(AND(N190&gt;0,O190&gt;0),G190/(O190*O190),"")</f>
        <v>3.2084634061741237</v>
      </c>
      <c r="AC190" s="9">
        <v>3.2084634061741237</v>
      </c>
      <c r="AD190" s="11">
        <v>37.200000000000003</v>
      </c>
      <c r="AE190" s="9">
        <f>IF(AC190="","",ROUND(AC190,1))</f>
        <v>3.2</v>
      </c>
    </row>
    <row r="191" spans="1:31" x14ac:dyDescent="0.25">
      <c r="A191" s="2">
        <v>92</v>
      </c>
      <c r="B191" s="3" t="s">
        <v>43</v>
      </c>
      <c r="C191" s="2">
        <v>2</v>
      </c>
      <c r="D191" s="3" t="s">
        <v>19</v>
      </c>
      <c r="E191" s="3" t="s">
        <v>20</v>
      </c>
      <c r="F191" s="4">
        <v>37314</v>
      </c>
      <c r="G191" s="11">
        <v>6800</v>
      </c>
      <c r="H191" s="11">
        <v>37.4</v>
      </c>
      <c r="I191" s="11">
        <v>35.799999999999997</v>
      </c>
      <c r="J191" s="16">
        <v>35.799999999999997</v>
      </c>
      <c r="L191" s="13">
        <v>8405</v>
      </c>
      <c r="M191" s="14">
        <v>37314</v>
      </c>
      <c r="N191" s="11">
        <v>6800</v>
      </c>
      <c r="O191" s="11">
        <v>37.4</v>
      </c>
      <c r="P191" s="5">
        <v>35.799999999999997</v>
      </c>
      <c r="Q191" s="18">
        <v>35.799999999999997</v>
      </c>
      <c r="S191" s="2">
        <v>92</v>
      </c>
      <c r="T191" s="2">
        <v>1</v>
      </c>
      <c r="U191">
        <f>IF(AND(G191&gt;0,N191&gt;0), N191-G191, 0)</f>
        <v>0</v>
      </c>
      <c r="V191">
        <f>M191-F191</f>
        <v>0</v>
      </c>
      <c r="W191">
        <f>IF(U191 &gt; 0, U191/V191, 0)</f>
        <v>0</v>
      </c>
      <c r="X191">
        <f>IF(AND(H191&gt;0,O191&gt;0), O191-H191, 0)</f>
        <v>0</v>
      </c>
      <c r="Y191" s="9">
        <f>IF(AND(G191&gt;0,H191&gt;0),G191/H191,"")</f>
        <v>181.81818181818181</v>
      </c>
      <c r="Z191" s="9">
        <f>IF(AND(N191&gt;0,O191&gt;0),N191/O191,"")</f>
        <v>181.81818181818181</v>
      </c>
      <c r="AA191" s="9">
        <f>IF(AND(G191&gt;0,H191&gt;0),G191/(H191*H191),"")</f>
        <v>4.8614487117160916</v>
      </c>
      <c r="AB191" s="9">
        <f>IF(AND(N191&gt;0,O191&gt;0),G191/(O191*O191),"")</f>
        <v>4.8614487117160916</v>
      </c>
      <c r="AC191" s="9">
        <v>4.8614487117160916</v>
      </c>
      <c r="AD191" s="11">
        <v>37.4</v>
      </c>
      <c r="AE191" s="9">
        <f>IF(AC191="","",ROUND(AC191,1))</f>
        <v>4.9000000000000004</v>
      </c>
    </row>
    <row r="192" spans="1:31" x14ac:dyDescent="0.25">
      <c r="A192" s="2">
        <v>5286</v>
      </c>
      <c r="B192" s="3" t="s">
        <v>274</v>
      </c>
      <c r="C192" s="2">
        <v>1</v>
      </c>
      <c r="D192" s="3" t="s">
        <v>27</v>
      </c>
      <c r="E192" s="3" t="s">
        <v>20</v>
      </c>
      <c r="F192" s="4">
        <v>40970</v>
      </c>
      <c r="G192" s="11">
        <v>5800</v>
      </c>
      <c r="H192" s="11">
        <v>37.5</v>
      </c>
      <c r="I192" s="11">
        <v>32.5</v>
      </c>
      <c r="J192" s="16">
        <v>36.9</v>
      </c>
      <c r="K192" s="16">
        <v>30.2</v>
      </c>
      <c r="L192" s="13">
        <v>26721</v>
      </c>
      <c r="M192" s="14">
        <v>41054</v>
      </c>
      <c r="N192" s="11">
        <v>7760</v>
      </c>
      <c r="O192" s="11">
        <v>37.799999999999997</v>
      </c>
      <c r="P192" s="5">
        <v>33.1</v>
      </c>
      <c r="Q192" s="5">
        <v>36.1</v>
      </c>
      <c r="R192" s="5">
        <v>29.2</v>
      </c>
      <c r="S192" s="2">
        <v>5286</v>
      </c>
      <c r="T192" s="2">
        <v>1</v>
      </c>
      <c r="U192">
        <f>IF(AND(G192&gt;0,N192&gt;0), N192-G192, 0)</f>
        <v>1960</v>
      </c>
      <c r="V192">
        <f>M192-F192</f>
        <v>84</v>
      </c>
      <c r="W192">
        <f>IF(U192 &gt; 0, U192/V192, 0)</f>
        <v>23.333333333333332</v>
      </c>
      <c r="X192">
        <f>IF(AND(H192&gt;0,O192&gt;0), O192-H192, 0)</f>
        <v>0.29999999999999716</v>
      </c>
      <c r="Y192" s="9">
        <f>IF(AND(G192&gt;0,H192&gt;0),G192/H192,"")</f>
        <v>154.66666666666666</v>
      </c>
      <c r="Z192" s="9">
        <f>IF(AND(N192&gt;0,O192&gt;0),N192/O192,"")</f>
        <v>205.29100529100532</v>
      </c>
      <c r="AA192" s="9">
        <f>IF(AND(G192&gt;0,H192&gt;0),G192/(H192*H192),"")</f>
        <v>4.1244444444444444</v>
      </c>
      <c r="AB192" s="9">
        <f>IF(AND(N192&gt;0,O192&gt;0),G192/(O192*O192),"")</f>
        <v>4.0592368634696685</v>
      </c>
      <c r="AC192" s="9">
        <v>4.0592368634696685</v>
      </c>
      <c r="AD192" s="11">
        <v>37.799999999999997</v>
      </c>
      <c r="AE192" s="9">
        <f>IF(AC192="","",ROUND(AC192,1))</f>
        <v>4.0999999999999996</v>
      </c>
    </row>
    <row r="193" spans="1:31" x14ac:dyDescent="0.25">
      <c r="A193" s="2">
        <v>1146</v>
      </c>
      <c r="B193" s="3" t="s">
        <v>130</v>
      </c>
      <c r="C193" s="2">
        <v>1</v>
      </c>
      <c r="D193" s="3" t="s">
        <v>27</v>
      </c>
      <c r="E193" s="3" t="s">
        <v>20</v>
      </c>
      <c r="F193" s="4">
        <v>38445</v>
      </c>
      <c r="G193" s="11">
        <v>5100</v>
      </c>
      <c r="H193" s="11">
        <v>38.5</v>
      </c>
      <c r="I193" s="11">
        <v>34.5</v>
      </c>
      <c r="J193" s="15"/>
      <c r="K193" s="15"/>
      <c r="L193" s="13">
        <v>7838</v>
      </c>
      <c r="M193" s="14">
        <v>38445</v>
      </c>
      <c r="N193" s="11">
        <v>5100</v>
      </c>
      <c r="O193" s="11">
        <v>38.5</v>
      </c>
      <c r="P193" s="5">
        <v>34.5</v>
      </c>
      <c r="Q193" s="17"/>
      <c r="R193" s="17"/>
      <c r="S193" s="2">
        <v>1146</v>
      </c>
      <c r="T193" s="2">
        <v>1</v>
      </c>
      <c r="U193">
        <f>IF(AND(G193&gt;0,N193&gt;0), N193-G193, 0)</f>
        <v>0</v>
      </c>
      <c r="V193">
        <f>M193-F193</f>
        <v>0</v>
      </c>
      <c r="W193">
        <f>IF(U193 &gt; 0, U193/V193, 0)</f>
        <v>0</v>
      </c>
      <c r="X193">
        <f>IF(AND(H193&gt;0,O193&gt;0), O193-H193, 0)</f>
        <v>0</v>
      </c>
      <c r="Y193" s="9">
        <f>IF(AND(G193&gt;0,H193&gt;0),G193/H193,"")</f>
        <v>132.46753246753246</v>
      </c>
      <c r="Z193" s="9">
        <f>IF(AND(N193&gt;0,O193&gt;0),N193/O193,"")</f>
        <v>132.46753246753246</v>
      </c>
      <c r="AA193" s="9">
        <f>IF(AND(G193&gt;0,H193&gt;0),G193/(H193*H193),"")</f>
        <v>3.4407151290268172</v>
      </c>
      <c r="AB193" s="9">
        <f>IF(AND(N193&gt;0,O193&gt;0),G193/(O193*O193),"")</f>
        <v>3.4407151290268172</v>
      </c>
      <c r="AC193" s="9">
        <v>3.4407151290268172</v>
      </c>
      <c r="AD193" s="11">
        <v>38.5</v>
      </c>
      <c r="AE193" s="9">
        <f>IF(AC193="","",ROUND(AC193,1))</f>
        <v>3.4</v>
      </c>
    </row>
    <row r="194" spans="1:31" x14ac:dyDescent="0.25">
      <c r="A194" s="2">
        <v>35</v>
      </c>
      <c r="B194" s="3" t="s">
        <v>30</v>
      </c>
      <c r="C194" s="2">
        <v>2</v>
      </c>
      <c r="D194" s="3" t="s">
        <v>19</v>
      </c>
      <c r="E194" s="3" t="s">
        <v>20</v>
      </c>
      <c r="F194" s="4">
        <v>37707</v>
      </c>
      <c r="G194" s="11">
        <v>5400</v>
      </c>
      <c r="H194" s="11">
        <v>35</v>
      </c>
      <c r="I194" s="11">
        <v>35</v>
      </c>
      <c r="L194" s="13">
        <v>1238</v>
      </c>
      <c r="M194" s="14">
        <v>37860</v>
      </c>
      <c r="N194" s="15"/>
      <c r="O194" s="11">
        <v>38.5</v>
      </c>
      <c r="P194" s="5">
        <v>37</v>
      </c>
      <c r="S194" s="2">
        <v>35</v>
      </c>
      <c r="T194" s="2">
        <v>1</v>
      </c>
      <c r="U194">
        <f>IF(AND(G194&gt;0,N194&gt;0), N194-G194, 0)</f>
        <v>0</v>
      </c>
      <c r="V194">
        <f>M194-F194</f>
        <v>153</v>
      </c>
      <c r="W194">
        <f>IF(U194 &gt; 0, U194/V194, 0)</f>
        <v>0</v>
      </c>
      <c r="X194">
        <f>IF(AND(H194&gt;0,O194&gt;0), O194-H194, 0)</f>
        <v>3.5</v>
      </c>
      <c r="Y194" s="9">
        <f>IF(AND(G194&gt;0,H194&gt;0),G194/H194,"")</f>
        <v>154.28571428571428</v>
      </c>
      <c r="Z194" s="9" t="str">
        <f>IF(AND(N194&gt;0,O194&gt;0),N194/O194,"")</f>
        <v/>
      </c>
      <c r="AA194" s="9">
        <f>IF(AND(G194&gt;0,H194&gt;0),G194/(H194*H194),"")</f>
        <v>4.408163265306122</v>
      </c>
      <c r="AB194" s="9" t="str">
        <f>IF(AND(N194&gt;0,O194&gt;0),G194/(O194*O194),"")</f>
        <v/>
      </c>
      <c r="AC194" s="9" t="s">
        <v>20</v>
      </c>
      <c r="AD194" s="11">
        <v>38.5</v>
      </c>
      <c r="AE194" s="9" t="str">
        <f>IF(AC194="","",ROUND(AC194,1))</f>
        <v/>
      </c>
    </row>
    <row r="195" spans="1:31" x14ac:dyDescent="0.25">
      <c r="A195" s="2">
        <v>37</v>
      </c>
      <c r="B195" s="3" t="s">
        <v>31</v>
      </c>
      <c r="C195" s="2">
        <v>2</v>
      </c>
      <c r="D195" s="3" t="s">
        <v>19</v>
      </c>
      <c r="E195" s="3" t="s">
        <v>20</v>
      </c>
      <c r="F195" s="4">
        <v>37862</v>
      </c>
      <c r="G195" s="11">
        <v>6200</v>
      </c>
      <c r="H195" s="11">
        <v>38.5</v>
      </c>
      <c r="I195" s="11">
        <v>35.200000000000003</v>
      </c>
      <c r="J195" s="11">
        <v>37.5</v>
      </c>
      <c r="K195" s="11">
        <v>29.6</v>
      </c>
      <c r="L195" s="13">
        <v>6151</v>
      </c>
      <c r="M195" s="14">
        <v>37862</v>
      </c>
      <c r="N195" s="11">
        <v>6200</v>
      </c>
      <c r="O195" s="11">
        <v>38.5</v>
      </c>
      <c r="P195" s="5">
        <v>35.200000000000003</v>
      </c>
      <c r="Q195" s="5">
        <v>37.5</v>
      </c>
      <c r="R195" s="5">
        <v>29.6</v>
      </c>
      <c r="S195" s="2">
        <v>37</v>
      </c>
      <c r="T195" s="2">
        <v>1</v>
      </c>
      <c r="U195">
        <f>IF(AND(G195&gt;0,N195&gt;0), N195-G195, 0)</f>
        <v>0</v>
      </c>
      <c r="V195">
        <f>M195-F195</f>
        <v>0</v>
      </c>
      <c r="W195">
        <f>IF(U195 &gt; 0, U195/V195, 0)</f>
        <v>0</v>
      </c>
      <c r="X195">
        <f>IF(AND(H195&gt;0,O195&gt;0), O195-H195, 0)</f>
        <v>0</v>
      </c>
      <c r="Y195" s="9">
        <f>IF(AND(G195&gt;0,H195&gt;0),G195/H195,"")</f>
        <v>161.03896103896105</v>
      </c>
      <c r="Z195" s="9">
        <f>IF(AND(N195&gt;0,O195&gt;0),N195/O195,"")</f>
        <v>161.03896103896105</v>
      </c>
      <c r="AA195" s="9">
        <f>IF(AND(G195&gt;0,H195&gt;0),G195/(H195*H195),"")</f>
        <v>4.1828301568561308</v>
      </c>
      <c r="AB195" s="9">
        <f>IF(AND(N195&gt;0,O195&gt;0),G195/(O195*O195),"")</f>
        <v>4.1828301568561308</v>
      </c>
      <c r="AC195" s="9">
        <v>4.1828301568561308</v>
      </c>
      <c r="AD195" s="11">
        <v>38.5</v>
      </c>
      <c r="AE195" s="9">
        <f>IF(AC195="","",ROUND(AC195,1))</f>
        <v>4.2</v>
      </c>
    </row>
    <row r="196" spans="1:31" x14ac:dyDescent="0.25">
      <c r="A196" s="2">
        <v>5823</v>
      </c>
      <c r="B196" s="3" t="s">
        <v>348</v>
      </c>
      <c r="C196" s="2">
        <v>5</v>
      </c>
      <c r="D196" s="3" t="s">
        <v>52</v>
      </c>
      <c r="E196" s="3" t="s">
        <v>20</v>
      </c>
      <c r="F196" s="4">
        <v>41417</v>
      </c>
      <c r="G196" s="11">
        <v>4950</v>
      </c>
      <c r="H196" s="11">
        <v>39.5</v>
      </c>
      <c r="I196" s="11">
        <v>32</v>
      </c>
      <c r="L196" s="13">
        <v>29447</v>
      </c>
      <c r="M196" s="14">
        <v>41427</v>
      </c>
      <c r="N196" s="16">
        <v>4450</v>
      </c>
      <c r="O196" s="11">
        <v>38.5</v>
      </c>
      <c r="P196" s="5">
        <v>31.5</v>
      </c>
      <c r="S196" s="2">
        <v>5823</v>
      </c>
      <c r="T196" s="2">
        <v>1</v>
      </c>
      <c r="U196">
        <f>IF(AND(G196&gt;0,N196&gt;0), N196-G196, 0)</f>
        <v>-500</v>
      </c>
      <c r="V196">
        <f>M196-F196</f>
        <v>10</v>
      </c>
      <c r="W196">
        <f>IF(U196 &gt; 0, U196/V196, 0)</f>
        <v>0</v>
      </c>
      <c r="X196">
        <f>IF(AND(H196&gt;0,O196&gt;0), O196-H196, 0)</f>
        <v>-1</v>
      </c>
      <c r="Y196" s="9">
        <f>IF(AND(G196&gt;0,H196&gt;0),G196/H196,"")</f>
        <v>125.31645569620254</v>
      </c>
      <c r="Z196" s="9">
        <f>IF(AND(N196&gt;0,O196&gt;0),N196/O196,"")</f>
        <v>115.58441558441558</v>
      </c>
      <c r="AA196" s="9">
        <f>IF(AND(G196&gt;0,H196&gt;0),G196/(H196*H196),"")</f>
        <v>3.1725684986380389</v>
      </c>
      <c r="AB196" s="9">
        <f>IF(AND(N196&gt;0,O196&gt;0),G196/(O196*O196),"")</f>
        <v>3.339517625231911</v>
      </c>
      <c r="AC196" s="9">
        <v>3.339517625231911</v>
      </c>
      <c r="AD196" s="11">
        <v>38.5</v>
      </c>
      <c r="AE196" s="9">
        <f>IF(AC196="","",ROUND(AC196,1))</f>
        <v>3.3</v>
      </c>
    </row>
    <row r="197" spans="1:31" x14ac:dyDescent="0.25">
      <c r="A197" s="2">
        <v>4273</v>
      </c>
      <c r="B197" s="3" t="s">
        <v>212</v>
      </c>
      <c r="C197" s="2">
        <v>2</v>
      </c>
      <c r="D197" s="3" t="s">
        <v>19</v>
      </c>
      <c r="E197" s="3" t="s">
        <v>20</v>
      </c>
      <c r="F197" s="4">
        <v>40280</v>
      </c>
      <c r="G197" s="11">
        <v>5340</v>
      </c>
      <c r="H197" s="11">
        <v>37</v>
      </c>
      <c r="I197" s="11">
        <v>34.5</v>
      </c>
      <c r="K197" s="19"/>
      <c r="L197" s="13">
        <v>19856</v>
      </c>
      <c r="M197" s="14">
        <v>40463</v>
      </c>
      <c r="N197" s="11">
        <v>7760</v>
      </c>
      <c r="O197" s="11">
        <v>39.5</v>
      </c>
      <c r="P197" s="5">
        <v>35.5</v>
      </c>
      <c r="Q197" s="5">
        <v>38.1</v>
      </c>
      <c r="R197" s="5">
        <v>28.7</v>
      </c>
      <c r="S197" s="2">
        <v>4273</v>
      </c>
      <c r="T197" s="2">
        <v>1</v>
      </c>
      <c r="U197">
        <f>IF(AND(G197&gt;0,N197&gt;0), N197-G197, 0)</f>
        <v>2420</v>
      </c>
      <c r="V197">
        <f>M197-F197</f>
        <v>183</v>
      </c>
      <c r="W197">
        <f>IF(U197 &gt; 0, U197/V197, 0)</f>
        <v>13.224043715846994</v>
      </c>
      <c r="X197">
        <f>IF(AND(H197&gt;0,O197&gt;0), O197-H197, 0)</f>
        <v>2.5</v>
      </c>
      <c r="Y197" s="9">
        <f>IF(AND(G197&gt;0,H197&gt;0),G197/H197,"")</f>
        <v>144.32432432432432</v>
      </c>
      <c r="Z197" s="9">
        <f>IF(AND(N197&gt;0,O197&gt;0),N197/O197,"")</f>
        <v>196.45569620253164</v>
      </c>
      <c r="AA197" s="9">
        <f>IF(AND(G197&gt;0,H197&gt;0),G197/(H197*H197),"")</f>
        <v>3.9006574141709276</v>
      </c>
      <c r="AB197" s="9">
        <f>IF(AND(N197&gt;0,O197&gt;0),G197/(O197*O197),"")</f>
        <v>3.422528440954975</v>
      </c>
      <c r="AC197" s="9">
        <v>3.422528440954975</v>
      </c>
      <c r="AD197" s="11">
        <v>39.5</v>
      </c>
      <c r="AE197" s="9">
        <f>IF(AC197="","",ROUND(AC197,1))</f>
        <v>3.4</v>
      </c>
    </row>
    <row r="198" spans="1:31" x14ac:dyDescent="0.25">
      <c r="A198" s="2">
        <v>64</v>
      </c>
      <c r="B198" s="3" t="s">
        <v>35</v>
      </c>
      <c r="C198" s="2">
        <v>2</v>
      </c>
      <c r="D198" s="3" t="s">
        <v>19</v>
      </c>
      <c r="E198" s="3" t="s">
        <v>20</v>
      </c>
      <c r="F198" s="4">
        <v>37952</v>
      </c>
      <c r="G198" s="15"/>
      <c r="H198" s="11">
        <v>39</v>
      </c>
      <c r="I198" s="15"/>
      <c r="J198" s="15"/>
      <c r="K198" s="15"/>
      <c r="L198" s="13">
        <v>8036</v>
      </c>
      <c r="M198" s="14">
        <v>37952</v>
      </c>
      <c r="N198" s="15"/>
      <c r="O198" s="11">
        <v>40</v>
      </c>
      <c r="P198" s="17"/>
      <c r="R198" s="18">
        <v>36.5</v>
      </c>
      <c r="S198" s="2">
        <v>64</v>
      </c>
      <c r="T198" s="2">
        <v>1</v>
      </c>
      <c r="U198">
        <f>IF(AND(G198&gt;0,N198&gt;0), N198-G198, 0)</f>
        <v>0</v>
      </c>
      <c r="V198">
        <f>M198-F198</f>
        <v>0</v>
      </c>
      <c r="W198">
        <f>IF(U198 &gt; 0, U198/V198, 0)</f>
        <v>0</v>
      </c>
      <c r="X198">
        <f>IF(AND(H198&gt;0,O198&gt;0), O198-H198, 0)</f>
        <v>1</v>
      </c>
      <c r="Y198" s="9" t="str">
        <f>IF(AND(G198&gt;0,H198&gt;0),G198/H198,"")</f>
        <v/>
      </c>
      <c r="Z198" s="9" t="str">
        <f>IF(AND(N198&gt;0,O198&gt;0),N198/O198,"")</f>
        <v/>
      </c>
      <c r="AA198" s="9" t="str">
        <f>IF(AND(G198&gt;0,H198&gt;0),G198/(H198*H198),"")</f>
        <v/>
      </c>
      <c r="AB198" s="9" t="str">
        <f>IF(AND(N198&gt;0,O198&gt;0),G198/(O198*O198),"")</f>
        <v/>
      </c>
      <c r="AC198" s="9" t="s">
        <v>20</v>
      </c>
      <c r="AD198" s="11">
        <v>40</v>
      </c>
      <c r="AE198" s="9" t="str">
        <f>IF(AC198="","",ROUND(AC198,1))</f>
        <v/>
      </c>
    </row>
    <row r="199" spans="1:31" x14ac:dyDescent="0.25">
      <c r="A199" s="2">
        <v>5754</v>
      </c>
      <c r="B199" s="3" t="s">
        <v>342</v>
      </c>
      <c r="C199" s="2">
        <v>1</v>
      </c>
      <c r="D199" s="3" t="s">
        <v>27</v>
      </c>
      <c r="E199" s="3" t="s">
        <v>20</v>
      </c>
      <c r="F199" s="4">
        <v>41339</v>
      </c>
      <c r="G199" s="11">
        <v>5700</v>
      </c>
      <c r="H199" s="11">
        <v>39.5</v>
      </c>
      <c r="I199" s="11">
        <v>35.4</v>
      </c>
      <c r="J199" s="11">
        <v>37.299999999999997</v>
      </c>
      <c r="K199" s="11">
        <v>30.2</v>
      </c>
      <c r="L199" s="13">
        <v>29764</v>
      </c>
      <c r="M199" s="14">
        <v>41487</v>
      </c>
      <c r="N199" s="11">
        <v>7520</v>
      </c>
      <c r="O199" s="11">
        <v>40.5</v>
      </c>
      <c r="P199" s="5">
        <v>35.9</v>
      </c>
      <c r="Q199" s="18">
        <v>37.299999999999997</v>
      </c>
      <c r="R199" s="18">
        <v>30.5</v>
      </c>
      <c r="S199" s="2">
        <v>5754</v>
      </c>
      <c r="T199" s="2">
        <v>1</v>
      </c>
      <c r="U199">
        <f>IF(AND(G199&gt;0,N199&gt;0), N199-G199, 0)</f>
        <v>1820</v>
      </c>
      <c r="V199">
        <f>M199-F199</f>
        <v>148</v>
      </c>
      <c r="W199">
        <f>IF(U199 &gt; 0, U199/V199, 0)</f>
        <v>12.297297297297296</v>
      </c>
      <c r="X199">
        <f>IF(AND(H199&gt;0,O199&gt;0), O199-H199, 0)</f>
        <v>1</v>
      </c>
      <c r="Y199" s="9">
        <f>IF(AND(G199&gt;0,H199&gt;0),G199/H199,"")</f>
        <v>144.30379746835442</v>
      </c>
      <c r="Z199" s="9">
        <f>IF(AND(N199&gt;0,O199&gt;0),N199/O199,"")</f>
        <v>185.67901234567901</v>
      </c>
      <c r="AA199" s="9">
        <f>IF(AND(G199&gt;0,H199&gt;0),G199/(H199*H199),"")</f>
        <v>3.6532606954013778</v>
      </c>
      <c r="AB199" s="9">
        <f>IF(AND(N199&gt;0,O199&gt;0),G199/(O199*O199),"")</f>
        <v>3.4750800182898947</v>
      </c>
      <c r="AC199" s="9">
        <v>3.4750800182898947</v>
      </c>
      <c r="AD199" s="11">
        <v>40.5</v>
      </c>
      <c r="AE199" s="9">
        <f>IF(AC199="","",ROUND(AC199,1))</f>
        <v>3.5</v>
      </c>
    </row>
    <row r="200" spans="1:31" x14ac:dyDescent="0.25">
      <c r="A200" s="2">
        <v>6168</v>
      </c>
      <c r="B200" s="3" t="s">
        <v>388</v>
      </c>
      <c r="C200" s="2">
        <v>2</v>
      </c>
      <c r="D200" s="3" t="s">
        <v>19</v>
      </c>
      <c r="E200" s="3" t="s">
        <v>20</v>
      </c>
      <c r="F200" s="4">
        <v>41837</v>
      </c>
      <c r="G200" s="11">
        <v>7120</v>
      </c>
      <c r="H200" s="11">
        <v>40.5</v>
      </c>
      <c r="I200" s="11">
        <v>37.6</v>
      </c>
      <c r="J200" s="11">
        <v>36.4</v>
      </c>
      <c r="K200" s="11">
        <v>27.7</v>
      </c>
      <c r="L200" s="13">
        <v>33030</v>
      </c>
      <c r="M200" s="14">
        <v>41966</v>
      </c>
      <c r="N200" s="11">
        <v>9520</v>
      </c>
      <c r="O200" s="11">
        <v>42.2</v>
      </c>
      <c r="P200" s="5">
        <v>39.200000000000003</v>
      </c>
      <c r="Q200" s="18">
        <v>36.9</v>
      </c>
      <c r="R200" s="20"/>
      <c r="S200" s="2">
        <v>6168</v>
      </c>
      <c r="T200" s="2">
        <v>1</v>
      </c>
      <c r="U200">
        <f>IF(AND(G200&gt;0,N200&gt;0), N200-G200, 0)</f>
        <v>2400</v>
      </c>
      <c r="V200">
        <f>M200-F200</f>
        <v>129</v>
      </c>
      <c r="W200">
        <f>IF(U200 &gt; 0, U200/V200, 0)</f>
        <v>18.604651162790699</v>
      </c>
      <c r="X200">
        <f>IF(AND(H200&gt;0,O200&gt;0), O200-H200, 0)</f>
        <v>1.7000000000000028</v>
      </c>
      <c r="Y200" s="9">
        <f>IF(AND(G200&gt;0,H200&gt;0),G200/H200,"")</f>
        <v>175.80246913580248</v>
      </c>
      <c r="Z200" s="9">
        <f>IF(AND(N200&gt;0,O200&gt;0),N200/O200,"")</f>
        <v>225.59241706161137</v>
      </c>
      <c r="AA200" s="9">
        <f>IF(AND(G200&gt;0,H200&gt;0),G200/(H200*H200),"")</f>
        <v>4.3408017070568512</v>
      </c>
      <c r="AB200" s="9">
        <f>IF(AND(N200&gt;0,O200&gt;0),G200/(O200*O200),"")</f>
        <v>3.9981132499270005</v>
      </c>
      <c r="AC200" s="9">
        <v>3.9981132499270005</v>
      </c>
      <c r="AD200" s="11">
        <v>42.2</v>
      </c>
      <c r="AE200" s="9">
        <f>IF(AC200="","",ROUND(AC200,1))</f>
        <v>4</v>
      </c>
    </row>
    <row r="201" spans="1:31" x14ac:dyDescent="0.25">
      <c r="A201" s="2">
        <v>6156</v>
      </c>
      <c r="B201" s="3" t="s">
        <v>384</v>
      </c>
      <c r="C201" s="2">
        <v>1</v>
      </c>
      <c r="D201" s="3" t="s">
        <v>27</v>
      </c>
      <c r="E201" s="3" t="s">
        <v>20</v>
      </c>
      <c r="F201" s="4">
        <v>41807</v>
      </c>
      <c r="G201" s="11">
        <v>11020</v>
      </c>
      <c r="H201" s="11">
        <v>43.8</v>
      </c>
      <c r="I201" s="11">
        <v>40.700000000000003</v>
      </c>
      <c r="J201" s="19"/>
      <c r="K201" s="19"/>
      <c r="L201" s="13">
        <v>32584</v>
      </c>
      <c r="M201" s="14">
        <v>41891</v>
      </c>
      <c r="N201" s="11">
        <v>11500</v>
      </c>
      <c r="O201" s="11">
        <v>43.7</v>
      </c>
      <c r="P201" s="5">
        <v>40.799999999999997</v>
      </c>
      <c r="Q201" s="5">
        <v>39.9</v>
      </c>
      <c r="R201" s="20"/>
      <c r="S201" s="2">
        <v>6156</v>
      </c>
      <c r="T201" s="2">
        <v>1</v>
      </c>
      <c r="U201">
        <f>IF(AND(G201&gt;0,N201&gt;0), N201-G201, 0)</f>
        <v>480</v>
      </c>
      <c r="V201">
        <f>M201-F201</f>
        <v>84</v>
      </c>
      <c r="W201">
        <f>IF(U201 &gt; 0, U201/V201, 0)</f>
        <v>5.7142857142857144</v>
      </c>
      <c r="X201">
        <f>IF(AND(H201&gt;0,O201&gt;0), O201-H201, 0)</f>
        <v>-9.9999999999994316E-2</v>
      </c>
      <c r="Y201" s="9">
        <f>IF(AND(G201&gt;0,H201&gt;0),G201/H201,"")</f>
        <v>251.59817351598176</v>
      </c>
      <c r="Z201" s="9">
        <f>IF(AND(N201&gt;0,O201&gt;0),N201/O201,"")</f>
        <v>263.15789473684208</v>
      </c>
      <c r="AA201" s="9">
        <f>IF(AND(G201&gt;0,H201&gt;0),G201/(H201*H201),"")</f>
        <v>5.7442505368945609</v>
      </c>
      <c r="AB201" s="9">
        <f>IF(AND(N201&gt;0,O201&gt;0),G201/(O201*O201),"")</f>
        <v>5.7705700925281054</v>
      </c>
      <c r="AC201" s="9">
        <v>5.7705700925281054</v>
      </c>
      <c r="AD201" s="11">
        <v>43.7</v>
      </c>
      <c r="AE201" s="9">
        <f>IF(AC201="","",ROUND(AC201,1))</f>
        <v>5.8</v>
      </c>
    </row>
    <row r="202" spans="1:31" x14ac:dyDescent="0.25">
      <c r="A202" s="2">
        <v>4203</v>
      </c>
      <c r="B202" s="3" t="s">
        <v>205</v>
      </c>
      <c r="C202" s="2">
        <v>2</v>
      </c>
      <c r="D202" s="3" t="s">
        <v>19</v>
      </c>
      <c r="E202" s="3" t="s">
        <v>20</v>
      </c>
      <c r="F202" s="4">
        <v>38896</v>
      </c>
      <c r="G202" s="11">
        <v>10820</v>
      </c>
      <c r="H202" s="11">
        <v>43.7</v>
      </c>
      <c r="I202" s="11">
        <v>42.5</v>
      </c>
      <c r="J202" s="19"/>
      <c r="K202" s="19"/>
      <c r="L202" s="13">
        <v>17154</v>
      </c>
      <c r="M202" s="14">
        <v>38896</v>
      </c>
      <c r="N202" s="11">
        <v>10820</v>
      </c>
      <c r="O202" s="11">
        <v>43.7</v>
      </c>
      <c r="P202" s="5">
        <v>42.5</v>
      </c>
      <c r="Q202" s="20"/>
      <c r="R202" s="20"/>
      <c r="S202" s="2">
        <v>4203</v>
      </c>
      <c r="T202" s="2">
        <v>1</v>
      </c>
      <c r="U202">
        <f>IF(AND(G202&gt;0,N202&gt;0), N202-G202, 0)</f>
        <v>0</v>
      </c>
      <c r="V202">
        <f>M202-F202</f>
        <v>0</v>
      </c>
      <c r="W202">
        <f>IF(U202 &gt; 0, U202/V202, 0)</f>
        <v>0</v>
      </c>
      <c r="X202">
        <f>IF(AND(H202&gt;0,O202&gt;0), O202-H202, 0)</f>
        <v>0</v>
      </c>
      <c r="Y202" s="9">
        <f>IF(AND(G202&gt;0,H202&gt;0),G202/H202,"")</f>
        <v>247.59725400457666</v>
      </c>
      <c r="Z202" s="9">
        <f>IF(AND(N202&gt;0,O202&gt;0),N202/O202,"")</f>
        <v>247.59725400457666</v>
      </c>
      <c r="AA202" s="9">
        <f>IF(AND(G202&gt;0,H202&gt;0),G202/(H202*H202),"")</f>
        <v>5.6658410527363072</v>
      </c>
      <c r="AB202" s="9">
        <f>IF(AND(N202&gt;0,O202&gt;0),G202/(O202*O202),"")</f>
        <v>5.6658410527363072</v>
      </c>
      <c r="AC202" s="9">
        <v>5.6658410527363072</v>
      </c>
      <c r="AD202" s="11">
        <v>43.7</v>
      </c>
      <c r="AE202" s="9">
        <f>IF(AC202="","",ROUND(AC202,1))</f>
        <v>5.7</v>
      </c>
    </row>
    <row r="203" spans="1:31" x14ac:dyDescent="0.25">
      <c r="A203" s="2">
        <v>6643</v>
      </c>
      <c r="B203" s="3" t="s">
        <v>443</v>
      </c>
      <c r="C203" s="2">
        <v>2</v>
      </c>
      <c r="D203" s="3" t="s">
        <v>19</v>
      </c>
      <c r="E203" s="3" t="s">
        <v>20</v>
      </c>
      <c r="F203" s="4">
        <v>42345</v>
      </c>
      <c r="G203" s="11">
        <v>7760</v>
      </c>
      <c r="H203" s="11">
        <v>43</v>
      </c>
      <c r="I203" s="11">
        <v>41.3</v>
      </c>
      <c r="J203" s="11">
        <v>38.700000000000003</v>
      </c>
      <c r="K203" s="11">
        <v>32.700000000000003</v>
      </c>
      <c r="L203" s="13">
        <v>36000</v>
      </c>
      <c r="M203" s="14">
        <v>42416</v>
      </c>
      <c r="N203" s="11">
        <v>12020</v>
      </c>
      <c r="O203" s="11">
        <v>44.1</v>
      </c>
      <c r="P203" s="5">
        <v>43</v>
      </c>
      <c r="Q203" s="5">
        <v>39.299999999999997</v>
      </c>
      <c r="R203" s="5">
        <v>33.9</v>
      </c>
      <c r="S203" s="2">
        <v>6643</v>
      </c>
      <c r="T203" s="2">
        <v>1</v>
      </c>
      <c r="U203">
        <f>IF(AND(G203&gt;0,N203&gt;0), N203-G203, 0)</f>
        <v>4260</v>
      </c>
      <c r="V203">
        <f>M203-F203</f>
        <v>71</v>
      </c>
      <c r="W203">
        <f>IF(U203 &gt; 0, U203/V203, 0)</f>
        <v>60</v>
      </c>
      <c r="X203">
        <f>IF(AND(H203&gt;0,O203&gt;0), O203-H203, 0)</f>
        <v>1.1000000000000014</v>
      </c>
      <c r="Y203" s="9">
        <f>IF(AND(G203&gt;0,H203&gt;0),G203/H203,"")</f>
        <v>180.46511627906978</v>
      </c>
      <c r="Z203" s="9">
        <f>IF(AND(N203&gt;0,O203&gt;0),N203/O203,"")</f>
        <v>272.56235827664398</v>
      </c>
      <c r="AA203" s="9">
        <f>IF(AND(G203&gt;0,H203&gt;0),G203/(H203*H203),"")</f>
        <v>4.1968631692806921</v>
      </c>
      <c r="AB203" s="9">
        <f>IF(AND(N203&gt;0,O203&gt;0),G203/(O203*O203),"")</f>
        <v>3.9901070027406274</v>
      </c>
      <c r="AC203" s="9">
        <v>3.9901070027406274</v>
      </c>
      <c r="AD203" s="11">
        <v>44.1</v>
      </c>
      <c r="AE203" s="9">
        <f>IF(AC203="","",ROUND(AC203,1))</f>
        <v>4</v>
      </c>
    </row>
    <row r="204" spans="1:31" x14ac:dyDescent="0.25">
      <c r="A204" s="2">
        <v>6760</v>
      </c>
      <c r="B204" s="3" t="s">
        <v>468</v>
      </c>
      <c r="C204" s="2">
        <v>2</v>
      </c>
      <c r="D204" s="3" t="s">
        <v>19</v>
      </c>
      <c r="E204" s="3" t="s">
        <v>20</v>
      </c>
      <c r="F204" s="4">
        <v>42666</v>
      </c>
      <c r="G204" s="11">
        <v>10900</v>
      </c>
      <c r="H204" s="11">
        <v>43.7</v>
      </c>
      <c r="I204" s="11">
        <v>41.9</v>
      </c>
      <c r="J204" s="11">
        <v>41.5</v>
      </c>
      <c r="K204" s="11">
        <v>33.6</v>
      </c>
      <c r="L204" s="13">
        <v>38346</v>
      </c>
      <c r="M204" s="14">
        <v>42803</v>
      </c>
      <c r="N204" s="11">
        <v>14020</v>
      </c>
      <c r="O204" s="11">
        <v>45</v>
      </c>
      <c r="P204" s="5">
        <v>32.6</v>
      </c>
      <c r="Q204" s="5">
        <v>40.4</v>
      </c>
      <c r="R204" s="17"/>
      <c r="S204" s="2">
        <v>6760</v>
      </c>
      <c r="T204" s="2">
        <v>1</v>
      </c>
      <c r="U204">
        <f>IF(AND(G204&gt;0,N204&gt;0), N204-G204, 0)</f>
        <v>3120</v>
      </c>
      <c r="V204">
        <f>M204-F204</f>
        <v>137</v>
      </c>
      <c r="W204">
        <f>IF(U204 &gt; 0, U204/V204, 0)</f>
        <v>22.773722627737225</v>
      </c>
      <c r="X204">
        <f>IF(AND(H204&gt;0,O204&gt;0), O204-H204, 0)</f>
        <v>1.2999999999999972</v>
      </c>
      <c r="Y204" s="9">
        <f>IF(AND(G204&gt;0,H204&gt;0),G204/H204,"")</f>
        <v>249.42791762013729</v>
      </c>
      <c r="Z204" s="9">
        <f>IF(AND(N204&gt;0,O204&gt;0),N204/O204,"")</f>
        <v>311.55555555555554</v>
      </c>
      <c r="AA204" s="9">
        <f>IF(AND(G204&gt;0,H204&gt;0),G204/(H204*H204),"")</f>
        <v>5.7077326686530263</v>
      </c>
      <c r="AB204" s="9">
        <f>IF(AND(N204&gt;0,O204&gt;0),G204/(O204*O204),"")</f>
        <v>5.382716049382716</v>
      </c>
      <c r="AC204" s="9">
        <v>5.382716049382716</v>
      </c>
      <c r="AD204" s="11">
        <v>45</v>
      </c>
      <c r="AE204" s="9">
        <f>IF(AC204="","",ROUND(AC204,1))</f>
        <v>5.4</v>
      </c>
    </row>
    <row r="205" spans="1:31" x14ac:dyDescent="0.25">
      <c r="A205" s="2">
        <v>7016</v>
      </c>
      <c r="B205" s="3" t="s">
        <v>148</v>
      </c>
      <c r="C205" s="2">
        <v>2</v>
      </c>
      <c r="D205" s="3" t="s">
        <v>19</v>
      </c>
      <c r="E205" s="3" t="s">
        <v>20</v>
      </c>
      <c r="F205" s="4">
        <v>43105</v>
      </c>
      <c r="G205" s="11">
        <v>10240</v>
      </c>
      <c r="H205" s="11">
        <v>44.8</v>
      </c>
      <c r="I205" s="11">
        <v>42.3</v>
      </c>
      <c r="J205" s="11">
        <v>40.5</v>
      </c>
      <c r="K205" s="11">
        <v>33.299999999999997</v>
      </c>
      <c r="L205" s="13">
        <v>42541</v>
      </c>
      <c r="M205" s="14">
        <v>43289</v>
      </c>
      <c r="N205" s="16">
        <v>14100</v>
      </c>
      <c r="O205" s="11">
        <v>46</v>
      </c>
      <c r="P205" s="5">
        <v>43</v>
      </c>
      <c r="Q205" s="18">
        <v>41</v>
      </c>
      <c r="S205" s="2">
        <v>7016</v>
      </c>
      <c r="T205" s="2">
        <v>1</v>
      </c>
      <c r="U205">
        <f>IF(AND(G205&gt;0,N205&gt;0), N205-G205, 0)</f>
        <v>3860</v>
      </c>
      <c r="V205">
        <f>M205-F205</f>
        <v>184</v>
      </c>
      <c r="W205">
        <f>IF(U205 &gt; 0, U205/V205, 0)</f>
        <v>20.978260869565219</v>
      </c>
      <c r="X205">
        <f>IF(AND(H205&gt;0,O205&gt;0), O205-H205, 0)</f>
        <v>1.2000000000000028</v>
      </c>
      <c r="Y205" s="9">
        <f>IF(AND(G205&gt;0,H205&gt;0),G205/H205,"")</f>
        <v>228.57142857142858</v>
      </c>
      <c r="Z205" s="9">
        <f>IF(AND(N205&gt;0,O205&gt;0),N205/O205,"")</f>
        <v>306.52173913043481</v>
      </c>
      <c r="AA205" s="9">
        <f>IF(AND(G205&gt;0,H205&gt;0),G205/(H205*H205),"")</f>
        <v>5.1020408163265314</v>
      </c>
      <c r="AB205" s="9">
        <f>IF(AND(N205&gt;0,O205&gt;0),G205/(O205*O205),"")</f>
        <v>4.8393194706994329</v>
      </c>
      <c r="AC205" s="9">
        <v>4.8393194706994329</v>
      </c>
      <c r="AD205" s="11">
        <v>46</v>
      </c>
      <c r="AE205" s="9">
        <f>IF(AC205="","",ROUND(AC205,1))</f>
        <v>4.8</v>
      </c>
    </row>
    <row r="206" spans="1:31" x14ac:dyDescent="0.25">
      <c r="A206" s="2">
        <v>5810</v>
      </c>
      <c r="B206" s="3" t="s">
        <v>346</v>
      </c>
      <c r="C206" s="2">
        <v>1</v>
      </c>
      <c r="D206" s="3" t="s">
        <v>27</v>
      </c>
      <c r="E206" s="3" t="s">
        <v>20</v>
      </c>
      <c r="F206" s="4">
        <v>41408</v>
      </c>
      <c r="G206" s="11">
        <v>11800</v>
      </c>
      <c r="H206" s="11">
        <v>47</v>
      </c>
      <c r="I206" s="11">
        <v>40.5</v>
      </c>
      <c r="J206" s="11">
        <v>43</v>
      </c>
      <c r="K206" s="16">
        <v>43.4</v>
      </c>
      <c r="L206" s="13">
        <v>29502</v>
      </c>
      <c r="M206" s="14">
        <v>41437</v>
      </c>
      <c r="N206" s="15"/>
      <c r="O206" s="11">
        <v>46.2</v>
      </c>
      <c r="P206" s="5">
        <v>40.1</v>
      </c>
      <c r="Q206" s="5">
        <v>43.2</v>
      </c>
      <c r="R206" s="18">
        <v>34.5</v>
      </c>
      <c r="S206" s="2">
        <v>5810</v>
      </c>
      <c r="T206" s="2">
        <v>1</v>
      </c>
      <c r="U206">
        <f>IF(AND(G206&gt;0,N206&gt;0), N206-G206, 0)</f>
        <v>0</v>
      </c>
      <c r="V206">
        <f>M206-F206</f>
        <v>29</v>
      </c>
      <c r="W206">
        <f>IF(U206 &gt; 0, U206/V206, 0)</f>
        <v>0</v>
      </c>
      <c r="X206">
        <f>IF(AND(H206&gt;0,O206&gt;0), O206-H206, 0)</f>
        <v>-0.79999999999999716</v>
      </c>
      <c r="Y206" s="9">
        <f>IF(AND(G206&gt;0,H206&gt;0),G206/H206,"")</f>
        <v>251.06382978723406</v>
      </c>
      <c r="Z206" s="9" t="str">
        <f>IF(AND(N206&gt;0,O206&gt;0),N206/O206,"")</f>
        <v/>
      </c>
      <c r="AA206" s="9">
        <f>IF(AND(G206&gt;0,H206&gt;0),G206/(H206*H206),"")</f>
        <v>5.341783612494341</v>
      </c>
      <c r="AB206" s="9" t="str">
        <f>IF(AND(N206&gt;0,O206&gt;0),G206/(O206*O206),"")</f>
        <v/>
      </c>
      <c r="AC206" s="9" t="s">
        <v>20</v>
      </c>
      <c r="AD206" s="11">
        <v>46.2</v>
      </c>
      <c r="AE206" s="9" t="str">
        <f>IF(AC206="","",ROUND(AC206,1))</f>
        <v/>
      </c>
    </row>
    <row r="207" spans="1:31" x14ac:dyDescent="0.25">
      <c r="A207" s="2">
        <v>5851</v>
      </c>
      <c r="B207" s="3" t="s">
        <v>351</v>
      </c>
      <c r="C207" s="2">
        <v>2</v>
      </c>
      <c r="D207" s="3" t="s">
        <v>19</v>
      </c>
      <c r="E207" s="3" t="s">
        <v>20</v>
      </c>
      <c r="F207" s="4">
        <v>41452</v>
      </c>
      <c r="G207" s="11">
        <v>12740</v>
      </c>
      <c r="H207" s="11">
        <v>47</v>
      </c>
      <c r="I207" s="11">
        <v>45</v>
      </c>
      <c r="J207" s="11">
        <v>42.3</v>
      </c>
      <c r="K207" s="11">
        <v>35.299999999999997</v>
      </c>
      <c r="L207" s="13">
        <v>29586</v>
      </c>
      <c r="M207" s="14">
        <v>41452</v>
      </c>
      <c r="N207" s="11">
        <v>12740</v>
      </c>
      <c r="O207" s="11">
        <v>47</v>
      </c>
      <c r="P207" s="5">
        <v>45</v>
      </c>
      <c r="Q207" s="18">
        <v>42.3</v>
      </c>
      <c r="R207" s="18">
        <v>35.299999999999997</v>
      </c>
      <c r="S207" s="2">
        <v>5851</v>
      </c>
      <c r="T207" s="2">
        <v>1</v>
      </c>
      <c r="U207">
        <f>IF(AND(G207&gt;0,N207&gt;0), N207-G207, 0)</f>
        <v>0</v>
      </c>
      <c r="V207">
        <f>M207-F207</f>
        <v>0</v>
      </c>
      <c r="W207">
        <f>IF(U207 &gt; 0, U207/V207, 0)</f>
        <v>0</v>
      </c>
      <c r="X207">
        <f>IF(AND(H207&gt;0,O207&gt;0), O207-H207, 0)</f>
        <v>0</v>
      </c>
      <c r="Y207" s="9">
        <f>IF(AND(G207&gt;0,H207&gt;0),G207/H207,"")</f>
        <v>271.06382978723406</v>
      </c>
      <c r="Z207" s="9">
        <f>IF(AND(N207&gt;0,O207&gt;0),N207/O207,"")</f>
        <v>271.06382978723406</v>
      </c>
      <c r="AA207" s="9">
        <f>IF(AND(G207&gt;0,H207&gt;0),G207/(H207*H207),"")</f>
        <v>5.7673155273879582</v>
      </c>
      <c r="AB207" s="9">
        <f>IF(AND(N207&gt;0,O207&gt;0),G207/(O207*O207),"")</f>
        <v>5.7673155273879582</v>
      </c>
      <c r="AC207" s="9">
        <v>5.7673155273879582</v>
      </c>
      <c r="AD207" s="11">
        <v>47</v>
      </c>
      <c r="AE207" s="9">
        <f>IF(AC207="","",ROUND(AC207,1))</f>
        <v>5.8</v>
      </c>
    </row>
    <row r="208" spans="1:31" x14ac:dyDescent="0.25">
      <c r="A208" s="2">
        <v>6933</v>
      </c>
      <c r="B208" s="3" t="s">
        <v>512</v>
      </c>
      <c r="C208" s="2">
        <v>2</v>
      </c>
      <c r="D208" s="3" t="s">
        <v>19</v>
      </c>
      <c r="E208" s="3" t="s">
        <v>20</v>
      </c>
      <c r="F208" s="4">
        <v>43042</v>
      </c>
      <c r="G208" s="11">
        <v>14620</v>
      </c>
      <c r="H208" s="11">
        <v>48</v>
      </c>
      <c r="I208" s="11">
        <v>47.5</v>
      </c>
      <c r="J208" s="16">
        <v>43.4</v>
      </c>
      <c r="K208" s="16">
        <v>36.4</v>
      </c>
      <c r="L208" s="13">
        <v>40340</v>
      </c>
      <c r="M208" s="14">
        <v>43072</v>
      </c>
      <c r="N208" s="11">
        <v>16500</v>
      </c>
      <c r="O208" s="11">
        <v>48.2</v>
      </c>
      <c r="P208" s="5">
        <v>48.1</v>
      </c>
      <c r="Q208" s="18">
        <v>44</v>
      </c>
      <c r="R208" s="18">
        <v>36</v>
      </c>
      <c r="S208" s="2">
        <v>6933</v>
      </c>
      <c r="T208" s="2">
        <v>1</v>
      </c>
      <c r="U208">
        <f>IF(AND(G208&gt;0,N208&gt;0), N208-G208, 0)</f>
        <v>1880</v>
      </c>
      <c r="V208">
        <f>M208-F208</f>
        <v>30</v>
      </c>
      <c r="W208">
        <f>IF(U208 &gt; 0, U208/V208, 0)</f>
        <v>62.666666666666664</v>
      </c>
      <c r="X208">
        <f>IF(AND(H208&gt;0,O208&gt;0), O208-H208, 0)</f>
        <v>0.20000000000000284</v>
      </c>
      <c r="Y208" s="9">
        <f>IF(AND(G208&gt;0,H208&gt;0),G208/H208,"")</f>
        <v>304.58333333333331</v>
      </c>
      <c r="Z208" s="9">
        <f>IF(AND(N208&gt;0,O208&gt;0),N208/O208,"")</f>
        <v>342.32365145228215</v>
      </c>
      <c r="AA208" s="9">
        <f>IF(AND(G208&gt;0,H208&gt;0),G208/(H208*H208),"")</f>
        <v>6.3454861111111107</v>
      </c>
      <c r="AB208" s="9">
        <f>IF(AND(N208&gt;0,O208&gt;0),G208/(O208*O208),"")</f>
        <v>6.2929357276906384</v>
      </c>
      <c r="AC208" s="9">
        <v>6.2929357276906384</v>
      </c>
      <c r="AD208" s="11">
        <v>48.2</v>
      </c>
      <c r="AE208" s="9">
        <f>IF(AC208="","",ROUND(AC208,1))</f>
        <v>6.3</v>
      </c>
    </row>
    <row r="209" spans="1:31" x14ac:dyDescent="0.25">
      <c r="A209" s="2">
        <v>7063</v>
      </c>
      <c r="B209" s="3" t="s">
        <v>543</v>
      </c>
      <c r="C209" s="2">
        <v>2</v>
      </c>
      <c r="D209" s="3" t="s">
        <v>19</v>
      </c>
      <c r="E209" s="3" t="s">
        <v>20</v>
      </c>
      <c r="F209" s="4">
        <v>43230</v>
      </c>
      <c r="G209" s="11">
        <v>12320</v>
      </c>
      <c r="H209" s="16">
        <v>48</v>
      </c>
      <c r="I209" s="16">
        <v>46</v>
      </c>
      <c r="J209" s="16">
        <v>43.5</v>
      </c>
      <c r="K209" s="16">
        <v>37</v>
      </c>
      <c r="L209" s="13">
        <v>42297</v>
      </c>
      <c r="M209" s="14">
        <v>43261</v>
      </c>
      <c r="N209" s="11">
        <v>13520</v>
      </c>
      <c r="O209" s="16">
        <v>48.5</v>
      </c>
      <c r="P209" s="18">
        <v>47</v>
      </c>
      <c r="Q209" s="18">
        <v>43.5</v>
      </c>
      <c r="R209" s="20"/>
      <c r="S209" s="2">
        <v>7063</v>
      </c>
      <c r="T209" s="2">
        <v>1</v>
      </c>
      <c r="U209">
        <f>IF(AND(G209&gt;0,N209&gt;0), N209-G209, 0)</f>
        <v>1200</v>
      </c>
      <c r="V209">
        <f>M209-F209</f>
        <v>31</v>
      </c>
      <c r="W209">
        <f>IF(U209 &gt; 0, U209/V209, 0)</f>
        <v>38.70967741935484</v>
      </c>
      <c r="X209">
        <f>IF(AND(H209&gt;0,O209&gt;0), O209-H209, 0)</f>
        <v>0.5</v>
      </c>
      <c r="Y209" s="9">
        <f>IF(AND(G209&gt;0,H209&gt;0),G209/H209,"")</f>
        <v>256.66666666666669</v>
      </c>
      <c r="Z209" s="9">
        <f>IF(AND(N209&gt;0,O209&gt;0),N209/O209,"")</f>
        <v>278.76288659793812</v>
      </c>
      <c r="AA209" s="9">
        <f>IF(AND(G209&gt;0,H209&gt;0),G209/(H209*H209),"")</f>
        <v>5.3472222222222223</v>
      </c>
      <c r="AB209" s="9">
        <f>IF(AND(N209&gt;0,O209&gt;0),G209/(O209*O209),"")</f>
        <v>5.2375385269422896</v>
      </c>
      <c r="AC209" s="9">
        <v>5.2375385269422896</v>
      </c>
      <c r="AD209" s="16">
        <v>48.5</v>
      </c>
      <c r="AE209" s="9">
        <f>IF(AC209="","",ROUND(AC209,1))</f>
        <v>5.2</v>
      </c>
    </row>
    <row r="210" spans="1:31" x14ac:dyDescent="0.25">
      <c r="A210" s="2">
        <v>188</v>
      </c>
      <c r="B210" s="3" t="s">
        <v>66</v>
      </c>
      <c r="C210" s="2">
        <v>2</v>
      </c>
      <c r="D210" s="3" t="s">
        <v>19</v>
      </c>
      <c r="E210" s="3" t="s">
        <v>20</v>
      </c>
      <c r="F210" s="4">
        <v>38179</v>
      </c>
      <c r="G210" s="11">
        <v>12800</v>
      </c>
      <c r="H210" s="16">
        <v>47</v>
      </c>
      <c r="I210" s="16">
        <v>44.5</v>
      </c>
      <c r="J210" s="19"/>
      <c r="K210" s="19"/>
      <c r="L210" s="13">
        <v>8950</v>
      </c>
      <c r="M210" s="14">
        <v>38520</v>
      </c>
      <c r="N210" s="11">
        <v>20000</v>
      </c>
      <c r="O210" s="16">
        <v>48.8</v>
      </c>
      <c r="P210" s="18">
        <v>46</v>
      </c>
      <c r="Q210" s="20"/>
      <c r="R210" s="20"/>
      <c r="S210" s="2">
        <v>188</v>
      </c>
      <c r="T210" s="2">
        <v>1</v>
      </c>
      <c r="U210">
        <f>IF(AND(G210&gt;0,N210&gt;0), N210-G210, 0)</f>
        <v>7200</v>
      </c>
      <c r="V210">
        <f>M210-F210</f>
        <v>341</v>
      </c>
      <c r="W210">
        <f>IF(U210 &gt; 0, U210/V210, 0)</f>
        <v>21.114369501466275</v>
      </c>
      <c r="X210">
        <f>IF(AND(H210&gt;0,O210&gt;0), O210-H210, 0)</f>
        <v>1.7999999999999972</v>
      </c>
      <c r="Y210" s="9">
        <f>IF(AND(G210&gt;0,H210&gt;0),G210/H210,"")</f>
        <v>272.34042553191489</v>
      </c>
      <c r="Z210" s="9">
        <f>IF(AND(N210&gt;0,O210&gt;0),N210/O210,"")</f>
        <v>409.8360655737705</v>
      </c>
      <c r="AA210" s="9">
        <f>IF(AND(G210&gt;0,H210&gt;0),G210/(H210*H210),"")</f>
        <v>5.7944771389769123</v>
      </c>
      <c r="AB210" s="9">
        <f>IF(AND(N210&gt;0,O210&gt;0),G210/(O210*O210),"")</f>
        <v>5.3748992206396142</v>
      </c>
      <c r="AC210" s="9">
        <v>5.3748992206396142</v>
      </c>
      <c r="AD210" s="16">
        <v>48.8</v>
      </c>
      <c r="AE210" s="9">
        <f>IF(AC210="","",ROUND(AC210,1))</f>
        <v>5.4</v>
      </c>
    </row>
    <row r="211" spans="1:31" x14ac:dyDescent="0.25">
      <c r="A211" s="2">
        <v>4264</v>
      </c>
      <c r="B211" s="3" t="s">
        <v>210</v>
      </c>
      <c r="C211" s="2">
        <v>2</v>
      </c>
      <c r="D211" s="3" t="s">
        <v>19</v>
      </c>
      <c r="E211" s="3" t="s">
        <v>20</v>
      </c>
      <c r="F211" s="4">
        <v>40255</v>
      </c>
      <c r="G211" s="11">
        <v>12320</v>
      </c>
      <c r="H211" s="11">
        <v>49.8</v>
      </c>
      <c r="I211" s="11">
        <v>46</v>
      </c>
      <c r="J211" s="16">
        <v>47.8</v>
      </c>
      <c r="K211" s="16">
        <v>39.5</v>
      </c>
      <c r="L211" s="13">
        <v>18725</v>
      </c>
      <c r="M211" s="14">
        <v>40297</v>
      </c>
      <c r="N211" s="11">
        <v>15040</v>
      </c>
      <c r="O211" s="16">
        <v>50.6</v>
      </c>
      <c r="P211" s="18">
        <v>46.2</v>
      </c>
      <c r="Q211" s="18">
        <v>47.6</v>
      </c>
      <c r="R211" s="18">
        <v>39.299999999999997</v>
      </c>
      <c r="S211" s="2">
        <v>4264</v>
      </c>
      <c r="T211" s="2">
        <v>1</v>
      </c>
      <c r="U211">
        <f>IF(AND(G211&gt;0,N211&gt;0), N211-G211, 0)</f>
        <v>2720</v>
      </c>
      <c r="V211">
        <f>M211-F211</f>
        <v>42</v>
      </c>
      <c r="W211">
        <f>IF(U211 &gt; 0, U211/V211, 0)</f>
        <v>64.761904761904759</v>
      </c>
      <c r="X211">
        <f>IF(AND(H211&gt;0,O211&gt;0), O211-H211, 0)</f>
        <v>0.80000000000000426</v>
      </c>
      <c r="Y211" s="9">
        <f>IF(AND(G211&gt;0,H211&gt;0),G211/H211,"")</f>
        <v>247.38955823293173</v>
      </c>
      <c r="Z211" s="9">
        <f>IF(AND(N211&gt;0,O211&gt;0),N211/O211,"")</f>
        <v>297.23320158102769</v>
      </c>
      <c r="AA211" s="9">
        <f>IF(AND(G211&gt;0,H211&gt;0),G211/(H211*H211),"")</f>
        <v>4.967661811906261</v>
      </c>
      <c r="AB211" s="9">
        <f>IF(AND(N211&gt;0,O211&gt;0),G211/(O211*O211),"")</f>
        <v>4.8118233373431858</v>
      </c>
      <c r="AC211" s="9">
        <v>4.8118233373431858</v>
      </c>
      <c r="AD211" s="16">
        <v>50.6</v>
      </c>
      <c r="AE211" s="9">
        <f>IF(AC211="","",ROUND(AC211,1))</f>
        <v>4.8</v>
      </c>
    </row>
    <row r="212" spans="1:31" x14ac:dyDescent="0.25">
      <c r="A212" s="2">
        <v>893</v>
      </c>
      <c r="B212" s="3" t="s">
        <v>111</v>
      </c>
      <c r="C212" s="2">
        <v>2</v>
      </c>
      <c r="D212" s="3" t="s">
        <v>19</v>
      </c>
      <c r="E212" s="3" t="s">
        <v>20</v>
      </c>
      <c r="F212" s="4">
        <v>36229</v>
      </c>
      <c r="G212" s="11">
        <v>10200</v>
      </c>
      <c r="H212" s="16">
        <v>45</v>
      </c>
      <c r="I212" s="19"/>
      <c r="J212" s="19"/>
      <c r="K212" s="19"/>
      <c r="L212" s="13">
        <v>20673</v>
      </c>
      <c r="M212" s="14">
        <v>36507</v>
      </c>
      <c r="N212" s="11">
        <v>16100</v>
      </c>
      <c r="O212" s="16">
        <v>51</v>
      </c>
      <c r="P212" s="20"/>
      <c r="Q212" s="20"/>
      <c r="R212" s="20"/>
      <c r="S212" s="2">
        <v>893</v>
      </c>
      <c r="T212" s="2">
        <v>1</v>
      </c>
      <c r="U212">
        <f>IF(AND(G212&gt;0,N212&gt;0), N212-G212, 0)</f>
        <v>5900</v>
      </c>
      <c r="V212">
        <f>M212-F212</f>
        <v>278</v>
      </c>
      <c r="W212">
        <f>IF(U212 &gt; 0, U212/V212, 0)</f>
        <v>21.223021582733814</v>
      </c>
      <c r="X212">
        <f>IF(AND(H212&gt;0,O212&gt;0), O212-H212, 0)</f>
        <v>6</v>
      </c>
      <c r="Y212" s="9">
        <f>IF(AND(G212&gt;0,H212&gt;0),G212/H212,"")</f>
        <v>226.66666666666666</v>
      </c>
      <c r="Z212" s="9">
        <f>IF(AND(N212&gt;0,O212&gt;0),N212/O212,"")</f>
        <v>315.68627450980392</v>
      </c>
      <c r="AA212" s="9">
        <f>IF(AND(G212&gt;0,H212&gt;0),G212/(H212*H212),"")</f>
        <v>5.0370370370370372</v>
      </c>
      <c r="AB212" s="9">
        <f>IF(AND(N212&gt;0,O212&gt;0),G212/(O212*O212),"")</f>
        <v>3.9215686274509802</v>
      </c>
      <c r="AC212" s="9">
        <v>3.9215686274509802</v>
      </c>
      <c r="AD212" s="16">
        <v>51</v>
      </c>
      <c r="AE212" s="9">
        <f>IF(AC212="","",ROUND(AC212,1))</f>
        <v>3.9</v>
      </c>
    </row>
    <row r="213" spans="1:31" x14ac:dyDescent="0.25">
      <c r="A213" s="2">
        <v>910</v>
      </c>
      <c r="B213" s="3" t="s">
        <v>116</v>
      </c>
      <c r="C213" s="2">
        <v>2</v>
      </c>
      <c r="D213" s="3" t="s">
        <v>19</v>
      </c>
      <c r="E213" s="3" t="s">
        <v>20</v>
      </c>
      <c r="F213" s="4">
        <v>37071</v>
      </c>
      <c r="G213" s="11">
        <v>26800</v>
      </c>
      <c r="H213" s="11">
        <v>51</v>
      </c>
      <c r="I213" s="11">
        <v>55.5</v>
      </c>
      <c r="J213" s="16">
        <v>50</v>
      </c>
      <c r="K213" s="16">
        <v>46</v>
      </c>
      <c r="L213" s="13">
        <v>8025</v>
      </c>
      <c r="M213" s="14">
        <v>37071</v>
      </c>
      <c r="N213" s="11">
        <v>26800</v>
      </c>
      <c r="O213" s="11">
        <v>51</v>
      </c>
      <c r="P213" s="5">
        <v>55.5</v>
      </c>
      <c r="Q213" s="5">
        <v>50</v>
      </c>
      <c r="R213" s="5">
        <v>46</v>
      </c>
      <c r="S213" s="2">
        <v>910</v>
      </c>
      <c r="T213" s="2">
        <v>1</v>
      </c>
      <c r="U213">
        <f>IF(AND(G213&gt;0,N213&gt;0), N213-G213, 0)</f>
        <v>0</v>
      </c>
      <c r="V213">
        <f>M213-F213</f>
        <v>0</v>
      </c>
      <c r="W213">
        <f>IF(U213 &gt; 0, U213/V213, 0)</f>
        <v>0</v>
      </c>
      <c r="X213">
        <f>IF(AND(H213&gt;0,O213&gt;0), O213-H213, 0)</f>
        <v>0</v>
      </c>
      <c r="Y213" s="9">
        <f>IF(AND(G213&gt;0,H213&gt;0),G213/H213,"")</f>
        <v>525.49019607843138</v>
      </c>
      <c r="Z213" s="9">
        <f>IF(AND(N213&gt;0,O213&gt;0),N213/O213,"")</f>
        <v>525.49019607843138</v>
      </c>
      <c r="AA213" s="9">
        <f>IF(AND(G213&gt;0,H213&gt;0),G213/(H213*H213),"")</f>
        <v>10.303729334871203</v>
      </c>
      <c r="AB213" s="9">
        <f>IF(AND(N213&gt;0,O213&gt;0),G213/(O213*O213),"")</f>
        <v>10.303729334871203</v>
      </c>
      <c r="AC213" s="9">
        <v>10.303729334871203</v>
      </c>
      <c r="AD213" s="11">
        <v>51</v>
      </c>
      <c r="AE213" s="9">
        <f>IF(AC213="","",ROUND(AC213,1))</f>
        <v>10.3</v>
      </c>
    </row>
    <row r="214" spans="1:31" x14ac:dyDescent="0.25">
      <c r="A214" s="2">
        <v>4413</v>
      </c>
      <c r="B214" s="3" t="s">
        <v>227</v>
      </c>
      <c r="C214" s="2">
        <v>2</v>
      </c>
      <c r="D214" s="3" t="s">
        <v>19</v>
      </c>
      <c r="E214" s="3" t="s">
        <v>41</v>
      </c>
      <c r="F214" s="4">
        <v>37071</v>
      </c>
      <c r="G214" s="11">
        <v>26800</v>
      </c>
      <c r="H214" s="11">
        <v>51</v>
      </c>
      <c r="I214" s="11">
        <v>55.5</v>
      </c>
      <c r="J214" s="16">
        <v>50</v>
      </c>
      <c r="K214" s="16">
        <v>46</v>
      </c>
      <c r="L214" s="13">
        <v>20068</v>
      </c>
      <c r="M214" s="14">
        <v>37071</v>
      </c>
      <c r="N214" s="11">
        <v>26800</v>
      </c>
      <c r="O214" s="16">
        <v>51</v>
      </c>
      <c r="P214" s="18">
        <v>55.5</v>
      </c>
      <c r="Q214" s="18">
        <v>50</v>
      </c>
      <c r="R214" s="18">
        <v>46</v>
      </c>
      <c r="S214" s="2">
        <v>4413</v>
      </c>
      <c r="T214" s="2">
        <v>1</v>
      </c>
      <c r="U214">
        <f>IF(AND(G214&gt;0,N214&gt;0), N214-G214, 0)</f>
        <v>0</v>
      </c>
      <c r="V214">
        <f>M214-F214</f>
        <v>0</v>
      </c>
      <c r="W214">
        <f>IF(U214 &gt; 0, U214/V214, 0)</f>
        <v>0</v>
      </c>
      <c r="X214">
        <f>IF(AND(H214&gt;0,O214&gt;0), O214-H214, 0)</f>
        <v>0</v>
      </c>
      <c r="Y214" s="9">
        <f>IF(AND(G214&gt;0,H214&gt;0),G214/H214,"")</f>
        <v>525.49019607843138</v>
      </c>
      <c r="Z214" s="9">
        <f>IF(AND(N214&gt;0,O214&gt;0),N214/O214,"")</f>
        <v>525.49019607843138</v>
      </c>
      <c r="AA214" s="9">
        <f>IF(AND(G214&gt;0,H214&gt;0),G214/(H214*H214),"")</f>
        <v>10.303729334871203</v>
      </c>
      <c r="AB214" s="9">
        <f>IF(AND(N214&gt;0,O214&gt;0),G214/(O214*O214),"")</f>
        <v>10.303729334871203</v>
      </c>
      <c r="AC214" s="9">
        <v>10.303729334871203</v>
      </c>
      <c r="AD214" s="16">
        <v>51</v>
      </c>
      <c r="AE214" s="9">
        <f>IF(AC214="","",ROUND(AC214,1))</f>
        <v>10.3</v>
      </c>
    </row>
    <row r="215" spans="1:31" x14ac:dyDescent="0.25">
      <c r="A215" s="2">
        <v>6711</v>
      </c>
      <c r="B215" s="3" t="s">
        <v>461</v>
      </c>
      <c r="C215" s="2">
        <v>2</v>
      </c>
      <c r="D215" s="3" t="s">
        <v>19</v>
      </c>
      <c r="E215" s="3" t="s">
        <v>20</v>
      </c>
      <c r="F215" s="4">
        <v>42500</v>
      </c>
      <c r="G215" s="11">
        <v>15240</v>
      </c>
      <c r="H215" s="11">
        <v>50.1</v>
      </c>
      <c r="I215" s="11">
        <v>46</v>
      </c>
      <c r="J215" s="11">
        <v>45.3</v>
      </c>
      <c r="K215" s="11">
        <v>37</v>
      </c>
      <c r="L215" s="13">
        <v>37101</v>
      </c>
      <c r="M215" s="14">
        <v>42603</v>
      </c>
      <c r="N215" s="15"/>
      <c r="O215" s="11">
        <v>51.2</v>
      </c>
      <c r="P215" s="5">
        <v>47.7</v>
      </c>
      <c r="Q215" s="5">
        <v>45.8</v>
      </c>
      <c r="R215" s="5">
        <v>37.700000000000003</v>
      </c>
      <c r="S215" s="2">
        <v>6711</v>
      </c>
      <c r="T215" s="2">
        <v>1</v>
      </c>
      <c r="U215">
        <f>IF(AND(G215&gt;0,N215&gt;0), N215-G215, 0)</f>
        <v>0</v>
      </c>
      <c r="V215">
        <f>M215-F215</f>
        <v>103</v>
      </c>
      <c r="W215">
        <f>IF(U215 &gt; 0, U215/V215, 0)</f>
        <v>0</v>
      </c>
      <c r="X215">
        <f>IF(AND(H215&gt;0,O215&gt;0), O215-H215, 0)</f>
        <v>1.1000000000000014</v>
      </c>
      <c r="Y215" s="9">
        <f>IF(AND(G215&gt;0,H215&gt;0),G215/H215,"")</f>
        <v>304.19161676646706</v>
      </c>
      <c r="Z215" s="9" t="str">
        <f>IF(AND(N215&gt;0,O215&gt;0),N215/O215,"")</f>
        <v/>
      </c>
      <c r="AA215" s="9">
        <f>IF(AND(G215&gt;0,H215&gt;0),G215/(H215*H215),"")</f>
        <v>6.0716889574145121</v>
      </c>
      <c r="AB215" s="9" t="str">
        <f>IF(AND(N215&gt;0,O215&gt;0),G215/(O215*O215),"")</f>
        <v/>
      </c>
      <c r="AC215" s="9" t="s">
        <v>20</v>
      </c>
      <c r="AD215" s="11">
        <v>51.2</v>
      </c>
      <c r="AE215" s="9" t="str">
        <f>IF(AC215="","",ROUND(AC215,1))</f>
        <v/>
      </c>
    </row>
    <row r="216" spans="1:31" x14ac:dyDescent="0.25">
      <c r="A216" s="2">
        <v>5361</v>
      </c>
      <c r="B216" s="3" t="s">
        <v>293</v>
      </c>
      <c r="C216" s="2">
        <v>2</v>
      </c>
      <c r="D216" s="3" t="s">
        <v>19</v>
      </c>
      <c r="E216" s="3" t="s">
        <v>20</v>
      </c>
      <c r="F216" s="4">
        <v>41045</v>
      </c>
      <c r="G216" s="11">
        <v>16020</v>
      </c>
      <c r="H216" s="11">
        <v>52</v>
      </c>
      <c r="I216" s="11">
        <v>46.1</v>
      </c>
      <c r="J216" s="15"/>
      <c r="K216" s="15"/>
      <c r="L216" s="13">
        <v>26891</v>
      </c>
      <c r="M216" s="14">
        <v>41067</v>
      </c>
      <c r="N216" s="11">
        <v>18020</v>
      </c>
      <c r="O216" s="11">
        <v>52</v>
      </c>
      <c r="P216" s="18">
        <v>47</v>
      </c>
      <c r="Q216" s="18">
        <v>47.9</v>
      </c>
      <c r="R216" s="18">
        <v>38</v>
      </c>
      <c r="S216" s="2">
        <v>5361</v>
      </c>
      <c r="T216" s="2">
        <v>1</v>
      </c>
      <c r="U216">
        <f>IF(AND(G216&gt;0,N216&gt;0), N216-G216, 0)</f>
        <v>2000</v>
      </c>
      <c r="V216">
        <f>M216-F216</f>
        <v>22</v>
      </c>
      <c r="W216">
        <f>IF(U216 &gt; 0, U216/V216, 0)</f>
        <v>90.909090909090907</v>
      </c>
      <c r="X216">
        <f>IF(AND(H216&gt;0,O216&gt;0), O216-H216, 0)</f>
        <v>0</v>
      </c>
      <c r="Y216" s="9">
        <f>IF(AND(G216&gt;0,H216&gt;0),G216/H216,"")</f>
        <v>308.07692307692309</v>
      </c>
      <c r="Z216" s="9">
        <f>IF(AND(N216&gt;0,O216&gt;0),N216/O216,"")</f>
        <v>346.53846153846155</v>
      </c>
      <c r="AA216" s="9">
        <f>IF(AND(G216&gt;0,H216&gt;0),G216/(H216*H216),"")</f>
        <v>5.9245562130177518</v>
      </c>
      <c r="AB216" s="9">
        <f>IF(AND(N216&gt;0,O216&gt;0),G216/(O216*O216),"")</f>
        <v>5.9245562130177518</v>
      </c>
      <c r="AC216" s="9">
        <v>5.9245562130177518</v>
      </c>
      <c r="AD216" s="11">
        <v>52</v>
      </c>
      <c r="AE216" s="9">
        <f>IF(AC216="","",ROUND(AC216,1))</f>
        <v>5.9</v>
      </c>
    </row>
    <row r="217" spans="1:31" x14ac:dyDescent="0.25">
      <c r="A217" s="2">
        <v>4156</v>
      </c>
      <c r="B217" s="3" t="s">
        <v>202</v>
      </c>
      <c r="C217" s="2">
        <v>2</v>
      </c>
      <c r="D217" s="3" t="s">
        <v>19</v>
      </c>
      <c r="E217" s="3" t="s">
        <v>20</v>
      </c>
      <c r="F217" s="4">
        <v>40067</v>
      </c>
      <c r="G217" s="11">
        <v>16860</v>
      </c>
      <c r="H217" s="11">
        <v>52.5</v>
      </c>
      <c r="I217" s="11">
        <v>50.8</v>
      </c>
      <c r="J217" s="15"/>
      <c r="K217" s="15"/>
      <c r="L217" s="13">
        <v>16875</v>
      </c>
      <c r="M217" s="14">
        <v>40080</v>
      </c>
      <c r="N217" s="11">
        <v>16080</v>
      </c>
      <c r="O217" s="11">
        <v>52</v>
      </c>
      <c r="P217" s="5">
        <v>50.8</v>
      </c>
      <c r="Q217" s="18">
        <v>49.9</v>
      </c>
      <c r="R217" s="18">
        <v>40</v>
      </c>
      <c r="S217" s="2">
        <v>4156</v>
      </c>
      <c r="T217" s="2">
        <v>1</v>
      </c>
      <c r="U217">
        <f>IF(AND(G217&gt;0,N217&gt;0), N217-G217, 0)</f>
        <v>-780</v>
      </c>
      <c r="V217">
        <f>M217-F217</f>
        <v>13</v>
      </c>
      <c r="W217">
        <f>IF(U217 &gt; 0, U217/V217, 0)</f>
        <v>0</v>
      </c>
      <c r="X217">
        <f>IF(AND(H217&gt;0,O217&gt;0), O217-H217, 0)</f>
        <v>-0.5</v>
      </c>
      <c r="Y217" s="9">
        <f>IF(AND(G217&gt;0,H217&gt;0),G217/H217,"")</f>
        <v>321.14285714285717</v>
      </c>
      <c r="Z217" s="9">
        <f>IF(AND(N217&gt;0,O217&gt;0),N217/O217,"")</f>
        <v>309.23076923076923</v>
      </c>
      <c r="AA217" s="9">
        <f>IF(AND(G217&gt;0,H217&gt;0),G217/(H217*H217),"")</f>
        <v>6.1170068027210887</v>
      </c>
      <c r="AB217" s="9">
        <f>IF(AND(N217&gt;0,O217&gt;0),G217/(O217*O217),"")</f>
        <v>6.2352071005917162</v>
      </c>
      <c r="AC217" s="9">
        <v>6.2352071005917162</v>
      </c>
      <c r="AD217" s="11">
        <v>52</v>
      </c>
      <c r="AE217" s="9">
        <f>IF(AC217="","",ROUND(AC217,1))</f>
        <v>6.2</v>
      </c>
    </row>
    <row r="218" spans="1:31" x14ac:dyDescent="0.25">
      <c r="A218" s="2">
        <v>2225</v>
      </c>
      <c r="B218" s="3" t="s">
        <v>176</v>
      </c>
      <c r="C218" s="2">
        <v>1</v>
      </c>
      <c r="D218" s="3" t="s">
        <v>27</v>
      </c>
      <c r="E218" s="3" t="s">
        <v>41</v>
      </c>
      <c r="F218" s="4">
        <v>39712</v>
      </c>
      <c r="G218" s="15"/>
      <c r="H218" s="11">
        <v>52.5</v>
      </c>
      <c r="I218" s="15"/>
      <c r="J218" s="15"/>
      <c r="K218" s="15"/>
      <c r="L218" s="13">
        <v>11037</v>
      </c>
      <c r="M218" s="14">
        <v>39712</v>
      </c>
      <c r="N218" s="15"/>
      <c r="O218" s="11">
        <v>52.5</v>
      </c>
      <c r="P218" s="17"/>
      <c r="Q218" s="17"/>
      <c r="R218" s="17"/>
      <c r="S218" s="2">
        <v>2225</v>
      </c>
      <c r="T218" s="2">
        <v>1</v>
      </c>
      <c r="U218">
        <f>IF(AND(G218&gt;0,N218&gt;0), N218-G218, 0)</f>
        <v>0</v>
      </c>
      <c r="V218">
        <f>M218-F218</f>
        <v>0</v>
      </c>
      <c r="W218">
        <f>IF(U218 &gt; 0, U218/V218, 0)</f>
        <v>0</v>
      </c>
      <c r="X218">
        <f>IF(AND(H218&gt;0,O218&gt;0), O218-H218, 0)</f>
        <v>0</v>
      </c>
      <c r="Y218" s="9" t="str">
        <f>IF(AND(G218&gt;0,H218&gt;0),G218/H218,"")</f>
        <v/>
      </c>
      <c r="Z218" s="9" t="str">
        <f>IF(AND(N218&gt;0,O218&gt;0),N218/O218,"")</f>
        <v/>
      </c>
      <c r="AA218" s="9" t="str">
        <f>IF(AND(G218&gt;0,H218&gt;0),G218/(H218*H218),"")</f>
        <v/>
      </c>
      <c r="AB218" s="9" t="str">
        <f>IF(AND(N218&gt;0,O218&gt;0),G218/(O218*O218),"")</f>
        <v/>
      </c>
      <c r="AC218" s="9" t="s">
        <v>20</v>
      </c>
      <c r="AD218" s="11">
        <v>52.5</v>
      </c>
      <c r="AE218" s="9" t="str">
        <f>IF(AC218="","",ROUND(AC218,1))</f>
        <v/>
      </c>
    </row>
    <row r="219" spans="1:31" x14ac:dyDescent="0.25">
      <c r="A219" s="2">
        <v>5757</v>
      </c>
      <c r="B219" s="3" t="s">
        <v>344</v>
      </c>
      <c r="C219" s="2">
        <v>2</v>
      </c>
      <c r="D219" s="3" t="s">
        <v>19</v>
      </c>
      <c r="E219" s="3" t="s">
        <v>20</v>
      </c>
      <c r="F219" s="4">
        <v>41382</v>
      </c>
      <c r="G219" s="11">
        <v>18700</v>
      </c>
      <c r="H219" s="11">
        <v>52.3</v>
      </c>
      <c r="I219" s="11">
        <v>51.8</v>
      </c>
      <c r="J219" s="11">
        <v>47.6</v>
      </c>
      <c r="K219" s="11">
        <v>41.5</v>
      </c>
      <c r="L219" s="13">
        <v>29594</v>
      </c>
      <c r="M219" s="14">
        <v>41455</v>
      </c>
      <c r="N219" s="11">
        <v>20580</v>
      </c>
      <c r="O219" s="11">
        <v>53.1</v>
      </c>
      <c r="P219" s="5">
        <v>51.8</v>
      </c>
      <c r="Q219" s="17"/>
      <c r="R219" s="17"/>
      <c r="S219" s="2">
        <v>5757</v>
      </c>
      <c r="T219" s="2">
        <v>1</v>
      </c>
      <c r="U219">
        <f>IF(AND(G219&gt;0,N219&gt;0), N219-G219, 0)</f>
        <v>1880</v>
      </c>
      <c r="V219">
        <f>M219-F219</f>
        <v>73</v>
      </c>
      <c r="W219">
        <f>IF(U219 &gt; 0, U219/V219, 0)</f>
        <v>25.753424657534246</v>
      </c>
      <c r="X219">
        <f>IF(AND(H219&gt;0,O219&gt;0), O219-H219, 0)</f>
        <v>0.80000000000000426</v>
      </c>
      <c r="Y219" s="9">
        <f>IF(AND(G219&gt;0,H219&gt;0),G219/H219,"")</f>
        <v>357.55258126195031</v>
      </c>
      <c r="Z219" s="9">
        <f>IF(AND(N219&gt;0,O219&gt;0),N219/O219,"")</f>
        <v>387.57062146892656</v>
      </c>
      <c r="AA219" s="9">
        <f>IF(AND(G219&gt;0,H219&gt;0),G219/(H219*H219),"")</f>
        <v>6.8365694313948442</v>
      </c>
      <c r="AB219" s="9">
        <f>IF(AND(N219&gt;0,O219&gt;0),G219/(O219*O219),"")</f>
        <v>6.6321228822425793</v>
      </c>
      <c r="AC219" s="9">
        <v>6.6321228822425793</v>
      </c>
      <c r="AD219" s="11">
        <v>53.1</v>
      </c>
      <c r="AE219" s="9">
        <f>IF(AC219="","",ROUND(AC219,1))</f>
        <v>6.6</v>
      </c>
    </row>
    <row r="220" spans="1:31" x14ac:dyDescent="0.25">
      <c r="A220" s="2">
        <v>6310</v>
      </c>
      <c r="B220" s="3" t="s">
        <v>403</v>
      </c>
      <c r="C220" s="2">
        <v>1</v>
      </c>
      <c r="D220" s="3" t="s">
        <v>27</v>
      </c>
      <c r="E220" s="3" t="s">
        <v>20</v>
      </c>
      <c r="F220" s="4">
        <v>42011</v>
      </c>
      <c r="G220" s="11">
        <v>16800</v>
      </c>
      <c r="H220" s="11">
        <v>54</v>
      </c>
      <c r="I220" s="11">
        <v>51.7</v>
      </c>
      <c r="J220" s="11">
        <v>48.7</v>
      </c>
      <c r="K220" s="11">
        <v>42.3</v>
      </c>
      <c r="L220" s="13">
        <v>34830</v>
      </c>
      <c r="M220" s="14">
        <v>42212</v>
      </c>
      <c r="N220" s="11">
        <v>20760</v>
      </c>
      <c r="O220" s="11">
        <v>53.5</v>
      </c>
      <c r="P220" s="5">
        <v>52</v>
      </c>
      <c r="Q220" s="5">
        <v>49.5</v>
      </c>
      <c r="R220" s="17"/>
      <c r="S220" s="2">
        <v>6310</v>
      </c>
      <c r="T220" s="2">
        <v>1</v>
      </c>
      <c r="U220">
        <f>IF(AND(G220&gt;0,N220&gt;0), N220-G220, 0)</f>
        <v>3960</v>
      </c>
      <c r="V220">
        <f>M220-F220</f>
        <v>201</v>
      </c>
      <c r="W220">
        <f>IF(U220 &gt; 0, U220/V220, 0)</f>
        <v>19.701492537313431</v>
      </c>
      <c r="X220">
        <f>IF(AND(H220&gt;0,O220&gt;0), O220-H220, 0)</f>
        <v>-0.5</v>
      </c>
      <c r="Y220" s="9">
        <f>IF(AND(G220&gt;0,H220&gt;0),G220/H220,"")</f>
        <v>311.11111111111109</v>
      </c>
      <c r="Z220" s="9">
        <f>IF(AND(N220&gt;0,O220&gt;0),N220/O220,"")</f>
        <v>388.03738317757012</v>
      </c>
      <c r="AA220" s="9">
        <f>IF(AND(G220&gt;0,H220&gt;0),G220/(H220*H220),"")</f>
        <v>5.761316872427984</v>
      </c>
      <c r="AB220" s="9">
        <f>IF(AND(N220&gt;0,O220&gt;0),G220/(O220*O220),"")</f>
        <v>5.8695082539959822</v>
      </c>
      <c r="AC220" s="9">
        <v>5.8695082539959822</v>
      </c>
      <c r="AD220" s="11">
        <v>53.5</v>
      </c>
      <c r="AE220" s="9">
        <f>IF(AC220="","",ROUND(AC220,1))</f>
        <v>5.9</v>
      </c>
    </row>
    <row r="221" spans="1:31" x14ac:dyDescent="0.25">
      <c r="A221" s="2">
        <v>6317</v>
      </c>
      <c r="B221" s="3" t="s">
        <v>407</v>
      </c>
      <c r="C221" s="2">
        <v>2</v>
      </c>
      <c r="D221" s="3" t="s">
        <v>19</v>
      </c>
      <c r="E221" s="3" t="s">
        <v>20</v>
      </c>
      <c r="F221" s="4">
        <v>42013</v>
      </c>
      <c r="G221" s="11">
        <v>14800</v>
      </c>
      <c r="H221" s="11">
        <v>51.7</v>
      </c>
      <c r="I221" s="11">
        <v>47</v>
      </c>
      <c r="J221" s="11">
        <v>48</v>
      </c>
      <c r="K221" s="11">
        <v>38.6</v>
      </c>
      <c r="L221" s="13">
        <v>34477</v>
      </c>
      <c r="M221" s="14">
        <v>42159</v>
      </c>
      <c r="N221" s="11">
        <v>19060</v>
      </c>
      <c r="O221" s="11">
        <v>53.7</v>
      </c>
      <c r="P221" s="5">
        <v>47.5</v>
      </c>
      <c r="Q221" s="5">
        <v>48.3</v>
      </c>
      <c r="R221" s="18">
        <v>58.9</v>
      </c>
      <c r="S221" s="2">
        <v>6317</v>
      </c>
      <c r="T221" s="2">
        <v>1</v>
      </c>
      <c r="U221">
        <f>IF(AND(G221&gt;0,N221&gt;0), N221-G221, 0)</f>
        <v>4260</v>
      </c>
      <c r="V221">
        <f>M221-F221</f>
        <v>146</v>
      </c>
      <c r="W221">
        <f>IF(U221 &gt; 0, U221/V221, 0)</f>
        <v>29.17808219178082</v>
      </c>
      <c r="X221">
        <f>IF(AND(H221&gt;0,O221&gt;0), O221-H221, 0)</f>
        <v>2</v>
      </c>
      <c r="Y221" s="9">
        <f>IF(AND(G221&gt;0,H221&gt;0),G221/H221,"")</f>
        <v>286.26692456479691</v>
      </c>
      <c r="Z221" s="9">
        <f>IF(AND(N221&gt;0,O221&gt;0),N221/O221,"")</f>
        <v>354.93482309124767</v>
      </c>
      <c r="AA221" s="9">
        <f>IF(AND(G221&gt;0,H221&gt;0),G221/(H221*H221),"")</f>
        <v>5.5370778445802102</v>
      </c>
      <c r="AB221" s="9">
        <f>IF(AND(N221&gt;0,O221&gt;0),G221/(O221*O221),"")</f>
        <v>5.1323131127132244</v>
      </c>
      <c r="AC221" s="9">
        <v>5.1323131127132244</v>
      </c>
      <c r="AD221" s="11">
        <v>53.7</v>
      </c>
      <c r="AE221" s="9">
        <f>IF(AC221="","",ROUND(AC221,1))</f>
        <v>5.0999999999999996</v>
      </c>
    </row>
    <row r="222" spans="1:31" x14ac:dyDescent="0.25">
      <c r="A222" s="2">
        <v>6804</v>
      </c>
      <c r="B222" s="3" t="s">
        <v>477</v>
      </c>
      <c r="C222" s="2">
        <v>2</v>
      </c>
      <c r="D222" s="3" t="s">
        <v>19</v>
      </c>
      <c r="E222" s="3" t="s">
        <v>20</v>
      </c>
      <c r="F222" s="4">
        <v>42693</v>
      </c>
      <c r="G222" s="11">
        <v>20880</v>
      </c>
      <c r="H222" s="11">
        <v>57.4</v>
      </c>
      <c r="I222" s="11">
        <v>53.8</v>
      </c>
      <c r="J222" s="11">
        <v>53</v>
      </c>
      <c r="K222" s="11">
        <v>42.1</v>
      </c>
      <c r="L222" s="13">
        <v>38403</v>
      </c>
      <c r="M222" s="14">
        <v>42812</v>
      </c>
      <c r="N222" s="11">
        <v>22240</v>
      </c>
      <c r="O222" s="11">
        <v>54.6</v>
      </c>
      <c r="P222" s="5">
        <v>52.5</v>
      </c>
      <c r="Q222" s="5">
        <v>59.5</v>
      </c>
      <c r="R222" s="17"/>
      <c r="S222" s="2">
        <v>6804</v>
      </c>
      <c r="T222" s="2">
        <v>1</v>
      </c>
      <c r="U222">
        <f>IF(AND(G222&gt;0,N222&gt;0), N222-G222, 0)</f>
        <v>1360</v>
      </c>
      <c r="V222">
        <f>M222-F222</f>
        <v>119</v>
      </c>
      <c r="W222">
        <f>IF(U222 &gt; 0, U222/V222, 0)</f>
        <v>11.428571428571429</v>
      </c>
      <c r="X222">
        <f>IF(AND(H222&gt;0,O222&gt;0), O222-H222, 0)</f>
        <v>-2.7999999999999972</v>
      </c>
      <c r="Y222" s="9">
        <f>IF(AND(G222&gt;0,H222&gt;0),G222/H222,"")</f>
        <v>363.76306620209061</v>
      </c>
      <c r="Z222" s="9">
        <f>IF(AND(N222&gt;0,O222&gt;0),N222/O222,"")</f>
        <v>407.3260073260073</v>
      </c>
      <c r="AA222" s="9">
        <f>IF(AND(G222&gt;0,H222&gt;0),G222/(H222*H222),"")</f>
        <v>6.337335648120046</v>
      </c>
      <c r="AB222" s="9">
        <f>IF(AND(N222&gt;0,O222&gt;0),G222/(O222*O222),"")</f>
        <v>7.003985025963047</v>
      </c>
      <c r="AC222" s="9">
        <v>7.003985025963047</v>
      </c>
      <c r="AD222" s="11">
        <v>54.6</v>
      </c>
      <c r="AE222" s="9">
        <f>IF(AC222="","",ROUND(AC222,1))</f>
        <v>7</v>
      </c>
    </row>
    <row r="223" spans="1:31" x14ac:dyDescent="0.25">
      <c r="A223" s="2">
        <v>5723</v>
      </c>
      <c r="B223" s="3" t="s">
        <v>338</v>
      </c>
      <c r="C223" s="2">
        <v>2</v>
      </c>
      <c r="D223" s="3" t="s">
        <v>19</v>
      </c>
      <c r="E223" s="3" t="s">
        <v>20</v>
      </c>
      <c r="F223" s="4">
        <v>41302</v>
      </c>
      <c r="G223" s="11">
        <v>19720</v>
      </c>
      <c r="H223" s="11">
        <v>54.4</v>
      </c>
      <c r="I223" s="11">
        <v>52.5</v>
      </c>
      <c r="J223" s="11">
        <v>49.4</v>
      </c>
      <c r="K223" s="11">
        <v>41.5</v>
      </c>
      <c r="L223" s="13">
        <v>28695</v>
      </c>
      <c r="M223" s="14">
        <v>41310</v>
      </c>
      <c r="N223" s="11">
        <v>20160</v>
      </c>
      <c r="O223" s="11">
        <v>54.7</v>
      </c>
      <c r="P223" s="5">
        <v>51</v>
      </c>
      <c r="Q223" s="5">
        <v>50.3</v>
      </c>
      <c r="R223" s="5">
        <v>41</v>
      </c>
      <c r="S223" s="2">
        <v>5723</v>
      </c>
      <c r="T223" s="2">
        <v>1</v>
      </c>
      <c r="U223">
        <f>IF(AND(G223&gt;0,N223&gt;0), N223-G223, 0)</f>
        <v>440</v>
      </c>
      <c r="V223">
        <f>M223-F223</f>
        <v>8</v>
      </c>
      <c r="W223">
        <f>IF(U223 &gt; 0, U223/V223, 0)</f>
        <v>55</v>
      </c>
      <c r="X223">
        <f>IF(AND(H223&gt;0,O223&gt;0), O223-H223, 0)</f>
        <v>0.30000000000000426</v>
      </c>
      <c r="Y223" s="9">
        <f>IF(AND(G223&gt;0,H223&gt;0),G223/H223,"")</f>
        <v>362.5</v>
      </c>
      <c r="Z223" s="9">
        <f>IF(AND(N223&gt;0,O223&gt;0),N223/O223,"")</f>
        <v>368.55575868372944</v>
      </c>
      <c r="AA223" s="9">
        <f>IF(AND(G223&gt;0,H223&gt;0),G223/(H223*H223),"")</f>
        <v>6.663602941176471</v>
      </c>
      <c r="AB223" s="9">
        <f>IF(AND(N223&gt;0,O223&gt;0),G223/(O223*O223),"")</f>
        <v>6.5907108409172181</v>
      </c>
      <c r="AC223" s="9">
        <v>6.5907108409172181</v>
      </c>
      <c r="AD223" s="11">
        <v>54.7</v>
      </c>
      <c r="AE223" s="9">
        <f>IF(AC223="","",ROUND(AC223,1))</f>
        <v>6.6</v>
      </c>
    </row>
    <row r="224" spans="1:31" x14ac:dyDescent="0.25">
      <c r="A224" s="2">
        <v>894</v>
      </c>
      <c r="B224" s="3" t="s">
        <v>112</v>
      </c>
      <c r="C224" s="2">
        <v>2</v>
      </c>
      <c r="D224" s="3" t="s">
        <v>19</v>
      </c>
      <c r="E224" s="3" t="s">
        <v>20</v>
      </c>
      <c r="F224" s="4">
        <v>36222</v>
      </c>
      <c r="G224" s="11">
        <v>17200</v>
      </c>
      <c r="H224" s="11">
        <v>54</v>
      </c>
      <c r="I224" s="15"/>
      <c r="J224" s="15"/>
      <c r="K224" s="15"/>
      <c r="L224" s="13">
        <v>8241</v>
      </c>
      <c r="M224" s="14">
        <v>36337</v>
      </c>
      <c r="N224" s="11">
        <v>19000</v>
      </c>
      <c r="O224" s="11">
        <v>55.2</v>
      </c>
      <c r="P224" s="17"/>
      <c r="Q224" s="17"/>
      <c r="R224" s="17"/>
      <c r="S224" s="2">
        <v>894</v>
      </c>
      <c r="T224" s="2">
        <v>1</v>
      </c>
      <c r="U224">
        <f>IF(AND(G224&gt;0,N224&gt;0), N224-G224, 0)</f>
        <v>1800</v>
      </c>
      <c r="V224">
        <f>M224-F224</f>
        <v>115</v>
      </c>
      <c r="W224">
        <f>IF(U224 &gt; 0, U224/V224, 0)</f>
        <v>15.652173913043478</v>
      </c>
      <c r="X224">
        <f>IF(AND(H224&gt;0,O224&gt;0), O224-H224, 0)</f>
        <v>1.2000000000000028</v>
      </c>
      <c r="Y224" s="9">
        <f>IF(AND(G224&gt;0,H224&gt;0),G224/H224,"")</f>
        <v>318.51851851851853</v>
      </c>
      <c r="Z224" s="9">
        <f>IF(AND(N224&gt;0,O224&gt;0),N224/O224,"")</f>
        <v>344.20289855072463</v>
      </c>
      <c r="AA224" s="9">
        <f>IF(AND(G224&gt;0,H224&gt;0),G224/(H224*H224),"")</f>
        <v>5.8984910836762685</v>
      </c>
      <c r="AB224" s="9">
        <f>IF(AND(N224&gt;0,O224&gt;0),G224/(O224*O224),"")</f>
        <v>5.6448225162780918</v>
      </c>
      <c r="AC224" s="9">
        <v>5.6448225162780918</v>
      </c>
      <c r="AD224" s="11">
        <v>55.2</v>
      </c>
      <c r="AE224" s="9">
        <f>IF(AC224="","",ROUND(AC224,1))</f>
        <v>5.6</v>
      </c>
    </row>
    <row r="225" spans="1:31" x14ac:dyDescent="0.25">
      <c r="A225" s="2">
        <v>6824</v>
      </c>
      <c r="B225" s="3" t="s">
        <v>481</v>
      </c>
      <c r="C225" s="2">
        <v>2</v>
      </c>
      <c r="D225" s="3" t="s">
        <v>19</v>
      </c>
      <c r="E225" s="3" t="s">
        <v>20</v>
      </c>
      <c r="F225" s="4">
        <v>42712</v>
      </c>
      <c r="G225" s="11">
        <v>19000</v>
      </c>
      <c r="H225" s="11">
        <v>55.3</v>
      </c>
      <c r="I225" s="11">
        <v>53</v>
      </c>
      <c r="J225" s="11">
        <v>50.8</v>
      </c>
      <c r="K225" s="11">
        <v>42.5</v>
      </c>
      <c r="L225" s="13">
        <v>38308</v>
      </c>
      <c r="M225" s="14">
        <v>42799</v>
      </c>
      <c r="N225" s="11">
        <v>22840</v>
      </c>
      <c r="O225" s="11">
        <v>55.2</v>
      </c>
      <c r="P225" s="5">
        <v>52.4</v>
      </c>
      <c r="Q225" s="5">
        <v>52</v>
      </c>
      <c r="R225" s="5">
        <v>41.4</v>
      </c>
      <c r="S225" s="2">
        <v>6824</v>
      </c>
      <c r="T225" s="2">
        <v>1</v>
      </c>
      <c r="U225">
        <f>IF(AND(G225&gt;0,N225&gt;0), N225-G225, 0)</f>
        <v>3840</v>
      </c>
      <c r="V225">
        <f>M225-F225</f>
        <v>87</v>
      </c>
      <c r="W225">
        <f>IF(U225 &gt; 0, U225/V225, 0)</f>
        <v>44.137931034482762</v>
      </c>
      <c r="X225">
        <f>IF(AND(H225&gt;0,O225&gt;0), O225-H225, 0)</f>
        <v>-9.9999999999994316E-2</v>
      </c>
      <c r="Y225" s="9">
        <f>IF(AND(G225&gt;0,H225&gt;0),G225/H225,"")</f>
        <v>343.58047016274867</v>
      </c>
      <c r="Z225" s="9">
        <f>IF(AND(N225&gt;0,O225&gt;0),N225/O225,"")</f>
        <v>413.76811594202894</v>
      </c>
      <c r="AA225" s="9">
        <f>IF(AND(G225&gt;0,H225&gt;0),G225/(H225*H225),"")</f>
        <v>6.2130283935397594</v>
      </c>
      <c r="AB225" s="9">
        <f>IF(AND(N225&gt;0,O225&gt;0),G225/(O225*O225),"")</f>
        <v>6.2355597563537062</v>
      </c>
      <c r="AC225" s="9">
        <v>6.2355597563537062</v>
      </c>
      <c r="AD225" s="11">
        <v>55.2</v>
      </c>
      <c r="AE225" s="9">
        <f>IF(AC225="","",ROUND(AC225,1))</f>
        <v>6.2</v>
      </c>
    </row>
    <row r="226" spans="1:31" ht="30" x14ac:dyDescent="0.25">
      <c r="A226" s="2">
        <v>5378</v>
      </c>
      <c r="B226" s="3" t="s">
        <v>300</v>
      </c>
      <c r="C226" s="2">
        <v>10</v>
      </c>
      <c r="D226" s="3" t="s">
        <v>301</v>
      </c>
      <c r="E226" s="3" t="s">
        <v>20</v>
      </c>
      <c r="F226" s="4">
        <v>41091</v>
      </c>
      <c r="G226" s="11">
        <v>19600</v>
      </c>
      <c r="H226" s="11">
        <v>53.4</v>
      </c>
      <c r="I226" s="11">
        <v>54</v>
      </c>
      <c r="J226" s="16">
        <v>49.9</v>
      </c>
      <c r="K226" s="16">
        <v>45.2</v>
      </c>
      <c r="L226" s="13">
        <v>27673</v>
      </c>
      <c r="M226" s="14">
        <v>41189</v>
      </c>
      <c r="N226" s="11">
        <v>19320</v>
      </c>
      <c r="O226" s="16">
        <v>56</v>
      </c>
      <c r="P226" s="18">
        <v>53.8</v>
      </c>
      <c r="Q226" s="18">
        <v>51.1</v>
      </c>
      <c r="R226" s="18">
        <v>45.7</v>
      </c>
      <c r="S226" s="2">
        <v>5378</v>
      </c>
      <c r="T226" s="2">
        <v>1</v>
      </c>
      <c r="U226">
        <f>IF(AND(G226&gt;0,N226&gt;0), N226-G226, 0)</f>
        <v>-280</v>
      </c>
      <c r="V226">
        <f>M226-F226</f>
        <v>98</v>
      </c>
      <c r="W226">
        <f>IF(U226 &gt; 0, U226/V226, 0)</f>
        <v>0</v>
      </c>
      <c r="X226">
        <f>IF(AND(H226&gt;0,O226&gt;0), O226-H226, 0)</f>
        <v>2.6000000000000014</v>
      </c>
      <c r="Y226" s="9">
        <f>IF(AND(G226&gt;0,H226&gt;0),G226/H226,"")</f>
        <v>367.04119850187266</v>
      </c>
      <c r="Z226" s="9">
        <f>IF(AND(N226&gt;0,O226&gt;0),N226/O226,"")</f>
        <v>345</v>
      </c>
      <c r="AA226" s="9">
        <f>IF(AND(G226&gt;0,H226&gt;0),G226/(H226*H226),"")</f>
        <v>6.873430683555668</v>
      </c>
      <c r="AB226" s="9">
        <f>IF(AND(N226&gt;0,O226&gt;0),G226/(O226*O226),"")</f>
        <v>6.25</v>
      </c>
      <c r="AC226" s="9">
        <v>6.25</v>
      </c>
      <c r="AD226" s="16">
        <v>56</v>
      </c>
      <c r="AE226" s="9">
        <f>IF(AC226="","",ROUND(AC226,1))</f>
        <v>6.3</v>
      </c>
    </row>
    <row r="227" spans="1:31" x14ac:dyDescent="0.25">
      <c r="A227" s="2">
        <v>2101</v>
      </c>
      <c r="B227" s="3" t="s">
        <v>147</v>
      </c>
      <c r="C227" s="2">
        <v>2</v>
      </c>
      <c r="D227" s="3" t="s">
        <v>19</v>
      </c>
      <c r="E227" s="3" t="s">
        <v>20</v>
      </c>
      <c r="F227" s="4">
        <v>38826</v>
      </c>
      <c r="G227" s="11">
        <v>23280</v>
      </c>
      <c r="H227" s="11">
        <v>56</v>
      </c>
      <c r="I227" s="11">
        <v>53.5</v>
      </c>
      <c r="L227" s="13">
        <v>8236</v>
      </c>
      <c r="M227" s="14">
        <v>38826</v>
      </c>
      <c r="N227" s="11">
        <v>23280</v>
      </c>
      <c r="O227" s="11">
        <v>56</v>
      </c>
      <c r="P227" s="5">
        <v>53.5</v>
      </c>
      <c r="Q227" s="17"/>
      <c r="R227" s="17"/>
      <c r="S227" s="2">
        <v>2101</v>
      </c>
      <c r="T227" s="2">
        <v>1</v>
      </c>
      <c r="U227">
        <f>IF(AND(G227&gt;0,N227&gt;0), N227-G227, 0)</f>
        <v>0</v>
      </c>
      <c r="V227">
        <f>M227-F227</f>
        <v>0</v>
      </c>
      <c r="W227">
        <f>IF(U227 &gt; 0, U227/V227, 0)</f>
        <v>0</v>
      </c>
      <c r="X227">
        <f>IF(AND(H227&gt;0,O227&gt;0), O227-H227, 0)</f>
        <v>0</v>
      </c>
      <c r="Y227" s="9">
        <f>IF(AND(G227&gt;0,H227&gt;0),G227/H227,"")</f>
        <v>415.71428571428572</v>
      </c>
      <c r="Z227" s="9">
        <f>IF(AND(N227&gt;0,O227&gt;0),N227/O227,"")</f>
        <v>415.71428571428572</v>
      </c>
      <c r="AA227" s="9">
        <f>IF(AND(G227&gt;0,H227&gt;0),G227/(H227*H227),"")</f>
        <v>7.4234693877551017</v>
      </c>
      <c r="AB227" s="9">
        <f>IF(AND(N227&gt;0,O227&gt;0),G227/(O227*O227),"")</f>
        <v>7.4234693877551017</v>
      </c>
      <c r="AC227" s="9">
        <v>7.4234693877551017</v>
      </c>
      <c r="AD227" s="11">
        <v>56</v>
      </c>
      <c r="AE227" s="9">
        <f>IF(AC227="","",ROUND(AC227,1))</f>
        <v>7.4</v>
      </c>
    </row>
    <row r="228" spans="1:31" x14ac:dyDescent="0.25">
      <c r="A228" s="2">
        <v>5270</v>
      </c>
      <c r="B228" s="3" t="s">
        <v>267</v>
      </c>
      <c r="C228" s="2">
        <v>2</v>
      </c>
      <c r="D228" s="3" t="s">
        <v>19</v>
      </c>
      <c r="E228" s="3" t="s">
        <v>20</v>
      </c>
      <c r="F228" s="4">
        <v>40957</v>
      </c>
      <c r="G228" s="11">
        <v>19360</v>
      </c>
      <c r="H228" s="11">
        <v>56.4</v>
      </c>
      <c r="I228" s="11">
        <v>52.8</v>
      </c>
      <c r="J228" s="16">
        <v>53</v>
      </c>
      <c r="K228" s="16">
        <v>45.3</v>
      </c>
      <c r="L228" s="13">
        <v>25145</v>
      </c>
      <c r="M228" s="14">
        <v>40981</v>
      </c>
      <c r="N228" s="11">
        <v>21040</v>
      </c>
      <c r="O228" s="16">
        <v>56.1</v>
      </c>
      <c r="P228" s="18">
        <v>52.8</v>
      </c>
      <c r="Q228" s="18">
        <v>53.4</v>
      </c>
      <c r="R228" s="18">
        <v>44.5</v>
      </c>
      <c r="S228" s="2">
        <v>5270</v>
      </c>
      <c r="T228" s="2">
        <v>1</v>
      </c>
      <c r="U228">
        <f>IF(AND(G228&gt;0,N228&gt;0), N228-G228, 0)</f>
        <v>1680</v>
      </c>
      <c r="V228">
        <f>M228-F228</f>
        <v>24</v>
      </c>
      <c r="W228">
        <f>IF(U228 &gt; 0, U228/V228, 0)</f>
        <v>70</v>
      </c>
      <c r="X228">
        <f>IF(AND(H228&gt;0,O228&gt;0), O228-H228, 0)</f>
        <v>-0.29999999999999716</v>
      </c>
      <c r="Y228" s="9">
        <f>IF(AND(G228&gt;0,H228&gt;0),G228/H228,"")</f>
        <v>343.26241134751774</v>
      </c>
      <c r="Z228" s="9">
        <f>IF(AND(N228&gt;0,O228&gt;0),N228/O228,"")</f>
        <v>375.04456327985741</v>
      </c>
      <c r="AA228" s="9">
        <f>IF(AND(G228&gt;0,H228&gt;0),G228/(H228*H228),"")</f>
        <v>6.0862129671545695</v>
      </c>
      <c r="AB228" s="9">
        <f>IF(AND(N228&gt;0,O228&gt;0),G228/(O228*O228),"")</f>
        <v>6.1514801999231068</v>
      </c>
      <c r="AC228" s="9">
        <v>6.1514801999231068</v>
      </c>
      <c r="AD228" s="16">
        <v>56.1</v>
      </c>
      <c r="AE228" s="9">
        <f>IF(AC228="","",ROUND(AC228,1))</f>
        <v>6.2</v>
      </c>
    </row>
    <row r="229" spans="1:31" x14ac:dyDescent="0.25">
      <c r="A229" s="2">
        <v>913</v>
      </c>
      <c r="B229" s="3" t="s">
        <v>118</v>
      </c>
      <c r="C229" s="2">
        <v>2</v>
      </c>
      <c r="D229" s="3" t="s">
        <v>19</v>
      </c>
      <c r="E229" s="3" t="s">
        <v>47</v>
      </c>
      <c r="F229" s="4">
        <v>36719</v>
      </c>
      <c r="G229" s="11">
        <v>22000</v>
      </c>
      <c r="H229" s="15"/>
      <c r="I229" s="15"/>
      <c r="L229" s="13">
        <v>7998</v>
      </c>
      <c r="M229" s="14">
        <v>36711</v>
      </c>
      <c r="N229" s="11">
        <v>22000</v>
      </c>
      <c r="O229" s="11">
        <v>56.5</v>
      </c>
      <c r="P229" s="17"/>
      <c r="S229" s="2">
        <v>913</v>
      </c>
      <c r="T229" s="2">
        <v>1</v>
      </c>
      <c r="U229">
        <f>IF(AND(G229&gt;0,N229&gt;0), N229-G229, 0)</f>
        <v>0</v>
      </c>
      <c r="V229">
        <f>M229-F229</f>
        <v>-8</v>
      </c>
      <c r="W229">
        <f>IF(U229 &gt; 0, U229/V229, 0)</f>
        <v>0</v>
      </c>
      <c r="X229">
        <f>IF(AND(H229&gt;0,O229&gt;0), O229-H229, 0)</f>
        <v>0</v>
      </c>
      <c r="Y229" s="9" t="str">
        <f>IF(AND(G229&gt;0,H229&gt;0),G229/H229,"")</f>
        <v/>
      </c>
      <c r="Z229" s="9">
        <f>IF(AND(N229&gt;0,O229&gt;0),N229/O229,"")</f>
        <v>389.3805309734513</v>
      </c>
      <c r="AA229" s="9" t="str">
        <f>IF(AND(G229&gt;0,H229&gt;0),G229/(H229*H229),"")</f>
        <v/>
      </c>
      <c r="AB229" s="9">
        <f>IF(AND(N229&gt;0,O229&gt;0),G229/(O229*O229),"")</f>
        <v>6.8916908136894044</v>
      </c>
      <c r="AC229" s="9">
        <v>6.8916908136894044</v>
      </c>
      <c r="AD229" s="11">
        <v>56.5</v>
      </c>
      <c r="AE229" s="9">
        <f>IF(AC229="","",ROUND(AC229,1))</f>
        <v>6.9</v>
      </c>
    </row>
    <row r="230" spans="1:31" x14ac:dyDescent="0.25">
      <c r="A230" s="2">
        <v>460</v>
      </c>
      <c r="B230" s="3" t="s">
        <v>96</v>
      </c>
      <c r="C230" s="2">
        <v>2</v>
      </c>
      <c r="D230" s="3" t="s">
        <v>19</v>
      </c>
      <c r="E230" s="3" t="s">
        <v>47</v>
      </c>
      <c r="F230" s="4">
        <v>39014</v>
      </c>
      <c r="G230" s="11">
        <v>22800</v>
      </c>
      <c r="H230" s="15"/>
      <c r="I230" s="15"/>
      <c r="J230" s="15"/>
      <c r="K230" s="15"/>
      <c r="L230" s="13">
        <v>1045</v>
      </c>
      <c r="M230" s="14">
        <v>39209</v>
      </c>
      <c r="N230" s="16">
        <v>25820</v>
      </c>
      <c r="O230" s="11">
        <v>56.5</v>
      </c>
      <c r="P230" s="5">
        <v>54.3</v>
      </c>
      <c r="Q230" s="17"/>
      <c r="R230" s="17"/>
      <c r="S230" s="2">
        <v>460</v>
      </c>
      <c r="T230" s="2">
        <v>1</v>
      </c>
      <c r="U230">
        <f>IF(AND(G230&gt;0,N230&gt;0), N230-G230, 0)</f>
        <v>3020</v>
      </c>
      <c r="V230">
        <f>M230-F230</f>
        <v>195</v>
      </c>
      <c r="W230">
        <f>IF(U230 &gt; 0, U230/V230, 0)</f>
        <v>15.487179487179487</v>
      </c>
      <c r="X230">
        <f>IF(AND(H230&gt;0,O230&gt;0), O230-H230, 0)</f>
        <v>0</v>
      </c>
      <c r="Y230" s="9" t="str">
        <f>IF(AND(G230&gt;0,H230&gt;0),G230/H230,"")</f>
        <v/>
      </c>
      <c r="Z230" s="9">
        <f>IF(AND(N230&gt;0,O230&gt;0),N230/O230,"")</f>
        <v>456.99115044247787</v>
      </c>
      <c r="AA230" s="9" t="str">
        <f>IF(AND(G230&gt;0,H230&gt;0),G230/(H230*H230),"")</f>
        <v/>
      </c>
      <c r="AB230" s="9">
        <f>IF(AND(N230&gt;0,O230&gt;0),G230/(O230*O230),"")</f>
        <v>7.1422977523690188</v>
      </c>
      <c r="AC230" s="9">
        <v>7.1422977523690188</v>
      </c>
      <c r="AD230" s="11">
        <v>56.5</v>
      </c>
      <c r="AE230" s="9">
        <f>IF(AC230="","",ROUND(AC230,1))</f>
        <v>7.1</v>
      </c>
    </row>
    <row r="231" spans="1:31" x14ac:dyDescent="0.25">
      <c r="A231" s="2">
        <v>5718</v>
      </c>
      <c r="B231" s="3" t="s">
        <v>335</v>
      </c>
      <c r="C231" s="2">
        <v>2</v>
      </c>
      <c r="D231" s="3" t="s">
        <v>19</v>
      </c>
      <c r="E231" s="3" t="s">
        <v>47</v>
      </c>
      <c r="F231" s="4">
        <v>41295</v>
      </c>
      <c r="G231" s="11">
        <v>23100</v>
      </c>
      <c r="H231" s="16">
        <v>56.8</v>
      </c>
      <c r="I231" s="16">
        <v>57.2</v>
      </c>
      <c r="J231" s="16">
        <v>53.7</v>
      </c>
      <c r="K231" s="16">
        <v>45.6</v>
      </c>
      <c r="L231" s="13">
        <v>28697</v>
      </c>
      <c r="M231" s="14">
        <v>41310</v>
      </c>
      <c r="N231" s="11">
        <v>24860</v>
      </c>
      <c r="O231" s="11">
        <v>56.7</v>
      </c>
      <c r="P231" s="5">
        <v>56.6</v>
      </c>
      <c r="Q231" s="5">
        <v>52.4</v>
      </c>
      <c r="R231" s="5">
        <v>44</v>
      </c>
      <c r="S231" s="2">
        <v>5718</v>
      </c>
      <c r="T231" s="2">
        <v>1</v>
      </c>
      <c r="U231">
        <f>IF(AND(G231&gt;0,N231&gt;0), N231-G231, 0)</f>
        <v>1760</v>
      </c>
      <c r="V231">
        <f>M231-F231</f>
        <v>15</v>
      </c>
      <c r="W231">
        <f>IF(U231 &gt; 0, U231/V231, 0)</f>
        <v>117.33333333333333</v>
      </c>
      <c r="X231">
        <f>IF(AND(H231&gt;0,O231&gt;0), O231-H231, 0)</f>
        <v>-9.9999999999994316E-2</v>
      </c>
      <c r="Y231" s="9">
        <f>IF(AND(G231&gt;0,H231&gt;0),G231/H231,"")</f>
        <v>406.69014084507046</v>
      </c>
      <c r="Z231" s="9">
        <f>IF(AND(N231&gt;0,O231&gt;0),N231/O231,"")</f>
        <v>438.44797178130511</v>
      </c>
      <c r="AA231" s="9">
        <f>IF(AND(G231&gt;0,H231&gt;0),G231/(H231*H231),"")</f>
        <v>7.1600376909343391</v>
      </c>
      <c r="AB231" s="9">
        <f>IF(AND(N231&gt;0,O231&gt;0),G231/(O231*O231),"")</f>
        <v>7.1853158272911353</v>
      </c>
      <c r="AC231" s="9">
        <v>7.1853158272911353</v>
      </c>
      <c r="AD231" s="11">
        <v>56.7</v>
      </c>
      <c r="AE231" s="9">
        <f>IF(AC231="","",ROUND(AC231,1))</f>
        <v>7.2</v>
      </c>
    </row>
    <row r="232" spans="1:31" x14ac:dyDescent="0.25">
      <c r="A232" s="2">
        <v>906</v>
      </c>
      <c r="B232" s="3" t="s">
        <v>114</v>
      </c>
      <c r="C232" s="2">
        <v>2</v>
      </c>
      <c r="D232" s="3" t="s">
        <v>19</v>
      </c>
      <c r="E232" s="3" t="s">
        <v>20</v>
      </c>
      <c r="F232" s="4">
        <v>37611</v>
      </c>
      <c r="G232" s="11">
        <v>22000</v>
      </c>
      <c r="H232" s="16">
        <v>57</v>
      </c>
      <c r="I232" s="16">
        <v>56</v>
      </c>
      <c r="J232" s="16">
        <v>55.3</v>
      </c>
      <c r="K232" s="16">
        <v>46</v>
      </c>
      <c r="L232" s="13">
        <v>8283</v>
      </c>
      <c r="M232" s="14">
        <v>37611</v>
      </c>
      <c r="N232" s="11">
        <v>22000</v>
      </c>
      <c r="O232" s="11">
        <v>57</v>
      </c>
      <c r="P232" s="5">
        <v>56</v>
      </c>
      <c r="Q232" s="5">
        <v>55.3</v>
      </c>
      <c r="R232" s="5">
        <v>46</v>
      </c>
      <c r="S232" s="2">
        <v>906</v>
      </c>
      <c r="T232" s="2">
        <v>1</v>
      </c>
      <c r="U232">
        <f>IF(AND(G232&gt;0,N232&gt;0), N232-G232, 0)</f>
        <v>0</v>
      </c>
      <c r="V232">
        <f>M232-F232</f>
        <v>0</v>
      </c>
      <c r="W232">
        <f>IF(U232 &gt; 0, U232/V232, 0)</f>
        <v>0</v>
      </c>
      <c r="X232">
        <f>IF(AND(H232&gt;0,O232&gt;0), O232-H232, 0)</f>
        <v>0</v>
      </c>
      <c r="Y232" s="9">
        <f>IF(AND(G232&gt;0,H232&gt;0),G232/H232,"")</f>
        <v>385.96491228070175</v>
      </c>
      <c r="Z232" s="9">
        <f>IF(AND(N232&gt;0,O232&gt;0),N232/O232,"")</f>
        <v>385.96491228070175</v>
      </c>
      <c r="AA232" s="9">
        <f>IF(AND(G232&gt;0,H232&gt;0),G232/(H232*H232),"")</f>
        <v>6.7713142505386275</v>
      </c>
      <c r="AB232" s="9">
        <f>IF(AND(N232&gt;0,O232&gt;0),G232/(O232*O232),"")</f>
        <v>6.7713142505386275</v>
      </c>
      <c r="AC232" s="9">
        <v>6.7713142505386275</v>
      </c>
      <c r="AD232" s="11">
        <v>57</v>
      </c>
      <c r="AE232" s="9">
        <f>IF(AC232="","",ROUND(AC232,1))</f>
        <v>6.8</v>
      </c>
    </row>
    <row r="233" spans="1:31" x14ac:dyDescent="0.25">
      <c r="A233" s="2">
        <v>246</v>
      </c>
      <c r="B233" s="3" t="s">
        <v>76</v>
      </c>
      <c r="C233" s="2">
        <v>2</v>
      </c>
      <c r="D233" s="3" t="s">
        <v>19</v>
      </c>
      <c r="E233" s="3" t="s">
        <v>20</v>
      </c>
      <c r="F233" s="4">
        <v>38503</v>
      </c>
      <c r="G233" s="11">
        <v>23740</v>
      </c>
      <c r="H233" s="16">
        <v>57</v>
      </c>
      <c r="I233" s="16">
        <v>55</v>
      </c>
      <c r="J233" s="19"/>
      <c r="K233" s="19"/>
      <c r="L233" s="13">
        <v>15045</v>
      </c>
      <c r="M233" s="14">
        <v>38503</v>
      </c>
      <c r="N233" s="11">
        <v>23740</v>
      </c>
      <c r="O233" s="16">
        <v>57</v>
      </c>
      <c r="P233" s="18">
        <v>55</v>
      </c>
      <c r="Q233" s="20"/>
      <c r="S233" s="2">
        <v>246</v>
      </c>
      <c r="T233" s="2">
        <v>1</v>
      </c>
      <c r="U233">
        <f>IF(AND(G233&gt;0,N233&gt;0), N233-G233, 0)</f>
        <v>0</v>
      </c>
      <c r="V233">
        <f>M233-F233</f>
        <v>0</v>
      </c>
      <c r="W233">
        <f>IF(U233 &gt; 0, U233/V233, 0)</f>
        <v>0</v>
      </c>
      <c r="X233">
        <f>IF(AND(H233&gt;0,O233&gt;0), O233-H233, 0)</f>
        <v>0</v>
      </c>
      <c r="Y233" s="9">
        <f>IF(AND(G233&gt;0,H233&gt;0),G233/H233,"")</f>
        <v>416.49122807017545</v>
      </c>
      <c r="Z233" s="9">
        <f>IF(AND(N233&gt;0,O233&gt;0),N233/O233,"")</f>
        <v>416.49122807017545</v>
      </c>
      <c r="AA233" s="9">
        <f>IF(AND(G233&gt;0,H233&gt;0),G233/(H233*H233),"")</f>
        <v>7.3068636503539555</v>
      </c>
      <c r="AB233" s="9">
        <f>IF(AND(N233&gt;0,O233&gt;0),G233/(O233*O233),"")</f>
        <v>7.3068636503539555</v>
      </c>
      <c r="AC233" s="9">
        <v>7.3068636503539555</v>
      </c>
      <c r="AD233" s="16">
        <v>57</v>
      </c>
      <c r="AE233" s="9">
        <f>IF(AC233="","",ROUND(AC233,1))</f>
        <v>7.3</v>
      </c>
    </row>
    <row r="234" spans="1:31" x14ac:dyDescent="0.25">
      <c r="A234" s="2">
        <v>6058</v>
      </c>
      <c r="B234" s="3" t="s">
        <v>275</v>
      </c>
      <c r="C234" s="2">
        <v>5</v>
      </c>
      <c r="D234" s="3" t="s">
        <v>52</v>
      </c>
      <c r="E234" s="3" t="s">
        <v>20</v>
      </c>
      <c r="F234" s="4">
        <v>41622</v>
      </c>
      <c r="G234" s="11">
        <v>11840</v>
      </c>
      <c r="H234" s="11">
        <v>57</v>
      </c>
      <c r="I234" s="11">
        <v>43</v>
      </c>
      <c r="J234" s="19"/>
      <c r="K234" s="19"/>
      <c r="L234" s="13">
        <v>30787</v>
      </c>
      <c r="M234" s="14">
        <v>41622</v>
      </c>
      <c r="N234" s="11">
        <v>11840</v>
      </c>
      <c r="O234" s="11">
        <v>57</v>
      </c>
      <c r="P234" s="5">
        <v>43</v>
      </c>
      <c r="Q234" s="17"/>
      <c r="S234" s="2">
        <v>6058</v>
      </c>
      <c r="T234" s="2">
        <v>1</v>
      </c>
      <c r="U234">
        <f>IF(AND(G234&gt;0,N234&gt;0), N234-G234, 0)</f>
        <v>0</v>
      </c>
      <c r="V234">
        <f>M234-F234</f>
        <v>0</v>
      </c>
      <c r="W234">
        <f>IF(U234 &gt; 0, U234/V234, 0)</f>
        <v>0</v>
      </c>
      <c r="X234">
        <f>IF(AND(H234&gt;0,O234&gt;0), O234-H234, 0)</f>
        <v>0</v>
      </c>
      <c r="Y234" s="9">
        <f>IF(AND(G234&gt;0,H234&gt;0),G234/H234,"")</f>
        <v>207.71929824561403</v>
      </c>
      <c r="Z234" s="9">
        <f>IF(AND(N234&gt;0,O234&gt;0),N234/O234,"")</f>
        <v>207.71929824561403</v>
      </c>
      <c r="AA234" s="9">
        <f>IF(AND(G234&gt;0,H234&gt;0),G234/(H234*H234),"")</f>
        <v>3.6441982148353338</v>
      </c>
      <c r="AB234" s="9">
        <f>IF(AND(N234&gt;0,O234&gt;0),G234/(O234*O234),"")</f>
        <v>3.6441982148353338</v>
      </c>
      <c r="AC234" s="9">
        <v>3.6441982148353338</v>
      </c>
      <c r="AD234" s="11">
        <v>57</v>
      </c>
      <c r="AE234" s="9">
        <f>IF(AC234="","",ROUND(AC234,1))</f>
        <v>3.6</v>
      </c>
    </row>
    <row r="235" spans="1:31" x14ac:dyDescent="0.25">
      <c r="A235" s="2">
        <v>5352</v>
      </c>
      <c r="B235" s="3" t="s">
        <v>290</v>
      </c>
      <c r="C235" s="2">
        <v>2</v>
      </c>
      <c r="D235" s="3" t="s">
        <v>19</v>
      </c>
      <c r="E235" s="3" t="s">
        <v>41</v>
      </c>
      <c r="F235" s="4">
        <v>41033</v>
      </c>
      <c r="G235" s="11">
        <v>23260</v>
      </c>
      <c r="H235" s="11">
        <v>57</v>
      </c>
      <c r="I235" s="11">
        <v>54.5</v>
      </c>
      <c r="J235" s="11">
        <v>55</v>
      </c>
      <c r="K235" s="11">
        <v>48.5</v>
      </c>
      <c r="L235" s="13">
        <v>26972</v>
      </c>
      <c r="M235" s="14">
        <v>41078</v>
      </c>
      <c r="N235" s="11">
        <v>24680</v>
      </c>
      <c r="O235" s="11">
        <v>57.2</v>
      </c>
      <c r="P235" s="5">
        <v>53.5</v>
      </c>
      <c r="Q235" s="5">
        <v>53.5</v>
      </c>
      <c r="R235" s="5">
        <v>46.3</v>
      </c>
      <c r="S235" s="2">
        <v>5352</v>
      </c>
      <c r="T235" s="2">
        <v>1</v>
      </c>
      <c r="U235">
        <f>IF(AND(G235&gt;0,N235&gt;0), N235-G235, 0)</f>
        <v>1420</v>
      </c>
      <c r="V235">
        <f>M235-F235</f>
        <v>45</v>
      </c>
      <c r="W235">
        <f>IF(U235 &gt; 0, U235/V235, 0)</f>
        <v>31.555555555555557</v>
      </c>
      <c r="X235">
        <f>IF(AND(H235&gt;0,O235&gt;0), O235-H235, 0)</f>
        <v>0.20000000000000284</v>
      </c>
      <c r="Y235" s="9">
        <f>IF(AND(G235&gt;0,H235&gt;0),G235/H235,"")</f>
        <v>408.07017543859649</v>
      </c>
      <c r="Z235" s="9">
        <f>IF(AND(N235&gt;0,O235&gt;0),N235/O235,"")</f>
        <v>431.46853146853147</v>
      </c>
      <c r="AA235" s="9">
        <f>IF(AND(G235&gt;0,H235&gt;0),G235/(H235*H235),"")</f>
        <v>7.1591258848876578</v>
      </c>
      <c r="AB235" s="9">
        <f>IF(AND(N235&gt;0,O235&gt;0),G235/(O235*O235),"")</f>
        <v>7.1091495916670739</v>
      </c>
      <c r="AC235" s="9">
        <v>7.1091495916670739</v>
      </c>
      <c r="AD235" s="11">
        <v>57.2</v>
      </c>
      <c r="AE235" s="9">
        <f>IF(AC235="","",ROUND(AC235,1))</f>
        <v>7.1</v>
      </c>
    </row>
    <row r="236" spans="1:31" x14ac:dyDescent="0.25">
      <c r="A236" s="2">
        <v>2127</v>
      </c>
      <c r="B236" s="3" t="s">
        <v>153</v>
      </c>
      <c r="C236" s="2">
        <v>2</v>
      </c>
      <c r="D236" s="3" t="s">
        <v>19</v>
      </c>
      <c r="E236" s="3" t="s">
        <v>20</v>
      </c>
      <c r="F236" s="4">
        <v>39497</v>
      </c>
      <c r="G236" s="11">
        <v>13540</v>
      </c>
      <c r="H236" s="11">
        <v>51.4</v>
      </c>
      <c r="I236" s="11">
        <v>48.4</v>
      </c>
      <c r="J236" s="15"/>
      <c r="K236" s="15"/>
      <c r="L236" s="13">
        <v>17679</v>
      </c>
      <c r="M236" s="14">
        <v>40171</v>
      </c>
      <c r="N236" s="11">
        <v>25580</v>
      </c>
      <c r="O236" s="11">
        <v>57.5</v>
      </c>
      <c r="P236" s="5">
        <v>54</v>
      </c>
      <c r="Q236" s="5">
        <v>56</v>
      </c>
      <c r="R236" s="17"/>
      <c r="S236" s="2">
        <v>2127</v>
      </c>
      <c r="T236" s="2">
        <v>1</v>
      </c>
      <c r="U236">
        <f>IF(AND(G236&gt;0,N236&gt;0), N236-G236, 0)</f>
        <v>12040</v>
      </c>
      <c r="V236">
        <f>M236-F236</f>
        <v>674</v>
      </c>
      <c r="W236">
        <f>IF(U236 &gt; 0, U236/V236, 0)</f>
        <v>17.863501483679524</v>
      </c>
      <c r="X236">
        <f>IF(AND(H236&gt;0,O236&gt;0), O236-H236, 0)</f>
        <v>6.1000000000000014</v>
      </c>
      <c r="Y236" s="9">
        <f>IF(AND(G236&gt;0,H236&gt;0),G236/H236,"")</f>
        <v>263.42412451361866</v>
      </c>
      <c r="Z236" s="9">
        <f>IF(AND(N236&gt;0,O236&gt;0),N236/O236,"")</f>
        <v>444.86956521739131</v>
      </c>
      <c r="AA236" s="9">
        <f>IF(AND(G236&gt;0,H236&gt;0),G236/(H236*H236),"")</f>
        <v>5.1249829671910252</v>
      </c>
      <c r="AB236" s="9">
        <f>IF(AND(N236&gt;0,O236&gt;0),G236/(O236*O236),"")</f>
        <v>4.0952741020793955</v>
      </c>
      <c r="AC236" s="9">
        <v>4.0952741020793955</v>
      </c>
      <c r="AD236" s="11">
        <v>57.5</v>
      </c>
      <c r="AE236" s="9">
        <f>IF(AC236="","",ROUND(AC236,1))</f>
        <v>4.0999999999999996</v>
      </c>
    </row>
    <row r="237" spans="1:31" x14ac:dyDescent="0.25">
      <c r="A237" s="2">
        <v>5664</v>
      </c>
      <c r="B237" s="3" t="s">
        <v>312</v>
      </c>
      <c r="C237" s="2">
        <v>2</v>
      </c>
      <c r="D237" s="3" t="s">
        <v>19</v>
      </c>
      <c r="E237" s="3" t="s">
        <v>20</v>
      </c>
      <c r="F237" s="4">
        <v>41264</v>
      </c>
      <c r="G237" s="11">
        <v>19440</v>
      </c>
      <c r="H237" s="11">
        <v>55.4</v>
      </c>
      <c r="I237" s="11">
        <v>54.2</v>
      </c>
      <c r="J237" s="11">
        <v>51.7</v>
      </c>
      <c r="K237" s="11">
        <v>42.6</v>
      </c>
      <c r="L237" s="13">
        <v>29780</v>
      </c>
      <c r="M237" s="14">
        <v>41491</v>
      </c>
      <c r="N237" s="11">
        <v>25640</v>
      </c>
      <c r="O237" s="11">
        <v>57.5</v>
      </c>
      <c r="P237" s="5">
        <v>55.6</v>
      </c>
      <c r="Q237" s="5">
        <v>53.2</v>
      </c>
      <c r="R237" s="5">
        <v>45.2</v>
      </c>
      <c r="S237" s="2">
        <v>5664</v>
      </c>
      <c r="T237" s="2">
        <v>1</v>
      </c>
      <c r="U237">
        <f>IF(AND(G237&gt;0,N237&gt;0), N237-G237, 0)</f>
        <v>6200</v>
      </c>
      <c r="V237">
        <f>M237-F237</f>
        <v>227</v>
      </c>
      <c r="W237">
        <f>IF(U237 &gt; 0, U237/V237, 0)</f>
        <v>27.312775330396477</v>
      </c>
      <c r="X237">
        <f>IF(AND(H237&gt;0,O237&gt;0), O237-H237, 0)</f>
        <v>2.1000000000000014</v>
      </c>
      <c r="Y237" s="9">
        <f>IF(AND(G237&gt;0,H237&gt;0),G237/H237,"")</f>
        <v>350.90252707581226</v>
      </c>
      <c r="Z237" s="9">
        <f>IF(AND(N237&gt;0,O237&gt;0),N237/O237,"")</f>
        <v>445.91304347826087</v>
      </c>
      <c r="AA237" s="9">
        <f>IF(AND(G237&gt;0,H237&gt;0),G237/(H237*H237),"")</f>
        <v>6.333980633137406</v>
      </c>
      <c r="AB237" s="9">
        <f>IF(AND(N237&gt;0,O237&gt;0),G237/(O237*O237),"")</f>
        <v>5.8797731568998106</v>
      </c>
      <c r="AC237" s="9">
        <v>5.8797731568998106</v>
      </c>
      <c r="AD237" s="11">
        <v>57.5</v>
      </c>
      <c r="AE237" s="9">
        <f>IF(AC237="","",ROUND(AC237,1))</f>
        <v>5.9</v>
      </c>
    </row>
    <row r="238" spans="1:31" x14ac:dyDescent="0.25">
      <c r="A238" s="2">
        <v>5997</v>
      </c>
      <c r="B238" s="3" t="s">
        <v>358</v>
      </c>
      <c r="C238" s="2">
        <v>2</v>
      </c>
      <c r="D238" s="3" t="s">
        <v>19</v>
      </c>
      <c r="E238" s="3" t="s">
        <v>47</v>
      </c>
      <c r="F238" s="4">
        <v>41557</v>
      </c>
      <c r="G238" s="11">
        <v>22420</v>
      </c>
      <c r="H238" s="11">
        <v>58.3</v>
      </c>
      <c r="I238" s="11">
        <v>57.4</v>
      </c>
      <c r="J238" s="11">
        <v>54.6</v>
      </c>
      <c r="K238" s="11">
        <v>45</v>
      </c>
      <c r="L238" s="13">
        <v>30621</v>
      </c>
      <c r="M238" s="14">
        <v>41605</v>
      </c>
      <c r="N238" s="11">
        <v>22340</v>
      </c>
      <c r="O238" s="11">
        <v>57.5</v>
      </c>
      <c r="P238" s="5">
        <v>56.1</v>
      </c>
      <c r="Q238" s="5">
        <v>54.6</v>
      </c>
      <c r="R238" s="5">
        <v>43.7</v>
      </c>
      <c r="S238" s="2">
        <v>5997</v>
      </c>
      <c r="T238" s="2">
        <v>1</v>
      </c>
      <c r="U238">
        <f>IF(AND(G238&gt;0,N238&gt;0), N238-G238, 0)</f>
        <v>-80</v>
      </c>
      <c r="V238">
        <f>M238-F238</f>
        <v>48</v>
      </c>
      <c r="W238">
        <f>IF(U238 &gt; 0, U238/V238, 0)</f>
        <v>0</v>
      </c>
      <c r="X238">
        <f>IF(AND(H238&gt;0,O238&gt;0), O238-H238, 0)</f>
        <v>-0.79999999999999716</v>
      </c>
      <c r="Y238" s="9">
        <f>IF(AND(G238&gt;0,H238&gt;0),G238/H238,"")</f>
        <v>384.56260720411666</v>
      </c>
      <c r="Z238" s="9">
        <f>IF(AND(N238&gt;0,O238&gt;0),N238/O238,"")</f>
        <v>388.52173913043481</v>
      </c>
      <c r="AA238" s="9">
        <f>IF(AND(G238&gt;0,H238&gt;0),G238/(H238*H238),"")</f>
        <v>6.5962711355766146</v>
      </c>
      <c r="AB238" s="9">
        <f>IF(AND(N238&gt;0,O238&gt;0),G238/(O238*O238),"")</f>
        <v>6.7810964083175804</v>
      </c>
      <c r="AC238" s="9">
        <v>6.7810964083175804</v>
      </c>
      <c r="AD238" s="11">
        <v>57.5</v>
      </c>
      <c r="AE238" s="9">
        <f>IF(AC238="","",ROUND(AC238,1))</f>
        <v>6.8</v>
      </c>
    </row>
    <row r="239" spans="1:31" x14ac:dyDescent="0.25">
      <c r="A239" s="2">
        <v>6799</v>
      </c>
      <c r="B239" s="3" t="s">
        <v>472</v>
      </c>
      <c r="C239" s="2">
        <v>2</v>
      </c>
      <c r="D239" s="3" t="s">
        <v>19</v>
      </c>
      <c r="E239" s="3" t="s">
        <v>47</v>
      </c>
      <c r="F239" s="4">
        <v>42682</v>
      </c>
      <c r="G239" s="11">
        <v>22580</v>
      </c>
      <c r="H239" s="11">
        <v>57.5</v>
      </c>
      <c r="I239" s="11">
        <v>56.1</v>
      </c>
      <c r="J239" s="11">
        <v>52.7</v>
      </c>
      <c r="K239" s="11">
        <v>45.4</v>
      </c>
      <c r="L239" s="13">
        <v>39071</v>
      </c>
      <c r="M239" s="14">
        <v>42907</v>
      </c>
      <c r="N239" s="15"/>
      <c r="O239" s="11">
        <v>57.5</v>
      </c>
      <c r="P239" s="5">
        <v>54</v>
      </c>
      <c r="Q239" s="5">
        <v>52.6</v>
      </c>
      <c r="R239" s="5">
        <v>44.6</v>
      </c>
      <c r="S239" s="2">
        <v>6799</v>
      </c>
      <c r="T239" s="2">
        <v>1</v>
      </c>
      <c r="U239">
        <f>IF(AND(G239&gt;0,N239&gt;0), N239-G239, 0)</f>
        <v>0</v>
      </c>
      <c r="V239">
        <f>M239-F239</f>
        <v>225</v>
      </c>
      <c r="W239">
        <f>IF(U239 &gt; 0, U239/V239, 0)</f>
        <v>0</v>
      </c>
      <c r="X239">
        <f>IF(AND(H239&gt;0,O239&gt;0), O239-H239, 0)</f>
        <v>0</v>
      </c>
      <c r="Y239" s="9">
        <f>IF(AND(G239&gt;0,H239&gt;0),G239/H239,"")</f>
        <v>392.69565217391306</v>
      </c>
      <c r="Z239" s="9" t="str">
        <f>IF(AND(N239&gt;0,O239&gt;0),N239/O239,"")</f>
        <v/>
      </c>
      <c r="AA239" s="9">
        <f>IF(AND(G239&gt;0,H239&gt;0),G239/(H239*H239),"")</f>
        <v>6.8294896030245749</v>
      </c>
      <c r="AB239" s="9" t="str">
        <f>IF(AND(N239&gt;0,O239&gt;0),G239/(O239*O239),"")</f>
        <v/>
      </c>
      <c r="AC239" s="9" t="s">
        <v>20</v>
      </c>
      <c r="AD239" s="11">
        <v>57.5</v>
      </c>
      <c r="AE239" s="9" t="str">
        <f>IF(AC239="","",ROUND(AC239,1))</f>
        <v/>
      </c>
    </row>
    <row r="240" spans="1:31" x14ac:dyDescent="0.25">
      <c r="A240" s="2">
        <v>6801</v>
      </c>
      <c r="B240" s="3" t="s">
        <v>474</v>
      </c>
      <c r="C240" s="2">
        <v>2</v>
      </c>
      <c r="D240" s="3" t="s">
        <v>19</v>
      </c>
      <c r="E240" s="3" t="s">
        <v>20</v>
      </c>
      <c r="F240" s="4">
        <v>42689</v>
      </c>
      <c r="G240" s="11">
        <v>23080</v>
      </c>
      <c r="H240" s="11">
        <v>56.8</v>
      </c>
      <c r="I240" s="11">
        <v>53</v>
      </c>
      <c r="J240" s="16">
        <v>51.3</v>
      </c>
      <c r="K240" s="16">
        <v>42.8</v>
      </c>
      <c r="L240" s="13">
        <v>37912</v>
      </c>
      <c r="M240" s="14">
        <v>42740</v>
      </c>
      <c r="N240" s="11">
        <v>20900</v>
      </c>
      <c r="O240" s="11">
        <v>57.8</v>
      </c>
      <c r="P240" s="5">
        <v>53.6</v>
      </c>
      <c r="Q240" s="5">
        <v>50.9</v>
      </c>
      <c r="R240" s="17"/>
      <c r="S240" s="2">
        <v>6801</v>
      </c>
      <c r="T240" s="2">
        <v>1</v>
      </c>
      <c r="U240">
        <f>IF(AND(G240&gt;0,N240&gt;0), N240-G240, 0)</f>
        <v>-2180</v>
      </c>
      <c r="V240">
        <f>M240-F240</f>
        <v>51</v>
      </c>
      <c r="W240">
        <f>IF(U240 &gt; 0, U240/V240, 0)</f>
        <v>0</v>
      </c>
      <c r="X240">
        <f>IF(AND(H240&gt;0,O240&gt;0), O240-H240, 0)</f>
        <v>1</v>
      </c>
      <c r="Y240" s="9">
        <f>IF(AND(G240&gt;0,H240&gt;0),G240/H240,"")</f>
        <v>406.33802816901408</v>
      </c>
      <c r="Z240" s="9">
        <f>IF(AND(N240&gt;0,O240&gt;0),N240/O240,"")</f>
        <v>361.5916955017301</v>
      </c>
      <c r="AA240" s="9">
        <f>IF(AND(G240&gt;0,H240&gt;0),G240/(H240*H240),"")</f>
        <v>7.153838524102361</v>
      </c>
      <c r="AB240" s="9">
        <f>IF(AND(N240&gt;0,O240&gt;0),G240/(O240*O240),"")</f>
        <v>6.9084421881921916</v>
      </c>
      <c r="AC240" s="9">
        <v>6.9084421881921916</v>
      </c>
      <c r="AD240" s="11">
        <v>57.8</v>
      </c>
      <c r="AE240" s="9">
        <f>IF(AC240="","",ROUND(AC240,1))</f>
        <v>6.9</v>
      </c>
    </row>
    <row r="241" spans="1:31" x14ac:dyDescent="0.25">
      <c r="A241" s="2">
        <v>6012</v>
      </c>
      <c r="B241" s="3" t="s">
        <v>360</v>
      </c>
      <c r="C241" s="2">
        <v>2</v>
      </c>
      <c r="D241" s="3" t="s">
        <v>19</v>
      </c>
      <c r="E241" s="3" t="s">
        <v>47</v>
      </c>
      <c r="F241" s="4">
        <v>41579</v>
      </c>
      <c r="G241" s="11">
        <v>19660</v>
      </c>
      <c r="H241" s="11">
        <v>58.7</v>
      </c>
      <c r="I241" s="11">
        <v>59.83</v>
      </c>
      <c r="J241" s="11">
        <v>48.9</v>
      </c>
      <c r="K241" s="11">
        <v>43.9</v>
      </c>
      <c r="L241" s="13">
        <v>32045</v>
      </c>
      <c r="M241" s="14">
        <v>41808</v>
      </c>
      <c r="N241" s="11">
        <v>24020</v>
      </c>
      <c r="O241" s="11">
        <v>58</v>
      </c>
      <c r="P241" s="5">
        <v>61</v>
      </c>
      <c r="Q241" s="5">
        <v>49</v>
      </c>
      <c r="R241" s="18">
        <v>45.4</v>
      </c>
      <c r="S241" s="2">
        <v>6012</v>
      </c>
      <c r="T241" s="2">
        <v>1</v>
      </c>
      <c r="U241">
        <f>IF(AND(G241&gt;0,N241&gt;0), N241-G241, 0)</f>
        <v>4360</v>
      </c>
      <c r="V241">
        <f>M241-F241</f>
        <v>229</v>
      </c>
      <c r="W241">
        <f>IF(U241 &gt; 0, U241/V241, 0)</f>
        <v>19.039301310043669</v>
      </c>
      <c r="X241">
        <f>IF(AND(H241&gt;0,O241&gt;0), O241-H241, 0)</f>
        <v>-0.70000000000000284</v>
      </c>
      <c r="Y241" s="9">
        <f>IF(AND(G241&gt;0,H241&gt;0),G241/H241,"")</f>
        <v>334.92333901192501</v>
      </c>
      <c r="Z241" s="9">
        <f>IF(AND(N241&gt;0,O241&gt;0),N241/O241,"")</f>
        <v>414.13793103448273</v>
      </c>
      <c r="AA241" s="9">
        <f>IF(AND(G241&gt;0,H241&gt;0),G241/(H241*H241),"")</f>
        <v>5.7056786884484669</v>
      </c>
      <c r="AB241" s="9">
        <f>IF(AND(N241&gt;0,O241&gt;0),G241/(O241*O241),"")</f>
        <v>5.8442330558858497</v>
      </c>
      <c r="AC241" s="9">
        <v>5.8442330558858497</v>
      </c>
      <c r="AD241" s="11">
        <v>58</v>
      </c>
      <c r="AE241" s="9">
        <f>IF(AC241="","",ROUND(AC241,1))</f>
        <v>5.8</v>
      </c>
    </row>
    <row r="242" spans="1:31" x14ac:dyDescent="0.25">
      <c r="A242" s="2">
        <v>6013</v>
      </c>
      <c r="B242" s="3" t="s">
        <v>361</v>
      </c>
      <c r="C242" s="2">
        <v>2</v>
      </c>
      <c r="D242" s="3" t="s">
        <v>19</v>
      </c>
      <c r="E242" s="3" t="s">
        <v>41</v>
      </c>
      <c r="F242" s="4">
        <v>41579</v>
      </c>
      <c r="G242" s="11">
        <v>30280</v>
      </c>
      <c r="H242" s="11">
        <v>64</v>
      </c>
      <c r="I242" s="11">
        <v>57</v>
      </c>
      <c r="J242" s="11">
        <v>60.4</v>
      </c>
      <c r="K242" s="11">
        <v>47</v>
      </c>
      <c r="L242" s="13">
        <v>30625</v>
      </c>
      <c r="M242" s="14">
        <v>41605</v>
      </c>
      <c r="N242" s="11">
        <v>26880</v>
      </c>
      <c r="O242" s="11">
        <v>58</v>
      </c>
      <c r="P242" s="5">
        <v>60</v>
      </c>
      <c r="Q242" s="5">
        <v>48.5</v>
      </c>
      <c r="R242" s="17"/>
      <c r="S242" s="2">
        <v>6013</v>
      </c>
      <c r="T242" s="2">
        <v>1</v>
      </c>
      <c r="U242">
        <f>IF(AND(G242&gt;0,N242&gt;0), N242-G242, 0)</f>
        <v>-3400</v>
      </c>
      <c r="V242">
        <f>M242-F242</f>
        <v>26</v>
      </c>
      <c r="W242">
        <f>IF(U242 &gt; 0, U242/V242, 0)</f>
        <v>0</v>
      </c>
      <c r="X242">
        <f>IF(AND(H242&gt;0,O242&gt;0), O242-H242, 0)</f>
        <v>-6</v>
      </c>
      <c r="Y242" s="9">
        <f>IF(AND(G242&gt;0,H242&gt;0),G242/H242,"")</f>
        <v>473.125</v>
      </c>
      <c r="Z242" s="9">
        <f>IF(AND(N242&gt;0,O242&gt;0),N242/O242,"")</f>
        <v>463.44827586206895</v>
      </c>
      <c r="AA242" s="9">
        <f>IF(AND(G242&gt;0,H242&gt;0),G242/(H242*H242),"")</f>
        <v>7.392578125</v>
      </c>
      <c r="AB242" s="9">
        <f>IF(AND(N242&gt;0,O242&gt;0),G242/(O242*O242),"")</f>
        <v>9.0011890606420923</v>
      </c>
      <c r="AC242" s="9">
        <v>9.0011890606420923</v>
      </c>
      <c r="AD242" s="11">
        <v>58</v>
      </c>
      <c r="AE242" s="9">
        <f>IF(AC242="","",ROUND(AC242,1))</f>
        <v>9</v>
      </c>
    </row>
    <row r="243" spans="1:31" x14ac:dyDescent="0.25">
      <c r="A243" s="2">
        <v>2173</v>
      </c>
      <c r="B243" s="3" t="s">
        <v>166</v>
      </c>
      <c r="C243" s="2">
        <v>1</v>
      </c>
      <c r="D243" s="3" t="s">
        <v>27</v>
      </c>
      <c r="E243" s="3" t="s">
        <v>20</v>
      </c>
      <c r="F243" s="4">
        <v>39598</v>
      </c>
      <c r="G243" s="11">
        <v>24900</v>
      </c>
      <c r="H243" s="11">
        <v>58.6</v>
      </c>
      <c r="I243" s="11">
        <v>52</v>
      </c>
      <c r="J243" s="15"/>
      <c r="K243" s="15"/>
      <c r="L243" s="13">
        <v>10287</v>
      </c>
      <c r="M243" s="14">
        <v>39598</v>
      </c>
      <c r="N243" s="11">
        <v>24900</v>
      </c>
      <c r="O243" s="11">
        <v>58.6</v>
      </c>
      <c r="P243" s="5">
        <v>52</v>
      </c>
      <c r="Q243" s="17"/>
      <c r="R243" s="17"/>
      <c r="S243" s="2">
        <v>2173</v>
      </c>
      <c r="T243" s="2">
        <v>1</v>
      </c>
      <c r="U243">
        <f>IF(AND(G243&gt;0,N243&gt;0), N243-G243, 0)</f>
        <v>0</v>
      </c>
      <c r="V243">
        <f>M243-F243</f>
        <v>0</v>
      </c>
      <c r="W243">
        <f>IF(U243 &gt; 0, U243/V243, 0)</f>
        <v>0</v>
      </c>
      <c r="X243">
        <f>IF(AND(H243&gt;0,O243&gt;0), O243-H243, 0)</f>
        <v>0</v>
      </c>
      <c r="Y243" s="9">
        <f>IF(AND(G243&gt;0,H243&gt;0),G243/H243,"")</f>
        <v>424.91467576791808</v>
      </c>
      <c r="Z243" s="9">
        <f>IF(AND(N243&gt;0,O243&gt;0),N243/O243,"")</f>
        <v>424.91467576791808</v>
      </c>
      <c r="AA243" s="9">
        <f>IF(AND(G243&gt;0,H243&gt;0),G243/(H243*H243),"")</f>
        <v>7.2511036820463834</v>
      </c>
      <c r="AB243" s="9">
        <f>IF(AND(N243&gt;0,O243&gt;0),G243/(O243*O243),"")</f>
        <v>7.2511036820463834</v>
      </c>
      <c r="AC243" s="9">
        <v>7.2511036820463834</v>
      </c>
      <c r="AD243" s="11">
        <v>58.6</v>
      </c>
      <c r="AE243" s="9">
        <f>IF(AC243="","",ROUND(AC243,1))</f>
        <v>7.3</v>
      </c>
    </row>
    <row r="244" spans="1:31" x14ac:dyDescent="0.25">
      <c r="A244" s="2">
        <v>4884</v>
      </c>
      <c r="B244" s="3" t="s">
        <v>241</v>
      </c>
      <c r="C244" s="2">
        <v>2</v>
      </c>
      <c r="D244" s="3" t="s">
        <v>19</v>
      </c>
      <c r="E244" s="3" t="s">
        <v>20</v>
      </c>
      <c r="F244" s="4">
        <v>40633</v>
      </c>
      <c r="G244" s="16">
        <v>14900</v>
      </c>
      <c r="H244" s="11">
        <v>57.8</v>
      </c>
      <c r="I244" s="11">
        <v>54.7</v>
      </c>
      <c r="J244" s="11">
        <v>52.7</v>
      </c>
      <c r="K244" s="11">
        <v>44</v>
      </c>
      <c r="L244" s="13">
        <v>24946</v>
      </c>
      <c r="M244" s="14">
        <v>40974</v>
      </c>
      <c r="N244" s="11">
        <v>24380</v>
      </c>
      <c r="O244" s="11">
        <v>58.8</v>
      </c>
      <c r="P244" s="5">
        <v>59.7</v>
      </c>
      <c r="Q244" s="5">
        <v>55.3</v>
      </c>
      <c r="R244" s="5">
        <v>44.7</v>
      </c>
      <c r="S244" s="2">
        <v>4884</v>
      </c>
      <c r="T244" s="2">
        <v>1</v>
      </c>
      <c r="U244">
        <f>IF(AND(G244&gt;0,N244&gt;0), N244-G244, 0)</f>
        <v>9480</v>
      </c>
      <c r="V244">
        <f>M244-F244</f>
        <v>341</v>
      </c>
      <c r="W244">
        <f>IF(U244 &gt; 0, U244/V244, 0)</f>
        <v>27.80058651026393</v>
      </c>
      <c r="X244">
        <f>IF(AND(H244&gt;0,O244&gt;0), O244-H244, 0)</f>
        <v>1</v>
      </c>
      <c r="Y244" s="9">
        <f>IF(AND(G244&gt;0,H244&gt;0),G244/H244,"")</f>
        <v>257.78546712802768</v>
      </c>
      <c r="Z244" s="9">
        <f>IF(AND(N244&gt;0,O244&gt;0),N244/O244,"")</f>
        <v>414.62585034013608</v>
      </c>
      <c r="AA244" s="9">
        <f>IF(AND(G244&gt;0,H244&gt;0),G244/(H244*H244),"")</f>
        <v>4.4599561786856006</v>
      </c>
      <c r="AB244" s="9">
        <f>IF(AND(N244&gt;0,O244&gt;0),G244/(O244*O244),"")</f>
        <v>4.3095469480309134</v>
      </c>
      <c r="AC244" s="9">
        <v>4.3095469480309134</v>
      </c>
      <c r="AD244" s="11">
        <v>58.8</v>
      </c>
      <c r="AE244" s="9">
        <f>IF(AC244="","",ROUND(AC244,1))</f>
        <v>4.3</v>
      </c>
    </row>
    <row r="245" spans="1:31" x14ac:dyDescent="0.25">
      <c r="A245" s="2">
        <v>6163</v>
      </c>
      <c r="B245" s="3" t="s">
        <v>386</v>
      </c>
      <c r="C245" s="2">
        <v>10</v>
      </c>
      <c r="D245" s="3" t="s">
        <v>301</v>
      </c>
      <c r="E245" s="3" t="s">
        <v>20</v>
      </c>
      <c r="F245" s="4">
        <v>41833</v>
      </c>
      <c r="G245" s="11">
        <v>29080</v>
      </c>
      <c r="H245" s="11">
        <v>60.5</v>
      </c>
      <c r="I245" s="11">
        <v>58.4</v>
      </c>
      <c r="J245" s="11">
        <v>55.5</v>
      </c>
      <c r="K245" s="11">
        <v>46.4</v>
      </c>
      <c r="L245" s="13">
        <v>32936</v>
      </c>
      <c r="M245" s="14">
        <v>41948</v>
      </c>
      <c r="N245" s="11">
        <v>24440</v>
      </c>
      <c r="O245" s="11">
        <v>59</v>
      </c>
      <c r="P245" s="18">
        <v>59.5</v>
      </c>
      <c r="Q245" s="5">
        <v>56</v>
      </c>
      <c r="R245" s="5">
        <v>46.3</v>
      </c>
      <c r="S245" s="2">
        <v>6163</v>
      </c>
      <c r="T245" s="2">
        <v>1</v>
      </c>
      <c r="U245">
        <f>IF(AND(G245&gt;0,N245&gt;0), N245-G245, 0)</f>
        <v>-4640</v>
      </c>
      <c r="V245">
        <f>M245-F245</f>
        <v>115</v>
      </c>
      <c r="W245">
        <f>IF(U245 &gt; 0, U245/V245, 0)</f>
        <v>0</v>
      </c>
      <c r="X245">
        <f>IF(AND(H245&gt;0,O245&gt;0), O245-H245, 0)</f>
        <v>-1.5</v>
      </c>
      <c r="Y245" s="9">
        <f>IF(AND(G245&gt;0,H245&gt;0),G245/H245,"")</f>
        <v>480.6611570247934</v>
      </c>
      <c r="Z245" s="9">
        <f>IF(AND(N245&gt;0,O245&gt;0),N245/O245,"")</f>
        <v>414.23728813559325</v>
      </c>
      <c r="AA245" s="9">
        <f>IF(AND(G245&gt;0,H245&gt;0),G245/(H245*H245),"")</f>
        <v>7.9448125128065019</v>
      </c>
      <c r="AB245" s="9">
        <f>IF(AND(N245&gt;0,O245&gt;0),G245/(O245*O245),"")</f>
        <v>8.3539212869864983</v>
      </c>
      <c r="AC245" s="9">
        <v>8.3539212869864983</v>
      </c>
      <c r="AD245" s="11">
        <v>59</v>
      </c>
      <c r="AE245" s="9">
        <f>IF(AC245="","",ROUND(AC245,1))</f>
        <v>8.4</v>
      </c>
    </row>
    <row r="246" spans="1:31" x14ac:dyDescent="0.25">
      <c r="A246" s="2">
        <v>6803</v>
      </c>
      <c r="B246" s="3" t="s">
        <v>476</v>
      </c>
      <c r="C246" s="2">
        <v>2</v>
      </c>
      <c r="D246" s="3" t="s">
        <v>19</v>
      </c>
      <c r="E246" s="3" t="s">
        <v>20</v>
      </c>
      <c r="F246" s="4">
        <v>42691</v>
      </c>
      <c r="G246" s="11">
        <v>20260</v>
      </c>
      <c r="H246" s="11">
        <v>55.7</v>
      </c>
      <c r="I246" s="11">
        <v>52.4</v>
      </c>
      <c r="J246" s="11">
        <v>51</v>
      </c>
      <c r="K246" s="11">
        <v>42</v>
      </c>
      <c r="L246" s="13">
        <v>39072</v>
      </c>
      <c r="M246" s="14">
        <v>42907</v>
      </c>
      <c r="N246" s="15"/>
      <c r="O246" s="11">
        <v>59</v>
      </c>
      <c r="P246" s="5">
        <v>57.5</v>
      </c>
      <c r="Q246" s="5">
        <v>53.6</v>
      </c>
      <c r="R246" s="5">
        <v>47.4</v>
      </c>
      <c r="S246" s="2">
        <v>6803</v>
      </c>
      <c r="T246" s="2">
        <v>1</v>
      </c>
      <c r="U246">
        <f>IF(AND(G246&gt;0,N246&gt;0), N246-G246, 0)</f>
        <v>0</v>
      </c>
      <c r="V246">
        <f>M246-F246</f>
        <v>216</v>
      </c>
      <c r="W246">
        <f>IF(U246 &gt; 0, U246/V246, 0)</f>
        <v>0</v>
      </c>
      <c r="X246">
        <f>IF(AND(H246&gt;0,O246&gt;0), O246-H246, 0)</f>
        <v>3.2999999999999972</v>
      </c>
      <c r="Y246" s="9">
        <f>IF(AND(G246&gt;0,H246&gt;0),G246/H246,"")</f>
        <v>363.73429084380609</v>
      </c>
      <c r="Z246" s="9" t="str">
        <f>IF(AND(N246&gt;0,O246&gt;0),N246/O246,"")</f>
        <v/>
      </c>
      <c r="AA246" s="9">
        <f>IF(AND(G246&gt;0,H246&gt;0),G246/(H246*H246),"")</f>
        <v>6.5302386147900551</v>
      </c>
      <c r="AB246" s="9" t="str">
        <f>IF(AND(N246&gt;0,O246&gt;0),G246/(O246*O246),"")</f>
        <v/>
      </c>
      <c r="AC246" s="9" t="s">
        <v>20</v>
      </c>
      <c r="AD246" s="11">
        <v>59</v>
      </c>
      <c r="AE246" s="9" t="str">
        <f>IF(AC246="","",ROUND(AC246,1))</f>
        <v/>
      </c>
    </row>
    <row r="247" spans="1:31" x14ac:dyDescent="0.25">
      <c r="A247" s="2">
        <v>6885</v>
      </c>
      <c r="B247" s="3" t="s">
        <v>495</v>
      </c>
      <c r="C247" s="2">
        <v>2</v>
      </c>
      <c r="D247" s="3" t="s">
        <v>19</v>
      </c>
      <c r="E247" s="3" t="s">
        <v>47</v>
      </c>
      <c r="F247" s="4">
        <v>42893</v>
      </c>
      <c r="G247" s="11">
        <v>27020</v>
      </c>
      <c r="H247" s="15"/>
      <c r="I247" s="15"/>
      <c r="J247" s="15"/>
      <c r="K247" s="15"/>
      <c r="L247" s="13">
        <v>39021</v>
      </c>
      <c r="M247" s="14">
        <v>42900</v>
      </c>
      <c r="N247" s="11">
        <v>25060</v>
      </c>
      <c r="O247" s="11">
        <v>59</v>
      </c>
      <c r="P247" s="5">
        <v>55.3</v>
      </c>
      <c r="Q247" s="5">
        <v>54.6</v>
      </c>
      <c r="R247" s="5">
        <v>44.4</v>
      </c>
      <c r="S247" s="2">
        <v>6885</v>
      </c>
      <c r="T247" s="2">
        <v>1</v>
      </c>
      <c r="U247">
        <f>IF(AND(G247&gt;0,N247&gt;0), N247-G247, 0)</f>
        <v>-1960</v>
      </c>
      <c r="V247">
        <f>M247-F247</f>
        <v>7</v>
      </c>
      <c r="W247">
        <f>IF(U247 &gt; 0, U247/V247, 0)</f>
        <v>0</v>
      </c>
      <c r="X247">
        <f>IF(AND(H247&gt;0,O247&gt;0), O247-H247, 0)</f>
        <v>0</v>
      </c>
      <c r="Y247" s="9" t="str">
        <f>IF(AND(G247&gt;0,H247&gt;0),G247/H247,"")</f>
        <v/>
      </c>
      <c r="Z247" s="9">
        <f>IF(AND(N247&gt;0,O247&gt;0),N247/O247,"")</f>
        <v>424.74576271186442</v>
      </c>
      <c r="AA247" s="9" t="str">
        <f>IF(AND(G247&gt;0,H247&gt;0),G247/(H247*H247),"")</f>
        <v/>
      </c>
      <c r="AB247" s="9">
        <f>IF(AND(N247&gt;0,O247&gt;0),G247/(O247*O247),"")</f>
        <v>7.7621373168629706</v>
      </c>
      <c r="AC247" s="9">
        <v>7.7621373168629706</v>
      </c>
      <c r="AD247" s="11">
        <v>59</v>
      </c>
      <c r="AE247" s="9">
        <f>IF(AC247="","",ROUND(AC247,1))</f>
        <v>7.8</v>
      </c>
    </row>
    <row r="248" spans="1:31" x14ac:dyDescent="0.25">
      <c r="A248" s="2">
        <v>4941</v>
      </c>
      <c r="B248" s="3" t="s">
        <v>245</v>
      </c>
      <c r="C248" s="2">
        <v>1</v>
      </c>
      <c r="D248" s="3" t="s">
        <v>27</v>
      </c>
      <c r="E248" s="3" t="s">
        <v>47</v>
      </c>
      <c r="F248" s="4">
        <v>40683</v>
      </c>
      <c r="G248" s="11">
        <v>26160</v>
      </c>
      <c r="H248" s="11">
        <v>59.5</v>
      </c>
      <c r="I248" s="11">
        <v>56.5</v>
      </c>
      <c r="J248" s="11">
        <v>55.7</v>
      </c>
      <c r="K248" s="11">
        <v>47.5</v>
      </c>
      <c r="L248" s="13">
        <v>22153</v>
      </c>
      <c r="M248" s="14">
        <v>40683</v>
      </c>
      <c r="N248" s="11">
        <v>26160</v>
      </c>
      <c r="O248" s="11">
        <v>59.5</v>
      </c>
      <c r="P248" s="5">
        <v>56.5</v>
      </c>
      <c r="Q248" s="5">
        <v>55.7</v>
      </c>
      <c r="R248" s="5">
        <v>47.5</v>
      </c>
      <c r="S248" s="2">
        <v>4941</v>
      </c>
      <c r="T248" s="2">
        <v>1</v>
      </c>
      <c r="U248">
        <f>IF(AND(G248&gt;0,N248&gt;0), N248-G248, 0)</f>
        <v>0</v>
      </c>
      <c r="V248">
        <f>M248-F248</f>
        <v>0</v>
      </c>
      <c r="W248">
        <f>IF(U248 &gt; 0, U248/V248, 0)</f>
        <v>0</v>
      </c>
      <c r="X248">
        <f>IF(AND(H248&gt;0,O248&gt;0), O248-H248, 0)</f>
        <v>0</v>
      </c>
      <c r="Y248" s="9">
        <f>IF(AND(G248&gt;0,H248&gt;0),G248/H248,"")</f>
        <v>439.66386554621846</v>
      </c>
      <c r="Z248" s="9">
        <f>IF(AND(N248&gt;0,O248&gt;0),N248/O248,"")</f>
        <v>439.66386554621846</v>
      </c>
      <c r="AA248" s="9">
        <f>IF(AND(G248&gt;0,H248&gt;0),G248/(H248*H248),"")</f>
        <v>7.3893086646423276</v>
      </c>
      <c r="AB248" s="9">
        <f>IF(AND(N248&gt;0,O248&gt;0),G248/(O248*O248),"")</f>
        <v>7.3893086646423276</v>
      </c>
      <c r="AC248" s="9">
        <v>7.3893086646423276</v>
      </c>
      <c r="AD248" s="11">
        <v>59.5</v>
      </c>
      <c r="AE248" s="9">
        <f>IF(AC248="","",ROUND(AC248,1))</f>
        <v>7.4</v>
      </c>
    </row>
    <row r="249" spans="1:31" x14ac:dyDescent="0.25">
      <c r="A249" s="2">
        <v>6892</v>
      </c>
      <c r="B249" s="3" t="s">
        <v>213</v>
      </c>
      <c r="C249" s="2">
        <v>2</v>
      </c>
      <c r="D249" s="3" t="s">
        <v>19</v>
      </c>
      <c r="E249" s="3" t="s">
        <v>20</v>
      </c>
      <c r="F249" s="4">
        <v>42929</v>
      </c>
      <c r="G249" s="11">
        <v>24000</v>
      </c>
      <c r="H249" s="11">
        <v>59</v>
      </c>
      <c r="I249" s="11">
        <v>57</v>
      </c>
      <c r="J249" s="11">
        <v>54.5</v>
      </c>
      <c r="K249" s="11">
        <v>44.1</v>
      </c>
      <c r="L249" s="13">
        <v>39635</v>
      </c>
      <c r="M249" s="14">
        <v>42992</v>
      </c>
      <c r="N249" s="11">
        <v>26500</v>
      </c>
      <c r="O249" s="11">
        <v>59.5</v>
      </c>
      <c r="P249" s="5">
        <v>57.5</v>
      </c>
      <c r="Q249" s="5">
        <v>54.2</v>
      </c>
      <c r="R249" s="5">
        <v>44.5</v>
      </c>
      <c r="S249" s="2">
        <v>6892</v>
      </c>
      <c r="T249" s="2">
        <v>1</v>
      </c>
      <c r="U249">
        <f>IF(AND(G249&gt;0,N249&gt;0), N249-G249, 0)</f>
        <v>2500</v>
      </c>
      <c r="V249">
        <f>M249-F249</f>
        <v>63</v>
      </c>
      <c r="W249">
        <f>IF(U249 &gt; 0, U249/V249, 0)</f>
        <v>39.682539682539684</v>
      </c>
      <c r="X249">
        <f>IF(AND(H249&gt;0,O249&gt;0), O249-H249, 0)</f>
        <v>0.5</v>
      </c>
      <c r="Y249" s="9">
        <f>IF(AND(G249&gt;0,H249&gt;0),G249/H249,"")</f>
        <v>406.77966101694915</v>
      </c>
      <c r="Z249" s="9">
        <f>IF(AND(N249&gt;0,O249&gt;0),N249/O249,"")</f>
        <v>445.37815126050418</v>
      </c>
      <c r="AA249" s="9">
        <f>IF(AND(G249&gt;0,H249&gt;0),G249/(H249*H249),"")</f>
        <v>6.8945705257110026</v>
      </c>
      <c r="AB249" s="9">
        <f>IF(AND(N249&gt;0,O249&gt;0),G249/(O249*O249),"")</f>
        <v>6.7791822611397503</v>
      </c>
      <c r="AC249" s="9">
        <v>6.7791822611397503</v>
      </c>
      <c r="AD249" s="11">
        <v>59.5</v>
      </c>
      <c r="AE249" s="9">
        <f>IF(AC249="","",ROUND(AC249,1))</f>
        <v>6.8</v>
      </c>
    </row>
    <row r="250" spans="1:31" x14ac:dyDescent="0.25">
      <c r="A250" s="2">
        <v>1214</v>
      </c>
      <c r="B250" s="3" t="s">
        <v>140</v>
      </c>
      <c r="C250" s="2">
        <v>2</v>
      </c>
      <c r="D250" s="3" t="s">
        <v>19</v>
      </c>
      <c r="E250" s="3" t="s">
        <v>20</v>
      </c>
      <c r="F250" s="4">
        <v>39230</v>
      </c>
      <c r="G250" s="11">
        <v>27060</v>
      </c>
      <c r="H250" s="11">
        <v>58</v>
      </c>
      <c r="I250" s="11">
        <v>58</v>
      </c>
      <c r="J250" s="19"/>
      <c r="K250" s="19"/>
      <c r="L250" s="13">
        <v>6866</v>
      </c>
      <c r="M250" s="14">
        <v>39349</v>
      </c>
      <c r="N250" s="11">
        <v>26140</v>
      </c>
      <c r="O250" s="11">
        <v>59.7</v>
      </c>
      <c r="P250" s="5">
        <v>57</v>
      </c>
      <c r="Q250" s="17"/>
      <c r="R250" s="17"/>
      <c r="S250" s="2">
        <v>1214</v>
      </c>
      <c r="T250" s="2">
        <v>1</v>
      </c>
      <c r="U250">
        <f>IF(AND(G250&gt;0,N250&gt;0), N250-G250, 0)</f>
        <v>-920</v>
      </c>
      <c r="V250">
        <f>M250-F250</f>
        <v>119</v>
      </c>
      <c r="W250">
        <f>IF(U250 &gt; 0, U250/V250, 0)</f>
        <v>0</v>
      </c>
      <c r="X250">
        <f>IF(AND(H250&gt;0,O250&gt;0), O250-H250, 0)</f>
        <v>1.7000000000000028</v>
      </c>
      <c r="Y250" s="9">
        <f>IF(AND(G250&gt;0,H250&gt;0),G250/H250,"")</f>
        <v>466.55172413793105</v>
      </c>
      <c r="Z250" s="9">
        <f>IF(AND(N250&gt;0,O250&gt;0),N250/O250,"")</f>
        <v>437.85594639865997</v>
      </c>
      <c r="AA250" s="9">
        <f>IF(AND(G250&gt;0,H250&gt;0),G250/(H250*H250),"")</f>
        <v>8.0439952437574309</v>
      </c>
      <c r="AB250" s="9">
        <f>IF(AND(N250&gt;0,O250&gt;0),G250/(O250*O250),"")</f>
        <v>7.5924008652980142</v>
      </c>
      <c r="AC250" s="9">
        <v>7.5924008652980142</v>
      </c>
      <c r="AD250" s="11">
        <v>59.7</v>
      </c>
      <c r="AE250" s="9">
        <f>IF(AC250="","",ROUND(AC250,1))</f>
        <v>7.6</v>
      </c>
    </row>
    <row r="251" spans="1:31" x14ac:dyDescent="0.25">
      <c r="A251" s="2">
        <v>2119</v>
      </c>
      <c r="B251" s="3" t="s">
        <v>150</v>
      </c>
      <c r="C251" s="2">
        <v>2</v>
      </c>
      <c r="D251" s="3" t="s">
        <v>19</v>
      </c>
      <c r="E251" s="3" t="s">
        <v>20</v>
      </c>
      <c r="F251" s="4">
        <v>39493</v>
      </c>
      <c r="G251" s="11">
        <v>24760</v>
      </c>
      <c r="H251" s="15"/>
      <c r="I251" s="15"/>
      <c r="J251" s="15"/>
      <c r="K251" s="15"/>
      <c r="L251" s="13">
        <v>10534</v>
      </c>
      <c r="M251" s="14">
        <v>39601</v>
      </c>
      <c r="N251" s="11">
        <v>27860</v>
      </c>
      <c r="O251" s="11">
        <v>59.8</v>
      </c>
      <c r="P251" s="5">
        <v>52.3</v>
      </c>
      <c r="Q251" s="5">
        <v>55.6</v>
      </c>
      <c r="R251" s="17"/>
      <c r="S251" s="2">
        <v>2119</v>
      </c>
      <c r="T251" s="2">
        <v>1</v>
      </c>
      <c r="U251">
        <f>IF(AND(G251&gt;0,N251&gt;0), N251-G251, 0)</f>
        <v>3100</v>
      </c>
      <c r="V251">
        <f>M251-F251</f>
        <v>108</v>
      </c>
      <c r="W251">
        <f>IF(U251 &gt; 0, U251/V251, 0)</f>
        <v>28.703703703703702</v>
      </c>
      <c r="X251">
        <f>IF(AND(H251&gt;0,O251&gt;0), O251-H251, 0)</f>
        <v>0</v>
      </c>
      <c r="Y251" s="9" t="str">
        <f>IF(AND(G251&gt;0,H251&gt;0),G251/H251,"")</f>
        <v/>
      </c>
      <c r="Z251" s="9">
        <f>IF(AND(N251&gt;0,O251&gt;0),N251/O251,"")</f>
        <v>465.88628762541811</v>
      </c>
      <c r="AA251" s="9" t="str">
        <f>IF(AND(G251&gt;0,H251&gt;0),G251/(H251*H251),"")</f>
        <v/>
      </c>
      <c r="AB251" s="9">
        <f>IF(AND(N251&gt;0,O251&gt;0),G251/(O251*O251),"")</f>
        <v>6.9238599120815216</v>
      </c>
      <c r="AC251" s="9">
        <v>6.9238599120815216</v>
      </c>
      <c r="AD251" s="11">
        <v>59.8</v>
      </c>
      <c r="AE251" s="9">
        <f>IF(AC251="","",ROUND(AC251,1))</f>
        <v>6.9</v>
      </c>
    </row>
    <row r="252" spans="1:31" x14ac:dyDescent="0.25">
      <c r="A252" s="2">
        <v>5264</v>
      </c>
      <c r="B252" s="3" t="s">
        <v>264</v>
      </c>
      <c r="C252" s="2">
        <v>1</v>
      </c>
      <c r="D252" s="3" t="s">
        <v>27</v>
      </c>
      <c r="E252" s="3" t="s">
        <v>20</v>
      </c>
      <c r="F252" s="4">
        <v>40957</v>
      </c>
      <c r="G252" s="11">
        <v>21320</v>
      </c>
      <c r="H252" s="11">
        <v>60.1</v>
      </c>
      <c r="I252" s="11">
        <v>54.9</v>
      </c>
      <c r="J252" s="11">
        <v>57.1</v>
      </c>
      <c r="K252" s="11">
        <v>47.2</v>
      </c>
      <c r="L252" s="13">
        <v>27536</v>
      </c>
      <c r="M252" s="14">
        <v>41159</v>
      </c>
      <c r="N252" s="11">
        <v>30020</v>
      </c>
      <c r="O252" s="11">
        <v>60</v>
      </c>
      <c r="P252" s="5">
        <v>54.8</v>
      </c>
      <c r="Q252" s="5">
        <v>56.6</v>
      </c>
      <c r="R252" s="5">
        <v>46.6</v>
      </c>
      <c r="S252" s="2">
        <v>5264</v>
      </c>
      <c r="T252" s="2">
        <v>1</v>
      </c>
      <c r="U252">
        <f>IF(AND(G252&gt;0,N252&gt;0), N252-G252, 0)</f>
        <v>8700</v>
      </c>
      <c r="V252">
        <f>M252-F252</f>
        <v>202</v>
      </c>
      <c r="W252">
        <f>IF(U252 &gt; 0, U252/V252, 0)</f>
        <v>43.069306930693067</v>
      </c>
      <c r="X252">
        <f>IF(AND(H252&gt;0,O252&gt;0), O252-H252, 0)</f>
        <v>-0.10000000000000142</v>
      </c>
      <c r="Y252" s="9">
        <f>IF(AND(G252&gt;0,H252&gt;0),G252/H252,"")</f>
        <v>354.74209650582361</v>
      </c>
      <c r="Z252" s="9">
        <f>IF(AND(N252&gt;0,O252&gt;0),N252/O252,"")</f>
        <v>500.33333333333331</v>
      </c>
      <c r="AA252" s="9">
        <f>IF(AND(G252&gt;0,H252&gt;0),G252/(H252*H252),"")</f>
        <v>5.9025307238905755</v>
      </c>
      <c r="AB252" s="9">
        <f>IF(AND(N252&gt;0,O252&gt;0),G252/(O252*O252),"")</f>
        <v>5.9222222222222225</v>
      </c>
      <c r="AC252" s="9">
        <v>5.9222222222222225</v>
      </c>
      <c r="AD252" s="11">
        <v>60</v>
      </c>
      <c r="AE252" s="9">
        <f>IF(AC252="","",ROUND(AC252,1))</f>
        <v>5.9</v>
      </c>
    </row>
    <row r="253" spans="1:31" x14ac:dyDescent="0.25">
      <c r="A253" s="2">
        <v>5377</v>
      </c>
      <c r="B253" s="3" t="s">
        <v>299</v>
      </c>
      <c r="C253" s="2">
        <v>1</v>
      </c>
      <c r="D253" s="3" t="s">
        <v>27</v>
      </c>
      <c r="E253" s="3" t="s">
        <v>20</v>
      </c>
      <c r="F253" s="4">
        <v>41087</v>
      </c>
      <c r="G253" s="15"/>
      <c r="H253" s="11">
        <v>60</v>
      </c>
      <c r="I253" s="11">
        <v>57</v>
      </c>
      <c r="J253" s="15"/>
      <c r="K253" s="15"/>
      <c r="L253" s="13">
        <v>27051</v>
      </c>
      <c r="M253" s="14">
        <v>41087</v>
      </c>
      <c r="N253" s="15"/>
      <c r="O253" s="11">
        <v>60</v>
      </c>
      <c r="P253" s="5">
        <v>57</v>
      </c>
      <c r="Q253" s="17"/>
      <c r="R253" s="17"/>
      <c r="S253" s="2">
        <v>5377</v>
      </c>
      <c r="T253" s="2">
        <v>1</v>
      </c>
      <c r="U253">
        <f>IF(AND(G253&gt;0,N253&gt;0), N253-G253, 0)</f>
        <v>0</v>
      </c>
      <c r="V253">
        <f>M253-F253</f>
        <v>0</v>
      </c>
      <c r="W253">
        <f>IF(U253 &gt; 0, U253/V253, 0)</f>
        <v>0</v>
      </c>
      <c r="X253">
        <f>IF(AND(H253&gt;0,O253&gt;0), O253-H253, 0)</f>
        <v>0</v>
      </c>
      <c r="Y253" s="9" t="str">
        <f>IF(AND(G253&gt;0,H253&gt;0),G253/H253,"")</f>
        <v/>
      </c>
      <c r="Z253" s="9" t="str">
        <f>IF(AND(N253&gt;0,O253&gt;0),N253/O253,"")</f>
        <v/>
      </c>
      <c r="AA253" s="9" t="str">
        <f>IF(AND(G253&gt;0,H253&gt;0),G253/(H253*H253),"")</f>
        <v/>
      </c>
      <c r="AB253" s="9" t="str">
        <f>IF(AND(N253&gt;0,O253&gt;0),G253/(O253*O253),"")</f>
        <v/>
      </c>
      <c r="AC253" s="9" t="s">
        <v>20</v>
      </c>
      <c r="AD253" s="11">
        <v>60</v>
      </c>
      <c r="AE253" s="9" t="str">
        <f>IF(AC253="","",ROUND(AC253,1))</f>
        <v/>
      </c>
    </row>
    <row r="254" spans="1:31" x14ac:dyDescent="0.25">
      <c r="A254" s="2">
        <v>4414</v>
      </c>
      <c r="B254" s="3" t="s">
        <v>228</v>
      </c>
      <c r="C254" s="2">
        <v>2</v>
      </c>
      <c r="D254" s="3" t="s">
        <v>19</v>
      </c>
      <c r="E254" s="3" t="s">
        <v>20</v>
      </c>
      <c r="F254" s="4">
        <v>40488</v>
      </c>
      <c r="G254" s="11">
        <v>21380</v>
      </c>
      <c r="H254" s="11">
        <v>56</v>
      </c>
      <c r="I254" s="11">
        <v>54.3</v>
      </c>
      <c r="J254" s="11">
        <v>55.5</v>
      </c>
      <c r="K254" s="11">
        <v>45.6</v>
      </c>
      <c r="L254" s="13">
        <v>29785</v>
      </c>
      <c r="M254" s="14">
        <v>41492</v>
      </c>
      <c r="N254" s="15"/>
      <c r="O254" s="11">
        <v>60</v>
      </c>
      <c r="P254" s="5">
        <v>56.5</v>
      </c>
      <c r="Q254" s="17"/>
      <c r="R254" s="17"/>
      <c r="S254" s="2">
        <v>4414</v>
      </c>
      <c r="T254" s="2">
        <v>1</v>
      </c>
      <c r="U254">
        <f>IF(AND(G254&gt;0,N254&gt;0), N254-G254, 0)</f>
        <v>0</v>
      </c>
      <c r="V254">
        <f>M254-F254</f>
        <v>1004</v>
      </c>
      <c r="W254">
        <f>IF(U254 &gt; 0, U254/V254, 0)</f>
        <v>0</v>
      </c>
      <c r="X254">
        <f>IF(AND(H254&gt;0,O254&gt;0), O254-H254, 0)</f>
        <v>4</v>
      </c>
      <c r="Y254" s="9">
        <f>IF(AND(G254&gt;0,H254&gt;0),G254/H254,"")</f>
        <v>381.78571428571428</v>
      </c>
      <c r="Z254" s="9" t="str">
        <f>IF(AND(N254&gt;0,O254&gt;0),N254/O254,"")</f>
        <v/>
      </c>
      <c r="AA254" s="9">
        <f>IF(AND(G254&gt;0,H254&gt;0),G254/(H254*H254),"")</f>
        <v>6.8176020408163263</v>
      </c>
      <c r="AB254" s="9" t="str">
        <f>IF(AND(N254&gt;0,O254&gt;0),G254/(O254*O254),"")</f>
        <v/>
      </c>
      <c r="AC254" s="9" t="s">
        <v>20</v>
      </c>
      <c r="AD254" s="11">
        <v>60</v>
      </c>
      <c r="AE254" s="9" t="str">
        <f>IF(AC254="","",ROUND(AC254,1))</f>
        <v/>
      </c>
    </row>
    <row r="255" spans="1:31" x14ac:dyDescent="0.25">
      <c r="A255" s="2">
        <v>6937</v>
      </c>
      <c r="B255" s="3" t="s">
        <v>393</v>
      </c>
      <c r="C255" s="2">
        <v>2</v>
      </c>
      <c r="D255" s="3" t="s">
        <v>19</v>
      </c>
      <c r="E255" s="3" t="s">
        <v>47</v>
      </c>
      <c r="F255" s="4">
        <v>43051</v>
      </c>
      <c r="G255" s="11">
        <v>26060</v>
      </c>
      <c r="H255" s="11">
        <v>60</v>
      </c>
      <c r="I255" s="11">
        <v>55</v>
      </c>
      <c r="J255" s="11">
        <v>54</v>
      </c>
      <c r="K255" s="11">
        <v>43.4</v>
      </c>
      <c r="L255" s="13">
        <v>40642</v>
      </c>
      <c r="M255" s="14">
        <v>43111</v>
      </c>
      <c r="N255" s="11">
        <v>26600</v>
      </c>
      <c r="O255" s="11">
        <v>60</v>
      </c>
      <c r="P255" s="5">
        <v>54.9</v>
      </c>
      <c r="Q255" s="5">
        <v>54.4</v>
      </c>
      <c r="R255" s="17"/>
      <c r="S255" s="2">
        <v>6937</v>
      </c>
      <c r="T255" s="2">
        <v>1</v>
      </c>
      <c r="U255">
        <f>IF(AND(G255&gt;0,N255&gt;0), N255-G255, 0)</f>
        <v>540</v>
      </c>
      <c r="V255">
        <f>M255-F255</f>
        <v>60</v>
      </c>
      <c r="W255">
        <f>IF(U255 &gt; 0, U255/V255, 0)</f>
        <v>9</v>
      </c>
      <c r="X255">
        <f>IF(AND(H255&gt;0,O255&gt;0), O255-H255, 0)</f>
        <v>0</v>
      </c>
      <c r="Y255" s="9">
        <f>IF(AND(G255&gt;0,H255&gt;0),G255/H255,"")</f>
        <v>434.33333333333331</v>
      </c>
      <c r="Z255" s="9">
        <f>IF(AND(N255&gt;0,O255&gt;0),N255/O255,"")</f>
        <v>443.33333333333331</v>
      </c>
      <c r="AA255" s="9">
        <f>IF(AND(G255&gt;0,H255&gt;0),G255/(H255*H255),"")</f>
        <v>7.2388888888888889</v>
      </c>
      <c r="AB255" s="9">
        <f>IF(AND(N255&gt;0,O255&gt;0),G255/(O255*O255),"")</f>
        <v>7.2388888888888889</v>
      </c>
      <c r="AC255" s="9">
        <v>7.2388888888888889</v>
      </c>
      <c r="AD255" s="11">
        <v>60</v>
      </c>
      <c r="AE255" s="9">
        <f>IF(AC255="","",ROUND(AC255,1))</f>
        <v>7.2</v>
      </c>
    </row>
    <row r="256" spans="1:31" x14ac:dyDescent="0.25">
      <c r="A256" s="2">
        <v>5875</v>
      </c>
      <c r="B256" s="3" t="s">
        <v>206</v>
      </c>
      <c r="C256" s="2">
        <v>2</v>
      </c>
      <c r="D256" s="3" t="s">
        <v>19</v>
      </c>
      <c r="E256" s="3" t="s">
        <v>47</v>
      </c>
      <c r="F256" s="4">
        <v>41487</v>
      </c>
      <c r="G256" s="11">
        <v>27080</v>
      </c>
      <c r="H256" s="11">
        <v>59.8</v>
      </c>
      <c r="I256" s="11">
        <v>54.8</v>
      </c>
      <c r="J256" s="16">
        <v>55.3</v>
      </c>
      <c r="K256" s="16">
        <v>44.9</v>
      </c>
      <c r="L256" s="13">
        <v>30561</v>
      </c>
      <c r="M256" s="14">
        <v>41597</v>
      </c>
      <c r="N256" s="11">
        <v>29280</v>
      </c>
      <c r="O256" s="11">
        <v>60</v>
      </c>
      <c r="P256" s="5">
        <v>55.3</v>
      </c>
      <c r="Q256" s="5">
        <v>55.7</v>
      </c>
      <c r="R256" s="5">
        <v>44.9</v>
      </c>
      <c r="S256" s="2">
        <v>5875</v>
      </c>
      <c r="T256" s="2">
        <v>1</v>
      </c>
      <c r="U256">
        <f>IF(AND(G256&gt;0,N256&gt;0), N256-G256, 0)</f>
        <v>2200</v>
      </c>
      <c r="V256">
        <f>M256-F256</f>
        <v>110</v>
      </c>
      <c r="W256">
        <f>IF(U256 &gt; 0, U256/V256, 0)</f>
        <v>20</v>
      </c>
      <c r="X256">
        <f>IF(AND(H256&gt;0,O256&gt;0), O256-H256, 0)</f>
        <v>0.20000000000000284</v>
      </c>
      <c r="Y256" s="9">
        <f>IF(AND(G256&gt;0,H256&gt;0),G256/H256,"")</f>
        <v>452.84280936454854</v>
      </c>
      <c r="Z256" s="9">
        <f>IF(AND(N256&gt;0,O256&gt;0),N256/O256,"")</f>
        <v>488</v>
      </c>
      <c r="AA256" s="9">
        <f>IF(AND(G256&gt;0,H256&gt;0),G256/(H256*H256),"")</f>
        <v>7.572622230176397</v>
      </c>
      <c r="AB256" s="9">
        <f>IF(AND(N256&gt;0,O256&gt;0),G256/(O256*O256),"")</f>
        <v>7.5222222222222221</v>
      </c>
      <c r="AC256" s="9">
        <v>7.5222222222222221</v>
      </c>
      <c r="AD256" s="11">
        <v>60</v>
      </c>
      <c r="AE256" s="9">
        <f>IF(AC256="","",ROUND(AC256,1))</f>
        <v>7.5</v>
      </c>
    </row>
    <row r="257" spans="1:31" x14ac:dyDescent="0.25">
      <c r="A257" s="2">
        <v>6510</v>
      </c>
      <c r="B257" s="3" t="s">
        <v>425</v>
      </c>
      <c r="C257" s="2">
        <v>2</v>
      </c>
      <c r="D257" s="3" t="s">
        <v>19</v>
      </c>
      <c r="E257" s="3" t="s">
        <v>20</v>
      </c>
      <c r="F257" s="4">
        <v>42168</v>
      </c>
      <c r="G257" s="11">
        <v>25120</v>
      </c>
      <c r="H257" s="11">
        <v>59.5</v>
      </c>
      <c r="I257" s="11">
        <v>54</v>
      </c>
      <c r="J257" s="11">
        <v>52.3</v>
      </c>
      <c r="K257" s="11">
        <v>43.7</v>
      </c>
      <c r="L257" s="13">
        <v>34915</v>
      </c>
      <c r="M257" s="14">
        <v>42228</v>
      </c>
      <c r="N257" s="11">
        <v>26200</v>
      </c>
      <c r="O257" s="11">
        <v>60.1</v>
      </c>
      <c r="P257" s="5">
        <v>54.6</v>
      </c>
      <c r="Q257" s="5">
        <v>53.5</v>
      </c>
      <c r="R257" s="5">
        <v>44</v>
      </c>
      <c r="S257" s="2">
        <v>6510</v>
      </c>
      <c r="T257" s="2">
        <v>1</v>
      </c>
      <c r="U257">
        <f>IF(AND(G257&gt;0,N257&gt;0), N257-G257, 0)</f>
        <v>1080</v>
      </c>
      <c r="V257">
        <f>M257-F257</f>
        <v>60</v>
      </c>
      <c r="W257">
        <f>IF(U257 &gt; 0, U257/V257, 0)</f>
        <v>18</v>
      </c>
      <c r="X257">
        <f>IF(AND(H257&gt;0,O257&gt;0), O257-H257, 0)</f>
        <v>0.60000000000000142</v>
      </c>
      <c r="Y257" s="9">
        <f>IF(AND(G257&gt;0,H257&gt;0),G257/H257,"")</f>
        <v>422.18487394957981</v>
      </c>
      <c r="Z257" s="9">
        <f>IF(AND(N257&gt;0,O257&gt;0),N257/O257,"")</f>
        <v>435.94009983361065</v>
      </c>
      <c r="AA257" s="9">
        <f>IF(AND(G257&gt;0,H257&gt;0),G257/(H257*H257),"")</f>
        <v>7.0955440999929387</v>
      </c>
      <c r="AB257" s="9">
        <f>IF(AND(N257&gt;0,O257&gt;0),G257/(O257*O257),"")</f>
        <v>6.9545765377172266</v>
      </c>
      <c r="AC257" s="9">
        <v>6.9545765377172266</v>
      </c>
      <c r="AD257" s="11">
        <v>60.1</v>
      </c>
      <c r="AE257" s="9">
        <f>IF(AC257="","",ROUND(AC257,1))</f>
        <v>7</v>
      </c>
    </row>
    <row r="258" spans="1:31" x14ac:dyDescent="0.25">
      <c r="A258" s="2">
        <v>5273</v>
      </c>
      <c r="B258" s="3" t="s">
        <v>270</v>
      </c>
      <c r="C258" s="2">
        <v>1</v>
      </c>
      <c r="D258" s="3" t="s">
        <v>27</v>
      </c>
      <c r="E258" s="3" t="s">
        <v>41</v>
      </c>
      <c r="F258" s="4">
        <v>40958</v>
      </c>
      <c r="G258" s="11">
        <v>23220</v>
      </c>
      <c r="H258" s="11">
        <v>60.1</v>
      </c>
      <c r="I258" s="11">
        <v>53.8</v>
      </c>
      <c r="J258" s="11">
        <v>57.1</v>
      </c>
      <c r="K258" s="11">
        <v>48.2</v>
      </c>
      <c r="L258" s="13">
        <v>27451</v>
      </c>
      <c r="M258" s="14">
        <v>41144</v>
      </c>
      <c r="N258" s="11">
        <v>24680</v>
      </c>
      <c r="O258" s="11">
        <v>60.2</v>
      </c>
      <c r="P258" s="5">
        <v>54.1</v>
      </c>
      <c r="Q258" s="5">
        <v>55.4</v>
      </c>
      <c r="R258" s="5">
        <v>47.2</v>
      </c>
      <c r="S258" s="2">
        <v>5273</v>
      </c>
      <c r="T258" s="2">
        <v>1</v>
      </c>
      <c r="U258">
        <f>IF(AND(G258&gt;0,N258&gt;0), N258-G258, 0)</f>
        <v>1460</v>
      </c>
      <c r="V258">
        <f>M258-F258</f>
        <v>186</v>
      </c>
      <c r="W258">
        <f>IF(U258 &gt; 0, U258/V258, 0)</f>
        <v>7.849462365591398</v>
      </c>
      <c r="X258">
        <f>IF(AND(H258&gt;0,O258&gt;0), O258-H258, 0)</f>
        <v>0.10000000000000142</v>
      </c>
      <c r="Y258" s="9">
        <f>IF(AND(G258&gt;0,H258&gt;0),G258/H258,"")</f>
        <v>386.35607321131448</v>
      </c>
      <c r="Z258" s="9">
        <f>IF(AND(N258&gt;0,O258&gt;0),N258/O258,"")</f>
        <v>409.96677740863788</v>
      </c>
      <c r="AA258" s="9">
        <f>IF(AND(G258&gt;0,H258&gt;0),G258/(H258*H258),"")</f>
        <v>6.4285536308039006</v>
      </c>
      <c r="AB258" s="9">
        <f>IF(AND(N258&gt;0,O258&gt;0),G258/(O258*O258),"")</f>
        <v>6.4072140484100606</v>
      </c>
      <c r="AC258" s="9">
        <v>6.4072140484100606</v>
      </c>
      <c r="AD258" s="11">
        <v>60.2</v>
      </c>
      <c r="AE258" s="9">
        <f>IF(AC258="","",ROUND(AC258,1))</f>
        <v>6.4</v>
      </c>
    </row>
    <row r="259" spans="1:31" x14ac:dyDescent="0.25">
      <c r="A259" s="2">
        <v>4907</v>
      </c>
      <c r="B259" s="3" t="s">
        <v>244</v>
      </c>
      <c r="C259" s="2">
        <v>1</v>
      </c>
      <c r="D259" s="3" t="s">
        <v>27</v>
      </c>
      <c r="E259" s="3" t="s">
        <v>20</v>
      </c>
      <c r="F259" s="4">
        <v>40673</v>
      </c>
      <c r="G259" s="11">
        <v>23280</v>
      </c>
      <c r="H259" s="11">
        <v>60.5</v>
      </c>
      <c r="I259" s="11">
        <v>52.9</v>
      </c>
      <c r="J259" s="16">
        <v>54.9</v>
      </c>
      <c r="K259" s="16">
        <v>44</v>
      </c>
      <c r="L259" s="13">
        <v>22147</v>
      </c>
      <c r="M259" s="14">
        <v>40682</v>
      </c>
      <c r="N259" s="11">
        <v>21860</v>
      </c>
      <c r="O259" s="11">
        <v>60.4</v>
      </c>
      <c r="P259" s="5">
        <v>53.6</v>
      </c>
      <c r="Q259" s="18">
        <v>55.2</v>
      </c>
      <c r="S259" s="2">
        <v>4907</v>
      </c>
      <c r="T259" s="2">
        <v>1</v>
      </c>
      <c r="U259">
        <f>IF(AND(G259&gt;0,N259&gt;0), N259-G259, 0)</f>
        <v>-1420</v>
      </c>
      <c r="V259">
        <f>M259-F259</f>
        <v>9</v>
      </c>
      <c r="W259">
        <f>IF(U259 &gt; 0, U259/V259, 0)</f>
        <v>0</v>
      </c>
      <c r="X259">
        <f>IF(AND(H259&gt;0,O259&gt;0), O259-H259, 0)</f>
        <v>-0.10000000000000142</v>
      </c>
      <c r="Y259" s="9">
        <f>IF(AND(G259&gt;0,H259&gt;0),G259/H259,"")</f>
        <v>384.79338842975204</v>
      </c>
      <c r="Z259" s="9">
        <f>IF(AND(N259&gt;0,O259&gt;0),N259/O259,"")</f>
        <v>361.92052980132451</v>
      </c>
      <c r="AA259" s="9">
        <f>IF(AND(G259&gt;0,H259&gt;0),G259/(H259*H259),"")</f>
        <v>6.3602212963595379</v>
      </c>
      <c r="AB259" s="9">
        <f>IF(AND(N259&gt;0,O259&gt;0),G259/(O259*O259),"")</f>
        <v>6.3812990658304463</v>
      </c>
      <c r="AC259" s="9">
        <v>6.3812990658304463</v>
      </c>
      <c r="AD259" s="11">
        <v>60.4</v>
      </c>
      <c r="AE259" s="9">
        <f>IF(AC259="","",ROUND(AC259,1))</f>
        <v>6.4</v>
      </c>
    </row>
    <row r="260" spans="1:31" x14ac:dyDescent="0.25">
      <c r="A260" s="2">
        <v>7045</v>
      </c>
      <c r="B260" s="3" t="s">
        <v>481</v>
      </c>
      <c r="C260" s="2">
        <v>2</v>
      </c>
      <c r="D260" s="3" t="s">
        <v>19</v>
      </c>
      <c r="E260" s="3" t="s">
        <v>20</v>
      </c>
      <c r="F260" s="4">
        <v>43152</v>
      </c>
      <c r="G260" s="11">
        <v>25460</v>
      </c>
      <c r="H260" s="11">
        <v>60</v>
      </c>
      <c r="I260" s="11">
        <v>54.5</v>
      </c>
      <c r="J260" s="16">
        <v>55.2</v>
      </c>
      <c r="K260" s="16">
        <v>44.7</v>
      </c>
      <c r="L260" s="13">
        <v>42232</v>
      </c>
      <c r="M260" s="14">
        <v>43251</v>
      </c>
      <c r="N260" s="11">
        <v>30460</v>
      </c>
      <c r="O260" s="11">
        <v>60.5</v>
      </c>
      <c r="P260" s="5">
        <v>55.2</v>
      </c>
      <c r="Q260" s="5">
        <v>55.5</v>
      </c>
      <c r="S260" s="2">
        <v>7045</v>
      </c>
      <c r="T260" s="2">
        <v>1</v>
      </c>
      <c r="U260">
        <f>IF(AND(G260&gt;0,N260&gt;0), N260-G260, 0)</f>
        <v>5000</v>
      </c>
      <c r="V260">
        <f>M260-F260</f>
        <v>99</v>
      </c>
      <c r="W260">
        <f>IF(U260 &gt; 0, U260/V260, 0)</f>
        <v>50.505050505050505</v>
      </c>
      <c r="X260">
        <f>IF(AND(H260&gt;0,O260&gt;0), O260-H260, 0)</f>
        <v>0.5</v>
      </c>
      <c r="Y260" s="9">
        <f>IF(AND(G260&gt;0,H260&gt;0),G260/H260,"")</f>
        <v>424.33333333333331</v>
      </c>
      <c r="Z260" s="9">
        <f>IF(AND(N260&gt;0,O260&gt;0),N260/O260,"")</f>
        <v>503.47107438016531</v>
      </c>
      <c r="AA260" s="9">
        <f>IF(AND(G260&gt;0,H260&gt;0),G260/(H260*H260),"")</f>
        <v>7.072222222222222</v>
      </c>
      <c r="AB260" s="9">
        <f>IF(AND(N260&gt;0,O260&gt;0),G260/(O260*O260),"")</f>
        <v>6.95580902943788</v>
      </c>
      <c r="AC260" s="9">
        <v>6.95580902943788</v>
      </c>
      <c r="AD260" s="11">
        <v>60.5</v>
      </c>
      <c r="AE260" s="9">
        <f>IF(AC260="","",ROUND(AC260,1))</f>
        <v>7</v>
      </c>
    </row>
    <row r="261" spans="1:31" x14ac:dyDescent="0.25">
      <c r="A261" s="2">
        <v>5302</v>
      </c>
      <c r="B261" s="3" t="s">
        <v>279</v>
      </c>
      <c r="C261" s="2">
        <v>5</v>
      </c>
      <c r="D261" s="3" t="s">
        <v>52</v>
      </c>
      <c r="E261" s="3" t="s">
        <v>20</v>
      </c>
      <c r="F261" s="4">
        <v>40992</v>
      </c>
      <c r="G261" s="11">
        <v>16080</v>
      </c>
      <c r="H261" s="11">
        <v>60.9</v>
      </c>
      <c r="I261" s="11">
        <v>49.2</v>
      </c>
      <c r="J261" s="15"/>
      <c r="K261" s="15"/>
      <c r="L261" s="13">
        <v>25369</v>
      </c>
      <c r="M261" s="14">
        <v>40992</v>
      </c>
      <c r="N261" s="11">
        <v>16080</v>
      </c>
      <c r="O261" s="11">
        <v>60.9</v>
      </c>
      <c r="P261" s="5">
        <v>49.2</v>
      </c>
      <c r="Q261" s="17"/>
      <c r="R261" s="17"/>
      <c r="S261" s="2">
        <v>5302</v>
      </c>
      <c r="T261" s="2">
        <v>1</v>
      </c>
      <c r="U261">
        <f>IF(AND(G261&gt;0,N261&gt;0), N261-G261, 0)</f>
        <v>0</v>
      </c>
      <c r="V261">
        <f>M261-F261</f>
        <v>0</v>
      </c>
      <c r="W261">
        <f>IF(U261 &gt; 0, U261/V261, 0)</f>
        <v>0</v>
      </c>
      <c r="X261">
        <f>IF(AND(H261&gt;0,O261&gt;0), O261-H261, 0)</f>
        <v>0</v>
      </c>
      <c r="Y261" s="9">
        <f>IF(AND(G261&gt;0,H261&gt;0),G261/H261,"")</f>
        <v>264.03940886699507</v>
      </c>
      <c r="Z261" s="9">
        <f>IF(AND(N261&gt;0,O261&gt;0),N261/O261,"")</f>
        <v>264.03940886699507</v>
      </c>
      <c r="AA261" s="9">
        <f>IF(AND(G261&gt;0,H261&gt;0),G261/(H261*H261),"")</f>
        <v>4.3356224772905598</v>
      </c>
      <c r="AB261" s="9">
        <f>IF(AND(N261&gt;0,O261&gt;0),G261/(O261*O261),"")</f>
        <v>4.3356224772905598</v>
      </c>
      <c r="AC261" s="9">
        <v>4.3356224772905598</v>
      </c>
      <c r="AD261" s="11">
        <v>60.9</v>
      </c>
      <c r="AE261" s="9">
        <f>IF(AC261="","",ROUND(AC261,1))</f>
        <v>4.3</v>
      </c>
    </row>
    <row r="262" spans="1:31" x14ac:dyDescent="0.25">
      <c r="A262" s="2">
        <v>1095</v>
      </c>
      <c r="B262" s="3" t="s">
        <v>129</v>
      </c>
      <c r="C262" s="2">
        <v>1</v>
      </c>
      <c r="D262" s="3" t="s">
        <v>27</v>
      </c>
      <c r="E262" s="3" t="s">
        <v>47</v>
      </c>
      <c r="F262" s="4">
        <v>36546</v>
      </c>
      <c r="G262" s="11">
        <v>29500</v>
      </c>
      <c r="H262" s="16">
        <v>63.6</v>
      </c>
      <c r="I262" s="16">
        <v>58.5</v>
      </c>
      <c r="J262" s="19"/>
      <c r="K262" s="19"/>
      <c r="L262" s="13">
        <v>8183</v>
      </c>
      <c r="M262" s="14">
        <v>37859</v>
      </c>
      <c r="N262" s="11">
        <v>30000</v>
      </c>
      <c r="O262" s="16">
        <v>61</v>
      </c>
      <c r="P262" s="18">
        <v>56</v>
      </c>
      <c r="Q262" s="18">
        <v>61.1</v>
      </c>
      <c r="R262" s="18">
        <v>45.5</v>
      </c>
      <c r="S262" s="2">
        <v>1095</v>
      </c>
      <c r="T262" s="2">
        <v>1</v>
      </c>
      <c r="U262">
        <f>IF(AND(G262&gt;0,N262&gt;0), N262-G262, 0)</f>
        <v>500</v>
      </c>
      <c r="V262">
        <f>M262-F262</f>
        <v>1313</v>
      </c>
      <c r="W262">
        <f>IF(U262 &gt; 0, U262/V262, 0)</f>
        <v>0.38080731150038083</v>
      </c>
      <c r="X262">
        <f>IF(AND(H262&gt;0,O262&gt;0), O262-H262, 0)</f>
        <v>-2.6000000000000014</v>
      </c>
      <c r="Y262" s="9">
        <f>IF(AND(G262&gt;0,H262&gt;0),G262/H262,"")</f>
        <v>463.83647798742135</v>
      </c>
      <c r="Z262" s="9">
        <f>IF(AND(N262&gt;0,O262&gt;0),N262/O262,"")</f>
        <v>491.80327868852459</v>
      </c>
      <c r="AA262" s="9">
        <f>IF(AND(G262&gt;0,H262&gt;0),G262/(H262*H262),"")</f>
        <v>7.2930263834500213</v>
      </c>
      <c r="AB262" s="9">
        <f>IF(AND(N262&gt;0,O262&gt;0),G262/(O262*O262),"")</f>
        <v>7.9279763504434291</v>
      </c>
      <c r="AC262" s="9">
        <v>7.9279763504434291</v>
      </c>
      <c r="AD262" s="16">
        <v>61</v>
      </c>
      <c r="AE262" s="9">
        <f>IF(AC262="","",ROUND(AC262,1))</f>
        <v>7.9</v>
      </c>
    </row>
    <row r="263" spans="1:31" x14ac:dyDescent="0.25">
      <c r="A263" s="2">
        <v>4337</v>
      </c>
      <c r="B263" s="3" t="s">
        <v>218</v>
      </c>
      <c r="C263" s="2">
        <v>2</v>
      </c>
      <c r="D263" s="3" t="s">
        <v>19</v>
      </c>
      <c r="E263" s="3" t="s">
        <v>20</v>
      </c>
      <c r="F263" s="4">
        <v>40370</v>
      </c>
      <c r="G263" s="11">
        <v>20460</v>
      </c>
      <c r="H263" s="11">
        <v>56.1</v>
      </c>
      <c r="I263" s="11">
        <v>53.3</v>
      </c>
      <c r="J263" s="11">
        <v>51.9</v>
      </c>
      <c r="K263" s="11">
        <v>44.7</v>
      </c>
      <c r="L263" s="13">
        <v>23248</v>
      </c>
      <c r="M263" s="14">
        <v>40813</v>
      </c>
      <c r="N263" s="11">
        <v>29680</v>
      </c>
      <c r="O263" s="11">
        <v>61</v>
      </c>
      <c r="P263" s="5">
        <v>58</v>
      </c>
      <c r="Q263" s="5">
        <v>58</v>
      </c>
      <c r="R263" s="5">
        <v>47.7</v>
      </c>
      <c r="S263" s="2">
        <v>4337</v>
      </c>
      <c r="T263" s="2">
        <v>1</v>
      </c>
      <c r="U263">
        <f>IF(AND(G263&gt;0,N263&gt;0), N263-G263, 0)</f>
        <v>9220</v>
      </c>
      <c r="V263">
        <f>M263-F263</f>
        <v>443</v>
      </c>
      <c r="W263">
        <f>IF(U263 &gt; 0, U263/V263, 0)</f>
        <v>20.812641083521445</v>
      </c>
      <c r="X263">
        <f>IF(AND(H263&gt;0,O263&gt;0), O263-H263, 0)</f>
        <v>4.8999999999999986</v>
      </c>
      <c r="Y263" s="9">
        <f>IF(AND(G263&gt;0,H263&gt;0),G263/H263,"")</f>
        <v>364.70588235294116</v>
      </c>
      <c r="Z263" s="9">
        <f>IF(AND(N263&gt;0,O263&gt;0),N263/O263,"")</f>
        <v>486.55737704918033</v>
      </c>
      <c r="AA263" s="9">
        <f>IF(AND(G263&gt;0,H263&gt;0),G263/(H263*H263),"")</f>
        <v>6.5009961203732827</v>
      </c>
      <c r="AB263" s="9">
        <f>IF(AND(N263&gt;0,O263&gt;0),G263/(O263*O263),"")</f>
        <v>5.498521902714324</v>
      </c>
      <c r="AC263" s="9">
        <v>5.498521902714324</v>
      </c>
      <c r="AD263" s="11">
        <v>61</v>
      </c>
      <c r="AE263" s="9">
        <f>IF(AC263="","",ROUND(AC263,1))</f>
        <v>5.5</v>
      </c>
    </row>
    <row r="264" spans="1:31" x14ac:dyDescent="0.25">
      <c r="A264" s="2">
        <v>101</v>
      </c>
      <c r="B264" s="3" t="s">
        <v>46</v>
      </c>
      <c r="C264" s="2">
        <v>2</v>
      </c>
      <c r="D264" s="3" t="s">
        <v>19</v>
      </c>
      <c r="E264" s="3" t="s">
        <v>47</v>
      </c>
      <c r="F264" s="4">
        <v>37582</v>
      </c>
      <c r="G264" s="15"/>
      <c r="H264" s="11">
        <v>61</v>
      </c>
      <c r="I264" s="16">
        <v>59</v>
      </c>
      <c r="J264" s="11">
        <v>59.6</v>
      </c>
      <c r="K264" s="16">
        <v>49.7</v>
      </c>
      <c r="L264" s="13">
        <v>8280</v>
      </c>
      <c r="M264" s="14">
        <v>37582</v>
      </c>
      <c r="N264" s="15"/>
      <c r="O264" s="11">
        <v>61</v>
      </c>
      <c r="P264" s="5">
        <v>59</v>
      </c>
      <c r="Q264" s="5">
        <v>59.6</v>
      </c>
      <c r="R264" s="5">
        <v>49.7</v>
      </c>
      <c r="S264" s="2">
        <v>101</v>
      </c>
      <c r="T264" s="2">
        <v>1</v>
      </c>
      <c r="U264">
        <f>IF(AND(G264&gt;0,N264&gt;0), N264-G264, 0)</f>
        <v>0</v>
      </c>
      <c r="V264">
        <f>M264-F264</f>
        <v>0</v>
      </c>
      <c r="W264">
        <f>IF(U264 &gt; 0, U264/V264, 0)</f>
        <v>0</v>
      </c>
      <c r="X264">
        <f>IF(AND(H264&gt;0,O264&gt;0), O264-H264, 0)</f>
        <v>0</v>
      </c>
      <c r="Y264" s="9" t="str">
        <f>IF(AND(G264&gt;0,H264&gt;0),G264/H264,"")</f>
        <v/>
      </c>
      <c r="Z264" s="9" t="str">
        <f>IF(AND(N264&gt;0,O264&gt;0),N264/O264,"")</f>
        <v/>
      </c>
      <c r="AA264" s="9" t="str">
        <f>IF(AND(G264&gt;0,H264&gt;0),G264/(H264*H264),"")</f>
        <v/>
      </c>
      <c r="AB264" s="9" t="str">
        <f>IF(AND(N264&gt;0,O264&gt;0),G264/(O264*O264),"")</f>
        <v/>
      </c>
      <c r="AC264" s="9" t="s">
        <v>20</v>
      </c>
      <c r="AD264" s="11">
        <v>61</v>
      </c>
      <c r="AE264" s="9" t="str">
        <f>IF(AC264="","",ROUND(AC264,1))</f>
        <v/>
      </c>
    </row>
    <row r="265" spans="1:31" x14ac:dyDescent="0.25">
      <c r="A265" s="2">
        <v>6883</v>
      </c>
      <c r="B265" s="3" t="s">
        <v>493</v>
      </c>
      <c r="C265" s="2">
        <v>2</v>
      </c>
      <c r="D265" s="3" t="s">
        <v>19</v>
      </c>
      <c r="E265" s="3" t="s">
        <v>47</v>
      </c>
      <c r="F265" s="4">
        <v>42891</v>
      </c>
      <c r="G265" s="15"/>
      <c r="H265" s="11">
        <v>60.9</v>
      </c>
      <c r="I265" s="11">
        <v>58.7</v>
      </c>
      <c r="J265" s="11">
        <v>56.4</v>
      </c>
      <c r="K265" s="11">
        <v>45.7</v>
      </c>
      <c r="L265" s="13">
        <v>39655</v>
      </c>
      <c r="M265" s="14">
        <v>42996</v>
      </c>
      <c r="N265" s="11">
        <v>30440</v>
      </c>
      <c r="O265" s="11">
        <v>61</v>
      </c>
      <c r="P265" s="5">
        <v>58.7</v>
      </c>
      <c r="Q265" s="5">
        <v>56.9</v>
      </c>
      <c r="R265" s="17"/>
      <c r="S265" s="2">
        <v>6883</v>
      </c>
      <c r="T265" s="2">
        <v>1</v>
      </c>
      <c r="U265">
        <f>IF(AND(G265&gt;0,N265&gt;0), N265-G265, 0)</f>
        <v>0</v>
      </c>
      <c r="V265">
        <f>M265-F265</f>
        <v>105</v>
      </c>
      <c r="W265">
        <f>IF(U265 &gt; 0, U265/V265, 0)</f>
        <v>0</v>
      </c>
      <c r="X265">
        <f>IF(AND(H265&gt;0,O265&gt;0), O265-H265, 0)</f>
        <v>0.10000000000000142</v>
      </c>
      <c r="Y265" s="9" t="str">
        <f>IF(AND(G265&gt;0,H265&gt;0),G265/H265,"")</f>
        <v/>
      </c>
      <c r="Z265" s="9">
        <f>IF(AND(N265&gt;0,O265&gt;0),N265/O265,"")</f>
        <v>499.01639344262293</v>
      </c>
      <c r="AA265" s="9" t="str">
        <f>IF(AND(G265&gt;0,H265&gt;0),G265/(H265*H265),"")</f>
        <v/>
      </c>
      <c r="AB265" s="9">
        <f>IF(AND(N265&gt;0,O265&gt;0),G265/(O265*O265),"")</f>
        <v>0</v>
      </c>
      <c r="AC265" s="9">
        <v>0</v>
      </c>
      <c r="AD265" s="11">
        <v>61</v>
      </c>
      <c r="AE265" s="9">
        <f>IF(AC265="","",ROUND(AC265,1))</f>
        <v>0</v>
      </c>
    </row>
    <row r="266" spans="1:31" x14ac:dyDescent="0.25">
      <c r="A266" s="2">
        <v>5999</v>
      </c>
      <c r="B266" s="3" t="s">
        <v>262</v>
      </c>
      <c r="C266" s="2">
        <v>2</v>
      </c>
      <c r="D266" s="3" t="s">
        <v>19</v>
      </c>
      <c r="E266" s="3" t="s">
        <v>20</v>
      </c>
      <c r="F266" s="4">
        <v>41563</v>
      </c>
      <c r="G266" s="11">
        <v>24440</v>
      </c>
      <c r="H266" s="11">
        <v>60.2</v>
      </c>
      <c r="I266" s="11">
        <v>57.5</v>
      </c>
      <c r="J266" s="16">
        <v>57</v>
      </c>
      <c r="K266" s="16">
        <v>47.5</v>
      </c>
      <c r="L266" s="13">
        <v>30574</v>
      </c>
      <c r="M266" s="14">
        <v>41598</v>
      </c>
      <c r="N266" s="11">
        <v>23440</v>
      </c>
      <c r="O266" s="11">
        <v>61.1</v>
      </c>
      <c r="P266" s="5">
        <v>58</v>
      </c>
      <c r="Q266" s="18">
        <v>56</v>
      </c>
      <c r="R266" s="20"/>
      <c r="S266" s="2">
        <v>5999</v>
      </c>
      <c r="T266" s="2">
        <v>1</v>
      </c>
      <c r="U266">
        <f>IF(AND(G266&gt;0,N266&gt;0), N266-G266, 0)</f>
        <v>-1000</v>
      </c>
      <c r="V266">
        <f>M266-F266</f>
        <v>35</v>
      </c>
      <c r="W266">
        <f>IF(U266 &gt; 0, U266/V266, 0)</f>
        <v>0</v>
      </c>
      <c r="X266">
        <f>IF(AND(H266&gt;0,O266&gt;0), O266-H266, 0)</f>
        <v>0.89999999999999858</v>
      </c>
      <c r="Y266" s="9">
        <f>IF(AND(G266&gt;0,H266&gt;0),G266/H266,"")</f>
        <v>405.98006644518273</v>
      </c>
      <c r="Z266" s="9">
        <f>IF(AND(N266&gt;0,O266&gt;0),N266/O266,"")</f>
        <v>383.63338788870703</v>
      </c>
      <c r="AA266" s="9">
        <f>IF(AND(G266&gt;0,H266&gt;0),G266/(H266*H266),"")</f>
        <v>6.7438549243385824</v>
      </c>
      <c r="AB266" s="9">
        <f>IF(AND(N266&gt;0,O266&gt;0),G266/(O266*O266),"")</f>
        <v>6.5466448445171848</v>
      </c>
      <c r="AC266" s="9">
        <v>6.5466448445171848</v>
      </c>
      <c r="AD266" s="11">
        <v>61.1</v>
      </c>
      <c r="AE266" s="9">
        <f>IF(AC266="","",ROUND(AC266,1))</f>
        <v>6.5</v>
      </c>
    </row>
    <row r="267" spans="1:31" x14ac:dyDescent="0.25">
      <c r="A267" s="2">
        <v>5284</v>
      </c>
      <c r="B267" s="3" t="s">
        <v>273</v>
      </c>
      <c r="C267" s="2">
        <v>1</v>
      </c>
      <c r="D267" s="3" t="s">
        <v>27</v>
      </c>
      <c r="E267" s="3" t="s">
        <v>20</v>
      </c>
      <c r="F267" s="4">
        <v>40970</v>
      </c>
      <c r="G267" s="11">
        <v>27740</v>
      </c>
      <c r="H267" s="11">
        <v>61.3</v>
      </c>
      <c r="I267" s="11">
        <v>56.3</v>
      </c>
      <c r="J267" s="16">
        <v>58.6</v>
      </c>
      <c r="K267" s="16">
        <v>48.3</v>
      </c>
      <c r="L267" s="13">
        <v>27449</v>
      </c>
      <c r="M267" s="14">
        <v>41144</v>
      </c>
      <c r="N267" s="11">
        <v>33000</v>
      </c>
      <c r="O267" s="11">
        <v>61.6</v>
      </c>
      <c r="P267" s="5">
        <v>57.8</v>
      </c>
      <c r="Q267" s="18">
        <v>57.4</v>
      </c>
      <c r="R267" s="18">
        <v>46.7</v>
      </c>
      <c r="S267" s="2">
        <v>5284</v>
      </c>
      <c r="T267" s="2">
        <v>1</v>
      </c>
      <c r="U267">
        <f>IF(AND(G267&gt;0,N267&gt;0), N267-G267, 0)</f>
        <v>5260</v>
      </c>
      <c r="V267">
        <f>M267-F267</f>
        <v>174</v>
      </c>
      <c r="W267">
        <f>IF(U267 &gt; 0, U267/V267, 0)</f>
        <v>30.229885057471265</v>
      </c>
      <c r="X267">
        <f>IF(AND(H267&gt;0,O267&gt;0), O267-H267, 0)</f>
        <v>0.30000000000000426</v>
      </c>
      <c r="Y267" s="9">
        <f>IF(AND(G267&gt;0,H267&gt;0),G267/H267,"")</f>
        <v>452.52854812398044</v>
      </c>
      <c r="Z267" s="9">
        <f>IF(AND(N267&gt;0,O267&gt;0),N267/O267,"")</f>
        <v>535.71428571428567</v>
      </c>
      <c r="AA267" s="9">
        <f>IF(AND(G267&gt;0,H267&gt;0),G267/(H267*H267),"")</f>
        <v>7.3821949122998447</v>
      </c>
      <c r="AB267" s="9">
        <f>IF(AND(N267&gt;0,O267&gt;0),G267/(O267*O267),"")</f>
        <v>7.3104655085174555</v>
      </c>
      <c r="AC267" s="9">
        <v>7.3104655085174555</v>
      </c>
      <c r="AD267" s="11">
        <v>61.6</v>
      </c>
      <c r="AE267" s="9">
        <f>IF(AC267="","",ROUND(AC267,1))</f>
        <v>7.3</v>
      </c>
    </row>
    <row r="268" spans="1:31" x14ac:dyDescent="0.25">
      <c r="A268" s="2">
        <v>447</v>
      </c>
      <c r="B268" s="3" t="s">
        <v>89</v>
      </c>
      <c r="C268" s="2">
        <v>2</v>
      </c>
      <c r="D268" s="3" t="s">
        <v>19</v>
      </c>
      <c r="E268" s="3" t="s">
        <v>20</v>
      </c>
      <c r="F268" s="4">
        <v>39172</v>
      </c>
      <c r="G268" s="11">
        <v>29220</v>
      </c>
      <c r="H268" s="11">
        <v>62.4</v>
      </c>
      <c r="I268" s="11">
        <v>56.3</v>
      </c>
      <c r="J268" s="19"/>
      <c r="K268" s="19"/>
      <c r="L268" s="13">
        <v>5963</v>
      </c>
      <c r="M268" s="14">
        <v>39236</v>
      </c>
      <c r="N268" s="11">
        <v>32320</v>
      </c>
      <c r="O268" s="11">
        <v>61.6</v>
      </c>
      <c r="P268" s="5">
        <v>56.1</v>
      </c>
      <c r="Q268" s="20"/>
      <c r="R268" s="20"/>
      <c r="S268" s="2">
        <v>447</v>
      </c>
      <c r="T268" s="2">
        <v>1</v>
      </c>
      <c r="U268">
        <f>IF(AND(G268&gt;0,N268&gt;0), N268-G268, 0)</f>
        <v>3100</v>
      </c>
      <c r="V268">
        <f>M268-F268</f>
        <v>64</v>
      </c>
      <c r="W268">
        <f>IF(U268 &gt; 0, U268/V268, 0)</f>
        <v>48.4375</v>
      </c>
      <c r="X268">
        <f>IF(AND(H268&gt;0,O268&gt;0), O268-H268, 0)</f>
        <v>-0.79999999999999716</v>
      </c>
      <c r="Y268" s="9">
        <f>IF(AND(G268&gt;0,H268&gt;0),G268/H268,"")</f>
        <v>468.26923076923077</v>
      </c>
      <c r="Z268" s="9">
        <f>IF(AND(N268&gt;0,O268&gt;0),N268/O268,"")</f>
        <v>524.67532467532465</v>
      </c>
      <c r="AA268" s="9">
        <f>IF(AND(G268&gt;0,H268&gt;0),G268/(H268*H268),"")</f>
        <v>7.50431459566075</v>
      </c>
      <c r="AB268" s="9">
        <f>IF(AND(N268&gt;0,O268&gt;0),G268/(O268*O268),"")</f>
        <v>7.7004975543936576</v>
      </c>
      <c r="AC268" s="9">
        <v>7.7004975543936576</v>
      </c>
      <c r="AD268" s="11">
        <v>61.6</v>
      </c>
      <c r="AE268" s="9">
        <f>IF(AC268="","",ROUND(AC268,1))</f>
        <v>7.7</v>
      </c>
    </row>
    <row r="269" spans="1:31" x14ac:dyDescent="0.25">
      <c r="A269" s="2">
        <v>5990</v>
      </c>
      <c r="B269" s="3" t="s">
        <v>357</v>
      </c>
      <c r="C269" s="2">
        <v>2</v>
      </c>
      <c r="D269" s="3" t="s">
        <v>19</v>
      </c>
      <c r="E269" s="3" t="s">
        <v>47</v>
      </c>
      <c r="F269" s="4">
        <v>41553</v>
      </c>
      <c r="G269" s="11">
        <v>24160</v>
      </c>
      <c r="H269" s="11">
        <v>60.5</v>
      </c>
      <c r="I269" s="11">
        <v>58.5</v>
      </c>
      <c r="J269" s="11">
        <v>57</v>
      </c>
      <c r="K269" s="15"/>
      <c r="L269" s="13">
        <v>31860</v>
      </c>
      <c r="M269" s="14">
        <v>41780</v>
      </c>
      <c r="N269" s="11">
        <v>28520</v>
      </c>
      <c r="O269" s="11">
        <v>61.7</v>
      </c>
      <c r="P269" s="5">
        <v>57.4</v>
      </c>
      <c r="Q269" s="5">
        <v>57.1</v>
      </c>
      <c r="R269" s="5">
        <v>47.7</v>
      </c>
      <c r="S269" s="2">
        <v>5990</v>
      </c>
      <c r="T269" s="2">
        <v>1</v>
      </c>
      <c r="U269">
        <f>IF(AND(G269&gt;0,N269&gt;0), N269-G269, 0)</f>
        <v>4360</v>
      </c>
      <c r="V269">
        <f>M269-F269</f>
        <v>227</v>
      </c>
      <c r="W269">
        <f>IF(U269 &gt; 0, U269/V269, 0)</f>
        <v>19.207048458149778</v>
      </c>
      <c r="X269">
        <f>IF(AND(H269&gt;0,O269&gt;0), O269-H269, 0)</f>
        <v>1.2000000000000028</v>
      </c>
      <c r="Y269" s="9">
        <f>IF(AND(G269&gt;0,H269&gt;0),G269/H269,"")</f>
        <v>399.3388429752066</v>
      </c>
      <c r="Z269" s="9">
        <f>IF(AND(N269&gt;0,O269&gt;0),N269/O269,"")</f>
        <v>462.23662884927063</v>
      </c>
      <c r="AA269" s="9">
        <f>IF(AND(G269&gt;0,H269&gt;0),G269/(H269*H269),"")</f>
        <v>6.6006420326480431</v>
      </c>
      <c r="AB269" s="9">
        <f>IF(AND(N269&gt;0,O269&gt;0),G269/(O269*O269),"")</f>
        <v>6.3463877338194692</v>
      </c>
      <c r="AC269" s="9">
        <v>6.3463877338194692</v>
      </c>
      <c r="AD269" s="11">
        <v>61.7</v>
      </c>
      <c r="AE269" s="9">
        <f>IF(AC269="","",ROUND(AC269,1))</f>
        <v>6.3</v>
      </c>
    </row>
    <row r="270" spans="1:31" x14ac:dyDescent="0.25">
      <c r="A270" s="2">
        <v>7010</v>
      </c>
      <c r="B270" s="3" t="s">
        <v>518</v>
      </c>
      <c r="C270" s="2">
        <v>2</v>
      </c>
      <c r="D270" s="3" t="s">
        <v>19</v>
      </c>
      <c r="E270" s="3" t="s">
        <v>20</v>
      </c>
      <c r="F270" s="4">
        <v>43087</v>
      </c>
      <c r="G270" s="11">
        <v>25300</v>
      </c>
      <c r="H270" s="11">
        <v>61.5</v>
      </c>
      <c r="I270" s="11">
        <v>59.1</v>
      </c>
      <c r="J270" s="11">
        <v>56.6</v>
      </c>
      <c r="K270" s="11">
        <v>44.6</v>
      </c>
      <c r="L270" s="13">
        <v>41598</v>
      </c>
      <c r="M270" s="14">
        <v>43188</v>
      </c>
      <c r="N270" s="11">
        <v>28920</v>
      </c>
      <c r="O270" s="11">
        <v>61.7</v>
      </c>
      <c r="P270" s="5">
        <v>60</v>
      </c>
      <c r="Q270" s="5">
        <v>58</v>
      </c>
      <c r="R270" s="17"/>
      <c r="S270" s="2">
        <v>7010</v>
      </c>
      <c r="T270" s="2">
        <v>1</v>
      </c>
      <c r="U270">
        <f>IF(AND(G270&gt;0,N270&gt;0), N270-G270, 0)</f>
        <v>3620</v>
      </c>
      <c r="V270">
        <f>M270-F270</f>
        <v>101</v>
      </c>
      <c r="W270">
        <f>IF(U270 &gt; 0, U270/V270, 0)</f>
        <v>35.841584158415841</v>
      </c>
      <c r="X270">
        <f>IF(AND(H270&gt;0,O270&gt;0), O270-H270, 0)</f>
        <v>0.20000000000000284</v>
      </c>
      <c r="Y270" s="9">
        <f>IF(AND(G270&gt;0,H270&gt;0),G270/H270,"")</f>
        <v>411.3821138211382</v>
      </c>
      <c r="Z270" s="9">
        <f>IF(AND(N270&gt;0,O270&gt;0),N270/O270,"")</f>
        <v>468.71961102106968</v>
      </c>
      <c r="AA270" s="9">
        <f>IF(AND(G270&gt;0,H270&gt;0),G270/(H270*H270),"")</f>
        <v>6.6891400621323287</v>
      </c>
      <c r="AB270" s="9">
        <f>IF(AND(N270&gt;0,O270&gt;0),G270/(O270*O270),"")</f>
        <v>6.6458447709285</v>
      </c>
      <c r="AC270" s="9">
        <v>6.6458447709285</v>
      </c>
      <c r="AD270" s="11">
        <v>61.7</v>
      </c>
      <c r="AE270" s="9">
        <f>IF(AC270="","",ROUND(AC270,1))</f>
        <v>6.6</v>
      </c>
    </row>
    <row r="271" spans="1:31" x14ac:dyDescent="0.25">
      <c r="A271" s="2">
        <v>6064</v>
      </c>
      <c r="B271" s="3" t="s">
        <v>183</v>
      </c>
      <c r="C271" s="2">
        <v>5</v>
      </c>
      <c r="D271" s="3" t="s">
        <v>52</v>
      </c>
      <c r="E271" s="3" t="s">
        <v>20</v>
      </c>
      <c r="F271" s="4">
        <v>41623</v>
      </c>
      <c r="G271" s="11">
        <v>24800</v>
      </c>
      <c r="H271" s="11">
        <v>61.8</v>
      </c>
      <c r="I271" s="11">
        <v>50.7</v>
      </c>
      <c r="J271" s="15"/>
      <c r="K271" s="15"/>
      <c r="L271" s="13">
        <v>30809</v>
      </c>
      <c r="M271" s="14">
        <v>41623</v>
      </c>
      <c r="N271" s="11">
        <v>24800</v>
      </c>
      <c r="O271" s="11">
        <v>61.8</v>
      </c>
      <c r="P271" s="5">
        <v>50.7</v>
      </c>
      <c r="Q271" s="17"/>
      <c r="R271" s="17"/>
      <c r="S271" s="2">
        <v>6064</v>
      </c>
      <c r="T271" s="2">
        <v>1</v>
      </c>
      <c r="U271">
        <f>IF(AND(G271&gt;0,N271&gt;0), N271-G271, 0)</f>
        <v>0</v>
      </c>
      <c r="V271">
        <f>M271-F271</f>
        <v>0</v>
      </c>
      <c r="W271">
        <f>IF(U271 &gt; 0, U271/V271, 0)</f>
        <v>0</v>
      </c>
      <c r="X271">
        <f>IF(AND(H271&gt;0,O271&gt;0), O271-H271, 0)</f>
        <v>0</v>
      </c>
      <c r="Y271" s="9">
        <f>IF(AND(G271&gt;0,H271&gt;0),G271/H271,"")</f>
        <v>401.29449838187702</v>
      </c>
      <c r="Z271" s="9">
        <f>IF(AND(N271&gt;0,O271&gt;0),N271/O271,"")</f>
        <v>401.29449838187702</v>
      </c>
      <c r="AA271" s="9">
        <f>IF(AND(G271&gt;0,H271&gt;0),G271/(H271*H271),"")</f>
        <v>6.4934384851436411</v>
      </c>
      <c r="AB271" s="9">
        <f>IF(AND(N271&gt;0,O271&gt;0),G271/(O271*O271),"")</f>
        <v>6.4934384851436411</v>
      </c>
      <c r="AC271" s="9">
        <v>6.4934384851436411</v>
      </c>
      <c r="AD271" s="11">
        <v>61.8</v>
      </c>
      <c r="AE271" s="9">
        <f>IF(AC271="","",ROUND(AC271,1))</f>
        <v>6.5</v>
      </c>
    </row>
    <row r="272" spans="1:31" x14ac:dyDescent="0.25">
      <c r="A272" s="2">
        <v>1185</v>
      </c>
      <c r="B272" s="3" t="s">
        <v>135</v>
      </c>
      <c r="C272" s="2">
        <v>1</v>
      </c>
      <c r="D272" s="3" t="s">
        <v>27</v>
      </c>
      <c r="E272" s="3" t="s">
        <v>41</v>
      </c>
      <c r="F272" s="4">
        <v>37515</v>
      </c>
      <c r="G272" s="16">
        <v>20.2</v>
      </c>
      <c r="H272" s="15"/>
      <c r="I272" s="15"/>
      <c r="J272" s="11">
        <v>4.8</v>
      </c>
      <c r="K272" s="11">
        <v>3.8</v>
      </c>
      <c r="L272" s="13">
        <v>29876</v>
      </c>
      <c r="M272" s="14">
        <v>41501</v>
      </c>
      <c r="N272" s="11">
        <v>37500</v>
      </c>
      <c r="O272" s="16">
        <v>61.9</v>
      </c>
      <c r="P272" s="18">
        <v>57.2</v>
      </c>
      <c r="Q272" s="18">
        <v>58.1</v>
      </c>
      <c r="R272" s="18">
        <v>48.4</v>
      </c>
      <c r="S272" s="2">
        <v>1185</v>
      </c>
      <c r="T272" s="2">
        <v>1</v>
      </c>
      <c r="U272">
        <f>IF(AND(G272&gt;0,N272&gt;0), N272-G272, 0)</f>
        <v>37479.800000000003</v>
      </c>
      <c r="V272">
        <f>M272-F272</f>
        <v>3986</v>
      </c>
      <c r="W272">
        <f>IF(U272 &gt; 0, U272/V272, 0)</f>
        <v>9.4028600100351234</v>
      </c>
      <c r="X272">
        <f>IF(AND(H272&gt;0,O272&gt;0), O272-H272, 0)</f>
        <v>0</v>
      </c>
      <c r="Y272" s="9" t="str">
        <f>IF(AND(G272&gt;0,H272&gt;0),G272/H272,"")</f>
        <v/>
      </c>
      <c r="Z272" s="9">
        <f>IF(AND(N272&gt;0,O272&gt;0),N272/O272,"")</f>
        <v>605.81583198707597</v>
      </c>
      <c r="AA272" s="9" t="str">
        <f>IF(AND(G272&gt;0,H272&gt;0),G272/(H272*H272),"")</f>
        <v/>
      </c>
      <c r="AB272" s="9">
        <f>IF(AND(N272&gt;0,O272&gt;0),G272/(O272*O272),"")</f>
        <v>5.2719352961287814E-3</v>
      </c>
      <c r="AC272" s="9">
        <v>5.2719352961287814E-3</v>
      </c>
      <c r="AD272" s="16">
        <v>61.9</v>
      </c>
      <c r="AE272" s="9">
        <f>IF(AC272="","",ROUND(AC272,1))</f>
        <v>0</v>
      </c>
    </row>
    <row r="273" spans="1:31" x14ac:dyDescent="0.25">
      <c r="A273" s="2">
        <v>6668</v>
      </c>
      <c r="B273" s="3" t="s">
        <v>449</v>
      </c>
      <c r="C273" s="2">
        <v>2</v>
      </c>
      <c r="D273" s="3" t="s">
        <v>19</v>
      </c>
      <c r="E273" s="3" t="s">
        <v>47</v>
      </c>
      <c r="F273" s="4">
        <v>42390</v>
      </c>
      <c r="G273" s="11">
        <v>27460</v>
      </c>
      <c r="H273" s="11">
        <v>62</v>
      </c>
      <c r="I273" s="11">
        <v>59</v>
      </c>
      <c r="J273" s="11">
        <v>56.4</v>
      </c>
      <c r="K273" s="11">
        <v>43</v>
      </c>
      <c r="L273" s="13">
        <v>36006</v>
      </c>
      <c r="M273" s="14">
        <v>42417</v>
      </c>
      <c r="N273" s="11">
        <v>28000</v>
      </c>
      <c r="O273" s="11">
        <v>62</v>
      </c>
      <c r="P273" s="5">
        <v>58.7</v>
      </c>
      <c r="Q273" s="5">
        <v>56.7</v>
      </c>
      <c r="R273" s="5">
        <v>44.7</v>
      </c>
      <c r="S273" s="2">
        <v>6668</v>
      </c>
      <c r="T273" s="2">
        <v>1</v>
      </c>
      <c r="U273">
        <f>IF(AND(G273&gt;0,N273&gt;0), N273-G273, 0)</f>
        <v>540</v>
      </c>
      <c r="V273">
        <f>M273-F273</f>
        <v>27</v>
      </c>
      <c r="W273">
        <f>IF(U273 &gt; 0, U273/V273, 0)</f>
        <v>20</v>
      </c>
      <c r="X273">
        <f>IF(AND(H273&gt;0,O273&gt;0), O273-H273, 0)</f>
        <v>0</v>
      </c>
      <c r="Y273" s="9">
        <f>IF(AND(G273&gt;0,H273&gt;0),G273/H273,"")</f>
        <v>442.90322580645159</v>
      </c>
      <c r="Z273" s="9">
        <f>IF(AND(N273&gt;0,O273&gt;0),N273/O273,"")</f>
        <v>451.61290322580646</v>
      </c>
      <c r="AA273" s="9">
        <f>IF(AND(G273&gt;0,H273&gt;0),G273/(H273*H273),"")</f>
        <v>7.1436004162330908</v>
      </c>
      <c r="AB273" s="9">
        <f>IF(AND(N273&gt;0,O273&gt;0),G273/(O273*O273),"")</f>
        <v>7.1436004162330908</v>
      </c>
      <c r="AC273" s="9">
        <v>7.1436004162330908</v>
      </c>
      <c r="AD273" s="11">
        <v>62</v>
      </c>
      <c r="AE273" s="9">
        <f>IF(AC273="","",ROUND(AC273,1))</f>
        <v>7.1</v>
      </c>
    </row>
    <row r="274" spans="1:31" x14ac:dyDescent="0.25">
      <c r="A274" s="2">
        <v>6298</v>
      </c>
      <c r="B274" s="3" t="s">
        <v>402</v>
      </c>
      <c r="C274" s="2">
        <v>2</v>
      </c>
      <c r="D274" s="3" t="s">
        <v>19</v>
      </c>
      <c r="E274" s="3" t="s">
        <v>20</v>
      </c>
      <c r="F274" s="4">
        <v>41979</v>
      </c>
      <c r="G274" s="11">
        <v>28160</v>
      </c>
      <c r="H274" s="11">
        <v>64.5</v>
      </c>
      <c r="I274" s="15"/>
      <c r="J274" s="19"/>
      <c r="K274" s="19"/>
      <c r="L274" s="13">
        <v>33445</v>
      </c>
      <c r="M274" s="14">
        <v>42038</v>
      </c>
      <c r="N274" s="11">
        <v>27560</v>
      </c>
      <c r="O274" s="11">
        <v>62</v>
      </c>
      <c r="P274" s="5">
        <v>59</v>
      </c>
      <c r="Q274" s="5">
        <v>57.3</v>
      </c>
      <c r="R274" s="5">
        <v>44.9</v>
      </c>
      <c r="S274" s="2">
        <v>6298</v>
      </c>
      <c r="T274" s="2">
        <v>1</v>
      </c>
      <c r="U274">
        <f>IF(AND(G274&gt;0,N274&gt;0), N274-G274, 0)</f>
        <v>-600</v>
      </c>
      <c r="V274">
        <f>M274-F274</f>
        <v>59</v>
      </c>
      <c r="W274">
        <f>IF(U274 &gt; 0, U274/V274, 0)</f>
        <v>0</v>
      </c>
      <c r="X274">
        <f>IF(AND(H274&gt;0,O274&gt;0), O274-H274, 0)</f>
        <v>-2.5</v>
      </c>
      <c r="Y274" s="9">
        <f>IF(AND(G274&gt;0,H274&gt;0),G274/H274,"")</f>
        <v>436.58914728682169</v>
      </c>
      <c r="Z274" s="9">
        <f>IF(AND(N274&gt;0,O274&gt;0),N274/O274,"")</f>
        <v>444.51612903225805</v>
      </c>
      <c r="AA274" s="9">
        <f>IF(AND(G274&gt;0,H274&gt;0),G274/(H274*H274),"")</f>
        <v>6.7688239889429722</v>
      </c>
      <c r="AB274" s="9">
        <f>IF(AND(N274&gt;0,O274&gt;0),G274/(O274*O274),"")</f>
        <v>7.3257023933402703</v>
      </c>
      <c r="AC274" s="9">
        <v>7.3257023933402703</v>
      </c>
      <c r="AD274" s="11">
        <v>62</v>
      </c>
      <c r="AE274" s="9">
        <f>IF(AC274="","",ROUND(AC274,1))</f>
        <v>7.3</v>
      </c>
    </row>
    <row r="275" spans="1:31" x14ac:dyDescent="0.25">
      <c r="A275" s="2">
        <v>3867</v>
      </c>
      <c r="B275" s="3" t="s">
        <v>191</v>
      </c>
      <c r="C275" s="2">
        <v>2</v>
      </c>
      <c r="D275" s="3" t="s">
        <v>19</v>
      </c>
      <c r="E275" s="3" t="s">
        <v>20</v>
      </c>
      <c r="F275" s="4">
        <v>37033</v>
      </c>
      <c r="G275" s="11">
        <v>37000</v>
      </c>
      <c r="H275" s="11">
        <v>62</v>
      </c>
      <c r="I275" s="15"/>
      <c r="J275" s="15"/>
      <c r="K275" s="15"/>
      <c r="L275" s="13">
        <v>14970</v>
      </c>
      <c r="M275" s="14">
        <v>37033</v>
      </c>
      <c r="N275" s="11">
        <v>37000</v>
      </c>
      <c r="O275" s="11">
        <v>62</v>
      </c>
      <c r="P275" s="17"/>
      <c r="Q275" s="17"/>
      <c r="R275" s="17"/>
      <c r="S275" s="2">
        <v>3867</v>
      </c>
      <c r="T275" s="2">
        <v>1</v>
      </c>
      <c r="U275">
        <f>IF(AND(G275&gt;0,N275&gt;0), N275-G275, 0)</f>
        <v>0</v>
      </c>
      <c r="V275">
        <f>M275-F275</f>
        <v>0</v>
      </c>
      <c r="W275">
        <f>IF(U275 &gt; 0, U275/V275, 0)</f>
        <v>0</v>
      </c>
      <c r="X275">
        <f>IF(AND(H275&gt;0,O275&gt;0), O275-H275, 0)</f>
        <v>0</v>
      </c>
      <c r="Y275" s="9">
        <f>IF(AND(G275&gt;0,H275&gt;0),G275/H275,"")</f>
        <v>596.77419354838707</v>
      </c>
      <c r="Z275" s="9">
        <f>IF(AND(N275&gt;0,O275&gt;0),N275/O275,"")</f>
        <v>596.77419354838707</v>
      </c>
      <c r="AA275" s="9">
        <f>IF(AND(G275&gt;0,H275&gt;0),G275/(H275*H275),"")</f>
        <v>9.625390218522373</v>
      </c>
      <c r="AB275" s="9">
        <f>IF(AND(N275&gt;0,O275&gt;0),G275/(O275*O275),"")</f>
        <v>9.625390218522373</v>
      </c>
      <c r="AC275" s="9">
        <v>9.625390218522373</v>
      </c>
      <c r="AD275" s="11">
        <v>62</v>
      </c>
      <c r="AE275" s="9">
        <f>IF(AC275="","",ROUND(AC275,1))</f>
        <v>9.6</v>
      </c>
    </row>
    <row r="276" spans="1:31" x14ac:dyDescent="0.25">
      <c r="A276" s="2">
        <v>6880</v>
      </c>
      <c r="B276" s="3" t="s">
        <v>491</v>
      </c>
      <c r="C276" s="2">
        <v>5</v>
      </c>
      <c r="D276" s="3" t="s">
        <v>52</v>
      </c>
      <c r="E276" s="3" t="s">
        <v>47</v>
      </c>
      <c r="F276" s="4">
        <v>42878</v>
      </c>
      <c r="G276" s="11">
        <v>20200</v>
      </c>
      <c r="H276" s="15"/>
      <c r="I276" s="15"/>
      <c r="J276" s="15"/>
      <c r="K276" s="15"/>
      <c r="L276" s="13">
        <v>39239</v>
      </c>
      <c r="M276" s="14">
        <v>42927</v>
      </c>
      <c r="N276" s="16">
        <v>18700</v>
      </c>
      <c r="O276" s="11">
        <v>62</v>
      </c>
      <c r="P276" s="5">
        <v>51.5</v>
      </c>
      <c r="Q276" s="17"/>
      <c r="R276" s="17"/>
      <c r="S276" s="2">
        <v>6880</v>
      </c>
      <c r="T276" s="2">
        <v>1</v>
      </c>
      <c r="U276">
        <f>IF(AND(G276&gt;0,N276&gt;0), N276-G276, 0)</f>
        <v>-1500</v>
      </c>
      <c r="V276">
        <f>M276-F276</f>
        <v>49</v>
      </c>
      <c r="W276">
        <f>IF(U276 &gt; 0, U276/V276, 0)</f>
        <v>0</v>
      </c>
      <c r="X276">
        <f>IF(AND(H276&gt;0,O276&gt;0), O276-H276, 0)</f>
        <v>0</v>
      </c>
      <c r="Y276" s="9" t="str">
        <f>IF(AND(G276&gt;0,H276&gt;0),G276/H276,"")</f>
        <v/>
      </c>
      <c r="Z276" s="9">
        <f>IF(AND(N276&gt;0,O276&gt;0),N276/O276,"")</f>
        <v>301.61290322580646</v>
      </c>
      <c r="AA276" s="9" t="str">
        <f>IF(AND(G276&gt;0,H276&gt;0),G276/(H276*H276),"")</f>
        <v/>
      </c>
      <c r="AB276" s="9">
        <f>IF(AND(N276&gt;0,O276&gt;0),G276/(O276*O276),"")</f>
        <v>5.2549427679500518</v>
      </c>
      <c r="AC276" s="9">
        <v>5.2549427679500518</v>
      </c>
      <c r="AD276" s="11">
        <v>62</v>
      </c>
      <c r="AE276" s="9">
        <f>IF(AC276="","",ROUND(AC276,1))</f>
        <v>5.3</v>
      </c>
    </row>
    <row r="277" spans="1:31" x14ac:dyDescent="0.25">
      <c r="A277" s="2">
        <v>3111</v>
      </c>
      <c r="B277" s="3" t="s">
        <v>183</v>
      </c>
      <c r="C277" s="2">
        <v>2</v>
      </c>
      <c r="D277" s="3" t="s">
        <v>19</v>
      </c>
      <c r="E277" s="3" t="s">
        <v>20</v>
      </c>
      <c r="F277" s="4">
        <v>39864</v>
      </c>
      <c r="G277" s="11">
        <v>27940</v>
      </c>
      <c r="H277" s="11">
        <v>63</v>
      </c>
      <c r="I277" s="11">
        <v>57</v>
      </c>
      <c r="J277" s="15"/>
      <c r="K277" s="15"/>
      <c r="L277" s="13">
        <v>14900</v>
      </c>
      <c r="M277" s="14">
        <v>39924</v>
      </c>
      <c r="N277" s="11">
        <v>31040</v>
      </c>
      <c r="O277" s="11">
        <v>62.2</v>
      </c>
      <c r="P277" s="5">
        <v>56.4</v>
      </c>
      <c r="Q277" s="5">
        <v>58.2</v>
      </c>
      <c r="R277" s="5">
        <v>47</v>
      </c>
      <c r="S277" s="2">
        <v>3111</v>
      </c>
      <c r="T277" s="2">
        <v>1</v>
      </c>
      <c r="U277">
        <f>IF(AND(G277&gt;0,N277&gt;0), N277-G277, 0)</f>
        <v>3100</v>
      </c>
      <c r="V277">
        <f>M277-F277</f>
        <v>60</v>
      </c>
      <c r="W277">
        <f>IF(U277 &gt; 0, U277/V277, 0)</f>
        <v>51.666666666666664</v>
      </c>
      <c r="X277">
        <f>IF(AND(H277&gt;0,O277&gt;0), O277-H277, 0)</f>
        <v>-0.79999999999999716</v>
      </c>
      <c r="Y277" s="9">
        <f>IF(AND(G277&gt;0,H277&gt;0),G277/H277,"")</f>
        <v>443.49206349206349</v>
      </c>
      <c r="Z277" s="9">
        <f>IF(AND(N277&gt;0,O277&gt;0),N277/O277,"")</f>
        <v>499.03536977491962</v>
      </c>
      <c r="AA277" s="9">
        <f>IF(AND(G277&gt;0,H277&gt;0),G277/(H277*H277),"")</f>
        <v>7.0395565633660873</v>
      </c>
      <c r="AB277" s="9">
        <f>IF(AND(N277&gt;0,O277&gt;0),G277/(O277*O277),"")</f>
        <v>7.2218029176704128</v>
      </c>
      <c r="AC277" s="9">
        <v>7.2218029176704128</v>
      </c>
      <c r="AD277" s="11">
        <v>62.2</v>
      </c>
      <c r="AE277" s="9">
        <f>IF(AC277="","",ROUND(AC277,1))</f>
        <v>7.2</v>
      </c>
    </row>
    <row r="278" spans="1:31" x14ac:dyDescent="0.25">
      <c r="A278" s="2">
        <v>5148</v>
      </c>
      <c r="B278" s="3" t="s">
        <v>253</v>
      </c>
      <c r="C278" s="2">
        <v>2</v>
      </c>
      <c r="D278" s="3" t="s">
        <v>19</v>
      </c>
      <c r="E278" s="3" t="s">
        <v>20</v>
      </c>
      <c r="F278" s="4">
        <v>40831</v>
      </c>
      <c r="G278" s="11">
        <v>27280</v>
      </c>
      <c r="H278" s="15"/>
      <c r="I278" s="15"/>
      <c r="J278" s="19"/>
      <c r="K278" s="19"/>
      <c r="L278" s="13">
        <v>23633</v>
      </c>
      <c r="M278" s="14">
        <v>40868</v>
      </c>
      <c r="N278" s="11">
        <v>29320</v>
      </c>
      <c r="O278" s="16">
        <v>62.3</v>
      </c>
      <c r="P278" s="18">
        <v>64.900000000000006</v>
      </c>
      <c r="Q278" s="18">
        <v>58</v>
      </c>
      <c r="R278" s="18">
        <v>46.5</v>
      </c>
      <c r="S278" s="2">
        <v>5148</v>
      </c>
      <c r="T278" s="2">
        <v>1</v>
      </c>
      <c r="U278">
        <f>IF(AND(G278&gt;0,N278&gt;0), N278-G278, 0)</f>
        <v>2040</v>
      </c>
      <c r="V278">
        <f>M278-F278</f>
        <v>37</v>
      </c>
      <c r="W278">
        <f>IF(U278 &gt; 0, U278/V278, 0)</f>
        <v>55.135135135135137</v>
      </c>
      <c r="X278">
        <f>IF(AND(H278&gt;0,O278&gt;0), O278-H278, 0)</f>
        <v>0</v>
      </c>
      <c r="Y278" s="9" t="str">
        <f>IF(AND(G278&gt;0,H278&gt;0),G278/H278,"")</f>
        <v/>
      </c>
      <c r="Z278" s="9">
        <f>IF(AND(N278&gt;0,O278&gt;0),N278/O278,"")</f>
        <v>470.62600321027287</v>
      </c>
      <c r="AA278" s="9" t="str">
        <f>IF(AND(G278&gt;0,H278&gt;0),G278/(H278*H278),"")</f>
        <v/>
      </c>
      <c r="AB278" s="9">
        <f>IF(AND(N278&gt;0,O278&gt;0),G278/(O278*O278),"")</f>
        <v>7.0285910096900786</v>
      </c>
      <c r="AC278" s="9">
        <v>7.0285910096900786</v>
      </c>
      <c r="AD278" s="16">
        <v>62.3</v>
      </c>
      <c r="AE278" s="9">
        <f>IF(AC278="","",ROUND(AC278,1))</f>
        <v>7</v>
      </c>
    </row>
    <row r="279" spans="1:31" x14ac:dyDescent="0.25">
      <c r="A279" s="2">
        <v>5827</v>
      </c>
      <c r="B279" s="3" t="s">
        <v>349</v>
      </c>
      <c r="C279" s="2">
        <v>2</v>
      </c>
      <c r="D279" s="3" t="s">
        <v>19</v>
      </c>
      <c r="E279" s="3" t="s">
        <v>47</v>
      </c>
      <c r="F279" s="4">
        <v>41422</v>
      </c>
      <c r="G279" s="11">
        <v>27450</v>
      </c>
      <c r="H279" s="11">
        <v>62.2</v>
      </c>
      <c r="I279" s="11">
        <v>59.4</v>
      </c>
      <c r="J279" s="11">
        <v>57.9</v>
      </c>
      <c r="K279" s="11">
        <v>49</v>
      </c>
      <c r="L279" s="13">
        <v>29503</v>
      </c>
      <c r="M279" s="14">
        <v>41437</v>
      </c>
      <c r="N279" s="11">
        <v>28840</v>
      </c>
      <c r="O279" s="11">
        <v>62.3</v>
      </c>
      <c r="P279" s="5">
        <v>58.7</v>
      </c>
      <c r="Q279" s="5">
        <v>57.6</v>
      </c>
      <c r="R279" s="5">
        <v>48.2</v>
      </c>
      <c r="S279" s="2">
        <v>5827</v>
      </c>
      <c r="T279" s="2">
        <v>1</v>
      </c>
      <c r="U279">
        <f>IF(AND(G279&gt;0,N279&gt;0), N279-G279, 0)</f>
        <v>1390</v>
      </c>
      <c r="V279">
        <f>M279-F279</f>
        <v>15</v>
      </c>
      <c r="W279">
        <f>IF(U279 &gt; 0, U279/V279, 0)</f>
        <v>92.666666666666671</v>
      </c>
      <c r="X279">
        <f>IF(AND(H279&gt;0,O279&gt;0), O279-H279, 0)</f>
        <v>9.9999999999994316E-2</v>
      </c>
      <c r="Y279" s="9">
        <f>IF(AND(G279&gt;0,H279&gt;0),G279/H279,"")</f>
        <v>441.31832797427649</v>
      </c>
      <c r="Z279" s="9">
        <f>IF(AND(N279&gt;0,O279&gt;0),N279/O279,"")</f>
        <v>462.92134831460675</v>
      </c>
      <c r="AA279" s="9">
        <f>IF(AND(G279&gt;0,H279&gt;0),G279/(H279*H279),"")</f>
        <v>7.0951499674320981</v>
      </c>
      <c r="AB279" s="9">
        <f>IF(AND(N279&gt;0,O279&gt;0),G279/(O279*O279),"")</f>
        <v>7.0723908803516364</v>
      </c>
      <c r="AC279" s="9">
        <v>7.0723908803516364</v>
      </c>
      <c r="AD279" s="11">
        <v>62.3</v>
      </c>
      <c r="AE279" s="9">
        <f>IF(AC279="","",ROUND(AC279,1))</f>
        <v>7.1</v>
      </c>
    </row>
    <row r="280" spans="1:31" x14ac:dyDescent="0.25">
      <c r="A280" s="2">
        <v>5681</v>
      </c>
      <c r="B280" s="3" t="s">
        <v>314</v>
      </c>
      <c r="C280" s="2">
        <v>2</v>
      </c>
      <c r="D280" s="3" t="s">
        <v>19</v>
      </c>
      <c r="E280" s="3" t="s">
        <v>47</v>
      </c>
      <c r="F280" s="4">
        <v>41282</v>
      </c>
      <c r="G280" s="11">
        <v>29240</v>
      </c>
      <c r="H280" s="11">
        <v>60.5</v>
      </c>
      <c r="I280" s="11">
        <v>60.9</v>
      </c>
      <c r="J280" s="11">
        <v>54.5</v>
      </c>
      <c r="K280" s="15"/>
      <c r="L280" s="13">
        <v>30499</v>
      </c>
      <c r="M280" s="14">
        <v>41591</v>
      </c>
      <c r="N280" s="11">
        <v>39600</v>
      </c>
      <c r="O280" s="11">
        <v>62.5</v>
      </c>
      <c r="P280" s="5">
        <v>63</v>
      </c>
      <c r="Q280" s="5">
        <v>58.1</v>
      </c>
      <c r="R280" s="5">
        <v>51.6</v>
      </c>
      <c r="S280" s="2">
        <v>5681</v>
      </c>
      <c r="T280" s="2">
        <v>1</v>
      </c>
      <c r="U280">
        <f>IF(AND(G280&gt;0,N280&gt;0), N280-G280, 0)</f>
        <v>10360</v>
      </c>
      <c r="V280">
        <f>M280-F280</f>
        <v>309</v>
      </c>
      <c r="W280">
        <f>IF(U280 &gt; 0, U280/V280, 0)</f>
        <v>33.527508090614887</v>
      </c>
      <c r="X280">
        <f>IF(AND(H280&gt;0,O280&gt;0), O280-H280, 0)</f>
        <v>2</v>
      </c>
      <c r="Y280" s="9">
        <f>IF(AND(G280&gt;0,H280&gt;0),G280/H280,"")</f>
        <v>483.30578512396693</v>
      </c>
      <c r="Z280" s="9">
        <f>IF(AND(N280&gt;0,O280&gt;0),N280/O280,"")</f>
        <v>633.6</v>
      </c>
      <c r="AA280" s="9">
        <f>IF(AND(G280&gt;0,H280&gt;0),G280/(H280*H280),"")</f>
        <v>7.9885253739498667</v>
      </c>
      <c r="AB280" s="9">
        <f>IF(AND(N280&gt;0,O280&gt;0),G280/(O280*O280),"")</f>
        <v>7.4854399999999996</v>
      </c>
      <c r="AC280" s="9">
        <v>7.4854399999999996</v>
      </c>
      <c r="AD280" s="11">
        <v>62.5</v>
      </c>
      <c r="AE280" s="9">
        <f>IF(AC280="","",ROUND(AC280,1))</f>
        <v>7.5</v>
      </c>
    </row>
    <row r="281" spans="1:31" x14ac:dyDescent="0.25">
      <c r="A281" s="2">
        <v>5276</v>
      </c>
      <c r="B281" s="3" t="s">
        <v>271</v>
      </c>
      <c r="C281" s="2">
        <v>2</v>
      </c>
      <c r="D281" s="3" t="s">
        <v>19</v>
      </c>
      <c r="E281" s="3" t="s">
        <v>20</v>
      </c>
      <c r="F281" s="4">
        <v>40959</v>
      </c>
      <c r="G281" s="16">
        <v>25020</v>
      </c>
      <c r="H281" s="11">
        <v>62.6</v>
      </c>
      <c r="I281" s="11">
        <v>59.3</v>
      </c>
      <c r="J281" s="19"/>
      <c r="K281" s="19"/>
      <c r="L281" s="13">
        <v>27452</v>
      </c>
      <c r="M281" s="14">
        <v>41144</v>
      </c>
      <c r="N281" s="16">
        <v>29720</v>
      </c>
      <c r="O281" s="11">
        <v>62.6</v>
      </c>
      <c r="P281" s="5">
        <v>60.5</v>
      </c>
      <c r="Q281" s="18">
        <v>59.1</v>
      </c>
      <c r="R281" s="18">
        <v>46.6</v>
      </c>
      <c r="S281" s="2">
        <v>5276</v>
      </c>
      <c r="T281" s="2">
        <v>1</v>
      </c>
      <c r="U281">
        <f>IF(AND(G281&gt;0,N281&gt;0), N281-G281, 0)</f>
        <v>4700</v>
      </c>
      <c r="V281">
        <f>M281-F281</f>
        <v>185</v>
      </c>
      <c r="W281">
        <f>IF(U281 &gt; 0, U281/V281, 0)</f>
        <v>25.405405405405407</v>
      </c>
      <c r="X281">
        <f>IF(AND(H281&gt;0,O281&gt;0), O281-H281, 0)</f>
        <v>0</v>
      </c>
      <c r="Y281" s="9">
        <f>IF(AND(G281&gt;0,H281&gt;0),G281/H281,"")</f>
        <v>399.6805111821086</v>
      </c>
      <c r="Z281" s="9">
        <f>IF(AND(N281&gt;0,O281&gt;0),N281/O281,"")</f>
        <v>474.76038338658145</v>
      </c>
      <c r="AA281" s="9">
        <f>IF(AND(G281&gt;0,H281&gt;0),G281/(H281*H281),"")</f>
        <v>6.3846727025895946</v>
      </c>
      <c r="AB281" s="9">
        <f>IF(AND(N281&gt;0,O281&gt;0),G281/(O281*O281),"")</f>
        <v>6.3846727025895946</v>
      </c>
      <c r="AC281" s="9">
        <v>6.3846727025895946</v>
      </c>
      <c r="AD281" s="11">
        <v>62.6</v>
      </c>
      <c r="AE281" s="9">
        <f>IF(AC281="","",ROUND(AC281,1))</f>
        <v>6.4</v>
      </c>
    </row>
    <row r="282" spans="1:31" x14ac:dyDescent="0.25">
      <c r="A282" s="2">
        <v>6277</v>
      </c>
      <c r="B282" s="3" t="s">
        <v>397</v>
      </c>
      <c r="C282" s="2">
        <v>2</v>
      </c>
      <c r="D282" s="3" t="s">
        <v>19</v>
      </c>
      <c r="E282" s="3" t="s">
        <v>47</v>
      </c>
      <c r="F282" s="4">
        <v>41936</v>
      </c>
      <c r="G282" s="11">
        <v>28520</v>
      </c>
      <c r="H282" s="11">
        <v>63.5</v>
      </c>
      <c r="I282" s="11">
        <v>58.3</v>
      </c>
      <c r="J282" s="11">
        <v>56.8</v>
      </c>
      <c r="K282" s="11">
        <v>54.3</v>
      </c>
      <c r="L282" s="13">
        <v>33032</v>
      </c>
      <c r="M282" s="14">
        <v>41967</v>
      </c>
      <c r="N282" s="11">
        <v>26880</v>
      </c>
      <c r="O282" s="11">
        <v>62.6</v>
      </c>
      <c r="P282" s="5">
        <v>59.2</v>
      </c>
      <c r="Q282" s="5">
        <v>56.9</v>
      </c>
      <c r="R282" s="17"/>
      <c r="S282" s="2">
        <v>6277</v>
      </c>
      <c r="T282" s="2">
        <v>1</v>
      </c>
      <c r="U282">
        <f>IF(AND(G282&gt;0,N282&gt;0), N282-G282, 0)</f>
        <v>-1640</v>
      </c>
      <c r="V282">
        <f>M282-F282</f>
        <v>31</v>
      </c>
      <c r="W282">
        <f>IF(U282 &gt; 0, U282/V282, 0)</f>
        <v>0</v>
      </c>
      <c r="X282">
        <f>IF(AND(H282&gt;0,O282&gt;0), O282-H282, 0)</f>
        <v>-0.89999999999999858</v>
      </c>
      <c r="Y282" s="9">
        <f>IF(AND(G282&gt;0,H282&gt;0),G282/H282,"")</f>
        <v>449.13385826771656</v>
      </c>
      <c r="Z282" s="9">
        <f>IF(AND(N282&gt;0,O282&gt;0),N282/O282,"")</f>
        <v>429.39297124600637</v>
      </c>
      <c r="AA282" s="9">
        <f>IF(AND(G282&gt;0,H282&gt;0),G282/(H282*H282),"")</f>
        <v>7.072974145948292</v>
      </c>
      <c r="AB282" s="9">
        <f>IF(AND(N282&gt;0,O282&gt;0),G282/(O282*O282),"")</f>
        <v>7.2778123692188341</v>
      </c>
      <c r="AC282" s="9">
        <v>7.2778123692188341</v>
      </c>
      <c r="AD282" s="11">
        <v>62.6</v>
      </c>
      <c r="AE282" s="9">
        <f>IF(AC282="","",ROUND(AC282,1))</f>
        <v>7.3</v>
      </c>
    </row>
    <row r="283" spans="1:31" x14ac:dyDescent="0.25">
      <c r="A283" s="2">
        <v>6309</v>
      </c>
      <c r="B283" s="3" t="s">
        <v>130</v>
      </c>
      <c r="C283" s="2">
        <v>2</v>
      </c>
      <c r="D283" s="3" t="s">
        <v>19</v>
      </c>
      <c r="E283" s="3" t="s">
        <v>20</v>
      </c>
      <c r="F283" s="4">
        <v>42010</v>
      </c>
      <c r="G283" s="11">
        <v>24360</v>
      </c>
      <c r="H283" s="15"/>
      <c r="I283" s="15"/>
      <c r="J283" s="15"/>
      <c r="K283" s="15"/>
      <c r="L283" s="13">
        <v>35431</v>
      </c>
      <c r="M283" s="14">
        <v>42306</v>
      </c>
      <c r="N283" s="11">
        <v>30040</v>
      </c>
      <c r="O283" s="11">
        <v>63</v>
      </c>
      <c r="P283" s="5">
        <v>60</v>
      </c>
      <c r="Q283" s="5">
        <v>58.2</v>
      </c>
      <c r="R283" s="5">
        <v>49.5</v>
      </c>
      <c r="S283" s="2">
        <v>6309</v>
      </c>
      <c r="T283" s="2">
        <v>1</v>
      </c>
      <c r="U283">
        <f>IF(AND(G283&gt;0,N283&gt;0), N283-G283, 0)</f>
        <v>5680</v>
      </c>
      <c r="V283">
        <f>M283-F283</f>
        <v>296</v>
      </c>
      <c r="W283">
        <f>IF(U283 &gt; 0, U283/V283, 0)</f>
        <v>19.189189189189189</v>
      </c>
      <c r="X283">
        <f>IF(AND(H283&gt;0,O283&gt;0), O283-H283, 0)</f>
        <v>0</v>
      </c>
      <c r="Y283" s="9" t="str">
        <f>IF(AND(G283&gt;0,H283&gt;0),G283/H283,"")</f>
        <v/>
      </c>
      <c r="Z283" s="9">
        <f>IF(AND(N283&gt;0,O283&gt;0),N283/O283,"")</f>
        <v>476.82539682539681</v>
      </c>
      <c r="AA283" s="9" t="str">
        <f>IF(AND(G283&gt;0,H283&gt;0),G283/(H283*H283),"")</f>
        <v/>
      </c>
      <c r="AB283" s="9">
        <f>IF(AND(N283&gt;0,O283&gt;0),G283/(O283*O283),"")</f>
        <v>6.1375661375661377</v>
      </c>
      <c r="AC283" s="9">
        <v>6.1375661375661377</v>
      </c>
      <c r="AD283" s="11">
        <v>63</v>
      </c>
      <c r="AE283" s="9">
        <f>IF(AC283="","",ROUND(AC283,1))</f>
        <v>6.1</v>
      </c>
    </row>
    <row r="284" spans="1:31" x14ac:dyDescent="0.25">
      <c r="A284" s="2">
        <v>6028</v>
      </c>
      <c r="B284" s="3" t="s">
        <v>362</v>
      </c>
      <c r="C284" s="2">
        <v>2</v>
      </c>
      <c r="D284" s="3" t="s">
        <v>19</v>
      </c>
      <c r="E284" s="3" t="s">
        <v>20</v>
      </c>
      <c r="F284" s="4">
        <v>41593</v>
      </c>
      <c r="G284" s="11">
        <v>30900</v>
      </c>
      <c r="H284" s="11">
        <v>61.9</v>
      </c>
      <c r="I284" s="11">
        <v>59</v>
      </c>
      <c r="J284" s="16">
        <v>57.2</v>
      </c>
      <c r="K284" s="16">
        <v>58.5</v>
      </c>
      <c r="L284" s="13">
        <v>30577</v>
      </c>
      <c r="M284" s="14">
        <v>41599</v>
      </c>
      <c r="N284" s="11">
        <v>29960</v>
      </c>
      <c r="O284" s="16">
        <v>63</v>
      </c>
      <c r="P284" s="18">
        <v>58</v>
      </c>
      <c r="Q284" s="18">
        <v>57.1</v>
      </c>
      <c r="R284" s="18">
        <v>48.2</v>
      </c>
      <c r="S284" s="2">
        <v>6028</v>
      </c>
      <c r="T284" s="2">
        <v>1</v>
      </c>
      <c r="U284">
        <f>IF(AND(G284&gt;0,N284&gt;0), N284-G284, 0)</f>
        <v>-940</v>
      </c>
      <c r="V284">
        <f>M284-F284</f>
        <v>6</v>
      </c>
      <c r="W284">
        <f>IF(U284 &gt; 0, U284/V284, 0)</f>
        <v>0</v>
      </c>
      <c r="X284">
        <f>IF(AND(H284&gt;0,O284&gt;0), O284-H284, 0)</f>
        <v>1.1000000000000014</v>
      </c>
      <c r="Y284" s="9">
        <f>IF(AND(G284&gt;0,H284&gt;0),G284/H284,"")</f>
        <v>499.19224555735059</v>
      </c>
      <c r="Z284" s="9">
        <f>IF(AND(N284&gt;0,O284&gt;0),N284/O284,"")</f>
        <v>475.55555555555554</v>
      </c>
      <c r="AA284" s="9">
        <f>IF(AND(G284&gt;0,H284&gt;0),G284/(H284*H284),"")</f>
        <v>8.0644950817019492</v>
      </c>
      <c r="AB284" s="9">
        <f>IF(AND(N284&gt;0,O284&gt;0),G284/(O284*O284),"")</f>
        <v>7.7853363567649279</v>
      </c>
      <c r="AC284" s="9">
        <v>7.7853363567649279</v>
      </c>
      <c r="AD284" s="16">
        <v>63</v>
      </c>
      <c r="AE284" s="9">
        <f>IF(AC284="","",ROUND(AC284,1))</f>
        <v>7.8</v>
      </c>
    </row>
    <row r="285" spans="1:31" x14ac:dyDescent="0.25">
      <c r="A285" s="2">
        <v>6704</v>
      </c>
      <c r="B285" s="3" t="s">
        <v>457</v>
      </c>
      <c r="C285" s="2">
        <v>2</v>
      </c>
      <c r="D285" s="3" t="s">
        <v>19</v>
      </c>
      <c r="E285" s="3" t="s">
        <v>41</v>
      </c>
      <c r="F285" s="4">
        <v>42462</v>
      </c>
      <c r="G285" s="11">
        <v>31740</v>
      </c>
      <c r="H285" s="11">
        <v>64</v>
      </c>
      <c r="I285" s="11">
        <v>61</v>
      </c>
      <c r="J285" s="11">
        <v>59.6</v>
      </c>
      <c r="K285" s="16">
        <v>48.4</v>
      </c>
      <c r="L285" s="13">
        <v>36526</v>
      </c>
      <c r="M285" s="14">
        <v>42507</v>
      </c>
      <c r="N285" s="11">
        <v>36220</v>
      </c>
      <c r="O285" s="11">
        <v>63.1</v>
      </c>
      <c r="P285" s="5">
        <v>60.1</v>
      </c>
      <c r="Q285" s="17"/>
      <c r="R285" s="20"/>
      <c r="S285" s="2">
        <v>6704</v>
      </c>
      <c r="T285" s="2">
        <v>1</v>
      </c>
      <c r="U285">
        <f>IF(AND(G285&gt;0,N285&gt;0), N285-G285, 0)</f>
        <v>4480</v>
      </c>
      <c r="V285">
        <f>M285-F285</f>
        <v>45</v>
      </c>
      <c r="W285">
        <f>IF(U285 &gt; 0, U285/V285, 0)</f>
        <v>99.555555555555557</v>
      </c>
      <c r="X285">
        <f>IF(AND(H285&gt;0,O285&gt;0), O285-H285, 0)</f>
        <v>-0.89999999999999858</v>
      </c>
      <c r="Y285" s="9">
        <f>IF(AND(G285&gt;0,H285&gt;0),G285/H285,"")</f>
        <v>495.9375</v>
      </c>
      <c r="Z285" s="9">
        <f>IF(AND(N285&gt;0,O285&gt;0),N285/O285,"")</f>
        <v>574.00950871632324</v>
      </c>
      <c r="AA285" s="9">
        <f>IF(AND(G285&gt;0,H285&gt;0),G285/(H285*H285),"")</f>
        <v>7.7490234375</v>
      </c>
      <c r="AB285" s="9">
        <f>IF(AND(N285&gt;0,O285&gt;0),G285/(O285*O285),"")</f>
        <v>7.971649659308671</v>
      </c>
      <c r="AC285" s="9">
        <v>7.971649659308671</v>
      </c>
      <c r="AD285" s="11">
        <v>63.1</v>
      </c>
      <c r="AE285" s="9">
        <f>IF(AC285="","",ROUND(AC285,1))</f>
        <v>8</v>
      </c>
    </row>
    <row r="286" spans="1:31" x14ac:dyDescent="0.25">
      <c r="A286" s="2">
        <v>2222</v>
      </c>
      <c r="B286" s="3" t="s">
        <v>174</v>
      </c>
      <c r="C286" s="2">
        <v>1</v>
      </c>
      <c r="D286" s="3" t="s">
        <v>27</v>
      </c>
      <c r="E286" s="3" t="s">
        <v>20</v>
      </c>
      <c r="F286" s="4">
        <v>39688</v>
      </c>
      <c r="G286" s="11">
        <v>26360</v>
      </c>
      <c r="H286" s="11">
        <v>63.2</v>
      </c>
      <c r="I286" s="11">
        <v>56.1</v>
      </c>
      <c r="L286" s="13">
        <v>11250</v>
      </c>
      <c r="M286" s="14">
        <v>39751</v>
      </c>
      <c r="N286" s="11">
        <v>26300</v>
      </c>
      <c r="O286" s="11">
        <v>63.2</v>
      </c>
      <c r="P286" s="5">
        <v>56.5</v>
      </c>
      <c r="Q286" s="17"/>
      <c r="R286" s="17"/>
      <c r="S286" s="2">
        <v>2222</v>
      </c>
      <c r="T286" s="2">
        <v>1</v>
      </c>
      <c r="U286">
        <f>IF(AND(G286&gt;0,N286&gt;0), N286-G286, 0)</f>
        <v>-60</v>
      </c>
      <c r="V286">
        <f>M286-F286</f>
        <v>63</v>
      </c>
      <c r="W286">
        <f>IF(U286 &gt; 0, U286/V286, 0)</f>
        <v>0</v>
      </c>
      <c r="X286">
        <f>IF(AND(H286&gt;0,O286&gt;0), O286-H286, 0)</f>
        <v>0</v>
      </c>
      <c r="Y286" s="9">
        <f>IF(AND(G286&gt;0,H286&gt;0),G286/H286,"")</f>
        <v>417.08860759493672</v>
      </c>
      <c r="Z286" s="9">
        <f>IF(AND(N286&gt;0,O286&gt;0),N286/O286,"")</f>
        <v>416.13924050632909</v>
      </c>
      <c r="AA286" s="9">
        <f>IF(AND(G286&gt;0,H286&gt;0),G286/(H286*H286),"")</f>
        <v>6.5995032847300106</v>
      </c>
      <c r="AB286" s="9">
        <f>IF(AND(N286&gt;0,O286&gt;0),G286/(O286*O286),"")</f>
        <v>6.5995032847300106</v>
      </c>
      <c r="AC286" s="9">
        <v>6.5995032847300106</v>
      </c>
      <c r="AD286" s="11">
        <v>63.2</v>
      </c>
      <c r="AE286" s="9">
        <f>IF(AC286="","",ROUND(AC286,1))</f>
        <v>6.6</v>
      </c>
    </row>
    <row r="287" spans="1:31" x14ac:dyDescent="0.25">
      <c r="A287" s="2">
        <v>1260</v>
      </c>
      <c r="B287" s="3" t="s">
        <v>142</v>
      </c>
      <c r="C287" s="2">
        <v>1</v>
      </c>
      <c r="D287" s="3" t="s">
        <v>27</v>
      </c>
      <c r="E287" s="3" t="s">
        <v>47</v>
      </c>
      <c r="F287" s="4">
        <v>39354</v>
      </c>
      <c r="G287" s="11">
        <v>31120</v>
      </c>
      <c r="H287" s="11">
        <v>64</v>
      </c>
      <c r="I287" s="11">
        <v>57.5</v>
      </c>
      <c r="J287" s="15"/>
      <c r="K287" s="15"/>
      <c r="L287" s="13">
        <v>15906</v>
      </c>
      <c r="M287" s="14">
        <v>39997</v>
      </c>
      <c r="N287" s="11">
        <v>31620</v>
      </c>
      <c r="O287" s="11">
        <v>63.2</v>
      </c>
      <c r="P287" s="5">
        <v>57</v>
      </c>
      <c r="Q287" s="17"/>
      <c r="R287" s="17"/>
      <c r="S287" s="2">
        <v>1260</v>
      </c>
      <c r="T287" s="2">
        <v>1</v>
      </c>
      <c r="U287">
        <f>IF(AND(G287&gt;0,N287&gt;0), N287-G287, 0)</f>
        <v>500</v>
      </c>
      <c r="V287">
        <f>M287-F287</f>
        <v>643</v>
      </c>
      <c r="W287">
        <f>IF(U287 &gt; 0, U287/V287, 0)</f>
        <v>0.77760497667185069</v>
      </c>
      <c r="X287">
        <f>IF(AND(H287&gt;0,O287&gt;0), O287-H287, 0)</f>
        <v>-0.79999999999999716</v>
      </c>
      <c r="Y287" s="9">
        <f>IF(AND(G287&gt;0,H287&gt;0),G287/H287,"")</f>
        <v>486.25</v>
      </c>
      <c r="Z287" s="9">
        <f>IF(AND(N287&gt;0,O287&gt;0),N287/O287,"")</f>
        <v>500.31645569620252</v>
      </c>
      <c r="AA287" s="9">
        <f>IF(AND(G287&gt;0,H287&gt;0),G287/(H287*H287),"")</f>
        <v>7.59765625</v>
      </c>
      <c r="AB287" s="9">
        <f>IF(AND(N287&gt;0,O287&gt;0),G287/(O287*O287),"")</f>
        <v>7.7912193558724558</v>
      </c>
      <c r="AC287" s="9">
        <v>7.7912193558724558</v>
      </c>
      <c r="AD287" s="11">
        <v>63.2</v>
      </c>
      <c r="AE287" s="9">
        <f>IF(AC287="","",ROUND(AC287,1))</f>
        <v>7.8</v>
      </c>
    </row>
    <row r="288" spans="1:31" x14ac:dyDescent="0.25">
      <c r="A288" s="2">
        <v>6733</v>
      </c>
      <c r="B288" s="3" t="s">
        <v>464</v>
      </c>
      <c r="C288" s="2">
        <v>1</v>
      </c>
      <c r="D288" s="3" t="s">
        <v>27</v>
      </c>
      <c r="E288" s="3" t="s">
        <v>20</v>
      </c>
      <c r="F288" s="4">
        <v>42575</v>
      </c>
      <c r="G288" s="11">
        <v>29300</v>
      </c>
      <c r="H288" s="11">
        <v>63.6</v>
      </c>
      <c r="I288" s="11">
        <v>60.3</v>
      </c>
      <c r="J288" s="16">
        <v>59</v>
      </c>
      <c r="K288" s="16">
        <v>47</v>
      </c>
      <c r="L288" s="13">
        <v>37110</v>
      </c>
      <c r="M288" s="14">
        <v>42604</v>
      </c>
      <c r="N288" s="11">
        <v>30400</v>
      </c>
      <c r="O288" s="11">
        <v>63.4</v>
      </c>
      <c r="P288" s="5">
        <v>59.6</v>
      </c>
      <c r="Q288" s="5">
        <v>59.3</v>
      </c>
      <c r="R288" s="5">
        <v>48.1</v>
      </c>
      <c r="S288" s="2">
        <v>6733</v>
      </c>
      <c r="T288" s="2">
        <v>1</v>
      </c>
      <c r="U288">
        <f>IF(AND(G288&gt;0,N288&gt;0), N288-G288, 0)</f>
        <v>1100</v>
      </c>
      <c r="V288">
        <f>M288-F288</f>
        <v>29</v>
      </c>
      <c r="W288">
        <f>IF(U288 &gt; 0, U288/V288, 0)</f>
        <v>37.931034482758619</v>
      </c>
      <c r="X288">
        <f>IF(AND(H288&gt;0,O288&gt;0), O288-H288, 0)</f>
        <v>-0.20000000000000284</v>
      </c>
      <c r="Y288" s="9">
        <f>IF(AND(G288&gt;0,H288&gt;0),G288/H288,"")</f>
        <v>460.69182389937106</v>
      </c>
      <c r="Z288" s="9">
        <f>IF(AND(N288&gt;0,O288&gt;0),N288/O288,"")</f>
        <v>479.49526813880129</v>
      </c>
      <c r="AA288" s="9">
        <f>IF(AND(G288&gt;0,H288&gt;0),G288/(H288*H288),"")</f>
        <v>7.2435821367825639</v>
      </c>
      <c r="AB288" s="9">
        <f>IF(AND(N288&gt;0,O288&gt;0),G288/(O288*O288),"")</f>
        <v>7.2893550537869816</v>
      </c>
      <c r="AC288" s="9">
        <v>7.2893550537869816</v>
      </c>
      <c r="AD288" s="11">
        <v>63.4</v>
      </c>
      <c r="AE288" s="9">
        <f>IF(AC288="","",ROUND(AC288,1))</f>
        <v>7.3</v>
      </c>
    </row>
    <row r="289" spans="1:31" x14ac:dyDescent="0.25">
      <c r="A289" s="2">
        <v>6447</v>
      </c>
      <c r="B289" s="3" t="s">
        <v>423</v>
      </c>
      <c r="C289" s="2">
        <v>2</v>
      </c>
      <c r="D289" s="3" t="s">
        <v>19</v>
      </c>
      <c r="E289" s="3" t="s">
        <v>20</v>
      </c>
      <c r="F289" s="4">
        <v>42130</v>
      </c>
      <c r="G289" s="11">
        <v>29480</v>
      </c>
      <c r="H289" s="11">
        <v>62.5</v>
      </c>
      <c r="I289" s="11">
        <v>59</v>
      </c>
      <c r="J289" s="11">
        <v>56.4</v>
      </c>
      <c r="K289" s="11">
        <v>46.2</v>
      </c>
      <c r="L289" s="13">
        <v>34476</v>
      </c>
      <c r="M289" s="14">
        <v>42159</v>
      </c>
      <c r="N289" s="11">
        <v>27020</v>
      </c>
      <c r="O289" s="16">
        <v>63.5</v>
      </c>
      <c r="P289" s="18">
        <v>59</v>
      </c>
      <c r="Q289" s="18">
        <v>57</v>
      </c>
      <c r="R289" s="18">
        <v>46</v>
      </c>
      <c r="S289" s="2">
        <v>6447</v>
      </c>
      <c r="T289" s="2">
        <v>1</v>
      </c>
      <c r="U289">
        <f>IF(AND(G289&gt;0,N289&gt;0), N289-G289, 0)</f>
        <v>-2460</v>
      </c>
      <c r="V289">
        <f>M289-F289</f>
        <v>29</v>
      </c>
      <c r="W289">
        <f>IF(U289 &gt; 0, U289/V289, 0)</f>
        <v>0</v>
      </c>
      <c r="X289">
        <f>IF(AND(H289&gt;0,O289&gt;0), O289-H289, 0)</f>
        <v>1</v>
      </c>
      <c r="Y289" s="9">
        <f>IF(AND(G289&gt;0,H289&gt;0),G289/H289,"")</f>
        <v>471.68</v>
      </c>
      <c r="Z289" s="9">
        <f>IF(AND(N289&gt;0,O289&gt;0),N289/O289,"")</f>
        <v>425.51181102362204</v>
      </c>
      <c r="AA289" s="9">
        <f>IF(AND(G289&gt;0,H289&gt;0),G289/(H289*H289),"")</f>
        <v>7.5468799999999998</v>
      </c>
      <c r="AB289" s="9">
        <f>IF(AND(N289&gt;0,O289&gt;0),G289/(O289*O289),"")</f>
        <v>7.3110546221092445</v>
      </c>
      <c r="AC289" s="9">
        <v>7.3110546221092445</v>
      </c>
      <c r="AD289" s="16">
        <v>63.5</v>
      </c>
      <c r="AE289" s="9">
        <f>IF(AC289="","",ROUND(AC289,1))</f>
        <v>7.3</v>
      </c>
    </row>
    <row r="290" spans="1:31" x14ac:dyDescent="0.25">
      <c r="A290" s="2">
        <v>6029</v>
      </c>
      <c r="B290" s="3" t="s">
        <v>363</v>
      </c>
      <c r="C290" s="2">
        <v>2</v>
      </c>
      <c r="D290" s="3" t="s">
        <v>19</v>
      </c>
      <c r="E290" s="3" t="s">
        <v>47</v>
      </c>
      <c r="F290" s="4">
        <v>41593</v>
      </c>
      <c r="G290" s="11">
        <v>29980</v>
      </c>
      <c r="H290" s="11">
        <v>63</v>
      </c>
      <c r="I290" s="11">
        <v>59.5</v>
      </c>
      <c r="J290" s="11">
        <v>59.5</v>
      </c>
      <c r="K290" s="16">
        <v>48</v>
      </c>
      <c r="L290" s="13">
        <v>31296</v>
      </c>
      <c r="M290" s="14">
        <v>41683</v>
      </c>
      <c r="N290" s="11">
        <v>32220</v>
      </c>
      <c r="O290" s="16">
        <v>63.5</v>
      </c>
      <c r="P290" s="18">
        <v>59.5</v>
      </c>
      <c r="Q290" s="18">
        <v>59.4</v>
      </c>
      <c r="R290" s="18">
        <v>47.6</v>
      </c>
      <c r="S290" s="2">
        <v>6029</v>
      </c>
      <c r="T290" s="2">
        <v>1</v>
      </c>
      <c r="U290">
        <f>IF(AND(G290&gt;0,N290&gt;0), N290-G290, 0)</f>
        <v>2240</v>
      </c>
      <c r="V290">
        <f>M290-F290</f>
        <v>90</v>
      </c>
      <c r="W290">
        <f>IF(U290 &gt; 0, U290/V290, 0)</f>
        <v>24.888888888888889</v>
      </c>
      <c r="X290">
        <f>IF(AND(H290&gt;0,O290&gt;0), O290-H290, 0)</f>
        <v>0.5</v>
      </c>
      <c r="Y290" s="9">
        <f>IF(AND(G290&gt;0,H290&gt;0),G290/H290,"")</f>
        <v>475.87301587301585</v>
      </c>
      <c r="Z290" s="9">
        <f>IF(AND(N290&gt;0,O290&gt;0),N290/O290,"")</f>
        <v>507.40157480314963</v>
      </c>
      <c r="AA290" s="9">
        <f>IF(AND(G290&gt;0,H290&gt;0),G290/(H290*H290),"")</f>
        <v>7.5535399344923153</v>
      </c>
      <c r="AB290" s="9">
        <f>IF(AND(N290&gt;0,O290&gt;0),G290/(O290*O290),"")</f>
        <v>7.4350548701097399</v>
      </c>
      <c r="AC290" s="9">
        <v>7.4350548701097399</v>
      </c>
      <c r="AD290" s="16">
        <v>63.5</v>
      </c>
      <c r="AE290" s="9">
        <f>IF(AC290="","",ROUND(AC290,1))</f>
        <v>7.4</v>
      </c>
    </row>
    <row r="291" spans="1:31" x14ac:dyDescent="0.25">
      <c r="A291" s="2">
        <v>5187</v>
      </c>
      <c r="B291" s="3" t="s">
        <v>256</v>
      </c>
      <c r="C291" s="2">
        <v>2</v>
      </c>
      <c r="D291" s="3" t="s">
        <v>19</v>
      </c>
      <c r="E291" s="3" t="s">
        <v>20</v>
      </c>
      <c r="F291" s="4">
        <v>40903</v>
      </c>
      <c r="G291" s="11">
        <v>29600</v>
      </c>
      <c r="H291" s="11">
        <v>63.5</v>
      </c>
      <c r="I291" s="11">
        <v>57.5</v>
      </c>
      <c r="J291" s="15"/>
      <c r="K291" s="19"/>
      <c r="L291" s="13">
        <v>27085</v>
      </c>
      <c r="M291" s="14">
        <v>41093</v>
      </c>
      <c r="N291" s="11">
        <v>36450</v>
      </c>
      <c r="O291" s="16">
        <v>63.6</v>
      </c>
      <c r="P291" s="18">
        <v>58.5</v>
      </c>
      <c r="Q291" s="18">
        <v>59.9</v>
      </c>
      <c r="R291" s="20"/>
      <c r="S291" s="2">
        <v>5187</v>
      </c>
      <c r="T291" s="2">
        <v>1</v>
      </c>
      <c r="U291">
        <f>IF(AND(G291&gt;0,N291&gt;0), N291-G291, 0)</f>
        <v>6850</v>
      </c>
      <c r="V291">
        <f>M291-F291</f>
        <v>190</v>
      </c>
      <c r="W291">
        <f>IF(U291 &gt; 0, U291/V291, 0)</f>
        <v>36.05263157894737</v>
      </c>
      <c r="X291">
        <f>IF(AND(H291&gt;0,O291&gt;0), O291-H291, 0)</f>
        <v>0.10000000000000142</v>
      </c>
      <c r="Y291" s="9">
        <f>IF(AND(G291&gt;0,H291&gt;0),G291/H291,"")</f>
        <v>466.14173228346459</v>
      </c>
      <c r="Z291" s="9">
        <f>IF(AND(N291&gt;0,O291&gt;0),N291/O291,"")</f>
        <v>573.11320754716985</v>
      </c>
      <c r="AA291" s="9">
        <f>IF(AND(G291&gt;0,H291&gt;0),G291/(H291*H291),"")</f>
        <v>7.3408146816293636</v>
      </c>
      <c r="AB291" s="9">
        <f>IF(AND(N291&gt;0,O291&gt;0),G291/(O291*O291),"")</f>
        <v>7.3177485067837509</v>
      </c>
      <c r="AC291" s="9">
        <v>7.3177485067837509</v>
      </c>
      <c r="AD291" s="16">
        <v>63.6</v>
      </c>
      <c r="AE291" s="9">
        <f>IF(AC291="","",ROUND(AC291,1))</f>
        <v>7.3</v>
      </c>
    </row>
    <row r="292" spans="1:31" x14ac:dyDescent="0.25">
      <c r="A292" s="2">
        <v>6706</v>
      </c>
      <c r="B292" s="3" t="s">
        <v>458</v>
      </c>
      <c r="C292" s="2">
        <v>2</v>
      </c>
      <c r="D292" s="3" t="s">
        <v>19</v>
      </c>
      <c r="E292" s="3" t="s">
        <v>47</v>
      </c>
      <c r="F292" s="4">
        <v>42469</v>
      </c>
      <c r="G292" s="15"/>
      <c r="H292" s="11">
        <v>63.5</v>
      </c>
      <c r="I292" s="11">
        <v>61</v>
      </c>
      <c r="J292" s="11">
        <v>59.5</v>
      </c>
      <c r="K292" s="11">
        <v>47</v>
      </c>
      <c r="L292" s="13">
        <v>36527</v>
      </c>
      <c r="M292" s="14">
        <v>42507</v>
      </c>
      <c r="N292" s="11">
        <v>30980</v>
      </c>
      <c r="O292" s="11">
        <v>63.6</v>
      </c>
      <c r="P292" s="5">
        <v>61.3</v>
      </c>
      <c r="Q292" s="17"/>
      <c r="R292" s="17"/>
      <c r="S292" s="2">
        <v>6706</v>
      </c>
      <c r="T292" s="2">
        <v>1</v>
      </c>
      <c r="U292">
        <f>IF(AND(G292&gt;0,N292&gt;0), N292-G292, 0)</f>
        <v>0</v>
      </c>
      <c r="V292">
        <f>M292-F292</f>
        <v>38</v>
      </c>
      <c r="W292">
        <f>IF(U292 &gt; 0, U292/V292, 0)</f>
        <v>0</v>
      </c>
      <c r="X292">
        <f>IF(AND(H292&gt;0,O292&gt;0), O292-H292, 0)</f>
        <v>0.10000000000000142</v>
      </c>
      <c r="Y292" s="9" t="str">
        <f>IF(AND(G292&gt;0,H292&gt;0),G292/H292,"")</f>
        <v/>
      </c>
      <c r="Z292" s="9">
        <f>IF(AND(N292&gt;0,O292&gt;0),N292/O292,"")</f>
        <v>487.10691823899373</v>
      </c>
      <c r="AA292" s="9" t="str">
        <f>IF(AND(G292&gt;0,H292&gt;0),G292/(H292*H292),"")</f>
        <v/>
      </c>
      <c r="AB292" s="9">
        <f>IF(AND(N292&gt;0,O292&gt;0),G292/(O292*O292),"")</f>
        <v>0</v>
      </c>
      <c r="AC292" s="9">
        <v>0</v>
      </c>
      <c r="AD292" s="11">
        <v>63.6</v>
      </c>
      <c r="AE292" s="9">
        <f>IF(AC292="","",ROUND(AC292,1))</f>
        <v>0</v>
      </c>
    </row>
    <row r="293" spans="1:31" x14ac:dyDescent="0.25">
      <c r="A293" s="2">
        <v>3116</v>
      </c>
      <c r="B293" s="3" t="s">
        <v>184</v>
      </c>
      <c r="C293" s="2">
        <v>2</v>
      </c>
      <c r="D293" s="3" t="s">
        <v>19</v>
      </c>
      <c r="E293" s="3" t="s">
        <v>41</v>
      </c>
      <c r="F293" s="4">
        <v>39882</v>
      </c>
      <c r="G293" s="11">
        <v>34520</v>
      </c>
      <c r="H293" s="11">
        <v>64.2</v>
      </c>
      <c r="I293" s="11">
        <v>62.5</v>
      </c>
      <c r="J293" s="15"/>
      <c r="K293" s="15"/>
      <c r="L293" s="13">
        <v>15126</v>
      </c>
      <c r="M293" s="14">
        <v>39937</v>
      </c>
      <c r="N293" s="11">
        <v>37080</v>
      </c>
      <c r="O293" s="11">
        <v>63.8</v>
      </c>
      <c r="P293" s="5">
        <v>62.8</v>
      </c>
      <c r="Q293" s="5">
        <v>61</v>
      </c>
      <c r="R293" s="5">
        <v>51.2</v>
      </c>
      <c r="S293" s="2">
        <v>3116</v>
      </c>
      <c r="T293" s="2">
        <v>1</v>
      </c>
      <c r="U293">
        <f>IF(AND(G293&gt;0,N293&gt;0), N293-G293, 0)</f>
        <v>2560</v>
      </c>
      <c r="V293">
        <f>M293-F293</f>
        <v>55</v>
      </c>
      <c r="W293">
        <f>IF(U293 &gt; 0, U293/V293, 0)</f>
        <v>46.545454545454547</v>
      </c>
      <c r="X293">
        <f>IF(AND(H293&gt;0,O293&gt;0), O293-H293, 0)</f>
        <v>-0.40000000000000568</v>
      </c>
      <c r="Y293" s="9">
        <f>IF(AND(G293&gt;0,H293&gt;0),G293/H293,"")</f>
        <v>537.69470404984418</v>
      </c>
      <c r="Z293" s="9">
        <f>IF(AND(N293&gt;0,O293&gt;0),N293/O293,"")</f>
        <v>581.19122257053289</v>
      </c>
      <c r="AA293" s="9">
        <f>IF(AND(G293&gt;0,H293&gt;0),G293/(H293*H293),"")</f>
        <v>8.3753069166642398</v>
      </c>
      <c r="AB293" s="9">
        <f>IF(AND(N293&gt;0,O293&gt;0),G293/(O293*O293),"")</f>
        <v>8.4806556539342193</v>
      </c>
      <c r="AC293" s="9">
        <v>8.4806556539342193</v>
      </c>
      <c r="AD293" s="11">
        <v>63.8</v>
      </c>
      <c r="AE293" s="9">
        <f>IF(AC293="","",ROUND(AC293,1))</f>
        <v>8.5</v>
      </c>
    </row>
    <row r="294" spans="1:31" x14ac:dyDescent="0.25">
      <c r="A294" s="2">
        <v>5661</v>
      </c>
      <c r="B294" s="3" t="s">
        <v>311</v>
      </c>
      <c r="C294" s="2">
        <v>2</v>
      </c>
      <c r="D294" s="3" t="s">
        <v>19</v>
      </c>
      <c r="E294" s="3" t="s">
        <v>47</v>
      </c>
      <c r="F294" s="4">
        <v>41260</v>
      </c>
      <c r="G294" s="11">
        <v>33100</v>
      </c>
      <c r="H294" s="11">
        <v>63.9</v>
      </c>
      <c r="I294" s="11">
        <v>62</v>
      </c>
      <c r="J294" s="11">
        <v>58.5</v>
      </c>
      <c r="K294" s="11">
        <v>49.2</v>
      </c>
      <c r="L294" s="13">
        <v>28269</v>
      </c>
      <c r="M294" s="14">
        <v>41260</v>
      </c>
      <c r="N294" s="11">
        <v>33100</v>
      </c>
      <c r="O294" s="11">
        <v>63.9</v>
      </c>
      <c r="P294" s="5">
        <v>62</v>
      </c>
      <c r="Q294" s="5">
        <v>58.5</v>
      </c>
      <c r="R294" s="5">
        <v>49.2</v>
      </c>
      <c r="S294" s="2">
        <v>5661</v>
      </c>
      <c r="T294" s="2">
        <v>1</v>
      </c>
      <c r="U294">
        <f>IF(AND(G294&gt;0,N294&gt;0), N294-G294, 0)</f>
        <v>0</v>
      </c>
      <c r="V294">
        <f>M294-F294</f>
        <v>0</v>
      </c>
      <c r="W294">
        <f>IF(U294 &gt; 0, U294/V294, 0)</f>
        <v>0</v>
      </c>
      <c r="X294">
        <f>IF(AND(H294&gt;0,O294&gt;0), O294-H294, 0)</f>
        <v>0</v>
      </c>
      <c r="Y294" s="9">
        <f>IF(AND(G294&gt;0,H294&gt;0),G294/H294,"")</f>
        <v>517.99687010954619</v>
      </c>
      <c r="Z294" s="9">
        <f>IF(AND(N294&gt;0,O294&gt;0),N294/O294,"")</f>
        <v>517.99687010954619</v>
      </c>
      <c r="AA294" s="9">
        <f>IF(AND(G294&gt;0,H294&gt;0),G294/(H294*H294),"")</f>
        <v>8.1063672943590941</v>
      </c>
      <c r="AB294" s="9">
        <f>IF(AND(N294&gt;0,O294&gt;0),G294/(O294*O294),"")</f>
        <v>8.1063672943590941</v>
      </c>
      <c r="AC294" s="9">
        <v>8.1063672943590941</v>
      </c>
      <c r="AD294" s="11">
        <v>63.9</v>
      </c>
      <c r="AE294" s="9">
        <f>IF(AC294="","",ROUND(AC294,1))</f>
        <v>8.1</v>
      </c>
    </row>
    <row r="295" spans="1:31" x14ac:dyDescent="0.25">
      <c r="A295" s="2">
        <v>6383</v>
      </c>
      <c r="B295" s="3" t="s">
        <v>410</v>
      </c>
      <c r="C295" s="2">
        <v>1</v>
      </c>
      <c r="D295" s="3" t="s">
        <v>27</v>
      </c>
      <c r="E295" s="3" t="s">
        <v>20</v>
      </c>
      <c r="F295" s="4">
        <v>42055</v>
      </c>
      <c r="G295" s="11">
        <v>27500</v>
      </c>
      <c r="H295" s="11">
        <v>63.6</v>
      </c>
      <c r="I295" s="11">
        <v>57.9</v>
      </c>
      <c r="J295" s="11">
        <v>59.4</v>
      </c>
      <c r="K295" s="11">
        <v>48.9</v>
      </c>
      <c r="L295" s="13">
        <v>34323</v>
      </c>
      <c r="M295" s="14">
        <v>42143</v>
      </c>
      <c r="N295" s="11">
        <v>27120</v>
      </c>
      <c r="O295" s="16">
        <v>64</v>
      </c>
      <c r="P295" s="18">
        <v>57</v>
      </c>
      <c r="Q295" s="5">
        <v>58.3</v>
      </c>
      <c r="R295" s="18">
        <v>47.8</v>
      </c>
      <c r="S295" s="2">
        <v>6383</v>
      </c>
      <c r="T295" s="2">
        <v>1</v>
      </c>
      <c r="U295">
        <f>IF(AND(G295&gt;0,N295&gt;0), N295-G295, 0)</f>
        <v>-380</v>
      </c>
      <c r="V295">
        <f>M295-F295</f>
        <v>88</v>
      </c>
      <c r="W295">
        <f>IF(U295 &gt; 0, U295/V295, 0)</f>
        <v>0</v>
      </c>
      <c r="X295">
        <f>IF(AND(H295&gt;0,O295&gt;0), O295-H295, 0)</f>
        <v>0.39999999999999858</v>
      </c>
      <c r="Y295" s="9">
        <f>IF(AND(G295&gt;0,H295&gt;0),G295/H295,"")</f>
        <v>432.38993710691824</v>
      </c>
      <c r="Z295" s="9">
        <f>IF(AND(N295&gt;0,O295&gt;0),N295/O295,"")</f>
        <v>423.75</v>
      </c>
      <c r="AA295" s="9">
        <f>IF(AND(G295&gt;0,H295&gt;0),G295/(H295*H295),"")</f>
        <v>6.7985839167754438</v>
      </c>
      <c r="AB295" s="9">
        <f>IF(AND(N295&gt;0,O295&gt;0),G295/(O295*O295),"")</f>
        <v>6.7138671875</v>
      </c>
      <c r="AC295" s="9">
        <v>6.7138671875</v>
      </c>
      <c r="AD295" s="16">
        <v>64</v>
      </c>
      <c r="AE295" s="9">
        <f>IF(AC295="","",ROUND(AC295,1))</f>
        <v>6.7</v>
      </c>
    </row>
    <row r="296" spans="1:31" x14ac:dyDescent="0.25">
      <c r="A296" s="2">
        <v>6313</v>
      </c>
      <c r="B296" s="3" t="s">
        <v>149</v>
      </c>
      <c r="C296" s="2">
        <v>2</v>
      </c>
      <c r="D296" s="3" t="s">
        <v>19</v>
      </c>
      <c r="E296" s="3" t="s">
        <v>20</v>
      </c>
      <c r="F296" s="4">
        <v>42012</v>
      </c>
      <c r="G296" s="11">
        <v>27460</v>
      </c>
      <c r="H296" s="11">
        <v>62.4</v>
      </c>
      <c r="I296" s="11">
        <v>58.6</v>
      </c>
      <c r="J296" s="11">
        <v>58.9</v>
      </c>
      <c r="K296" s="16">
        <v>64.7</v>
      </c>
      <c r="L296" s="13">
        <v>35422</v>
      </c>
      <c r="M296" s="14">
        <v>42305</v>
      </c>
      <c r="N296" s="11">
        <v>33000</v>
      </c>
      <c r="O296" s="11">
        <v>64</v>
      </c>
      <c r="P296" s="5">
        <v>60</v>
      </c>
      <c r="Q296" s="5">
        <v>60.7</v>
      </c>
      <c r="R296" s="5">
        <v>48.6</v>
      </c>
      <c r="S296" s="2">
        <v>6313</v>
      </c>
      <c r="T296" s="2">
        <v>1</v>
      </c>
      <c r="U296">
        <f>IF(AND(G296&gt;0,N296&gt;0), N296-G296, 0)</f>
        <v>5540</v>
      </c>
      <c r="V296">
        <f>M296-F296</f>
        <v>293</v>
      </c>
      <c r="W296">
        <f>IF(U296 &gt; 0, U296/V296, 0)</f>
        <v>18.907849829351537</v>
      </c>
      <c r="X296">
        <f>IF(AND(H296&gt;0,O296&gt;0), O296-H296, 0)</f>
        <v>1.6000000000000014</v>
      </c>
      <c r="Y296" s="9">
        <f>IF(AND(G296&gt;0,H296&gt;0),G296/H296,"")</f>
        <v>440.0641025641026</v>
      </c>
      <c r="Z296" s="9">
        <f>IF(AND(N296&gt;0,O296&gt;0),N296/O296,"")</f>
        <v>515.625</v>
      </c>
      <c r="AA296" s="9">
        <f>IF(AND(G296&gt;0,H296&gt;0),G296/(H296*H296),"")</f>
        <v>7.0523093359631828</v>
      </c>
      <c r="AB296" s="9">
        <f>IF(AND(N296&gt;0,O296&gt;0),G296/(O296*O296),"")</f>
        <v>6.7041015625</v>
      </c>
      <c r="AC296" s="9">
        <v>6.7041015625</v>
      </c>
      <c r="AD296" s="11">
        <v>64</v>
      </c>
      <c r="AE296" s="9">
        <f>IF(AC296="","",ROUND(AC296,1))</f>
        <v>6.7</v>
      </c>
    </row>
    <row r="297" spans="1:31" x14ac:dyDescent="0.25">
      <c r="A297" s="2">
        <v>6247</v>
      </c>
      <c r="B297" s="3" t="s">
        <v>392</v>
      </c>
      <c r="C297" s="2">
        <v>2</v>
      </c>
      <c r="D297" s="3" t="s">
        <v>19</v>
      </c>
      <c r="E297" s="3" t="s">
        <v>47</v>
      </c>
      <c r="F297" s="4">
        <v>41894</v>
      </c>
      <c r="G297" s="11">
        <v>29280</v>
      </c>
      <c r="H297" s="11">
        <v>63</v>
      </c>
      <c r="I297" s="11">
        <v>65</v>
      </c>
      <c r="J297" s="11">
        <v>56.8</v>
      </c>
      <c r="K297" s="11">
        <v>47.8</v>
      </c>
      <c r="L297" s="13">
        <v>32772</v>
      </c>
      <c r="M297" s="14">
        <v>41919</v>
      </c>
      <c r="N297" s="11">
        <v>29940</v>
      </c>
      <c r="O297" s="16">
        <v>64</v>
      </c>
      <c r="P297" s="18">
        <v>59</v>
      </c>
      <c r="Q297" s="18">
        <v>58</v>
      </c>
      <c r="S297" s="2">
        <v>6247</v>
      </c>
      <c r="T297" s="2">
        <v>1</v>
      </c>
      <c r="U297">
        <f>IF(AND(G297&gt;0,N297&gt;0), N297-G297, 0)</f>
        <v>660</v>
      </c>
      <c r="V297">
        <f>M297-F297</f>
        <v>25</v>
      </c>
      <c r="W297">
        <f>IF(U297 &gt; 0, U297/V297, 0)</f>
        <v>26.4</v>
      </c>
      <c r="X297">
        <f>IF(AND(H297&gt;0,O297&gt;0), O297-H297, 0)</f>
        <v>1</v>
      </c>
      <c r="Y297" s="9">
        <f>IF(AND(G297&gt;0,H297&gt;0),G297/H297,"")</f>
        <v>464.76190476190476</v>
      </c>
      <c r="Z297" s="9">
        <f>IF(AND(N297&gt;0,O297&gt;0),N297/O297,"")</f>
        <v>467.8125</v>
      </c>
      <c r="AA297" s="9">
        <f>IF(AND(G297&gt;0,H297&gt;0),G297/(H297*H297),"")</f>
        <v>7.3771730914588058</v>
      </c>
      <c r="AB297" s="9">
        <f>IF(AND(N297&gt;0,O297&gt;0),G297/(O297*O297),"")</f>
        <v>7.1484375</v>
      </c>
      <c r="AC297" s="9">
        <v>7.1484375</v>
      </c>
      <c r="AD297" s="16">
        <v>64</v>
      </c>
      <c r="AE297" s="9">
        <f>IF(AC297="","",ROUND(AC297,1))</f>
        <v>7.1</v>
      </c>
    </row>
    <row r="298" spans="1:31" x14ac:dyDescent="0.25">
      <c r="A298" s="2">
        <v>903</v>
      </c>
      <c r="B298" s="3" t="s">
        <v>113</v>
      </c>
      <c r="C298" s="2">
        <v>2</v>
      </c>
      <c r="D298" s="3" t="s">
        <v>19</v>
      </c>
      <c r="E298" s="3" t="s">
        <v>20</v>
      </c>
      <c r="F298" s="4">
        <v>37785</v>
      </c>
      <c r="G298" s="11">
        <v>30000</v>
      </c>
      <c r="H298" s="11">
        <v>63.5</v>
      </c>
      <c r="I298" s="11">
        <v>59</v>
      </c>
      <c r="J298" s="19"/>
      <c r="K298" s="19"/>
      <c r="L298" s="13">
        <v>8158</v>
      </c>
      <c r="M298" s="14">
        <v>37859</v>
      </c>
      <c r="N298" s="11">
        <v>31500</v>
      </c>
      <c r="O298" s="11">
        <v>64</v>
      </c>
      <c r="P298" s="5">
        <v>57.8</v>
      </c>
      <c r="Q298" s="18">
        <v>61.5</v>
      </c>
      <c r="R298" s="18">
        <v>47.4</v>
      </c>
      <c r="S298" s="2">
        <v>903</v>
      </c>
      <c r="T298" s="2">
        <v>1</v>
      </c>
      <c r="U298">
        <f>IF(AND(G298&gt;0,N298&gt;0), N298-G298, 0)</f>
        <v>1500</v>
      </c>
      <c r="V298">
        <f>M298-F298</f>
        <v>74</v>
      </c>
      <c r="W298">
        <f>IF(U298 &gt; 0, U298/V298, 0)</f>
        <v>20.27027027027027</v>
      </c>
      <c r="X298">
        <f>IF(AND(H298&gt;0,O298&gt;0), O298-H298, 0)</f>
        <v>0.5</v>
      </c>
      <c r="Y298" s="9">
        <f>IF(AND(G298&gt;0,H298&gt;0),G298/H298,"")</f>
        <v>472.44094488188978</v>
      </c>
      <c r="Z298" s="9">
        <f>IF(AND(N298&gt;0,O298&gt;0),N298/O298,"")</f>
        <v>492.1875</v>
      </c>
      <c r="AA298" s="9">
        <f>IF(AND(G298&gt;0,H298&gt;0),G298/(H298*H298),"")</f>
        <v>7.4400148800297599</v>
      </c>
      <c r="AB298" s="9">
        <f>IF(AND(N298&gt;0,O298&gt;0),G298/(O298*O298),"")</f>
        <v>7.32421875</v>
      </c>
      <c r="AC298" s="9">
        <v>7.32421875</v>
      </c>
      <c r="AD298" s="11">
        <v>64</v>
      </c>
      <c r="AE298" s="9">
        <f>IF(AC298="","",ROUND(AC298,1))</f>
        <v>7.3</v>
      </c>
    </row>
    <row r="299" spans="1:31" x14ac:dyDescent="0.25">
      <c r="A299" s="2">
        <v>6259</v>
      </c>
      <c r="B299" s="3" t="s">
        <v>394</v>
      </c>
      <c r="C299" s="2">
        <v>2</v>
      </c>
      <c r="D299" s="3" t="s">
        <v>19</v>
      </c>
      <c r="E299" s="3" t="s">
        <v>20</v>
      </c>
      <c r="F299" s="4">
        <v>41906</v>
      </c>
      <c r="G299" s="11">
        <v>31980</v>
      </c>
      <c r="H299" s="11">
        <v>64</v>
      </c>
      <c r="I299" s="11">
        <v>57</v>
      </c>
      <c r="J299" s="16">
        <v>58.6</v>
      </c>
      <c r="K299" s="16">
        <v>45.5</v>
      </c>
      <c r="L299" s="13">
        <v>32724</v>
      </c>
      <c r="M299" s="14">
        <v>41914</v>
      </c>
      <c r="N299" s="11">
        <v>30400</v>
      </c>
      <c r="O299" s="16">
        <v>64</v>
      </c>
      <c r="P299" s="18">
        <v>57</v>
      </c>
      <c r="Q299" s="18">
        <v>58.5</v>
      </c>
      <c r="S299" s="2">
        <v>6259</v>
      </c>
      <c r="T299" s="2">
        <v>1</v>
      </c>
      <c r="U299">
        <f>IF(AND(G299&gt;0,N299&gt;0), N299-G299, 0)</f>
        <v>-1580</v>
      </c>
      <c r="V299">
        <f>M299-F299</f>
        <v>8</v>
      </c>
      <c r="W299">
        <f>IF(U299 &gt; 0, U299/V299, 0)</f>
        <v>0</v>
      </c>
      <c r="X299">
        <f>IF(AND(H299&gt;0,O299&gt;0), O299-H299, 0)</f>
        <v>0</v>
      </c>
      <c r="Y299" s="9">
        <f>IF(AND(G299&gt;0,H299&gt;0),G299/H299,"")</f>
        <v>499.6875</v>
      </c>
      <c r="Z299" s="9">
        <f>IF(AND(N299&gt;0,O299&gt;0),N299/O299,"")</f>
        <v>475</v>
      </c>
      <c r="AA299" s="9">
        <f>IF(AND(G299&gt;0,H299&gt;0),G299/(H299*H299),"")</f>
        <v>7.8076171875</v>
      </c>
      <c r="AB299" s="9">
        <f>IF(AND(N299&gt;0,O299&gt;0),G299/(O299*O299),"")</f>
        <v>7.8076171875</v>
      </c>
      <c r="AC299" s="9">
        <v>7.8076171875</v>
      </c>
      <c r="AD299" s="16">
        <v>64</v>
      </c>
      <c r="AE299" s="9">
        <f>IF(AC299="","",ROUND(AC299,1))</f>
        <v>7.8</v>
      </c>
    </row>
    <row r="300" spans="1:31" x14ac:dyDescent="0.25">
      <c r="A300" s="2">
        <v>2238</v>
      </c>
      <c r="B300" s="3" t="s">
        <v>178</v>
      </c>
      <c r="C300" s="2">
        <v>2</v>
      </c>
      <c r="D300" s="3" t="s">
        <v>19</v>
      </c>
      <c r="E300" s="3" t="s">
        <v>47</v>
      </c>
      <c r="F300" s="4">
        <v>39730</v>
      </c>
      <c r="G300" s="11">
        <v>31860</v>
      </c>
      <c r="H300" s="11">
        <v>64</v>
      </c>
      <c r="I300" s="11">
        <v>62</v>
      </c>
      <c r="J300" s="19"/>
      <c r="K300" s="19"/>
      <c r="L300" s="13">
        <v>14901</v>
      </c>
      <c r="M300" s="14">
        <v>39924</v>
      </c>
      <c r="N300" s="11">
        <v>37066</v>
      </c>
      <c r="O300" s="11">
        <v>64.2</v>
      </c>
      <c r="P300" s="5">
        <v>62</v>
      </c>
      <c r="Q300" s="18">
        <v>60.2</v>
      </c>
      <c r="R300" s="18">
        <v>49.7</v>
      </c>
      <c r="S300" s="2">
        <v>2238</v>
      </c>
      <c r="T300" s="2">
        <v>1</v>
      </c>
      <c r="U300">
        <f>IF(AND(G300&gt;0,N300&gt;0), N300-G300, 0)</f>
        <v>5206</v>
      </c>
      <c r="V300">
        <f>M300-F300</f>
        <v>194</v>
      </c>
      <c r="W300">
        <f>IF(U300 &gt; 0, U300/V300, 0)</f>
        <v>26.835051546391753</v>
      </c>
      <c r="X300">
        <f>IF(AND(H300&gt;0,O300&gt;0), O300-H300, 0)</f>
        <v>0.20000000000000284</v>
      </c>
      <c r="Y300" s="9">
        <f>IF(AND(G300&gt;0,H300&gt;0),G300/H300,"")</f>
        <v>497.8125</v>
      </c>
      <c r="Z300" s="9">
        <f>IF(AND(N300&gt;0,O300&gt;0),N300/O300,"")</f>
        <v>577.3520249221184</v>
      </c>
      <c r="AA300" s="9">
        <f>IF(AND(G300&gt;0,H300&gt;0),G300/(H300*H300),"")</f>
        <v>7.7783203125</v>
      </c>
      <c r="AB300" s="9">
        <f>IF(AND(N300&gt;0,O300&gt;0),G300/(O300*O300),"")</f>
        <v>7.7299327452179227</v>
      </c>
      <c r="AC300" s="9">
        <v>7.7299327452179227</v>
      </c>
      <c r="AD300" s="11">
        <v>64.2</v>
      </c>
      <c r="AE300" s="9">
        <f>IF(AC300="","",ROUND(AC300,1))</f>
        <v>7.7</v>
      </c>
    </row>
    <row r="301" spans="1:31" x14ac:dyDescent="0.25">
      <c r="A301" s="2">
        <v>161</v>
      </c>
      <c r="B301" s="3" t="s">
        <v>63</v>
      </c>
      <c r="C301" s="2">
        <v>1</v>
      </c>
      <c r="D301" s="3" t="s">
        <v>27</v>
      </c>
      <c r="E301" s="3" t="s">
        <v>41</v>
      </c>
      <c r="F301" s="4">
        <v>37508</v>
      </c>
      <c r="G301" s="11">
        <v>19.8</v>
      </c>
      <c r="H301" s="15"/>
      <c r="I301" s="15"/>
      <c r="J301" s="16">
        <v>4.7</v>
      </c>
      <c r="K301" s="16">
        <v>3.6</v>
      </c>
      <c r="L301" s="13">
        <v>29871</v>
      </c>
      <c r="M301" s="14">
        <v>41501</v>
      </c>
      <c r="N301" s="11">
        <v>38580</v>
      </c>
      <c r="O301" s="11">
        <v>64.3</v>
      </c>
      <c r="P301" s="5">
        <v>56.5</v>
      </c>
      <c r="Q301" s="18">
        <v>60</v>
      </c>
      <c r="R301" s="18">
        <v>49.9</v>
      </c>
      <c r="S301" s="2">
        <v>161</v>
      </c>
      <c r="T301" s="2">
        <v>1</v>
      </c>
      <c r="U301">
        <f>IF(AND(G301&gt;0,N301&gt;0), N301-G301, 0)</f>
        <v>38560.199999999997</v>
      </c>
      <c r="V301">
        <f>M301-F301</f>
        <v>3993</v>
      </c>
      <c r="W301">
        <f>IF(U301 &gt; 0, U301/V301, 0)</f>
        <v>9.6569496619083388</v>
      </c>
      <c r="X301">
        <f>IF(AND(H301&gt;0,O301&gt;0), O301-H301, 0)</f>
        <v>0</v>
      </c>
      <c r="Y301" s="9" t="str">
        <f>IF(AND(G301&gt;0,H301&gt;0),G301/H301,"")</f>
        <v/>
      </c>
      <c r="Z301" s="9">
        <f>IF(AND(N301&gt;0,O301&gt;0),N301/O301,"")</f>
        <v>600</v>
      </c>
      <c r="AA301" s="9" t="str">
        <f>IF(AND(G301&gt;0,H301&gt;0),G301/(H301*H301),"")</f>
        <v/>
      </c>
      <c r="AB301" s="9">
        <f>IF(AND(N301&gt;0,O301&gt;0),G301/(O301*O301),"")</f>
        <v>4.7889824379790495E-3</v>
      </c>
      <c r="AC301" s="9">
        <v>4.7889824379790495E-3</v>
      </c>
      <c r="AD301" s="11">
        <v>64.3</v>
      </c>
      <c r="AE301" s="9">
        <f>IF(AC301="","",ROUND(AC301,1))</f>
        <v>0</v>
      </c>
    </row>
    <row r="302" spans="1:31" x14ac:dyDescent="0.25">
      <c r="A302" s="2">
        <v>7065</v>
      </c>
      <c r="B302" s="3" t="s">
        <v>544</v>
      </c>
      <c r="C302" s="2">
        <v>2</v>
      </c>
      <c r="D302" s="3" t="s">
        <v>19</v>
      </c>
      <c r="E302" s="3" t="s">
        <v>20</v>
      </c>
      <c r="F302" s="4">
        <v>43239</v>
      </c>
      <c r="G302" s="11">
        <v>29460</v>
      </c>
      <c r="H302" s="11">
        <v>62.5</v>
      </c>
      <c r="I302" s="11">
        <v>60</v>
      </c>
      <c r="J302" s="16">
        <v>58</v>
      </c>
      <c r="K302" s="16">
        <v>48</v>
      </c>
      <c r="L302" s="13">
        <v>42740</v>
      </c>
      <c r="M302" s="14">
        <v>43317</v>
      </c>
      <c r="N302" s="11">
        <v>34140</v>
      </c>
      <c r="O302" s="11">
        <v>64.3</v>
      </c>
      <c r="P302" s="5">
        <v>59.7</v>
      </c>
      <c r="Q302" s="18">
        <v>58</v>
      </c>
      <c r="R302" s="20"/>
      <c r="S302" s="2">
        <v>7065</v>
      </c>
      <c r="T302" s="2">
        <v>1</v>
      </c>
      <c r="U302">
        <f>IF(AND(G302&gt;0,N302&gt;0), N302-G302, 0)</f>
        <v>4680</v>
      </c>
      <c r="V302">
        <f>M302-F302</f>
        <v>78</v>
      </c>
      <c r="W302">
        <f>IF(U302 &gt; 0, U302/V302, 0)</f>
        <v>60</v>
      </c>
      <c r="X302">
        <f>IF(AND(H302&gt;0,O302&gt;0), O302-H302, 0)</f>
        <v>1.7999999999999972</v>
      </c>
      <c r="Y302" s="9">
        <f>IF(AND(G302&gt;0,H302&gt;0),G302/H302,"")</f>
        <v>471.36</v>
      </c>
      <c r="Z302" s="9">
        <f>IF(AND(N302&gt;0,O302&gt;0),N302/O302,"")</f>
        <v>530.94867807153969</v>
      </c>
      <c r="AA302" s="9">
        <f>IF(AND(G302&gt;0,H302&gt;0),G302/(H302*H302),"")</f>
        <v>7.54176</v>
      </c>
      <c r="AB302" s="9">
        <f>IF(AND(N302&gt;0,O302&gt;0),G302/(O302*O302),"")</f>
        <v>7.1254253849930711</v>
      </c>
      <c r="AC302" s="9">
        <v>7.1254253849930711</v>
      </c>
      <c r="AD302" s="11">
        <v>64.3</v>
      </c>
      <c r="AE302" s="9">
        <f>IF(AC302="","",ROUND(AC302,1))</f>
        <v>7.1</v>
      </c>
    </row>
    <row r="303" spans="1:31" x14ac:dyDescent="0.25">
      <c r="A303" s="2">
        <v>23</v>
      </c>
      <c r="B303" s="3" t="s">
        <v>26</v>
      </c>
      <c r="C303" s="2">
        <v>1</v>
      </c>
      <c r="D303" s="3" t="s">
        <v>27</v>
      </c>
      <c r="E303" s="3" t="s">
        <v>20</v>
      </c>
      <c r="F303" s="4">
        <v>37678</v>
      </c>
      <c r="G303" s="11">
        <v>25000</v>
      </c>
      <c r="H303" s="11">
        <v>65.5</v>
      </c>
      <c r="I303" s="11">
        <v>58</v>
      </c>
      <c r="J303" s="16">
        <v>62</v>
      </c>
      <c r="K303" s="16">
        <v>50.9</v>
      </c>
      <c r="L303" s="13">
        <v>6149</v>
      </c>
      <c r="M303" s="14">
        <v>37825</v>
      </c>
      <c r="N303" s="11">
        <v>33000</v>
      </c>
      <c r="O303" s="11">
        <v>64.5</v>
      </c>
      <c r="P303" s="17"/>
      <c r="Q303" s="20"/>
      <c r="S303" s="2">
        <v>23</v>
      </c>
      <c r="T303" s="2">
        <v>1</v>
      </c>
      <c r="U303">
        <f>IF(AND(G303&gt;0,N303&gt;0), N303-G303, 0)</f>
        <v>8000</v>
      </c>
      <c r="V303">
        <f>M303-F303</f>
        <v>147</v>
      </c>
      <c r="W303">
        <f>IF(U303 &gt; 0, U303/V303, 0)</f>
        <v>54.42176870748299</v>
      </c>
      <c r="X303">
        <f>IF(AND(H303&gt;0,O303&gt;0), O303-H303, 0)</f>
        <v>-1</v>
      </c>
      <c r="Y303" s="9">
        <f>IF(AND(G303&gt;0,H303&gt;0),G303/H303,"")</f>
        <v>381.67938931297709</v>
      </c>
      <c r="Z303" s="9">
        <f>IF(AND(N303&gt;0,O303&gt;0),N303/O303,"")</f>
        <v>511.62790697674421</v>
      </c>
      <c r="AA303" s="9">
        <f>IF(AND(G303&gt;0,H303&gt;0),G303/(H303*H303),"")</f>
        <v>5.8271662490530858</v>
      </c>
      <c r="AB303" s="9">
        <f>IF(AND(N303&gt;0,O303&gt;0),G303/(O303*O303),"")</f>
        <v>6.0092542515473832</v>
      </c>
      <c r="AC303" s="9">
        <v>6.0092542515473832</v>
      </c>
      <c r="AD303" s="11">
        <v>64.5</v>
      </c>
      <c r="AE303" s="9">
        <f>IF(AC303="","",ROUND(AC303,1))</f>
        <v>6</v>
      </c>
    </row>
    <row r="304" spans="1:31" x14ac:dyDescent="0.25">
      <c r="A304" s="2">
        <v>6111</v>
      </c>
      <c r="B304" s="3" t="s">
        <v>379</v>
      </c>
      <c r="C304" s="2">
        <v>2</v>
      </c>
      <c r="D304" s="3" t="s">
        <v>19</v>
      </c>
      <c r="E304" s="3" t="s">
        <v>47</v>
      </c>
      <c r="F304" s="4">
        <v>41721</v>
      </c>
      <c r="G304" s="11">
        <v>37880</v>
      </c>
      <c r="H304" s="11">
        <v>64.8</v>
      </c>
      <c r="I304" s="11">
        <v>62.7</v>
      </c>
      <c r="J304" s="16">
        <v>59.6</v>
      </c>
      <c r="K304" s="16">
        <v>49</v>
      </c>
      <c r="L304" s="13">
        <v>32390</v>
      </c>
      <c r="M304" s="14">
        <v>41863</v>
      </c>
      <c r="N304" s="11">
        <v>40920</v>
      </c>
      <c r="O304" s="11">
        <v>64.5</v>
      </c>
      <c r="P304" s="5">
        <v>63.1</v>
      </c>
      <c r="Q304" s="5">
        <v>60</v>
      </c>
      <c r="R304" s="18">
        <v>48.1</v>
      </c>
      <c r="S304" s="2">
        <v>6111</v>
      </c>
      <c r="T304" s="2">
        <v>1</v>
      </c>
      <c r="U304">
        <f>IF(AND(G304&gt;0,N304&gt;0), N304-G304, 0)</f>
        <v>3040</v>
      </c>
      <c r="V304">
        <f>M304-F304</f>
        <v>142</v>
      </c>
      <c r="W304">
        <f>IF(U304 &gt; 0, U304/V304, 0)</f>
        <v>21.408450704225352</v>
      </c>
      <c r="X304">
        <f>IF(AND(H304&gt;0,O304&gt;0), O304-H304, 0)</f>
        <v>-0.29999999999999716</v>
      </c>
      <c r="Y304" s="9">
        <f>IF(AND(G304&gt;0,H304&gt;0),G304/H304,"")</f>
        <v>584.5679012345679</v>
      </c>
      <c r="Z304" s="9">
        <f>IF(AND(N304&gt;0,O304&gt;0),N304/O304,"")</f>
        <v>634.41860465116281</v>
      </c>
      <c r="AA304" s="9">
        <f>IF(AND(G304&gt;0,H304&gt;0),G304/(H304*H304),"")</f>
        <v>9.0211095869532087</v>
      </c>
      <c r="AB304" s="9">
        <f>IF(AND(N304&gt;0,O304&gt;0),G304/(O304*O304),"")</f>
        <v>9.1052220419445948</v>
      </c>
      <c r="AC304" s="9">
        <v>9.1052220419445948</v>
      </c>
      <c r="AD304" s="11">
        <v>64.5</v>
      </c>
      <c r="AE304" s="9">
        <f>IF(AC304="","",ROUND(AC304,1))</f>
        <v>9.1</v>
      </c>
    </row>
    <row r="305" spans="1:31" x14ac:dyDescent="0.25">
      <c r="A305" s="2">
        <v>1180</v>
      </c>
      <c r="B305" s="3" t="s">
        <v>133</v>
      </c>
      <c r="C305" s="2">
        <v>1</v>
      </c>
      <c r="D305" s="3" t="s">
        <v>27</v>
      </c>
      <c r="E305" s="3" t="s">
        <v>41</v>
      </c>
      <c r="F305" s="4">
        <v>37515</v>
      </c>
      <c r="G305" s="11">
        <v>19.3</v>
      </c>
      <c r="H305" s="15"/>
      <c r="I305" s="15"/>
      <c r="J305" s="16">
        <v>4.5999999999999996</v>
      </c>
      <c r="K305" s="16">
        <v>3.7</v>
      </c>
      <c r="L305" s="13">
        <v>29872</v>
      </c>
      <c r="M305" s="14">
        <v>41501</v>
      </c>
      <c r="N305" s="11">
        <v>39960</v>
      </c>
      <c r="O305" s="11">
        <v>64.7</v>
      </c>
      <c r="P305" s="5">
        <v>59.3</v>
      </c>
      <c r="Q305" s="18">
        <v>60.3</v>
      </c>
      <c r="R305" s="18">
        <v>50.9</v>
      </c>
      <c r="S305" s="2">
        <v>1180</v>
      </c>
      <c r="T305" s="2">
        <v>1</v>
      </c>
      <c r="U305">
        <f>IF(AND(G305&gt;0,N305&gt;0), N305-G305, 0)</f>
        <v>39940.699999999997</v>
      </c>
      <c r="V305">
        <f>M305-F305</f>
        <v>3986</v>
      </c>
      <c r="W305">
        <f>IF(U305 &gt; 0, U305/V305, 0)</f>
        <v>10.020245860511791</v>
      </c>
      <c r="X305">
        <f>IF(AND(H305&gt;0,O305&gt;0), O305-H305, 0)</f>
        <v>0</v>
      </c>
      <c r="Y305" s="9" t="str">
        <f>IF(AND(G305&gt;0,H305&gt;0),G305/H305,"")</f>
        <v/>
      </c>
      <c r="Z305" s="9">
        <f>IF(AND(N305&gt;0,O305&gt;0),N305/O305,"")</f>
        <v>617.61978361669242</v>
      </c>
      <c r="AA305" s="9" t="str">
        <f>IF(AND(G305&gt;0,H305&gt;0),G305/(H305*H305),"")</f>
        <v/>
      </c>
      <c r="AB305" s="9">
        <f>IF(AND(N305&gt;0,O305&gt;0),G305/(O305*O305),"")</f>
        <v>4.6105076575037804E-3</v>
      </c>
      <c r="AC305" s="9">
        <v>4.6105076575037804E-3</v>
      </c>
      <c r="AD305" s="11">
        <v>64.7</v>
      </c>
      <c r="AE305" s="9">
        <f>IF(AC305="","",ROUND(AC305,1))</f>
        <v>0</v>
      </c>
    </row>
    <row r="306" spans="1:31" x14ac:dyDescent="0.25">
      <c r="A306" s="2">
        <v>6314</v>
      </c>
      <c r="B306" s="3" t="s">
        <v>183</v>
      </c>
      <c r="C306" s="2">
        <v>1</v>
      </c>
      <c r="D306" s="3" t="s">
        <v>27</v>
      </c>
      <c r="E306" s="3" t="s">
        <v>20</v>
      </c>
      <c r="F306" s="4">
        <v>42012</v>
      </c>
      <c r="G306" s="11">
        <v>25520</v>
      </c>
      <c r="H306" s="11">
        <v>63.6</v>
      </c>
      <c r="I306" s="11">
        <v>57</v>
      </c>
      <c r="J306" s="16">
        <v>59.6</v>
      </c>
      <c r="K306" s="16">
        <v>46.9</v>
      </c>
      <c r="L306" s="13">
        <v>35421</v>
      </c>
      <c r="M306" s="14">
        <v>42305</v>
      </c>
      <c r="N306" s="11">
        <v>29150</v>
      </c>
      <c r="O306" s="11">
        <v>64.7</v>
      </c>
      <c r="P306" s="5">
        <v>57.5</v>
      </c>
      <c r="Q306" s="18">
        <v>60.1</v>
      </c>
      <c r="R306" s="18">
        <v>45.7</v>
      </c>
      <c r="S306" s="2">
        <v>6314</v>
      </c>
      <c r="T306" s="2">
        <v>1</v>
      </c>
      <c r="U306">
        <f>IF(AND(G306&gt;0,N306&gt;0), N306-G306, 0)</f>
        <v>3630</v>
      </c>
      <c r="V306">
        <f>M306-F306</f>
        <v>293</v>
      </c>
      <c r="W306">
        <f>IF(U306 &gt; 0, U306/V306, 0)</f>
        <v>12.389078498293514</v>
      </c>
      <c r="X306">
        <f>IF(AND(H306&gt;0,O306&gt;0), O306-H306, 0)</f>
        <v>1.1000000000000014</v>
      </c>
      <c r="Y306" s="9">
        <f>IF(AND(G306&gt;0,H306&gt;0),G306/H306,"")</f>
        <v>401.25786163522014</v>
      </c>
      <c r="Z306" s="9">
        <f>IF(AND(N306&gt;0,O306&gt;0),N306/O306,"")</f>
        <v>450.54095826893354</v>
      </c>
      <c r="AA306" s="9">
        <f>IF(AND(G306&gt;0,H306&gt;0),G306/(H306*H306),"")</f>
        <v>6.3090858747676117</v>
      </c>
      <c r="AB306" s="9">
        <f>IF(AND(N306&gt;0,O306&gt;0),G306/(O306*O306),"")</f>
        <v>6.0963811098184699</v>
      </c>
      <c r="AC306" s="9">
        <v>6.0963811098184699</v>
      </c>
      <c r="AD306" s="11">
        <v>64.7</v>
      </c>
      <c r="AE306" s="9">
        <f>IF(AC306="","",ROUND(AC306,1))</f>
        <v>6.1</v>
      </c>
    </row>
    <row r="307" spans="1:31" x14ac:dyDescent="0.25">
      <c r="A307" s="2">
        <v>5807</v>
      </c>
      <c r="B307" s="3" t="s">
        <v>345</v>
      </c>
      <c r="C307" s="2">
        <v>1</v>
      </c>
      <c r="D307" s="3" t="s">
        <v>27</v>
      </c>
      <c r="E307" s="3" t="s">
        <v>47</v>
      </c>
      <c r="F307" s="4">
        <v>41402</v>
      </c>
      <c r="G307" s="11">
        <v>33940</v>
      </c>
      <c r="H307" s="11">
        <v>65.900000000000006</v>
      </c>
      <c r="I307" s="11">
        <v>62.4</v>
      </c>
      <c r="J307" s="16">
        <v>61.6</v>
      </c>
      <c r="K307" s="16">
        <v>51.2</v>
      </c>
      <c r="L307" s="13">
        <v>29557</v>
      </c>
      <c r="M307" s="14">
        <v>41445</v>
      </c>
      <c r="N307" s="11">
        <v>33360</v>
      </c>
      <c r="O307" s="11">
        <v>64.8</v>
      </c>
      <c r="P307" s="5">
        <v>58.4</v>
      </c>
      <c r="Q307" s="18">
        <v>59.2</v>
      </c>
      <c r="S307" s="2">
        <v>5807</v>
      </c>
      <c r="T307" s="2">
        <v>1</v>
      </c>
      <c r="U307">
        <f>IF(AND(G307&gt;0,N307&gt;0), N307-G307, 0)</f>
        <v>-580</v>
      </c>
      <c r="V307">
        <f>M307-F307</f>
        <v>43</v>
      </c>
      <c r="W307">
        <f>IF(U307 &gt; 0, U307/V307, 0)</f>
        <v>0</v>
      </c>
      <c r="X307">
        <f>IF(AND(H307&gt;0,O307&gt;0), O307-H307, 0)</f>
        <v>-1.1000000000000085</v>
      </c>
      <c r="Y307" s="9">
        <f>IF(AND(G307&gt;0,H307&gt;0),G307/H307,"")</f>
        <v>515.0227617602427</v>
      </c>
      <c r="Z307" s="9">
        <f>IF(AND(N307&gt;0,O307&gt;0),N307/O307,"")</f>
        <v>514.81481481481478</v>
      </c>
      <c r="AA307" s="9">
        <f>IF(AND(G307&gt;0,H307&gt;0),G307/(H307*H307),"")</f>
        <v>7.81521641517819</v>
      </c>
      <c r="AB307" s="9">
        <f>IF(AND(N307&gt;0,O307&gt;0),G307/(O307*O307),"")</f>
        <v>8.0827998780673678</v>
      </c>
      <c r="AC307" s="9">
        <v>8.0827998780673678</v>
      </c>
      <c r="AD307" s="11">
        <v>64.8</v>
      </c>
      <c r="AE307" s="9">
        <f>IF(AC307="","",ROUND(AC307,1))</f>
        <v>8.1</v>
      </c>
    </row>
    <row r="308" spans="1:31" x14ac:dyDescent="0.25">
      <c r="A308" s="2">
        <v>5370</v>
      </c>
      <c r="B308" s="3" t="s">
        <v>212</v>
      </c>
      <c r="C308" s="2">
        <v>2</v>
      </c>
      <c r="D308" s="3" t="s">
        <v>19</v>
      </c>
      <c r="E308" s="3" t="s">
        <v>47</v>
      </c>
      <c r="F308" s="4">
        <v>41064</v>
      </c>
      <c r="G308" s="11">
        <v>29420</v>
      </c>
      <c r="H308" s="11">
        <v>61.9</v>
      </c>
      <c r="I308" s="11">
        <v>60.2</v>
      </c>
      <c r="J308" s="16">
        <v>57.9</v>
      </c>
      <c r="K308" s="16">
        <v>47.7</v>
      </c>
      <c r="L308" s="13">
        <v>29275</v>
      </c>
      <c r="M308" s="14">
        <v>41403</v>
      </c>
      <c r="N308" s="15"/>
      <c r="O308" s="11">
        <v>64.8</v>
      </c>
      <c r="P308" s="5">
        <v>62.1</v>
      </c>
      <c r="Q308" s="18">
        <v>60.2</v>
      </c>
      <c r="R308" s="18">
        <v>49.7</v>
      </c>
      <c r="S308" s="2">
        <v>5370</v>
      </c>
      <c r="T308" s="2">
        <v>1</v>
      </c>
      <c r="U308">
        <f>IF(AND(G308&gt;0,N308&gt;0), N308-G308, 0)</f>
        <v>0</v>
      </c>
      <c r="V308">
        <f>M308-F308</f>
        <v>339</v>
      </c>
      <c r="W308">
        <f>IF(U308 &gt; 0, U308/V308, 0)</f>
        <v>0</v>
      </c>
      <c r="X308">
        <f>IF(AND(H308&gt;0,O308&gt;0), O308-H308, 0)</f>
        <v>2.8999999999999986</v>
      </c>
      <c r="Y308" s="9">
        <f>IF(AND(G308&gt;0,H308&gt;0),G308/H308,"")</f>
        <v>475.28271405492734</v>
      </c>
      <c r="Z308" s="9" t="str">
        <f>IF(AND(N308&gt;0,O308&gt;0),N308/O308,"")</f>
        <v/>
      </c>
      <c r="AA308" s="9">
        <f>IF(AND(G308&gt;0,H308&gt;0),G308/(H308*H308),"")</f>
        <v>7.6782344758469687</v>
      </c>
      <c r="AB308" s="9" t="str">
        <f>IF(AND(N308&gt;0,O308&gt;0),G308/(O308*O308),"")</f>
        <v/>
      </c>
      <c r="AC308" s="9" t="s">
        <v>20</v>
      </c>
      <c r="AD308" s="11">
        <v>64.8</v>
      </c>
      <c r="AE308" s="9" t="str">
        <f>IF(AC308="","",ROUND(AC308,1))</f>
        <v/>
      </c>
    </row>
    <row r="309" spans="1:31" x14ac:dyDescent="0.25">
      <c r="A309" s="2">
        <v>6425</v>
      </c>
      <c r="B309" s="3" t="s">
        <v>416</v>
      </c>
      <c r="C309" s="2">
        <v>2</v>
      </c>
      <c r="D309" s="3" t="s">
        <v>19</v>
      </c>
      <c r="E309" s="3" t="s">
        <v>20</v>
      </c>
      <c r="F309" s="4">
        <v>42101</v>
      </c>
      <c r="G309" s="11">
        <v>30320</v>
      </c>
      <c r="H309" s="11">
        <v>64</v>
      </c>
      <c r="I309" s="11">
        <v>59</v>
      </c>
      <c r="J309" s="16">
        <v>57.6</v>
      </c>
      <c r="K309" s="16">
        <v>46.4</v>
      </c>
      <c r="L309" s="13">
        <v>34301</v>
      </c>
      <c r="M309" s="14">
        <v>42142</v>
      </c>
      <c r="N309" s="11">
        <v>29700</v>
      </c>
      <c r="O309" s="11">
        <v>65</v>
      </c>
      <c r="P309" s="5">
        <v>60.4</v>
      </c>
      <c r="Q309" s="18">
        <v>59.8</v>
      </c>
      <c r="R309" s="18">
        <v>46.1</v>
      </c>
      <c r="S309" s="2">
        <v>6425</v>
      </c>
      <c r="T309" s="2">
        <v>1</v>
      </c>
      <c r="U309">
        <f>IF(AND(G309&gt;0,N309&gt;0), N309-G309, 0)</f>
        <v>-620</v>
      </c>
      <c r="V309">
        <f>M309-F309</f>
        <v>41</v>
      </c>
      <c r="W309">
        <f>IF(U309 &gt; 0, U309/V309, 0)</f>
        <v>0</v>
      </c>
      <c r="X309">
        <f>IF(AND(H309&gt;0,O309&gt;0), O309-H309, 0)</f>
        <v>1</v>
      </c>
      <c r="Y309" s="9">
        <f>IF(AND(G309&gt;0,H309&gt;0),G309/H309,"")</f>
        <v>473.75</v>
      </c>
      <c r="Z309" s="9">
        <f>IF(AND(N309&gt;0,O309&gt;0),N309/O309,"")</f>
        <v>456.92307692307691</v>
      </c>
      <c r="AA309" s="9">
        <f>IF(AND(G309&gt;0,H309&gt;0),G309/(H309*H309),"")</f>
        <v>7.40234375</v>
      </c>
      <c r="AB309" s="9">
        <f>IF(AND(N309&gt;0,O309&gt;0),G309/(O309*O309),"")</f>
        <v>7.1763313609467456</v>
      </c>
      <c r="AC309" s="9">
        <v>7.1763313609467456</v>
      </c>
      <c r="AD309" s="11">
        <v>65</v>
      </c>
      <c r="AE309" s="9">
        <f>IF(AC309="","",ROUND(AC309,1))</f>
        <v>7.2</v>
      </c>
    </row>
    <row r="310" spans="1:31" x14ac:dyDescent="0.25">
      <c r="A310" s="2">
        <v>4393</v>
      </c>
      <c r="B310" s="3" t="s">
        <v>226</v>
      </c>
      <c r="C310" s="2">
        <v>2</v>
      </c>
      <c r="D310" s="3" t="s">
        <v>19</v>
      </c>
      <c r="E310" s="3" t="s">
        <v>20</v>
      </c>
      <c r="F310" s="4">
        <v>40466</v>
      </c>
      <c r="G310" s="11">
        <v>32140</v>
      </c>
      <c r="H310" s="11">
        <v>65</v>
      </c>
      <c r="I310" s="11">
        <v>61</v>
      </c>
      <c r="J310" s="16">
        <v>63.3</v>
      </c>
      <c r="K310" s="16">
        <v>48</v>
      </c>
      <c r="L310" s="13">
        <v>19861</v>
      </c>
      <c r="M310" s="14">
        <v>40466</v>
      </c>
      <c r="N310" s="11">
        <v>32140</v>
      </c>
      <c r="O310" s="11">
        <v>65</v>
      </c>
      <c r="P310" s="5">
        <v>61</v>
      </c>
      <c r="Q310" s="18">
        <v>63.3</v>
      </c>
      <c r="R310" s="18">
        <v>48</v>
      </c>
      <c r="S310" s="2">
        <v>4393</v>
      </c>
      <c r="T310" s="2">
        <v>1</v>
      </c>
      <c r="U310">
        <f>IF(AND(G310&gt;0,N310&gt;0), N310-G310, 0)</f>
        <v>0</v>
      </c>
      <c r="V310">
        <f>M310-F310</f>
        <v>0</v>
      </c>
      <c r="W310">
        <f>IF(U310 &gt; 0, U310/V310, 0)</f>
        <v>0</v>
      </c>
      <c r="X310">
        <f>IF(AND(H310&gt;0,O310&gt;0), O310-H310, 0)</f>
        <v>0</v>
      </c>
      <c r="Y310" s="9">
        <f>IF(AND(G310&gt;0,H310&gt;0),G310/H310,"")</f>
        <v>494.46153846153845</v>
      </c>
      <c r="Z310" s="9">
        <f>IF(AND(N310&gt;0,O310&gt;0),N310/O310,"")</f>
        <v>494.46153846153845</v>
      </c>
      <c r="AA310" s="9">
        <f>IF(AND(G310&gt;0,H310&gt;0),G310/(H310*H310),"")</f>
        <v>7.6071005917159766</v>
      </c>
      <c r="AB310" s="9">
        <f>IF(AND(N310&gt;0,O310&gt;0),G310/(O310*O310),"")</f>
        <v>7.6071005917159766</v>
      </c>
      <c r="AC310" s="9">
        <v>7.6071005917159766</v>
      </c>
      <c r="AD310" s="11">
        <v>65</v>
      </c>
      <c r="AE310" s="9">
        <f>IF(AC310="","",ROUND(AC310,1))</f>
        <v>7.6</v>
      </c>
    </row>
    <row r="311" spans="1:31" x14ac:dyDescent="0.25">
      <c r="A311" s="2">
        <v>6641</v>
      </c>
      <c r="B311" s="3" t="s">
        <v>442</v>
      </c>
      <c r="C311" s="2">
        <v>2</v>
      </c>
      <c r="D311" s="3" t="s">
        <v>19</v>
      </c>
      <c r="E311" s="3" t="s">
        <v>47</v>
      </c>
      <c r="F311" s="4">
        <v>42326</v>
      </c>
      <c r="G311" s="11">
        <v>32520</v>
      </c>
      <c r="H311" s="11">
        <v>64.5</v>
      </c>
      <c r="I311" s="11">
        <v>59.6</v>
      </c>
      <c r="J311" s="16">
        <v>58.7</v>
      </c>
      <c r="K311" s="16">
        <v>48</v>
      </c>
      <c r="L311" s="13">
        <v>36002</v>
      </c>
      <c r="M311" s="14">
        <v>42416</v>
      </c>
      <c r="N311" s="11">
        <v>33680</v>
      </c>
      <c r="O311" s="11">
        <v>65</v>
      </c>
      <c r="P311" s="5">
        <v>69.5</v>
      </c>
      <c r="Q311" s="18">
        <v>61.4</v>
      </c>
      <c r="R311" s="18">
        <v>47.3</v>
      </c>
      <c r="S311" s="2">
        <v>6641</v>
      </c>
      <c r="T311" s="2">
        <v>1</v>
      </c>
      <c r="U311">
        <f>IF(AND(G311&gt;0,N311&gt;0), N311-G311, 0)</f>
        <v>1160</v>
      </c>
      <c r="V311">
        <f>M311-F311</f>
        <v>90</v>
      </c>
      <c r="W311">
        <f>IF(U311 &gt; 0, U311/V311, 0)</f>
        <v>12.888888888888889</v>
      </c>
      <c r="X311">
        <f>IF(AND(H311&gt;0,O311&gt;0), O311-H311, 0)</f>
        <v>0.5</v>
      </c>
      <c r="Y311" s="9">
        <f>IF(AND(G311&gt;0,H311&gt;0),G311/H311,"")</f>
        <v>504.18604651162792</v>
      </c>
      <c r="Z311" s="9">
        <f>IF(AND(N311&gt;0,O311&gt;0),N311/O311,"")</f>
        <v>518.15384615384619</v>
      </c>
      <c r="AA311" s="9">
        <f>IF(AND(G311&gt;0,H311&gt;0),G311/(H311*H311),"")</f>
        <v>7.8168379304128361</v>
      </c>
      <c r="AB311" s="9">
        <f>IF(AND(N311&gt;0,O311&gt;0),G311/(O311*O311),"")</f>
        <v>7.6970414201183432</v>
      </c>
      <c r="AC311" s="9">
        <v>7.6970414201183432</v>
      </c>
      <c r="AD311" s="11">
        <v>65</v>
      </c>
      <c r="AE311" s="9">
        <f>IF(AC311="","",ROUND(AC311,1))</f>
        <v>7.7</v>
      </c>
    </row>
    <row r="312" spans="1:31" x14ac:dyDescent="0.25">
      <c r="A312" s="2">
        <v>46</v>
      </c>
      <c r="B312" s="3" t="s">
        <v>32</v>
      </c>
      <c r="C312" s="2">
        <v>2</v>
      </c>
      <c r="D312" s="3" t="s">
        <v>19</v>
      </c>
      <c r="E312" s="3" t="s">
        <v>20</v>
      </c>
      <c r="F312" s="4">
        <v>37658</v>
      </c>
      <c r="G312" s="15"/>
      <c r="H312" s="11">
        <v>65</v>
      </c>
      <c r="I312" s="11">
        <v>63</v>
      </c>
      <c r="J312" s="19"/>
      <c r="L312" s="13">
        <v>15025</v>
      </c>
      <c r="M312" s="14">
        <v>37658</v>
      </c>
      <c r="N312" s="15"/>
      <c r="O312" s="11">
        <v>65</v>
      </c>
      <c r="P312" s="5">
        <v>63</v>
      </c>
      <c r="Q312" s="20"/>
      <c r="S312" s="2">
        <v>46</v>
      </c>
      <c r="T312" s="2">
        <v>1</v>
      </c>
      <c r="U312">
        <f>IF(AND(G312&gt;0,N312&gt;0), N312-G312, 0)</f>
        <v>0</v>
      </c>
      <c r="V312">
        <f>M312-F312</f>
        <v>0</v>
      </c>
      <c r="W312">
        <f>IF(U312 &gt; 0, U312/V312, 0)</f>
        <v>0</v>
      </c>
      <c r="X312">
        <f>IF(AND(H312&gt;0,O312&gt;0), O312-H312, 0)</f>
        <v>0</v>
      </c>
      <c r="Y312" s="9" t="str">
        <f>IF(AND(G312&gt;0,H312&gt;0),G312/H312,"")</f>
        <v/>
      </c>
      <c r="Z312" s="9" t="str">
        <f>IF(AND(N312&gt;0,O312&gt;0),N312/O312,"")</f>
        <v/>
      </c>
      <c r="AA312" s="9" t="str">
        <f>IF(AND(G312&gt;0,H312&gt;0),G312/(H312*H312),"")</f>
        <v/>
      </c>
      <c r="AB312" s="9" t="str">
        <f>IF(AND(N312&gt;0,O312&gt;0),G312/(O312*O312),"")</f>
        <v/>
      </c>
      <c r="AC312" s="9" t="s">
        <v>20</v>
      </c>
      <c r="AD312" s="11">
        <v>65</v>
      </c>
      <c r="AE312" s="9" t="str">
        <f>IF(AC312="","",ROUND(AC312,1))</f>
        <v/>
      </c>
    </row>
    <row r="313" spans="1:31" x14ac:dyDescent="0.25">
      <c r="A313" s="2">
        <v>6055</v>
      </c>
      <c r="B313" s="3" t="s">
        <v>368</v>
      </c>
      <c r="C313" s="2">
        <v>5</v>
      </c>
      <c r="D313" s="3" t="s">
        <v>52</v>
      </c>
      <c r="E313" s="3" t="s">
        <v>20</v>
      </c>
      <c r="F313" s="4">
        <v>41622</v>
      </c>
      <c r="G313" s="11">
        <v>28550</v>
      </c>
      <c r="H313" s="11">
        <v>65</v>
      </c>
      <c r="I313" s="11">
        <v>50.5</v>
      </c>
      <c r="L313" s="13">
        <v>30757</v>
      </c>
      <c r="M313" s="14">
        <v>41622</v>
      </c>
      <c r="N313" s="11">
        <v>28550</v>
      </c>
      <c r="O313" s="11">
        <v>65</v>
      </c>
      <c r="P313" s="5">
        <v>50.5</v>
      </c>
      <c r="S313" s="2">
        <v>6055</v>
      </c>
      <c r="T313" s="2">
        <v>1</v>
      </c>
      <c r="U313">
        <f>IF(AND(G313&gt;0,N313&gt;0), N313-G313, 0)</f>
        <v>0</v>
      </c>
      <c r="V313">
        <f>M313-F313</f>
        <v>0</v>
      </c>
      <c r="W313">
        <f>IF(U313 &gt; 0, U313/V313, 0)</f>
        <v>0</v>
      </c>
      <c r="X313">
        <f>IF(AND(H313&gt;0,O313&gt;0), O313-H313, 0)</f>
        <v>0</v>
      </c>
      <c r="Y313" s="9">
        <f>IF(AND(G313&gt;0,H313&gt;0),G313/H313,"")</f>
        <v>439.23076923076923</v>
      </c>
      <c r="Z313" s="9">
        <f>IF(AND(N313&gt;0,O313&gt;0),N313/O313,"")</f>
        <v>439.23076923076923</v>
      </c>
      <c r="AA313" s="9">
        <f>IF(AND(G313&gt;0,H313&gt;0),G313/(H313*H313),"")</f>
        <v>6.7573964497041423</v>
      </c>
      <c r="AB313" s="9">
        <f>IF(AND(N313&gt;0,O313&gt;0),G313/(O313*O313),"")</f>
        <v>6.7573964497041423</v>
      </c>
      <c r="AC313" s="9">
        <v>6.7573964497041423</v>
      </c>
      <c r="AD313" s="11">
        <v>65</v>
      </c>
      <c r="AE313" s="9">
        <f>IF(AC313="","",ROUND(AC313,1))</f>
        <v>6.8</v>
      </c>
    </row>
    <row r="314" spans="1:31" x14ac:dyDescent="0.25">
      <c r="A314" s="2">
        <v>123</v>
      </c>
      <c r="B314" s="3" t="s">
        <v>51</v>
      </c>
      <c r="C314" s="2">
        <v>5</v>
      </c>
      <c r="D314" s="3" t="s">
        <v>52</v>
      </c>
      <c r="E314" s="3" t="s">
        <v>20</v>
      </c>
      <c r="F314" s="4">
        <v>38023</v>
      </c>
      <c r="G314" s="15"/>
      <c r="H314" s="11">
        <v>65</v>
      </c>
      <c r="I314" s="11">
        <v>52</v>
      </c>
      <c r="J314" s="19"/>
      <c r="K314" s="15"/>
      <c r="L314" s="13">
        <v>7632</v>
      </c>
      <c r="M314" s="14">
        <v>38023</v>
      </c>
      <c r="N314" s="15"/>
      <c r="O314" s="11">
        <v>65</v>
      </c>
      <c r="P314" s="5">
        <v>52</v>
      </c>
      <c r="Q314" s="17"/>
      <c r="R314" s="20"/>
      <c r="S314" s="2">
        <v>123</v>
      </c>
      <c r="T314" s="2">
        <v>1</v>
      </c>
      <c r="U314">
        <f>IF(AND(G314&gt;0,N314&gt;0), N314-G314, 0)</f>
        <v>0</v>
      </c>
      <c r="V314">
        <f>M314-F314</f>
        <v>0</v>
      </c>
      <c r="W314">
        <f>IF(U314 &gt; 0, U314/V314, 0)</f>
        <v>0</v>
      </c>
      <c r="X314">
        <f>IF(AND(H314&gt;0,O314&gt;0), O314-H314, 0)</f>
        <v>0</v>
      </c>
      <c r="Y314" s="9" t="str">
        <f>IF(AND(G314&gt;0,H314&gt;0),G314/H314,"")</f>
        <v/>
      </c>
      <c r="Z314" s="9" t="str">
        <f>IF(AND(N314&gt;0,O314&gt;0),N314/O314,"")</f>
        <v/>
      </c>
      <c r="AA314" s="9" t="str">
        <f>IF(AND(G314&gt;0,H314&gt;0),G314/(H314*H314),"")</f>
        <v/>
      </c>
      <c r="AB314" s="9" t="str">
        <f>IF(AND(N314&gt;0,O314&gt;0),G314/(O314*O314),"")</f>
        <v/>
      </c>
      <c r="AC314" s="9" t="s">
        <v>20</v>
      </c>
      <c r="AD314" s="11">
        <v>65</v>
      </c>
      <c r="AE314" s="9" t="str">
        <f>IF(AC314="","",ROUND(AC314,1))</f>
        <v/>
      </c>
    </row>
    <row r="315" spans="1:31" x14ac:dyDescent="0.25">
      <c r="A315" s="2">
        <v>6638</v>
      </c>
      <c r="B315" s="3" t="s">
        <v>440</v>
      </c>
      <c r="C315" s="2">
        <v>2</v>
      </c>
      <c r="D315" s="3" t="s">
        <v>19</v>
      </c>
      <c r="E315" s="3" t="s">
        <v>47</v>
      </c>
      <c r="F315" s="4">
        <v>42323</v>
      </c>
      <c r="G315" s="11">
        <v>31060</v>
      </c>
      <c r="H315" s="11">
        <v>64</v>
      </c>
      <c r="I315" s="11">
        <v>59</v>
      </c>
      <c r="J315" s="16">
        <v>61.1</v>
      </c>
      <c r="K315" s="16">
        <v>44.1</v>
      </c>
      <c r="L315" s="13">
        <v>37149</v>
      </c>
      <c r="M315" s="14">
        <v>42614</v>
      </c>
      <c r="N315" s="11">
        <v>35840</v>
      </c>
      <c r="O315" s="11">
        <v>65.099999999999994</v>
      </c>
      <c r="P315" s="5">
        <v>60.5</v>
      </c>
      <c r="Q315" s="18">
        <v>61.4</v>
      </c>
      <c r="R315" s="18">
        <v>46</v>
      </c>
      <c r="S315" s="2">
        <v>6638</v>
      </c>
      <c r="T315" s="2">
        <v>1</v>
      </c>
      <c r="U315">
        <f>IF(AND(G315&gt;0,N315&gt;0), N315-G315, 0)</f>
        <v>4780</v>
      </c>
      <c r="V315">
        <f>M315-F315</f>
        <v>291</v>
      </c>
      <c r="W315">
        <f>IF(U315 &gt; 0, U315/V315, 0)</f>
        <v>16.426116838487971</v>
      </c>
      <c r="X315">
        <f>IF(AND(H315&gt;0,O315&gt;0), O315-H315, 0)</f>
        <v>1.0999999999999943</v>
      </c>
      <c r="Y315" s="9">
        <f>IF(AND(G315&gt;0,H315&gt;0),G315/H315,"")</f>
        <v>485.3125</v>
      </c>
      <c r="Z315" s="9">
        <f>IF(AND(N315&gt;0,O315&gt;0),N315/O315,"")</f>
        <v>550.53763440860223</v>
      </c>
      <c r="AA315" s="9">
        <f>IF(AND(G315&gt;0,H315&gt;0),G315/(H315*H315),"")</f>
        <v>7.5830078125</v>
      </c>
      <c r="AB315" s="9">
        <f>IF(AND(N315&gt;0,O315&gt;0),G315/(O315*O315),"")</f>
        <v>7.3289114466459502</v>
      </c>
      <c r="AC315" s="9">
        <v>7.3289114466459502</v>
      </c>
      <c r="AD315" s="11">
        <v>65.099999999999994</v>
      </c>
      <c r="AE315" s="9">
        <f>IF(AC315="","",ROUND(AC315,1))</f>
        <v>7.3</v>
      </c>
    </row>
    <row r="316" spans="1:31" x14ac:dyDescent="0.25">
      <c r="A316" s="2">
        <v>6808</v>
      </c>
      <c r="B316" s="3" t="s">
        <v>480</v>
      </c>
      <c r="C316" s="2">
        <v>2</v>
      </c>
      <c r="D316" s="3" t="s">
        <v>19</v>
      </c>
      <c r="E316" s="3" t="s">
        <v>47</v>
      </c>
      <c r="F316" s="4">
        <v>42703</v>
      </c>
      <c r="G316" s="11">
        <v>38020</v>
      </c>
      <c r="H316" s="15"/>
      <c r="I316" s="15"/>
      <c r="J316" s="15"/>
      <c r="K316" s="15"/>
      <c r="L316" s="13">
        <v>37909</v>
      </c>
      <c r="M316" s="14">
        <v>42739</v>
      </c>
      <c r="N316" s="11">
        <v>37720</v>
      </c>
      <c r="O316" s="11">
        <v>65.099999999999994</v>
      </c>
      <c r="P316" s="5">
        <v>61.4</v>
      </c>
      <c r="Q316" s="5">
        <v>59.4</v>
      </c>
      <c r="R316" s="17"/>
      <c r="S316" s="2">
        <v>6808</v>
      </c>
      <c r="T316" s="2">
        <v>1</v>
      </c>
      <c r="U316">
        <f>IF(AND(G316&gt;0,N316&gt;0), N316-G316, 0)</f>
        <v>-300</v>
      </c>
      <c r="V316">
        <f>M316-F316</f>
        <v>36</v>
      </c>
      <c r="W316">
        <f>IF(U316 &gt; 0, U316/V316, 0)</f>
        <v>0</v>
      </c>
      <c r="X316">
        <f>IF(AND(H316&gt;0,O316&gt;0), O316-H316, 0)</f>
        <v>0</v>
      </c>
      <c r="Y316" s="9" t="str">
        <f>IF(AND(G316&gt;0,H316&gt;0),G316/H316,"")</f>
        <v/>
      </c>
      <c r="Z316" s="9">
        <f>IF(AND(N316&gt;0,O316&gt;0),N316/O316,"")</f>
        <v>579.41628264208919</v>
      </c>
      <c r="AA316" s="9" t="str">
        <f>IF(AND(G316&gt;0,H316&gt;0),G316/(H316*H316),"")</f>
        <v/>
      </c>
      <c r="AB316" s="9">
        <f>IF(AND(N316&gt;0,O316&gt;0),G316/(O316*O316),"")</f>
        <v>8.9711916677874779</v>
      </c>
      <c r="AC316" s="9">
        <v>8.9711916677874779</v>
      </c>
      <c r="AD316" s="11">
        <v>65.099999999999994</v>
      </c>
      <c r="AE316" s="9">
        <f>IF(AC316="","",ROUND(AC316,1))</f>
        <v>9</v>
      </c>
    </row>
    <row r="317" spans="1:31" x14ac:dyDescent="0.25">
      <c r="A317" s="2">
        <v>7007</v>
      </c>
      <c r="B317" s="3" t="s">
        <v>88</v>
      </c>
      <c r="C317" s="2">
        <v>2</v>
      </c>
      <c r="D317" s="3" t="s">
        <v>19</v>
      </c>
      <c r="E317" s="3" t="s">
        <v>20</v>
      </c>
      <c r="F317" s="4">
        <v>43072</v>
      </c>
      <c r="G317" s="11">
        <v>29280</v>
      </c>
      <c r="H317" s="11">
        <v>63</v>
      </c>
      <c r="I317" s="11">
        <v>58.4</v>
      </c>
      <c r="J317" s="11">
        <v>57.8</v>
      </c>
      <c r="K317" s="11">
        <v>46.4</v>
      </c>
      <c r="L317" s="13">
        <v>41817</v>
      </c>
      <c r="M317" s="14">
        <v>43207</v>
      </c>
      <c r="N317" s="11">
        <v>34580</v>
      </c>
      <c r="O317" s="11">
        <v>65.2</v>
      </c>
      <c r="P317" s="5">
        <v>59</v>
      </c>
      <c r="Q317" s="5">
        <v>56.4</v>
      </c>
      <c r="R317" s="17"/>
      <c r="S317" s="2">
        <v>7007</v>
      </c>
      <c r="T317" s="2">
        <v>1</v>
      </c>
      <c r="U317">
        <f>IF(AND(G317&gt;0,N317&gt;0), N317-G317, 0)</f>
        <v>5300</v>
      </c>
      <c r="V317">
        <f>M317-F317</f>
        <v>135</v>
      </c>
      <c r="W317">
        <f>IF(U317 &gt; 0, U317/V317, 0)</f>
        <v>39.25925925925926</v>
      </c>
      <c r="X317">
        <f>IF(AND(H317&gt;0,O317&gt;0), O317-H317, 0)</f>
        <v>2.2000000000000028</v>
      </c>
      <c r="Y317" s="9">
        <f>IF(AND(G317&gt;0,H317&gt;0),G317/H317,"")</f>
        <v>464.76190476190476</v>
      </c>
      <c r="Z317" s="9">
        <f>IF(AND(N317&gt;0,O317&gt;0),N317/O317,"")</f>
        <v>530.36809815950915</v>
      </c>
      <c r="AA317" s="9">
        <f>IF(AND(G317&gt;0,H317&gt;0),G317/(H317*H317),"")</f>
        <v>7.3771730914588058</v>
      </c>
      <c r="AB317" s="9">
        <f>IF(AND(N317&gt;0,O317&gt;0),G317/(O317*O317),"")</f>
        <v>6.8877262975648312</v>
      </c>
      <c r="AC317" s="9">
        <v>6.8877262975648312</v>
      </c>
      <c r="AD317" s="11">
        <v>65.2</v>
      </c>
      <c r="AE317" s="9">
        <f>IF(AC317="","",ROUND(AC317,1))</f>
        <v>6.9</v>
      </c>
    </row>
    <row r="318" spans="1:31" x14ac:dyDescent="0.25">
      <c r="A318" s="2">
        <v>6312</v>
      </c>
      <c r="B318" s="3" t="s">
        <v>404</v>
      </c>
      <c r="C318" s="2">
        <v>2</v>
      </c>
      <c r="D318" s="3" t="s">
        <v>19</v>
      </c>
      <c r="E318" s="3" t="s">
        <v>47</v>
      </c>
      <c r="F318" s="4">
        <v>42011</v>
      </c>
      <c r="G318" s="11">
        <v>29360</v>
      </c>
      <c r="H318" s="16">
        <v>65</v>
      </c>
      <c r="I318" s="16">
        <v>60</v>
      </c>
      <c r="J318" s="16">
        <v>59.5</v>
      </c>
      <c r="K318" s="16">
        <v>47.9</v>
      </c>
      <c r="L318" s="13">
        <v>34448</v>
      </c>
      <c r="M318" s="14">
        <v>42158</v>
      </c>
      <c r="N318" s="11">
        <v>34160</v>
      </c>
      <c r="O318" s="16">
        <v>65.2</v>
      </c>
      <c r="P318" s="18">
        <v>58.7</v>
      </c>
      <c r="Q318" s="18">
        <v>59.3</v>
      </c>
      <c r="R318" s="20"/>
      <c r="S318" s="2">
        <v>6312</v>
      </c>
      <c r="T318" s="2">
        <v>1</v>
      </c>
      <c r="U318">
        <f>IF(AND(G318&gt;0,N318&gt;0), N318-G318, 0)</f>
        <v>4800</v>
      </c>
      <c r="V318">
        <f>M318-F318</f>
        <v>147</v>
      </c>
      <c r="W318">
        <f>IF(U318 &gt; 0, U318/V318, 0)</f>
        <v>32.653061224489797</v>
      </c>
      <c r="X318">
        <f>IF(AND(H318&gt;0,O318&gt;0), O318-H318, 0)</f>
        <v>0.20000000000000284</v>
      </c>
      <c r="Y318" s="9">
        <f>IF(AND(G318&gt;0,H318&gt;0),G318/H318,"")</f>
        <v>451.69230769230768</v>
      </c>
      <c r="Z318" s="9">
        <f>IF(AND(N318&gt;0,O318&gt;0),N318/O318,"")</f>
        <v>523.92638036809808</v>
      </c>
      <c r="AA318" s="9">
        <f>IF(AND(G318&gt;0,H318&gt;0),G318/(H318*H318),"")</f>
        <v>6.9491124260355033</v>
      </c>
      <c r="AB318" s="9">
        <f>IF(AND(N318&gt;0,O318&gt;0),G318/(O318*O318),"")</f>
        <v>6.9065452218751178</v>
      </c>
      <c r="AC318" s="9">
        <v>6.9065452218751178</v>
      </c>
      <c r="AD318" s="16">
        <v>65.2</v>
      </c>
      <c r="AE318" s="9">
        <f>IF(AC318="","",ROUND(AC318,1))</f>
        <v>6.9</v>
      </c>
    </row>
    <row r="319" spans="1:31" x14ac:dyDescent="0.25">
      <c r="A319" s="2">
        <v>5833</v>
      </c>
      <c r="B319" s="3" t="s">
        <v>350</v>
      </c>
      <c r="C319" s="2">
        <v>2</v>
      </c>
      <c r="D319" s="3" t="s">
        <v>19</v>
      </c>
      <c r="E319" s="3" t="s">
        <v>47</v>
      </c>
      <c r="F319" s="4">
        <v>41429</v>
      </c>
      <c r="G319" s="11">
        <v>29950</v>
      </c>
      <c r="H319" s="16">
        <v>64.599999999999994</v>
      </c>
      <c r="I319" s="16">
        <v>59.6</v>
      </c>
      <c r="J319" s="16">
        <v>59.3</v>
      </c>
      <c r="K319" s="16">
        <v>45.6</v>
      </c>
      <c r="L319" s="13">
        <v>29494</v>
      </c>
      <c r="M319" s="14">
        <v>41436</v>
      </c>
      <c r="N319" s="11">
        <v>30240</v>
      </c>
      <c r="O319" s="16">
        <v>65.400000000000006</v>
      </c>
      <c r="P319" s="18">
        <v>59.4</v>
      </c>
      <c r="Q319" s="18">
        <v>59.4</v>
      </c>
      <c r="R319" s="18">
        <v>45.4</v>
      </c>
      <c r="S319" s="2">
        <v>5833</v>
      </c>
      <c r="T319" s="2">
        <v>1</v>
      </c>
      <c r="U319">
        <f>IF(AND(G319&gt;0,N319&gt;0), N319-G319, 0)</f>
        <v>290</v>
      </c>
      <c r="V319">
        <f>M319-F319</f>
        <v>7</v>
      </c>
      <c r="W319">
        <f>IF(U319 &gt; 0, U319/V319, 0)</f>
        <v>41.428571428571431</v>
      </c>
      <c r="X319">
        <f>IF(AND(H319&gt;0,O319&gt;0), O319-H319, 0)</f>
        <v>0.80000000000001137</v>
      </c>
      <c r="Y319" s="9">
        <f>IF(AND(G319&gt;0,H319&gt;0),G319/H319,"")</f>
        <v>463.62229102167186</v>
      </c>
      <c r="Z319" s="9">
        <f>IF(AND(N319&gt;0,O319&gt;0),N319/O319,"")</f>
        <v>462.38532110091739</v>
      </c>
      <c r="AA319" s="9">
        <f>IF(AND(G319&gt;0,H319&gt;0),G319/(H319*H319),"")</f>
        <v>7.176815650490278</v>
      </c>
      <c r="AB319" s="9">
        <f>IF(AND(N319&gt;0,O319&gt;0),G319/(O319*O319),"")</f>
        <v>7.0023099439815191</v>
      </c>
      <c r="AC319" s="9">
        <v>7.0023099439815191</v>
      </c>
      <c r="AD319" s="16">
        <v>65.400000000000006</v>
      </c>
      <c r="AE319" s="9">
        <f>IF(AC319="","",ROUND(AC319,1))</f>
        <v>7</v>
      </c>
    </row>
    <row r="320" spans="1:31" x14ac:dyDescent="0.25">
      <c r="A320" s="2">
        <v>7021</v>
      </c>
      <c r="B320" s="3" t="s">
        <v>521</v>
      </c>
      <c r="C320" s="2">
        <v>2</v>
      </c>
      <c r="D320" s="3" t="s">
        <v>19</v>
      </c>
      <c r="E320" s="3" t="s">
        <v>47</v>
      </c>
      <c r="F320" s="4">
        <v>43112</v>
      </c>
      <c r="G320" s="11">
        <v>30680</v>
      </c>
      <c r="H320" s="11">
        <v>65.5</v>
      </c>
      <c r="I320" s="11">
        <v>66.5</v>
      </c>
      <c r="J320" s="11">
        <v>60.8</v>
      </c>
      <c r="K320" s="11">
        <v>45.5</v>
      </c>
      <c r="L320" s="13">
        <v>43285</v>
      </c>
      <c r="M320" s="14">
        <v>43363</v>
      </c>
      <c r="N320" s="11">
        <v>28460</v>
      </c>
      <c r="O320" s="11">
        <v>65.400000000000006</v>
      </c>
      <c r="P320" s="5">
        <v>57.4</v>
      </c>
      <c r="Q320" s="5">
        <v>60.4</v>
      </c>
      <c r="R320" s="17"/>
      <c r="S320" s="2">
        <v>7021</v>
      </c>
      <c r="T320" s="2">
        <v>1</v>
      </c>
      <c r="U320">
        <f>IF(AND(G320&gt;0,N320&gt;0), N320-G320, 0)</f>
        <v>-2220</v>
      </c>
      <c r="V320">
        <f>M320-F320</f>
        <v>251</v>
      </c>
      <c r="W320">
        <f>IF(U320 &gt; 0, U320/V320, 0)</f>
        <v>0</v>
      </c>
      <c r="X320">
        <f>IF(AND(H320&gt;0,O320&gt;0), O320-H320, 0)</f>
        <v>-9.9999999999994316E-2</v>
      </c>
      <c r="Y320" s="9">
        <f>IF(AND(G320&gt;0,H320&gt;0),G320/H320,"")</f>
        <v>468.39694656488547</v>
      </c>
      <c r="Z320" s="9">
        <f>IF(AND(N320&gt;0,O320&gt;0),N320/O320,"")</f>
        <v>435.16819571865437</v>
      </c>
      <c r="AA320" s="9">
        <f>IF(AND(G320&gt;0,H320&gt;0),G320/(H320*H320),"")</f>
        <v>7.1510984208379469</v>
      </c>
      <c r="AB320" s="9">
        <f>IF(AND(N320&gt;0,O320&gt;0),G320/(O320*O320),"")</f>
        <v>7.1729839426161268</v>
      </c>
      <c r="AC320" s="9">
        <v>7.1729839426161268</v>
      </c>
      <c r="AD320" s="11">
        <v>65.400000000000006</v>
      </c>
      <c r="AE320" s="9">
        <f>IF(AC320="","",ROUND(AC320,1))</f>
        <v>7.2</v>
      </c>
    </row>
    <row r="321" spans="1:31" x14ac:dyDescent="0.25">
      <c r="A321" s="2">
        <v>79</v>
      </c>
      <c r="B321" s="3" t="s">
        <v>38</v>
      </c>
      <c r="C321" s="2">
        <v>1</v>
      </c>
      <c r="D321" s="3" t="s">
        <v>27</v>
      </c>
      <c r="E321" s="3" t="s">
        <v>20</v>
      </c>
      <c r="F321" s="4">
        <v>37245</v>
      </c>
      <c r="G321" s="11">
        <v>29200</v>
      </c>
      <c r="H321" s="11">
        <v>65</v>
      </c>
      <c r="I321" s="11">
        <v>58.5</v>
      </c>
      <c r="J321" s="15"/>
      <c r="K321" s="15"/>
      <c r="L321" s="13">
        <v>8402</v>
      </c>
      <c r="M321" s="14">
        <v>37979</v>
      </c>
      <c r="N321" s="11">
        <v>32000</v>
      </c>
      <c r="O321" s="11">
        <v>65.5</v>
      </c>
      <c r="P321" s="17"/>
      <c r="Q321" s="17"/>
      <c r="R321" s="5">
        <v>60</v>
      </c>
      <c r="S321" s="2">
        <v>79</v>
      </c>
      <c r="T321" s="2">
        <v>1</v>
      </c>
      <c r="U321">
        <f>IF(AND(G321&gt;0,N321&gt;0), N321-G321, 0)</f>
        <v>2800</v>
      </c>
      <c r="V321">
        <f>M321-F321</f>
        <v>734</v>
      </c>
      <c r="W321">
        <f>IF(U321 &gt; 0, U321/V321, 0)</f>
        <v>3.8147138964577656</v>
      </c>
      <c r="X321">
        <f>IF(AND(H321&gt;0,O321&gt;0), O321-H321, 0)</f>
        <v>0.5</v>
      </c>
      <c r="Y321" s="9">
        <f>IF(AND(G321&gt;0,H321&gt;0),G321/H321,"")</f>
        <v>449.23076923076923</v>
      </c>
      <c r="Z321" s="9">
        <f>IF(AND(N321&gt;0,O321&gt;0),N321/O321,"")</f>
        <v>488.5496183206107</v>
      </c>
      <c r="AA321" s="9">
        <f>IF(AND(G321&gt;0,H321&gt;0),G321/(H321*H321),"")</f>
        <v>6.9112426035502956</v>
      </c>
      <c r="AB321" s="9">
        <f>IF(AND(N321&gt;0,O321&gt;0),G321/(O321*O321),"")</f>
        <v>6.8061301788940041</v>
      </c>
      <c r="AC321" s="9">
        <v>6.8061301788940041</v>
      </c>
      <c r="AD321" s="11">
        <v>65.5</v>
      </c>
      <c r="AE321" s="9">
        <f>IF(AC321="","",ROUND(AC321,1))</f>
        <v>6.8</v>
      </c>
    </row>
    <row r="322" spans="1:31" x14ac:dyDescent="0.25">
      <c r="A322" s="2">
        <v>5877</v>
      </c>
      <c r="B322" s="3" t="s">
        <v>352</v>
      </c>
      <c r="C322" s="2">
        <v>2</v>
      </c>
      <c r="D322" s="3" t="s">
        <v>19</v>
      </c>
      <c r="E322" s="3" t="s">
        <v>47</v>
      </c>
      <c r="F322" s="4">
        <v>41490</v>
      </c>
      <c r="G322" s="11">
        <v>33500</v>
      </c>
      <c r="H322" s="11">
        <v>65.5</v>
      </c>
      <c r="I322" s="11">
        <v>61.2</v>
      </c>
      <c r="J322" s="11">
        <v>61.1</v>
      </c>
      <c r="K322" s="11">
        <v>49.7</v>
      </c>
      <c r="L322" s="13">
        <v>29775</v>
      </c>
      <c r="M322" s="14">
        <v>41490</v>
      </c>
      <c r="N322" s="11">
        <v>33500</v>
      </c>
      <c r="O322" s="11">
        <v>65.5</v>
      </c>
      <c r="P322" s="5">
        <v>61.2</v>
      </c>
      <c r="Q322" s="5">
        <v>61.1</v>
      </c>
      <c r="R322" s="5">
        <v>49.7</v>
      </c>
      <c r="S322" s="2">
        <v>5877</v>
      </c>
      <c r="T322" s="2">
        <v>1</v>
      </c>
      <c r="U322">
        <f>IF(AND(G322&gt;0,N322&gt;0), N322-G322, 0)</f>
        <v>0</v>
      </c>
      <c r="V322">
        <f>M322-F322</f>
        <v>0</v>
      </c>
      <c r="W322">
        <f>IF(U322 &gt; 0, U322/V322, 0)</f>
        <v>0</v>
      </c>
      <c r="X322">
        <f>IF(AND(H322&gt;0,O322&gt;0), O322-H322, 0)</f>
        <v>0</v>
      </c>
      <c r="Y322" s="9">
        <f>IF(AND(G322&gt;0,H322&gt;0),G322/H322,"")</f>
        <v>511.4503816793893</v>
      </c>
      <c r="Z322" s="9">
        <f>IF(AND(N322&gt;0,O322&gt;0),N322/O322,"")</f>
        <v>511.4503816793893</v>
      </c>
      <c r="AA322" s="9">
        <f>IF(AND(G322&gt;0,H322&gt;0),G322/(H322*H322),"")</f>
        <v>7.8084027737311343</v>
      </c>
      <c r="AB322" s="9">
        <f>IF(AND(N322&gt;0,O322&gt;0),G322/(O322*O322),"")</f>
        <v>7.8084027737311343</v>
      </c>
      <c r="AC322" s="9">
        <v>7.8084027737311343</v>
      </c>
      <c r="AD322" s="11">
        <v>65.5</v>
      </c>
      <c r="AE322" s="9">
        <f>IF(AC322="","",ROUND(AC322,1))</f>
        <v>7.8</v>
      </c>
    </row>
    <row r="323" spans="1:31" x14ac:dyDescent="0.25">
      <c r="A323" s="2">
        <v>4950</v>
      </c>
      <c r="B323" s="3" t="s">
        <v>247</v>
      </c>
      <c r="C323" s="2">
        <v>2</v>
      </c>
      <c r="D323" s="3" t="s">
        <v>19</v>
      </c>
      <c r="E323" s="3" t="s">
        <v>20</v>
      </c>
      <c r="F323" s="4">
        <v>40688</v>
      </c>
      <c r="G323" s="11">
        <v>33840</v>
      </c>
      <c r="H323" s="16">
        <v>66</v>
      </c>
      <c r="I323" s="16">
        <v>60.3</v>
      </c>
      <c r="J323" s="16">
        <v>62.1</v>
      </c>
      <c r="K323" s="16">
        <v>48.8</v>
      </c>
      <c r="L323" s="13">
        <v>23632</v>
      </c>
      <c r="M323" s="14">
        <v>40868</v>
      </c>
      <c r="N323" s="11">
        <v>35240</v>
      </c>
      <c r="O323" s="16">
        <v>65.5</v>
      </c>
      <c r="P323" s="18">
        <v>59.7</v>
      </c>
      <c r="Q323" s="18">
        <v>62.4</v>
      </c>
      <c r="R323" s="18">
        <v>48.9</v>
      </c>
      <c r="S323" s="2">
        <v>4950</v>
      </c>
      <c r="T323" s="2">
        <v>2</v>
      </c>
      <c r="U323">
        <f>IF(AND(G323&gt;0,N323&gt;0), N323-G323, 0)</f>
        <v>1400</v>
      </c>
      <c r="V323">
        <f>M323-F323</f>
        <v>180</v>
      </c>
      <c r="W323">
        <f>IF(U323 &gt; 0, U323/V323, 0)</f>
        <v>7.7777777777777777</v>
      </c>
      <c r="X323">
        <f>IF(AND(H323&gt;0,O323&gt;0), O323-H323, 0)</f>
        <v>-0.5</v>
      </c>
      <c r="Y323" s="9">
        <f>IF(AND(G323&gt;0,H323&gt;0),G323/H323,"")</f>
        <v>512.72727272727275</v>
      </c>
      <c r="Z323" s="9">
        <f>IF(AND(N323&gt;0,O323&gt;0),N323/O323,"")</f>
        <v>538.01526717557249</v>
      </c>
      <c r="AA323" s="9">
        <f>IF(AND(G323&gt;0,H323&gt;0),G323/(H323*H323),"")</f>
        <v>7.7685950413223139</v>
      </c>
      <c r="AB323" s="9">
        <f>IF(AND(N323&gt;0,O323&gt;0),G323/(O323*O323),"")</f>
        <v>7.8876522347182565</v>
      </c>
      <c r="AC323" s="9">
        <v>7.8876522347182565</v>
      </c>
      <c r="AD323" s="16">
        <v>65.5</v>
      </c>
      <c r="AE323" s="9">
        <f>IF(AC323="","",ROUND(AC323,1))</f>
        <v>7.9</v>
      </c>
    </row>
    <row r="324" spans="1:31" x14ac:dyDescent="0.25">
      <c r="A324" s="2">
        <v>4190</v>
      </c>
      <c r="B324" s="3" t="s">
        <v>204</v>
      </c>
      <c r="C324" s="2">
        <v>2</v>
      </c>
      <c r="D324" s="3" t="s">
        <v>19</v>
      </c>
      <c r="E324" s="3" t="s">
        <v>47</v>
      </c>
      <c r="F324" s="4">
        <v>40099</v>
      </c>
      <c r="G324" s="11">
        <v>34680</v>
      </c>
      <c r="H324" s="11">
        <v>66.400000000000006</v>
      </c>
      <c r="I324" s="11">
        <v>62.3</v>
      </c>
      <c r="J324" s="15"/>
      <c r="K324" s="15"/>
      <c r="L324" s="13">
        <v>17108</v>
      </c>
      <c r="M324" s="14">
        <v>40114</v>
      </c>
      <c r="N324" s="11">
        <v>34360</v>
      </c>
      <c r="O324" s="11">
        <v>65.5</v>
      </c>
      <c r="P324" s="5">
        <v>62</v>
      </c>
      <c r="Q324" s="5">
        <v>62.8</v>
      </c>
      <c r="R324" s="5">
        <v>52.9</v>
      </c>
      <c r="S324" s="2">
        <v>4190</v>
      </c>
      <c r="T324" s="2">
        <v>1</v>
      </c>
      <c r="U324">
        <f>IF(AND(G324&gt;0,N324&gt;0), N324-G324, 0)</f>
        <v>-320</v>
      </c>
      <c r="V324">
        <f>M324-F324</f>
        <v>15</v>
      </c>
      <c r="W324">
        <f>IF(U324 &gt; 0, U324/V324, 0)</f>
        <v>0</v>
      </c>
      <c r="X324">
        <f>IF(AND(H324&gt;0,O324&gt;0), O324-H324, 0)</f>
        <v>-0.90000000000000568</v>
      </c>
      <c r="Y324" s="9">
        <f>IF(AND(G324&gt;0,H324&gt;0),G324/H324,"")</f>
        <v>522.28915662650593</v>
      </c>
      <c r="Z324" s="9">
        <f>IF(AND(N324&gt;0,O324&gt;0),N324/O324,"")</f>
        <v>524.58015267175574</v>
      </c>
      <c r="AA324" s="9">
        <f>IF(AND(G324&gt;0,H324&gt;0),G324/(H324*H324),"")</f>
        <v>7.8658005516040044</v>
      </c>
      <c r="AB324" s="9">
        <f>IF(AND(N324&gt;0,O324&gt;0),G324/(O324*O324),"")</f>
        <v>8.0834450206864403</v>
      </c>
      <c r="AC324" s="9">
        <v>8.0834450206864403</v>
      </c>
      <c r="AD324" s="11">
        <v>65.5</v>
      </c>
      <c r="AE324" s="9">
        <f>IF(AC324="","",ROUND(AC324,1))</f>
        <v>8.1</v>
      </c>
    </row>
    <row r="325" spans="1:31" x14ac:dyDescent="0.25">
      <c r="A325" s="2">
        <v>5960</v>
      </c>
      <c r="B325" s="3" t="s">
        <v>356</v>
      </c>
      <c r="C325" s="2">
        <v>2</v>
      </c>
      <c r="D325" s="3" t="s">
        <v>19</v>
      </c>
      <c r="E325" s="3" t="s">
        <v>20</v>
      </c>
      <c r="F325" s="4">
        <v>41530</v>
      </c>
      <c r="G325" s="11">
        <v>35060</v>
      </c>
      <c r="H325" s="11">
        <v>65.5</v>
      </c>
      <c r="I325" s="11">
        <v>63</v>
      </c>
      <c r="J325" s="11">
        <v>61.5</v>
      </c>
      <c r="K325" s="19"/>
      <c r="L325" s="13">
        <v>30564</v>
      </c>
      <c r="M325" s="14">
        <v>41597</v>
      </c>
      <c r="N325" s="11">
        <v>35540</v>
      </c>
      <c r="O325" s="11">
        <v>65.7</v>
      </c>
      <c r="P325" s="5">
        <v>62.2</v>
      </c>
      <c r="Q325" s="5">
        <v>61.2</v>
      </c>
      <c r="R325" s="20"/>
      <c r="S325" s="2">
        <v>5960</v>
      </c>
      <c r="T325" s="2">
        <v>1</v>
      </c>
      <c r="U325">
        <f>IF(AND(G325&gt;0,N325&gt;0), N325-G325, 0)</f>
        <v>480</v>
      </c>
      <c r="V325">
        <f>M325-F325</f>
        <v>67</v>
      </c>
      <c r="W325">
        <f>IF(U325 &gt; 0, U325/V325, 0)</f>
        <v>7.1641791044776122</v>
      </c>
      <c r="X325">
        <f>IF(AND(H325&gt;0,O325&gt;0), O325-H325, 0)</f>
        <v>0.20000000000000284</v>
      </c>
      <c r="Y325" s="9">
        <f>IF(AND(G325&gt;0,H325&gt;0),G325/H325,"")</f>
        <v>535.26717557251914</v>
      </c>
      <c r="Z325" s="9">
        <f>IF(AND(N325&gt;0,O325&gt;0),N325/O325,"")</f>
        <v>540.94368340943686</v>
      </c>
      <c r="AA325" s="9">
        <f>IF(AND(G325&gt;0,H325&gt;0),G325/(H325*H325),"")</f>
        <v>8.1720179476720478</v>
      </c>
      <c r="AB325" s="9">
        <f>IF(AND(N325&gt;0,O325&gt;0),G325/(O325*O325),"")</f>
        <v>8.1223401421062</v>
      </c>
      <c r="AC325" s="9">
        <v>8.1223401421062</v>
      </c>
      <c r="AD325" s="11">
        <v>65.7</v>
      </c>
      <c r="AE325" s="9">
        <f>IF(AC325="","",ROUND(AC325,1))</f>
        <v>8.1</v>
      </c>
    </row>
    <row r="326" spans="1:31" x14ac:dyDescent="0.25">
      <c r="A326" s="2">
        <v>4323</v>
      </c>
      <c r="B326" s="3" t="s">
        <v>215</v>
      </c>
      <c r="C326" s="2">
        <v>2</v>
      </c>
      <c r="D326" s="3" t="s">
        <v>19</v>
      </c>
      <c r="E326" s="3" t="s">
        <v>41</v>
      </c>
      <c r="F326" s="4">
        <v>40341</v>
      </c>
      <c r="G326" s="11">
        <v>37540</v>
      </c>
      <c r="H326" s="11">
        <v>65</v>
      </c>
      <c r="I326" s="11">
        <v>62</v>
      </c>
      <c r="J326" s="15"/>
      <c r="K326" s="15"/>
      <c r="L326" s="13">
        <v>19093</v>
      </c>
      <c r="M326" s="14">
        <v>40346</v>
      </c>
      <c r="N326" s="11">
        <v>36340</v>
      </c>
      <c r="O326" s="11">
        <v>65.7</v>
      </c>
      <c r="P326" s="5">
        <v>68.7</v>
      </c>
      <c r="Q326" s="18">
        <v>62.8</v>
      </c>
      <c r="R326" s="18">
        <v>51.7</v>
      </c>
      <c r="S326" s="2">
        <v>4323</v>
      </c>
      <c r="T326" s="2">
        <v>1</v>
      </c>
      <c r="U326">
        <f>IF(AND(G326&gt;0,N326&gt;0), N326-G326, 0)</f>
        <v>-1200</v>
      </c>
      <c r="V326">
        <f>M326-F326</f>
        <v>5</v>
      </c>
      <c r="W326">
        <f>IF(U326 &gt; 0, U326/V326, 0)</f>
        <v>0</v>
      </c>
      <c r="X326">
        <f>IF(AND(H326&gt;0,O326&gt;0), O326-H326, 0)</f>
        <v>0.70000000000000284</v>
      </c>
      <c r="Y326" s="9">
        <f>IF(AND(G326&gt;0,H326&gt;0),G326/H326,"")</f>
        <v>577.53846153846155</v>
      </c>
      <c r="Z326" s="9">
        <f>IF(AND(N326&gt;0,O326&gt;0),N326/O326,"")</f>
        <v>553.12024353120239</v>
      </c>
      <c r="AA326" s="9">
        <f>IF(AND(G326&gt;0,H326&gt;0),G326/(H326*H326),"")</f>
        <v>8.8852071005917157</v>
      </c>
      <c r="AB326" s="9">
        <f>IF(AND(N326&gt;0,O326&gt;0),G326/(O326*O326),"")</f>
        <v>8.696881030652218</v>
      </c>
      <c r="AC326" s="9">
        <v>8.696881030652218</v>
      </c>
      <c r="AD326" s="11">
        <v>65.7</v>
      </c>
      <c r="AE326" s="9">
        <f>IF(AC326="","",ROUND(AC326,1))</f>
        <v>8.6999999999999993</v>
      </c>
    </row>
    <row r="327" spans="1:31" x14ac:dyDescent="0.25">
      <c r="A327" s="2">
        <v>133</v>
      </c>
      <c r="B327" s="3" t="s">
        <v>55</v>
      </c>
      <c r="C327" s="2">
        <v>2</v>
      </c>
      <c r="D327" s="3" t="s">
        <v>19</v>
      </c>
      <c r="E327" s="3" t="s">
        <v>47</v>
      </c>
      <c r="F327" s="4">
        <v>36924</v>
      </c>
      <c r="G327" s="11">
        <v>3700</v>
      </c>
      <c r="H327" s="11">
        <v>66</v>
      </c>
      <c r="I327" s="11">
        <v>62</v>
      </c>
      <c r="J327" s="15"/>
      <c r="K327" s="15"/>
      <c r="L327" s="13">
        <v>8169</v>
      </c>
      <c r="M327" s="14">
        <v>36924</v>
      </c>
      <c r="N327" s="11">
        <v>3700</v>
      </c>
      <c r="O327" s="11">
        <v>66</v>
      </c>
      <c r="P327" s="5">
        <v>62</v>
      </c>
      <c r="Q327" s="17"/>
      <c r="R327" s="20"/>
      <c r="S327" s="2">
        <v>133</v>
      </c>
      <c r="T327" s="2">
        <v>1</v>
      </c>
      <c r="U327">
        <f>IF(AND(G327&gt;0,N327&gt;0), N327-G327, 0)</f>
        <v>0</v>
      </c>
      <c r="V327">
        <f>M327-F327</f>
        <v>0</v>
      </c>
      <c r="W327">
        <f>IF(U327 &gt; 0, U327/V327, 0)</f>
        <v>0</v>
      </c>
      <c r="X327">
        <f>IF(AND(H327&gt;0,O327&gt;0), O327-H327, 0)</f>
        <v>0</v>
      </c>
      <c r="Y327" s="9">
        <f>IF(AND(G327&gt;0,H327&gt;0),G327/H327,"")</f>
        <v>56.060606060606062</v>
      </c>
      <c r="Z327" s="9">
        <f>IF(AND(N327&gt;0,O327&gt;0),N327/O327,"")</f>
        <v>56.060606060606062</v>
      </c>
      <c r="AA327" s="9">
        <f>IF(AND(G327&gt;0,H327&gt;0),G327/(H327*H327),"")</f>
        <v>0.84940312213039482</v>
      </c>
      <c r="AB327" s="9">
        <f>IF(AND(N327&gt;0,O327&gt;0),G327/(O327*O327),"")</f>
        <v>0.84940312213039482</v>
      </c>
      <c r="AC327" s="9">
        <v>0.84940312213039482</v>
      </c>
      <c r="AD327" s="11">
        <v>66</v>
      </c>
      <c r="AE327" s="9">
        <f>IF(AC327="","",ROUND(AC327,1))</f>
        <v>0.8</v>
      </c>
    </row>
    <row r="328" spans="1:31" x14ac:dyDescent="0.25">
      <c r="A328" s="2">
        <v>7040</v>
      </c>
      <c r="B328" s="3" t="s">
        <v>532</v>
      </c>
      <c r="C328" s="2">
        <v>2</v>
      </c>
      <c r="D328" s="3" t="s">
        <v>19</v>
      </c>
      <c r="E328" s="3" t="s">
        <v>47</v>
      </c>
      <c r="F328" s="4">
        <v>43132</v>
      </c>
      <c r="G328" s="11">
        <v>30320</v>
      </c>
      <c r="H328" s="11">
        <v>66</v>
      </c>
      <c r="I328" s="11">
        <v>62</v>
      </c>
      <c r="J328" s="11">
        <v>61</v>
      </c>
      <c r="K328" s="11">
        <v>46.6</v>
      </c>
      <c r="L328" s="13">
        <v>41865</v>
      </c>
      <c r="M328" s="14">
        <v>43214</v>
      </c>
      <c r="N328" s="16">
        <v>37400</v>
      </c>
      <c r="O328" s="11">
        <v>66</v>
      </c>
      <c r="P328" s="5">
        <v>63</v>
      </c>
      <c r="Q328" s="5">
        <v>61.8</v>
      </c>
      <c r="R328" s="17"/>
      <c r="S328" s="2">
        <v>7040</v>
      </c>
      <c r="T328" s="2">
        <v>1</v>
      </c>
      <c r="U328">
        <f>IF(AND(G328&gt;0,N328&gt;0), N328-G328, 0)</f>
        <v>7080</v>
      </c>
      <c r="V328">
        <f>M328-F328</f>
        <v>82</v>
      </c>
      <c r="W328">
        <f>IF(U328 &gt; 0, U328/V328, 0)</f>
        <v>86.341463414634148</v>
      </c>
      <c r="X328">
        <f>IF(AND(H328&gt;0,O328&gt;0), O328-H328, 0)</f>
        <v>0</v>
      </c>
      <c r="Y328" s="9">
        <f>IF(AND(G328&gt;0,H328&gt;0),G328/H328,"")</f>
        <v>459.39393939393938</v>
      </c>
      <c r="Z328" s="9">
        <f>IF(AND(N328&gt;0,O328&gt;0),N328/O328,"")</f>
        <v>566.66666666666663</v>
      </c>
      <c r="AA328" s="9">
        <f>IF(AND(G328&gt;0,H328&gt;0),G328/(H328*H328),"")</f>
        <v>6.960514233241506</v>
      </c>
      <c r="AB328" s="9">
        <f>IF(AND(N328&gt;0,O328&gt;0),G328/(O328*O328),"")</f>
        <v>6.960514233241506</v>
      </c>
      <c r="AC328" s="9">
        <v>6.960514233241506</v>
      </c>
      <c r="AD328" s="11">
        <v>66</v>
      </c>
      <c r="AE328" s="9">
        <f>IF(AC328="","",ROUND(AC328,1))</f>
        <v>7</v>
      </c>
    </row>
    <row r="329" spans="1:31" x14ac:dyDescent="0.25">
      <c r="A329" s="2">
        <v>6709</v>
      </c>
      <c r="B329" s="3" t="s">
        <v>459</v>
      </c>
      <c r="C329" s="2">
        <v>2</v>
      </c>
      <c r="D329" s="3" t="s">
        <v>19</v>
      </c>
      <c r="E329" s="3" t="s">
        <v>41</v>
      </c>
      <c r="F329" s="4">
        <v>42486</v>
      </c>
      <c r="G329" s="11">
        <v>32180</v>
      </c>
      <c r="H329" s="11">
        <v>66.400000000000006</v>
      </c>
      <c r="I329" s="11">
        <v>62</v>
      </c>
      <c r="J329" s="11">
        <v>61.7</v>
      </c>
      <c r="K329" s="11">
        <v>61.4</v>
      </c>
      <c r="L329" s="13">
        <v>36682</v>
      </c>
      <c r="M329" s="14">
        <v>42537</v>
      </c>
      <c r="N329" s="11">
        <v>36040</v>
      </c>
      <c r="O329" s="11">
        <v>66</v>
      </c>
      <c r="P329" s="5">
        <v>62</v>
      </c>
      <c r="Q329" s="5">
        <v>91.3</v>
      </c>
      <c r="R329" s="5">
        <v>45</v>
      </c>
      <c r="S329" s="2">
        <v>6709</v>
      </c>
      <c r="T329" s="2">
        <v>1</v>
      </c>
      <c r="U329">
        <f>IF(AND(G329&gt;0,N329&gt;0), N329-G329, 0)</f>
        <v>3860</v>
      </c>
      <c r="V329">
        <f>M329-F329</f>
        <v>51</v>
      </c>
      <c r="W329">
        <f>IF(U329 &gt; 0, U329/V329, 0)</f>
        <v>75.686274509803923</v>
      </c>
      <c r="X329">
        <f>IF(AND(H329&gt;0,O329&gt;0), O329-H329, 0)</f>
        <v>-0.40000000000000568</v>
      </c>
      <c r="Y329" s="9">
        <f>IF(AND(G329&gt;0,H329&gt;0),G329/H329,"")</f>
        <v>484.63855421686742</v>
      </c>
      <c r="Z329" s="9">
        <f>IF(AND(N329&gt;0,O329&gt;0),N329/O329,"")</f>
        <v>546.06060606060601</v>
      </c>
      <c r="AA329" s="9">
        <f>IF(AND(G329&gt;0,H329&gt;0),G329/(H329*H329),"")</f>
        <v>7.2987734068805326</v>
      </c>
      <c r="AB329" s="9">
        <f>IF(AND(N329&gt;0,O329&gt;0),G329/(O329*O329),"")</f>
        <v>7.3875114784205698</v>
      </c>
      <c r="AC329" s="9">
        <v>7.3875114784205698</v>
      </c>
      <c r="AD329" s="11">
        <v>66</v>
      </c>
      <c r="AE329" s="9">
        <f>IF(AC329="","",ROUND(AC329,1))</f>
        <v>7.4</v>
      </c>
    </row>
    <row r="330" spans="1:31" x14ac:dyDescent="0.25">
      <c r="A330" s="2">
        <v>6603</v>
      </c>
      <c r="B330" s="3" t="s">
        <v>432</v>
      </c>
      <c r="C330" s="2">
        <v>2</v>
      </c>
      <c r="D330" s="3" t="s">
        <v>19</v>
      </c>
      <c r="E330" s="3" t="s">
        <v>47</v>
      </c>
      <c r="F330" s="4">
        <v>42266</v>
      </c>
      <c r="G330" s="11">
        <v>37450</v>
      </c>
      <c r="H330" s="11">
        <v>65.5</v>
      </c>
      <c r="I330" s="11">
        <v>66</v>
      </c>
      <c r="J330" s="16">
        <v>60</v>
      </c>
      <c r="K330" s="16">
        <v>50.5</v>
      </c>
      <c r="L330" s="13">
        <v>35417</v>
      </c>
      <c r="M330" s="14">
        <v>42305</v>
      </c>
      <c r="N330" s="11">
        <v>35740</v>
      </c>
      <c r="O330" s="11">
        <v>66</v>
      </c>
      <c r="P330" s="5">
        <v>66</v>
      </c>
      <c r="Q330" s="18">
        <v>60.1</v>
      </c>
      <c r="R330" s="18">
        <v>50.5</v>
      </c>
      <c r="S330" s="2">
        <v>6603</v>
      </c>
      <c r="T330" s="2">
        <v>1</v>
      </c>
      <c r="U330">
        <f>IF(AND(G330&gt;0,N330&gt;0), N330-G330, 0)</f>
        <v>-1710</v>
      </c>
      <c r="V330">
        <f>M330-F330</f>
        <v>39</v>
      </c>
      <c r="W330">
        <f>IF(U330 &gt; 0, U330/V330, 0)</f>
        <v>0</v>
      </c>
      <c r="X330">
        <f>IF(AND(H330&gt;0,O330&gt;0), O330-H330, 0)</f>
        <v>0.5</v>
      </c>
      <c r="Y330" s="9">
        <f>IF(AND(G330&gt;0,H330&gt;0),G330/H330,"")</f>
        <v>571.75572519083971</v>
      </c>
      <c r="Z330" s="9">
        <f>IF(AND(N330&gt;0,O330&gt;0),N330/O330,"")</f>
        <v>541.5151515151515</v>
      </c>
      <c r="AA330" s="9">
        <f>IF(AND(G330&gt;0,H330&gt;0),G330/(H330*H330),"")</f>
        <v>8.7290950410815213</v>
      </c>
      <c r="AB330" s="9">
        <f>IF(AND(N330&gt;0,O330&gt;0),G330/(O330*O330),"")</f>
        <v>8.5973370064279155</v>
      </c>
      <c r="AC330" s="9">
        <v>8.5973370064279155</v>
      </c>
      <c r="AD330" s="11">
        <v>66</v>
      </c>
      <c r="AE330" s="9">
        <f>IF(AC330="","",ROUND(AC330,1))</f>
        <v>8.6</v>
      </c>
    </row>
    <row r="331" spans="1:31" ht="30" x14ac:dyDescent="0.25">
      <c r="A331" s="2">
        <v>7062</v>
      </c>
      <c r="B331" s="3" t="s">
        <v>542</v>
      </c>
      <c r="C331" s="2">
        <v>2</v>
      </c>
      <c r="D331" s="3" t="s">
        <v>19</v>
      </c>
      <c r="E331" s="3" t="s">
        <v>47</v>
      </c>
      <c r="F331" s="4">
        <v>43230</v>
      </c>
      <c r="G331" s="11">
        <v>25980</v>
      </c>
      <c r="H331" s="11">
        <v>61.5</v>
      </c>
      <c r="I331" s="11">
        <v>55.5</v>
      </c>
      <c r="J331" s="11">
        <v>56.5</v>
      </c>
      <c r="K331" s="11">
        <v>44</v>
      </c>
      <c r="L331" s="13">
        <v>43183</v>
      </c>
      <c r="M331" s="14">
        <v>43355</v>
      </c>
      <c r="N331" s="11">
        <v>32760</v>
      </c>
      <c r="O331" s="11">
        <v>66.2</v>
      </c>
      <c r="P331" s="5">
        <v>67.400000000000006</v>
      </c>
      <c r="Q331" s="5">
        <v>66.900000000000006</v>
      </c>
      <c r="R331" s="17"/>
      <c r="S331" s="2">
        <v>7062</v>
      </c>
      <c r="T331" s="2">
        <v>1</v>
      </c>
      <c r="U331">
        <f>IF(AND(G331&gt;0,N331&gt;0), N331-G331, 0)</f>
        <v>6780</v>
      </c>
      <c r="V331">
        <f>M331-F331</f>
        <v>125</v>
      </c>
      <c r="W331">
        <f>IF(U331 &gt; 0, U331/V331, 0)</f>
        <v>54.24</v>
      </c>
      <c r="X331">
        <f>IF(AND(H331&gt;0,O331&gt;0), O331-H331, 0)</f>
        <v>4.7000000000000028</v>
      </c>
      <c r="Y331" s="9">
        <f>IF(AND(G331&gt;0,H331&gt;0),G331/H331,"")</f>
        <v>422.4390243902439</v>
      </c>
      <c r="Z331" s="9">
        <f>IF(AND(N331&gt;0,O331&gt;0),N331/O331,"")</f>
        <v>494.86404833836855</v>
      </c>
      <c r="AA331" s="9">
        <f>IF(AND(G331&gt;0,H331&gt;0),G331/(H331*H331),"")</f>
        <v>6.8689272258576244</v>
      </c>
      <c r="AB331" s="9">
        <f>IF(AND(N331&gt;0,O331&gt;0),G331/(O331*O331),"")</f>
        <v>5.9282043792955514</v>
      </c>
      <c r="AC331" s="9">
        <v>5.9282043792955514</v>
      </c>
      <c r="AD331" s="11">
        <v>66.2</v>
      </c>
      <c r="AE331" s="9">
        <f>IF(AC331="","",ROUND(AC331,1))</f>
        <v>5.9</v>
      </c>
    </row>
    <row r="332" spans="1:31" x14ac:dyDescent="0.25">
      <c r="A332" s="2">
        <v>6145</v>
      </c>
      <c r="B332" s="3" t="s">
        <v>383</v>
      </c>
      <c r="C332" s="2">
        <v>2</v>
      </c>
      <c r="D332" s="3" t="s">
        <v>19</v>
      </c>
      <c r="E332" s="3" t="s">
        <v>47</v>
      </c>
      <c r="F332" s="4">
        <v>41783</v>
      </c>
      <c r="G332" s="11">
        <v>33780</v>
      </c>
      <c r="H332" s="11">
        <v>63</v>
      </c>
      <c r="I332" s="11">
        <v>61</v>
      </c>
      <c r="J332" s="11">
        <v>65.5</v>
      </c>
      <c r="K332" s="11">
        <v>48.2</v>
      </c>
      <c r="L332" s="13">
        <v>33156</v>
      </c>
      <c r="M332" s="14">
        <v>41989</v>
      </c>
      <c r="N332" s="11">
        <v>43900</v>
      </c>
      <c r="O332" s="11">
        <v>66.400000000000006</v>
      </c>
      <c r="P332" s="5">
        <v>63.5</v>
      </c>
      <c r="Q332" s="5">
        <v>60.8</v>
      </c>
      <c r="R332" s="17"/>
      <c r="S332" s="2">
        <v>6145</v>
      </c>
      <c r="T332" s="2">
        <v>1</v>
      </c>
      <c r="U332">
        <f>IF(AND(G332&gt;0,N332&gt;0), N332-G332, 0)</f>
        <v>10120</v>
      </c>
      <c r="V332">
        <f>M332-F332</f>
        <v>206</v>
      </c>
      <c r="W332">
        <f>IF(U332 &gt; 0, U332/V332, 0)</f>
        <v>49.126213592233007</v>
      </c>
      <c r="X332">
        <f>IF(AND(H332&gt;0,O332&gt;0), O332-H332, 0)</f>
        <v>3.4000000000000057</v>
      </c>
      <c r="Y332" s="9">
        <f>IF(AND(G332&gt;0,H332&gt;0),G332/H332,"")</f>
        <v>536.19047619047615</v>
      </c>
      <c r="Z332" s="9">
        <f>IF(AND(N332&gt;0,O332&gt;0),N332/O332,"")</f>
        <v>661.14457831325296</v>
      </c>
      <c r="AA332" s="9">
        <f>IF(AND(G332&gt;0,H332&gt;0),G332/(H332*H332),"")</f>
        <v>8.510959939531368</v>
      </c>
      <c r="AB332" s="9">
        <f>IF(AND(N332&gt;0,O332&gt;0),G332/(O332*O332),"")</f>
        <v>7.661670779503555</v>
      </c>
      <c r="AC332" s="9">
        <v>7.661670779503555</v>
      </c>
      <c r="AD332" s="11">
        <v>66.400000000000006</v>
      </c>
      <c r="AE332" s="9">
        <f>IF(AC332="","",ROUND(AC332,1))</f>
        <v>7.7</v>
      </c>
    </row>
    <row r="333" spans="1:31" x14ac:dyDescent="0.25">
      <c r="A333" s="2">
        <v>5293</v>
      </c>
      <c r="B333" s="3" t="s">
        <v>277</v>
      </c>
      <c r="C333" s="2">
        <v>2</v>
      </c>
      <c r="D333" s="3" t="s">
        <v>19</v>
      </c>
      <c r="E333" s="3" t="s">
        <v>20</v>
      </c>
      <c r="F333" s="4">
        <v>40976</v>
      </c>
      <c r="G333" s="11">
        <v>35860</v>
      </c>
      <c r="H333" s="11">
        <v>67.400000000000006</v>
      </c>
      <c r="I333" s="11">
        <v>62.9</v>
      </c>
      <c r="J333" s="15"/>
      <c r="K333" s="15"/>
      <c r="L333" s="13">
        <v>25675</v>
      </c>
      <c r="M333" s="14">
        <v>41004</v>
      </c>
      <c r="N333" s="11">
        <v>34140</v>
      </c>
      <c r="O333" s="11">
        <v>66.400000000000006</v>
      </c>
      <c r="P333" s="5">
        <v>61.2</v>
      </c>
      <c r="Q333" s="5">
        <v>63.5</v>
      </c>
      <c r="R333" s="5">
        <v>50.6</v>
      </c>
      <c r="S333" s="2">
        <v>5293</v>
      </c>
      <c r="T333" s="2">
        <v>1</v>
      </c>
      <c r="U333">
        <f>IF(AND(G333&gt;0,N333&gt;0), N333-G333, 0)</f>
        <v>-1720</v>
      </c>
      <c r="V333">
        <f>M333-F333</f>
        <v>28</v>
      </c>
      <c r="W333">
        <f>IF(U333 &gt; 0, U333/V333, 0)</f>
        <v>0</v>
      </c>
      <c r="X333">
        <f>IF(AND(H333&gt;0,O333&gt;0), O333-H333, 0)</f>
        <v>-1</v>
      </c>
      <c r="Y333" s="9">
        <f>IF(AND(G333&gt;0,H333&gt;0),G333/H333,"")</f>
        <v>532.04747774480711</v>
      </c>
      <c r="Z333" s="9">
        <f>IF(AND(N333&gt;0,O333&gt;0),N333/O333,"")</f>
        <v>514.15662650602405</v>
      </c>
      <c r="AA333" s="9">
        <f>IF(AND(G333&gt;0,H333&gt;0),G333/(H333*H333),"")</f>
        <v>7.8938794917627151</v>
      </c>
      <c r="AB333" s="9">
        <f>IF(AND(N333&gt;0,O333&gt;0),G333/(O333*O333),"")</f>
        <v>8.1334373639134832</v>
      </c>
      <c r="AC333" s="9">
        <v>8.1334373639134832</v>
      </c>
      <c r="AD333" s="11">
        <v>66.400000000000006</v>
      </c>
      <c r="AE333" s="9">
        <f>IF(AC333="","",ROUND(AC333,1))</f>
        <v>8.1</v>
      </c>
    </row>
    <row r="334" spans="1:31" x14ac:dyDescent="0.25">
      <c r="A334" s="2">
        <v>6315</v>
      </c>
      <c r="B334" s="3" t="s">
        <v>405</v>
      </c>
      <c r="C334" s="2">
        <v>2</v>
      </c>
      <c r="D334" s="3" t="s">
        <v>19</v>
      </c>
      <c r="E334" s="3" t="s">
        <v>20</v>
      </c>
      <c r="F334" s="4">
        <v>42012</v>
      </c>
      <c r="G334" s="11">
        <v>33140</v>
      </c>
      <c r="H334" s="11">
        <v>66.8</v>
      </c>
      <c r="I334" s="11">
        <v>59.5</v>
      </c>
      <c r="J334" s="11">
        <v>61.3</v>
      </c>
      <c r="K334" s="11">
        <v>43.6</v>
      </c>
      <c r="L334" s="13">
        <v>34322</v>
      </c>
      <c r="M334" s="14">
        <v>42143</v>
      </c>
      <c r="N334" s="11">
        <v>37740</v>
      </c>
      <c r="O334" s="11">
        <v>66.5</v>
      </c>
      <c r="P334" s="5">
        <v>58.1</v>
      </c>
      <c r="Q334" s="5">
        <v>61.3</v>
      </c>
      <c r="R334" s="5">
        <v>49.8</v>
      </c>
      <c r="S334" s="2">
        <v>6315</v>
      </c>
      <c r="T334" s="2">
        <v>1</v>
      </c>
      <c r="U334">
        <f>IF(AND(G334&gt;0,N334&gt;0), N334-G334, 0)</f>
        <v>4600</v>
      </c>
      <c r="V334">
        <f>M334-F334</f>
        <v>131</v>
      </c>
      <c r="W334">
        <f>IF(U334 &gt; 0, U334/V334, 0)</f>
        <v>35.114503816793892</v>
      </c>
      <c r="X334">
        <f>IF(AND(H334&gt;0,O334&gt;0), O334-H334, 0)</f>
        <v>-0.29999999999999716</v>
      </c>
      <c r="Y334" s="9">
        <f>IF(AND(G334&gt;0,H334&gt;0),G334/H334,"")</f>
        <v>496.10778443113776</v>
      </c>
      <c r="Z334" s="9">
        <f>IF(AND(N334&gt;0,O334&gt;0),N334/O334,"")</f>
        <v>567.51879699248116</v>
      </c>
      <c r="AA334" s="9">
        <f>IF(AND(G334&gt;0,H334&gt;0),G334/(H334*H334),"")</f>
        <v>7.4267632399870918</v>
      </c>
      <c r="AB334" s="9">
        <f>IF(AND(N334&gt;0,O334&gt;0),G334/(O334*O334),"")</f>
        <v>7.4939227768669792</v>
      </c>
      <c r="AC334" s="9">
        <v>7.4939227768669792</v>
      </c>
      <c r="AD334" s="11">
        <v>66.5</v>
      </c>
      <c r="AE334" s="9">
        <f>IF(AC334="","",ROUND(AC334,1))</f>
        <v>7.5</v>
      </c>
    </row>
    <row r="335" spans="1:31" x14ac:dyDescent="0.25">
      <c r="A335" s="2">
        <v>6038</v>
      </c>
      <c r="B335" s="3" t="s">
        <v>364</v>
      </c>
      <c r="C335" s="2">
        <v>2</v>
      </c>
      <c r="D335" s="3" t="s">
        <v>19</v>
      </c>
      <c r="E335" s="3" t="s">
        <v>47</v>
      </c>
      <c r="F335" s="4">
        <v>41601</v>
      </c>
      <c r="G335" s="11">
        <v>39050</v>
      </c>
      <c r="H335" s="11">
        <v>68</v>
      </c>
      <c r="I335" s="11">
        <v>62.5</v>
      </c>
      <c r="J335" s="11">
        <v>61.2</v>
      </c>
      <c r="K335" s="11">
        <v>50.3</v>
      </c>
      <c r="L335" s="13">
        <v>32480</v>
      </c>
      <c r="M335" s="14">
        <v>41880</v>
      </c>
      <c r="N335" s="11">
        <v>41000</v>
      </c>
      <c r="O335" s="11">
        <v>66.5</v>
      </c>
      <c r="P335" s="5">
        <v>61.7</v>
      </c>
      <c r="Q335" s="5">
        <v>61.9</v>
      </c>
      <c r="R335" s="17"/>
      <c r="S335" s="2">
        <v>6038</v>
      </c>
      <c r="T335" s="2">
        <v>1</v>
      </c>
      <c r="U335">
        <f>IF(AND(G335&gt;0,N335&gt;0), N335-G335, 0)</f>
        <v>1950</v>
      </c>
      <c r="V335">
        <f>M335-F335</f>
        <v>279</v>
      </c>
      <c r="W335">
        <f>IF(U335 &gt; 0, U335/V335, 0)</f>
        <v>6.989247311827957</v>
      </c>
      <c r="X335">
        <f>IF(AND(H335&gt;0,O335&gt;0), O335-H335, 0)</f>
        <v>-1.5</v>
      </c>
      <c r="Y335" s="9">
        <f>IF(AND(G335&gt;0,H335&gt;0),G335/H335,"")</f>
        <v>574.26470588235293</v>
      </c>
      <c r="Z335" s="9">
        <f>IF(AND(N335&gt;0,O335&gt;0),N335/O335,"")</f>
        <v>616.54135338345861</v>
      </c>
      <c r="AA335" s="9">
        <f>IF(AND(G335&gt;0,H335&gt;0),G335/(H335*H335),"")</f>
        <v>8.445069204152249</v>
      </c>
      <c r="AB335" s="9">
        <f>IF(AND(N335&gt;0,O335&gt;0),G335/(O335*O335),"")</f>
        <v>8.8303465430493535</v>
      </c>
      <c r="AC335" s="9">
        <v>8.8303465430493535</v>
      </c>
      <c r="AD335" s="11">
        <v>66.5</v>
      </c>
      <c r="AE335" s="9">
        <f>IF(AC335="","",ROUND(AC335,1))</f>
        <v>8.8000000000000007</v>
      </c>
    </row>
    <row r="336" spans="1:31" x14ac:dyDescent="0.25">
      <c r="A336" s="2">
        <v>6446</v>
      </c>
      <c r="B336" s="3" t="s">
        <v>422</v>
      </c>
      <c r="C336" s="2">
        <v>2</v>
      </c>
      <c r="D336" s="3" t="s">
        <v>19</v>
      </c>
      <c r="E336" s="3" t="s">
        <v>20</v>
      </c>
      <c r="F336" s="4">
        <v>42130</v>
      </c>
      <c r="G336" s="11">
        <v>41000</v>
      </c>
      <c r="H336" s="11">
        <v>66</v>
      </c>
      <c r="I336" s="11">
        <v>62</v>
      </c>
      <c r="J336" s="16">
        <v>61.3</v>
      </c>
      <c r="K336" s="16">
        <v>48.5</v>
      </c>
      <c r="L336" s="13">
        <v>34483</v>
      </c>
      <c r="M336" s="14">
        <v>42161</v>
      </c>
      <c r="N336" s="11">
        <v>40320</v>
      </c>
      <c r="O336" s="16">
        <v>66.5</v>
      </c>
      <c r="P336" s="18">
        <v>61.5</v>
      </c>
      <c r="Q336" s="18">
        <v>61</v>
      </c>
      <c r="R336" s="20"/>
      <c r="S336" s="2">
        <v>6446</v>
      </c>
      <c r="T336" s="2">
        <v>1</v>
      </c>
      <c r="U336">
        <f>IF(AND(G336&gt;0,N336&gt;0), N336-G336, 0)</f>
        <v>-680</v>
      </c>
      <c r="V336">
        <f>M336-F336</f>
        <v>31</v>
      </c>
      <c r="W336">
        <f>IF(U336 &gt; 0, U336/V336, 0)</f>
        <v>0</v>
      </c>
      <c r="X336">
        <f>IF(AND(H336&gt;0,O336&gt;0), O336-H336, 0)</f>
        <v>0.5</v>
      </c>
      <c r="Y336" s="9">
        <f>IF(AND(G336&gt;0,H336&gt;0),G336/H336,"")</f>
        <v>621.21212121212125</v>
      </c>
      <c r="Z336" s="9">
        <f>IF(AND(N336&gt;0,O336&gt;0),N336/O336,"")</f>
        <v>606.31578947368416</v>
      </c>
      <c r="AA336" s="9">
        <f>IF(AND(G336&gt;0,H336&gt;0),G336/(H336*H336),"")</f>
        <v>9.412304866850322</v>
      </c>
      <c r="AB336" s="9">
        <f>IF(AND(N336&gt;0,O336&gt;0),G336/(O336*O336),"")</f>
        <v>9.2712985471196792</v>
      </c>
      <c r="AC336" s="9">
        <v>9.2712985471196792</v>
      </c>
      <c r="AD336" s="16">
        <v>66.5</v>
      </c>
      <c r="AE336" s="9">
        <f>IF(AC336="","",ROUND(AC336,1))</f>
        <v>9.3000000000000007</v>
      </c>
    </row>
    <row r="337" spans="1:31" x14ac:dyDescent="0.25">
      <c r="A337" s="2">
        <v>6269</v>
      </c>
      <c r="B337" s="3" t="s">
        <v>395</v>
      </c>
      <c r="C337" s="2">
        <v>2</v>
      </c>
      <c r="D337" s="3" t="s">
        <v>19</v>
      </c>
      <c r="E337" s="3" t="s">
        <v>41</v>
      </c>
      <c r="F337" s="4">
        <v>41915</v>
      </c>
      <c r="G337" s="11">
        <v>33780</v>
      </c>
      <c r="H337" s="11">
        <v>66.900000000000006</v>
      </c>
      <c r="I337" s="11">
        <v>63.5</v>
      </c>
      <c r="J337" s="16">
        <v>61.7</v>
      </c>
      <c r="K337" s="16">
        <v>50.1</v>
      </c>
      <c r="L337" s="13">
        <v>32728</v>
      </c>
      <c r="M337" s="14">
        <v>41915</v>
      </c>
      <c r="N337" s="11">
        <v>33780</v>
      </c>
      <c r="O337" s="16">
        <v>66.900000000000006</v>
      </c>
      <c r="P337" s="18">
        <v>63.5</v>
      </c>
      <c r="Q337" s="18">
        <v>61.7</v>
      </c>
      <c r="R337" s="18">
        <v>50.1</v>
      </c>
      <c r="S337" s="2">
        <v>6269</v>
      </c>
      <c r="T337" s="2">
        <v>1</v>
      </c>
      <c r="U337">
        <f>IF(AND(G337&gt;0,N337&gt;0), N337-G337, 0)</f>
        <v>0</v>
      </c>
      <c r="V337">
        <f>M337-F337</f>
        <v>0</v>
      </c>
      <c r="W337">
        <f>IF(U337 &gt; 0, U337/V337, 0)</f>
        <v>0</v>
      </c>
      <c r="X337">
        <f>IF(AND(H337&gt;0,O337&gt;0), O337-H337, 0)</f>
        <v>0</v>
      </c>
      <c r="Y337" s="9">
        <f>IF(AND(G337&gt;0,H337&gt;0),G337/H337,"")</f>
        <v>504.93273542600895</v>
      </c>
      <c r="Z337" s="9">
        <f>IF(AND(N337&gt;0,O337&gt;0),N337/O337,"")</f>
        <v>504.93273542600895</v>
      </c>
      <c r="AA337" s="9">
        <f>IF(AND(G337&gt;0,H337&gt;0),G337/(H337*H337),"")</f>
        <v>7.547574520568145</v>
      </c>
      <c r="AB337" s="9">
        <f>IF(AND(N337&gt;0,O337&gt;0),G337/(O337*O337),"")</f>
        <v>7.547574520568145</v>
      </c>
      <c r="AC337" s="9">
        <v>7.547574520568145</v>
      </c>
      <c r="AD337" s="16">
        <v>66.900000000000006</v>
      </c>
      <c r="AE337" s="9">
        <f>IF(AC337="","",ROUND(AC337,1))</f>
        <v>7.5</v>
      </c>
    </row>
    <row r="338" spans="1:31" x14ac:dyDescent="0.25">
      <c r="A338" s="2">
        <v>6389</v>
      </c>
      <c r="B338" s="3" t="s">
        <v>31</v>
      </c>
      <c r="C338" s="2">
        <v>2</v>
      </c>
      <c r="D338" s="3" t="s">
        <v>19</v>
      </c>
      <c r="E338" s="3" t="s">
        <v>20</v>
      </c>
      <c r="F338" s="4">
        <v>42067</v>
      </c>
      <c r="G338" s="11">
        <v>31040</v>
      </c>
      <c r="H338" s="11">
        <v>66.8</v>
      </c>
      <c r="I338" s="11">
        <v>61.5</v>
      </c>
      <c r="J338" s="11">
        <v>62</v>
      </c>
      <c r="K338" s="11">
        <v>47.1</v>
      </c>
      <c r="L338" s="13">
        <v>36897</v>
      </c>
      <c r="M338" s="14">
        <v>42569</v>
      </c>
      <c r="N338" s="15"/>
      <c r="O338" s="11">
        <v>67</v>
      </c>
      <c r="P338" s="5">
        <v>62.5</v>
      </c>
      <c r="Q338" s="17"/>
      <c r="R338" s="17"/>
      <c r="S338" s="2">
        <v>6389</v>
      </c>
      <c r="T338" s="2">
        <v>1</v>
      </c>
      <c r="U338">
        <f>IF(AND(G338&gt;0,N338&gt;0), N338-G338, 0)</f>
        <v>0</v>
      </c>
      <c r="V338">
        <f>M338-F338</f>
        <v>502</v>
      </c>
      <c r="W338">
        <f>IF(U338 &gt; 0, U338/V338, 0)</f>
        <v>0</v>
      </c>
      <c r="X338">
        <f>IF(AND(H338&gt;0,O338&gt;0), O338-H338, 0)</f>
        <v>0.20000000000000284</v>
      </c>
      <c r="Y338" s="9">
        <f>IF(AND(G338&gt;0,H338&gt;0),G338/H338,"")</f>
        <v>464.67065868263472</v>
      </c>
      <c r="Z338" s="9" t="str">
        <f>IF(AND(N338&gt;0,O338&gt;0),N338/O338,"")</f>
        <v/>
      </c>
      <c r="AA338" s="9">
        <f>IF(AND(G338&gt;0,H338&gt;0),G338/(H338*H338),"")</f>
        <v>6.9561475850693828</v>
      </c>
      <c r="AB338" s="9" t="str">
        <f>IF(AND(N338&gt;0,O338&gt;0),G338/(O338*O338),"")</f>
        <v/>
      </c>
      <c r="AC338" s="9" t="s">
        <v>20</v>
      </c>
      <c r="AD338" s="11">
        <v>67</v>
      </c>
      <c r="AE338" s="9" t="str">
        <f>IF(AC338="","",ROUND(AC338,1))</f>
        <v/>
      </c>
    </row>
    <row r="339" spans="1:31" x14ac:dyDescent="0.25">
      <c r="A339" s="2">
        <v>6868</v>
      </c>
      <c r="B339" s="3" t="s">
        <v>487</v>
      </c>
      <c r="C339" s="2">
        <v>2</v>
      </c>
      <c r="D339" s="3" t="s">
        <v>19</v>
      </c>
      <c r="E339" s="3" t="s">
        <v>47</v>
      </c>
      <c r="F339" s="4">
        <v>42836</v>
      </c>
      <c r="G339" s="11">
        <v>31960</v>
      </c>
      <c r="H339" s="11">
        <v>67</v>
      </c>
      <c r="I339" s="11">
        <v>63</v>
      </c>
      <c r="J339" s="11">
        <v>61.7</v>
      </c>
      <c r="K339" s="16">
        <v>48.5</v>
      </c>
      <c r="L339" s="13">
        <v>39653</v>
      </c>
      <c r="M339" s="14">
        <v>42996</v>
      </c>
      <c r="N339" s="11">
        <v>37020</v>
      </c>
      <c r="O339" s="11">
        <v>67</v>
      </c>
      <c r="P339" s="5">
        <v>61</v>
      </c>
      <c r="Q339" s="5">
        <v>63.4</v>
      </c>
      <c r="S339" s="2">
        <v>6868</v>
      </c>
      <c r="T339" s="2">
        <v>1</v>
      </c>
      <c r="U339">
        <f>IF(AND(G339&gt;0,N339&gt;0), N339-G339, 0)</f>
        <v>5060</v>
      </c>
      <c r="V339">
        <f>M339-F339</f>
        <v>160</v>
      </c>
      <c r="W339">
        <f>IF(U339 &gt; 0, U339/V339, 0)</f>
        <v>31.625</v>
      </c>
      <c r="X339">
        <f>IF(AND(H339&gt;0,O339&gt;0), O339-H339, 0)</f>
        <v>0</v>
      </c>
      <c r="Y339" s="9">
        <f>IF(AND(G339&gt;0,H339&gt;0),G339/H339,"")</f>
        <v>477.0149253731343</v>
      </c>
      <c r="Z339" s="9">
        <f>IF(AND(N339&gt;0,O339&gt;0),N339/O339,"")</f>
        <v>552.53731343283584</v>
      </c>
      <c r="AA339" s="9">
        <f>IF(AND(G339&gt;0,H339&gt;0),G339/(H339*H339),"")</f>
        <v>7.1196257518378259</v>
      </c>
      <c r="AB339" s="9">
        <f>IF(AND(N339&gt;0,O339&gt;0),G339/(O339*O339),"")</f>
        <v>7.1196257518378259</v>
      </c>
      <c r="AC339" s="9">
        <v>7.1196257518378259</v>
      </c>
      <c r="AD339" s="11">
        <v>67</v>
      </c>
      <c r="AE339" s="9">
        <f>IF(AC339="","",ROUND(AC339,1))</f>
        <v>7.1</v>
      </c>
    </row>
    <row r="340" spans="1:31" x14ac:dyDescent="0.25">
      <c r="A340" s="2">
        <v>2172</v>
      </c>
      <c r="B340" s="3" t="s">
        <v>165</v>
      </c>
      <c r="C340" s="2">
        <v>2</v>
      </c>
      <c r="D340" s="3" t="s">
        <v>19</v>
      </c>
      <c r="E340" s="3" t="s">
        <v>41</v>
      </c>
      <c r="F340" s="4">
        <v>39591</v>
      </c>
      <c r="G340" s="11">
        <v>35560</v>
      </c>
      <c r="H340" s="11">
        <v>66.5</v>
      </c>
      <c r="I340" s="11">
        <v>63</v>
      </c>
      <c r="J340" s="15"/>
      <c r="K340" s="19"/>
      <c r="L340" s="13">
        <v>14902</v>
      </c>
      <c r="M340" s="14">
        <v>39924</v>
      </c>
      <c r="N340" s="11">
        <v>44060</v>
      </c>
      <c r="O340" s="11">
        <v>67</v>
      </c>
      <c r="P340" s="5">
        <v>60.6</v>
      </c>
      <c r="Q340" s="5">
        <v>64.099999999999994</v>
      </c>
      <c r="R340" s="5">
        <v>51.1</v>
      </c>
      <c r="S340" s="2">
        <v>2172</v>
      </c>
      <c r="T340" s="2">
        <v>1</v>
      </c>
      <c r="U340">
        <f>IF(AND(G340&gt;0,N340&gt;0), N340-G340, 0)</f>
        <v>8500</v>
      </c>
      <c r="V340">
        <f>M340-F340</f>
        <v>333</v>
      </c>
      <c r="W340">
        <f>IF(U340 &gt; 0, U340/V340, 0)</f>
        <v>25.525525525525527</v>
      </c>
      <c r="X340">
        <f>IF(AND(H340&gt;0,O340&gt;0), O340-H340, 0)</f>
        <v>0.5</v>
      </c>
      <c r="Y340" s="9">
        <f>IF(AND(G340&gt;0,H340&gt;0),G340/H340,"")</f>
        <v>534.73684210526312</v>
      </c>
      <c r="Z340" s="9">
        <f>IF(AND(N340&gt;0,O340&gt;0),N340/O340,"")</f>
        <v>657.61194029850742</v>
      </c>
      <c r="AA340" s="9">
        <f>IF(AND(G340&gt;0,H340&gt;0),G340/(H340*H340),"")</f>
        <v>8.0411555203798972</v>
      </c>
      <c r="AB340" s="9">
        <f>IF(AND(N340&gt;0,O340&gt;0),G340/(O340*O340),"")</f>
        <v>7.9215860993539762</v>
      </c>
      <c r="AC340" s="9">
        <v>7.9215860993539762</v>
      </c>
      <c r="AD340" s="11">
        <v>67</v>
      </c>
      <c r="AE340" s="9">
        <f>IF(AC340="","",ROUND(AC340,1))</f>
        <v>7.9</v>
      </c>
    </row>
    <row r="341" spans="1:31" x14ac:dyDescent="0.25">
      <c r="A341" s="2">
        <v>7074</v>
      </c>
      <c r="B341" s="3" t="s">
        <v>546</v>
      </c>
      <c r="C341" s="2">
        <v>2</v>
      </c>
      <c r="D341" s="3" t="s">
        <v>19</v>
      </c>
      <c r="E341" s="3" t="s">
        <v>20</v>
      </c>
      <c r="F341" s="4">
        <v>43271</v>
      </c>
      <c r="G341" s="11">
        <v>36000</v>
      </c>
      <c r="H341" s="11">
        <v>67</v>
      </c>
      <c r="I341" s="11">
        <v>63</v>
      </c>
      <c r="J341" s="15"/>
      <c r="K341" s="15"/>
      <c r="L341" s="13">
        <v>42409</v>
      </c>
      <c r="M341" s="14">
        <v>43271</v>
      </c>
      <c r="N341" s="11">
        <v>36000</v>
      </c>
      <c r="O341" s="11">
        <v>67</v>
      </c>
      <c r="P341" s="5">
        <v>63</v>
      </c>
      <c r="Q341" s="17"/>
      <c r="R341" s="17"/>
      <c r="S341" s="2">
        <v>7074</v>
      </c>
      <c r="T341" s="2">
        <v>1</v>
      </c>
      <c r="U341">
        <f>IF(AND(G341&gt;0,N341&gt;0), N341-G341, 0)</f>
        <v>0</v>
      </c>
      <c r="V341">
        <f>M341-F341</f>
        <v>0</v>
      </c>
      <c r="W341">
        <f>IF(U341 &gt; 0, U341/V341, 0)</f>
        <v>0</v>
      </c>
      <c r="X341">
        <f>IF(AND(H341&gt;0,O341&gt;0), O341-H341, 0)</f>
        <v>0</v>
      </c>
      <c r="Y341" s="9">
        <f>IF(AND(G341&gt;0,H341&gt;0),G341/H341,"")</f>
        <v>537.31343283582089</v>
      </c>
      <c r="Z341" s="9">
        <f>IF(AND(N341&gt;0,O341&gt;0),N341/O341,"")</f>
        <v>537.31343283582089</v>
      </c>
      <c r="AA341" s="9">
        <f>IF(AND(G341&gt;0,H341&gt;0),G341/(H341*H341),"")</f>
        <v>8.0196034751615066</v>
      </c>
      <c r="AB341" s="9">
        <f>IF(AND(N341&gt;0,O341&gt;0),G341/(O341*O341),"")</f>
        <v>8.0196034751615066</v>
      </c>
      <c r="AC341" s="9">
        <v>8.0196034751615066</v>
      </c>
      <c r="AD341" s="11">
        <v>67</v>
      </c>
      <c r="AE341" s="9">
        <f>IF(AC341="","",ROUND(AC341,1))</f>
        <v>8</v>
      </c>
    </row>
    <row r="342" spans="1:31" x14ac:dyDescent="0.25">
      <c r="A342" s="2">
        <v>6939</v>
      </c>
      <c r="B342" s="3" t="s">
        <v>161</v>
      </c>
      <c r="C342" s="2">
        <v>2</v>
      </c>
      <c r="D342" s="3" t="s">
        <v>19</v>
      </c>
      <c r="E342" s="3" t="s">
        <v>47</v>
      </c>
      <c r="F342" s="4">
        <v>43056</v>
      </c>
      <c r="G342" s="11">
        <v>38200</v>
      </c>
      <c r="H342" s="11">
        <v>67.7</v>
      </c>
      <c r="I342" s="11">
        <v>61</v>
      </c>
      <c r="J342" s="11">
        <v>61.5</v>
      </c>
      <c r="K342" s="11">
        <v>49</v>
      </c>
      <c r="L342" s="13">
        <v>41583</v>
      </c>
      <c r="M342" s="14">
        <v>43187</v>
      </c>
      <c r="N342" s="11">
        <v>42980</v>
      </c>
      <c r="O342" s="11">
        <v>67</v>
      </c>
      <c r="P342" s="5">
        <v>61</v>
      </c>
      <c r="Q342" s="5">
        <v>62.4</v>
      </c>
      <c r="R342" s="17"/>
      <c r="S342" s="2">
        <v>6939</v>
      </c>
      <c r="T342" s="2">
        <v>1</v>
      </c>
      <c r="U342">
        <f>IF(AND(G342&gt;0,N342&gt;0), N342-G342, 0)</f>
        <v>4780</v>
      </c>
      <c r="V342">
        <f>M342-F342</f>
        <v>131</v>
      </c>
      <c r="W342">
        <f>IF(U342 &gt; 0, U342/V342, 0)</f>
        <v>36.488549618320612</v>
      </c>
      <c r="X342">
        <f>IF(AND(H342&gt;0,O342&gt;0), O342-H342, 0)</f>
        <v>-0.70000000000000284</v>
      </c>
      <c r="Y342" s="9">
        <f>IF(AND(G342&gt;0,H342&gt;0),G342/H342,"")</f>
        <v>564.25406203840475</v>
      </c>
      <c r="Z342" s="9">
        <f>IF(AND(N342&gt;0,O342&gt;0),N342/O342,"")</f>
        <v>641.49253731343288</v>
      </c>
      <c r="AA342" s="9">
        <f>IF(AND(G342&gt;0,H342&gt;0),G342/(H342*H342),"")</f>
        <v>8.3346242546293166</v>
      </c>
      <c r="AB342" s="9">
        <f>IF(AND(N342&gt;0,O342&gt;0),G342/(O342*O342),"")</f>
        <v>8.5096903541991527</v>
      </c>
      <c r="AC342" s="9">
        <v>8.5096903541991527</v>
      </c>
      <c r="AD342" s="11">
        <v>67</v>
      </c>
      <c r="AE342" s="9">
        <f>IF(AC342="","",ROUND(AC342,1))</f>
        <v>8.5</v>
      </c>
    </row>
    <row r="343" spans="1:31" x14ac:dyDescent="0.25">
      <c r="A343" s="2">
        <v>2170</v>
      </c>
      <c r="B343" s="3" t="s">
        <v>164</v>
      </c>
      <c r="C343" s="2">
        <v>2</v>
      </c>
      <c r="D343" s="3" t="s">
        <v>19</v>
      </c>
      <c r="E343" s="3" t="s">
        <v>47</v>
      </c>
      <c r="F343" s="4">
        <v>39589</v>
      </c>
      <c r="G343" s="11">
        <v>42680</v>
      </c>
      <c r="H343" s="11">
        <v>66.8</v>
      </c>
      <c r="I343" s="11">
        <v>62.6</v>
      </c>
      <c r="J343" s="15"/>
      <c r="K343" s="15"/>
      <c r="L343" s="13">
        <v>10533</v>
      </c>
      <c r="M343" s="14">
        <v>39601</v>
      </c>
      <c r="N343" s="11">
        <v>43520</v>
      </c>
      <c r="O343" s="11">
        <v>67</v>
      </c>
      <c r="P343" s="5">
        <v>63</v>
      </c>
      <c r="Q343" s="5">
        <v>63.8</v>
      </c>
      <c r="S343" s="2">
        <v>2170</v>
      </c>
      <c r="T343" s="2">
        <v>1</v>
      </c>
      <c r="U343">
        <f>IF(AND(G343&gt;0,N343&gt;0), N343-G343, 0)</f>
        <v>840</v>
      </c>
      <c r="V343">
        <f>M343-F343</f>
        <v>12</v>
      </c>
      <c r="W343">
        <f>IF(U343 &gt; 0, U343/V343, 0)</f>
        <v>70</v>
      </c>
      <c r="X343">
        <f>IF(AND(H343&gt;0,O343&gt;0), O343-H343, 0)</f>
        <v>0.20000000000000284</v>
      </c>
      <c r="Y343" s="9">
        <f>IF(AND(G343&gt;0,H343&gt;0),G343/H343,"")</f>
        <v>638.92215568862275</v>
      </c>
      <c r="Z343" s="9">
        <f>IF(AND(N343&gt;0,O343&gt;0),N343/O343,"")</f>
        <v>649.55223880597021</v>
      </c>
      <c r="AA343" s="9">
        <f>IF(AND(G343&gt;0,H343&gt;0),G343/(H343*H343),"")</f>
        <v>9.5647029294704016</v>
      </c>
      <c r="AB343" s="9">
        <f>IF(AND(N343&gt;0,O343&gt;0),G343/(O343*O343),"")</f>
        <v>9.5076854533303639</v>
      </c>
      <c r="AC343" s="9">
        <v>9.5076854533303639</v>
      </c>
      <c r="AD343" s="11">
        <v>67</v>
      </c>
      <c r="AE343" s="9">
        <f>IF(AC343="","",ROUND(AC343,1))</f>
        <v>9.5</v>
      </c>
    </row>
    <row r="344" spans="1:31" x14ac:dyDescent="0.25">
      <c r="A344" s="2">
        <v>5609</v>
      </c>
      <c r="B344" s="3" t="s">
        <v>307</v>
      </c>
      <c r="C344" s="2">
        <v>5</v>
      </c>
      <c r="D344" s="3" t="s">
        <v>52</v>
      </c>
      <c r="E344" s="3" t="s">
        <v>20</v>
      </c>
      <c r="F344" s="4">
        <v>41239</v>
      </c>
      <c r="G344" s="11">
        <v>22400</v>
      </c>
      <c r="H344" s="11">
        <v>67</v>
      </c>
      <c r="I344" s="11">
        <v>53.3</v>
      </c>
      <c r="J344" s="15"/>
      <c r="K344" s="15"/>
      <c r="L344" s="13">
        <v>28126</v>
      </c>
      <c r="M344" s="14">
        <v>41245</v>
      </c>
      <c r="N344" s="11">
        <v>22680</v>
      </c>
      <c r="O344" s="11">
        <v>67</v>
      </c>
      <c r="P344" s="5">
        <v>53.9</v>
      </c>
      <c r="Q344" s="5">
        <v>63.7</v>
      </c>
      <c r="R344" s="5">
        <v>50.2</v>
      </c>
      <c r="S344" s="2">
        <v>5609</v>
      </c>
      <c r="T344" s="2">
        <v>1</v>
      </c>
      <c r="U344">
        <f>IF(AND(G344&gt;0,N344&gt;0), N344-G344, 0)</f>
        <v>280</v>
      </c>
      <c r="V344">
        <f>M344-F344</f>
        <v>6</v>
      </c>
      <c r="W344">
        <f>IF(U344 &gt; 0, U344/V344, 0)</f>
        <v>46.666666666666664</v>
      </c>
      <c r="X344">
        <f>IF(AND(H344&gt;0,O344&gt;0), O344-H344, 0)</f>
        <v>0</v>
      </c>
      <c r="Y344" s="9">
        <f>IF(AND(G344&gt;0,H344&gt;0),G344/H344,"")</f>
        <v>334.32835820895525</v>
      </c>
      <c r="Z344" s="9">
        <f>IF(AND(N344&gt;0,O344&gt;0),N344/O344,"")</f>
        <v>338.50746268656718</v>
      </c>
      <c r="AA344" s="9">
        <f>IF(AND(G344&gt;0,H344&gt;0),G344/(H344*H344),"")</f>
        <v>4.989975495656048</v>
      </c>
      <c r="AB344" s="9">
        <f>IF(AND(N344&gt;0,O344&gt;0),G344/(O344*O344),"")</f>
        <v>4.989975495656048</v>
      </c>
      <c r="AC344" s="9">
        <v>4.989975495656048</v>
      </c>
      <c r="AD344" s="11">
        <v>67</v>
      </c>
      <c r="AE344" s="9">
        <f>IF(AC344="","",ROUND(AC344,1))</f>
        <v>5</v>
      </c>
    </row>
    <row r="345" spans="1:31" x14ac:dyDescent="0.25">
      <c r="A345" s="2">
        <v>5269</v>
      </c>
      <c r="B345" s="3" t="s">
        <v>266</v>
      </c>
      <c r="C345" s="2">
        <v>2</v>
      </c>
      <c r="D345" s="3" t="s">
        <v>19</v>
      </c>
      <c r="E345" s="3" t="s">
        <v>20</v>
      </c>
      <c r="F345" s="4">
        <v>40957</v>
      </c>
      <c r="G345" s="11">
        <v>31380</v>
      </c>
      <c r="H345" s="11">
        <v>65.599999999999994</v>
      </c>
      <c r="I345" s="11">
        <v>62</v>
      </c>
      <c r="J345" s="11">
        <v>62.2</v>
      </c>
      <c r="K345" s="11">
        <v>50.1</v>
      </c>
      <c r="L345" s="13">
        <v>27453</v>
      </c>
      <c r="M345" s="14">
        <v>41144</v>
      </c>
      <c r="N345" s="11">
        <v>39280</v>
      </c>
      <c r="O345" s="11">
        <v>67.2</v>
      </c>
      <c r="P345" s="17"/>
      <c r="Q345" s="5">
        <v>59.1</v>
      </c>
      <c r="R345" s="18">
        <v>46.6</v>
      </c>
      <c r="S345" s="2">
        <v>5269</v>
      </c>
      <c r="T345" s="2">
        <v>1</v>
      </c>
      <c r="U345">
        <f>IF(AND(G345&gt;0,N345&gt;0), N345-G345, 0)</f>
        <v>7900</v>
      </c>
      <c r="V345">
        <f>M345-F345</f>
        <v>187</v>
      </c>
      <c r="W345">
        <f>IF(U345 &gt; 0, U345/V345, 0)</f>
        <v>42.245989304812831</v>
      </c>
      <c r="X345">
        <f>IF(AND(H345&gt;0,O345&gt;0), O345-H345, 0)</f>
        <v>1.6000000000000085</v>
      </c>
      <c r="Y345" s="9">
        <f>IF(AND(G345&gt;0,H345&gt;0),G345/H345,"")</f>
        <v>478.35365853658539</v>
      </c>
      <c r="Z345" s="9">
        <f>IF(AND(N345&gt;0,O345&gt;0),N345/O345,"")</f>
        <v>584.52380952380952</v>
      </c>
      <c r="AA345" s="9">
        <f>IF(AND(G345&gt;0,H345&gt;0),G345/(H345*H345),"")</f>
        <v>7.2919765020820941</v>
      </c>
      <c r="AB345" s="9">
        <f>IF(AND(N345&gt;0,O345&gt;0),G345/(O345*O345),"")</f>
        <v>6.948873299319728</v>
      </c>
      <c r="AC345" s="9">
        <v>6.948873299319728</v>
      </c>
      <c r="AD345" s="11">
        <v>67.2</v>
      </c>
      <c r="AE345" s="9">
        <f>IF(AC345="","",ROUND(AC345,1))</f>
        <v>6.9</v>
      </c>
    </row>
    <row r="346" spans="1:31" x14ac:dyDescent="0.25">
      <c r="A346" s="2">
        <v>5244</v>
      </c>
      <c r="B346" s="3" t="s">
        <v>261</v>
      </c>
      <c r="C346" s="2">
        <v>2</v>
      </c>
      <c r="D346" s="3" t="s">
        <v>19</v>
      </c>
      <c r="E346" s="3" t="s">
        <v>47</v>
      </c>
      <c r="F346" s="4">
        <v>40931</v>
      </c>
      <c r="G346" s="11">
        <v>38940</v>
      </c>
      <c r="H346" s="11">
        <v>67.3</v>
      </c>
      <c r="I346" s="11">
        <v>61</v>
      </c>
      <c r="J346" s="15"/>
      <c r="K346" s="15"/>
      <c r="L346" s="13">
        <v>26887</v>
      </c>
      <c r="M346" s="14">
        <v>41067</v>
      </c>
      <c r="N346" s="11">
        <v>44520</v>
      </c>
      <c r="O346" s="11">
        <v>67.2</v>
      </c>
      <c r="P346" s="5">
        <v>61.6</v>
      </c>
      <c r="Q346" s="5">
        <v>63.7</v>
      </c>
      <c r="R346" s="5">
        <v>49.5</v>
      </c>
      <c r="S346" s="2">
        <v>5244</v>
      </c>
      <c r="T346" s="2">
        <v>1</v>
      </c>
      <c r="U346">
        <f>IF(AND(G346&gt;0,N346&gt;0), N346-G346, 0)</f>
        <v>5580</v>
      </c>
      <c r="V346">
        <f>M346-F346</f>
        <v>136</v>
      </c>
      <c r="W346">
        <f>IF(U346 &gt; 0, U346/V346, 0)</f>
        <v>41.029411764705884</v>
      </c>
      <c r="X346">
        <f>IF(AND(H346&gt;0,O346&gt;0), O346-H346, 0)</f>
        <v>-9.9999999999994316E-2</v>
      </c>
      <c r="Y346" s="9">
        <f>IF(AND(G346&gt;0,H346&gt;0),G346/H346,"")</f>
        <v>578.60326894502236</v>
      </c>
      <c r="Z346" s="9">
        <f>IF(AND(N346&gt;0,O346&gt;0),N346/O346,"")</f>
        <v>662.5</v>
      </c>
      <c r="AA346" s="9">
        <f>IF(AND(G346&gt;0,H346&gt;0),G346/(H346*H346),"")</f>
        <v>8.5973739813524865</v>
      </c>
      <c r="AB346" s="9">
        <f>IF(AND(N346&gt;0,O346&gt;0),G346/(O346*O346),"")</f>
        <v>8.6229804421768712</v>
      </c>
      <c r="AC346" s="9">
        <v>8.6229804421768712</v>
      </c>
      <c r="AD346" s="11">
        <v>67.2</v>
      </c>
      <c r="AE346" s="9">
        <f>IF(AC346="","",ROUND(AC346,1))</f>
        <v>8.6</v>
      </c>
    </row>
    <row r="347" spans="1:31" x14ac:dyDescent="0.25">
      <c r="A347" s="2">
        <v>6805</v>
      </c>
      <c r="B347" s="3" t="s">
        <v>478</v>
      </c>
      <c r="C347" s="2">
        <v>2</v>
      </c>
      <c r="D347" s="3" t="s">
        <v>19</v>
      </c>
      <c r="E347" s="3" t="s">
        <v>41</v>
      </c>
      <c r="F347" s="4">
        <v>42695</v>
      </c>
      <c r="G347" s="11">
        <v>30780</v>
      </c>
      <c r="H347" s="11">
        <v>66.400000000000006</v>
      </c>
      <c r="I347" s="11">
        <v>59</v>
      </c>
      <c r="J347" s="11">
        <v>61.6</v>
      </c>
      <c r="K347" s="11">
        <v>54.3</v>
      </c>
      <c r="L347" s="13">
        <v>38329</v>
      </c>
      <c r="M347" s="14">
        <v>42801</v>
      </c>
      <c r="N347" s="11">
        <v>34580</v>
      </c>
      <c r="O347" s="11">
        <v>67.3</v>
      </c>
      <c r="P347" s="5">
        <v>58.4</v>
      </c>
      <c r="Q347" s="5">
        <v>61.8</v>
      </c>
      <c r="R347" s="17"/>
      <c r="S347" s="2">
        <v>6805</v>
      </c>
      <c r="T347" s="2">
        <v>1</v>
      </c>
      <c r="U347">
        <f>IF(AND(G347&gt;0,N347&gt;0), N347-G347, 0)</f>
        <v>3800</v>
      </c>
      <c r="V347">
        <f>M347-F347</f>
        <v>106</v>
      </c>
      <c r="W347">
        <f>IF(U347 &gt; 0, U347/V347, 0)</f>
        <v>35.849056603773583</v>
      </c>
      <c r="X347">
        <f>IF(AND(H347&gt;0,O347&gt;0), O347-H347, 0)</f>
        <v>0.89999999999999147</v>
      </c>
      <c r="Y347" s="9">
        <f>IF(AND(G347&gt;0,H347&gt;0),G347/H347,"")</f>
        <v>463.55421686746985</v>
      </c>
      <c r="Z347" s="9">
        <f>IF(AND(N347&gt;0,O347&gt;0),N347/O347,"")</f>
        <v>513.81872213967313</v>
      </c>
      <c r="AA347" s="9">
        <f>IF(AND(G347&gt;0,H347&gt;0),G347/(H347*H347),"")</f>
        <v>6.9812382058353881</v>
      </c>
      <c r="AB347" s="9">
        <f>IF(AND(N347&gt;0,O347&gt;0),G347/(O347*O347),"")</f>
        <v>6.7957671069858634</v>
      </c>
      <c r="AC347" s="9">
        <v>6.7957671069858634</v>
      </c>
      <c r="AD347" s="11">
        <v>67.3</v>
      </c>
      <c r="AE347" s="9">
        <f>IF(AC347="","",ROUND(AC347,1))</f>
        <v>6.8</v>
      </c>
    </row>
    <row r="348" spans="1:31" x14ac:dyDescent="0.25">
      <c r="A348" s="2">
        <v>4245</v>
      </c>
      <c r="B348" s="3" t="s">
        <v>209</v>
      </c>
      <c r="C348" s="2">
        <v>2</v>
      </c>
      <c r="D348" s="3" t="s">
        <v>19</v>
      </c>
      <c r="E348" s="3" t="s">
        <v>47</v>
      </c>
      <c r="F348" s="4">
        <v>40241</v>
      </c>
      <c r="G348" s="11">
        <v>32200</v>
      </c>
      <c r="H348" s="11">
        <v>68</v>
      </c>
      <c r="I348" s="11">
        <v>62.9</v>
      </c>
      <c r="J348" s="11">
        <v>64.400000000000006</v>
      </c>
      <c r="K348" s="15"/>
      <c r="L348" s="13">
        <v>19540</v>
      </c>
      <c r="M348" s="14">
        <v>40423</v>
      </c>
      <c r="N348" s="11">
        <v>43000</v>
      </c>
      <c r="O348" s="11">
        <v>67.5</v>
      </c>
      <c r="P348" s="5">
        <v>63.5</v>
      </c>
      <c r="Q348" s="5">
        <v>65.2</v>
      </c>
      <c r="R348" s="18">
        <v>53.5</v>
      </c>
      <c r="S348" s="2">
        <v>4245</v>
      </c>
      <c r="T348" s="2">
        <v>1</v>
      </c>
      <c r="U348">
        <f>IF(AND(G348&gt;0,N348&gt;0), N348-G348, 0)</f>
        <v>10800</v>
      </c>
      <c r="V348">
        <f>M348-F348</f>
        <v>182</v>
      </c>
      <c r="W348">
        <f>IF(U348 &gt; 0, U348/V348, 0)</f>
        <v>59.340659340659343</v>
      </c>
      <c r="X348">
        <f>IF(AND(H348&gt;0,O348&gt;0), O348-H348, 0)</f>
        <v>-0.5</v>
      </c>
      <c r="Y348" s="9">
        <f>IF(AND(G348&gt;0,H348&gt;0),G348/H348,"")</f>
        <v>473.52941176470586</v>
      </c>
      <c r="Z348" s="9">
        <f>IF(AND(N348&gt;0,O348&gt;0),N348/O348,"")</f>
        <v>637.03703703703707</v>
      </c>
      <c r="AA348" s="9">
        <f>IF(AND(G348&gt;0,H348&gt;0),G348/(H348*H348),"")</f>
        <v>6.9636678200692046</v>
      </c>
      <c r="AB348" s="9">
        <f>IF(AND(N348&gt;0,O348&gt;0),G348/(O348*O348),"")</f>
        <v>7.0672153635116599</v>
      </c>
      <c r="AC348" s="9">
        <v>7.0672153635116599</v>
      </c>
      <c r="AD348" s="11">
        <v>67.5</v>
      </c>
      <c r="AE348" s="9">
        <f>IF(AC348="","",ROUND(AC348,1))</f>
        <v>7.1</v>
      </c>
    </row>
    <row r="349" spans="1:31" x14ac:dyDescent="0.25">
      <c r="A349" s="2">
        <v>6728</v>
      </c>
      <c r="B349" s="3" t="s">
        <v>463</v>
      </c>
      <c r="C349" s="2">
        <v>2</v>
      </c>
      <c r="D349" s="3" t="s">
        <v>19</v>
      </c>
      <c r="E349" s="3" t="s">
        <v>47</v>
      </c>
      <c r="F349" s="4">
        <v>42558</v>
      </c>
      <c r="G349" s="11">
        <v>34140</v>
      </c>
      <c r="H349" s="11">
        <v>68</v>
      </c>
      <c r="I349" s="11">
        <v>63</v>
      </c>
      <c r="J349" s="16">
        <v>62.5</v>
      </c>
      <c r="K349" s="16">
        <v>50</v>
      </c>
      <c r="L349" s="13">
        <v>37974</v>
      </c>
      <c r="M349" s="14">
        <v>42751</v>
      </c>
      <c r="N349" s="11">
        <v>42920</v>
      </c>
      <c r="O349" s="11">
        <v>67.5</v>
      </c>
      <c r="P349" s="5">
        <v>61.5</v>
      </c>
      <c r="Q349" s="18">
        <v>62.6</v>
      </c>
      <c r="R349" s="18">
        <v>48.3</v>
      </c>
      <c r="S349" s="2">
        <v>6728</v>
      </c>
      <c r="T349" s="2">
        <v>1</v>
      </c>
      <c r="U349">
        <f>IF(AND(G349&gt;0,N349&gt;0), N349-G349, 0)</f>
        <v>8780</v>
      </c>
      <c r="V349">
        <f>M349-F349</f>
        <v>193</v>
      </c>
      <c r="W349">
        <f>IF(U349 &gt; 0, U349/V349, 0)</f>
        <v>45.49222797927461</v>
      </c>
      <c r="X349">
        <f>IF(AND(H349&gt;0,O349&gt;0), O349-H349, 0)</f>
        <v>-0.5</v>
      </c>
      <c r="Y349" s="9">
        <f>IF(AND(G349&gt;0,H349&gt;0),G349/H349,"")</f>
        <v>502.05882352941177</v>
      </c>
      <c r="Z349" s="9">
        <f>IF(AND(N349&gt;0,O349&gt;0),N349/O349,"")</f>
        <v>635.85185185185185</v>
      </c>
      <c r="AA349" s="9">
        <f>IF(AND(G349&gt;0,H349&gt;0),G349/(H349*H349),"")</f>
        <v>7.3832179930795849</v>
      </c>
      <c r="AB349" s="9">
        <f>IF(AND(N349&gt;0,O349&gt;0),G349/(O349*O349),"")</f>
        <v>7.4930041152263378</v>
      </c>
      <c r="AC349" s="9">
        <v>7.4930041152263378</v>
      </c>
      <c r="AD349" s="11">
        <v>67.5</v>
      </c>
      <c r="AE349" s="9">
        <f>IF(AC349="","",ROUND(AC349,1))</f>
        <v>7.5</v>
      </c>
    </row>
    <row r="350" spans="1:31" x14ac:dyDescent="0.25">
      <c r="A350" s="2">
        <v>6935</v>
      </c>
      <c r="B350" s="3" t="s">
        <v>514</v>
      </c>
      <c r="C350" s="2">
        <v>2</v>
      </c>
      <c r="D350" s="3" t="s">
        <v>19</v>
      </c>
      <c r="E350" s="3" t="s">
        <v>47</v>
      </c>
      <c r="F350" s="4">
        <v>43043</v>
      </c>
      <c r="G350" s="11">
        <v>37400</v>
      </c>
      <c r="H350" s="11">
        <v>67</v>
      </c>
      <c r="I350" s="11">
        <v>63.5</v>
      </c>
      <c r="J350" s="16">
        <v>62.4</v>
      </c>
      <c r="K350" s="16">
        <v>51.5</v>
      </c>
      <c r="L350" s="13">
        <v>40636</v>
      </c>
      <c r="M350" s="14">
        <v>43111</v>
      </c>
      <c r="N350" s="11">
        <v>41940</v>
      </c>
      <c r="O350" s="11">
        <v>67.5</v>
      </c>
      <c r="P350" s="5">
        <v>63.6</v>
      </c>
      <c r="Q350" s="18">
        <v>62.4</v>
      </c>
      <c r="S350" s="2">
        <v>6935</v>
      </c>
      <c r="T350" s="2">
        <v>1</v>
      </c>
      <c r="U350">
        <f>IF(AND(G350&gt;0,N350&gt;0), N350-G350, 0)</f>
        <v>4540</v>
      </c>
      <c r="V350">
        <f>M350-F350</f>
        <v>68</v>
      </c>
      <c r="W350">
        <f>IF(U350 &gt; 0, U350/V350, 0)</f>
        <v>66.764705882352942</v>
      </c>
      <c r="X350">
        <f>IF(AND(H350&gt;0,O350&gt;0), O350-H350, 0)</f>
        <v>0.5</v>
      </c>
      <c r="Y350" s="9">
        <f>IF(AND(G350&gt;0,H350&gt;0),G350/H350,"")</f>
        <v>558.20895522388059</v>
      </c>
      <c r="Z350" s="9">
        <f>IF(AND(N350&gt;0,O350&gt;0),N350/O350,"")</f>
        <v>621.33333333333337</v>
      </c>
      <c r="AA350" s="9">
        <f>IF(AND(G350&gt;0,H350&gt;0),G350/(H350*H350),"")</f>
        <v>8.3314769436400091</v>
      </c>
      <c r="AB350" s="9">
        <f>IF(AND(N350&gt;0,O350&gt;0),G350/(O350*O350),"")</f>
        <v>8.2085048010973942</v>
      </c>
      <c r="AC350" s="9">
        <v>8.2085048010973942</v>
      </c>
      <c r="AD350" s="11">
        <v>67.5</v>
      </c>
      <c r="AE350" s="9">
        <f>IF(AC350="","",ROUND(AC350,1))</f>
        <v>8.1999999999999993</v>
      </c>
    </row>
    <row r="351" spans="1:31" x14ac:dyDescent="0.25">
      <c r="A351" s="2">
        <v>7047</v>
      </c>
      <c r="B351" s="3" t="s">
        <v>537</v>
      </c>
      <c r="C351" s="2">
        <v>2</v>
      </c>
      <c r="D351" s="3" t="s">
        <v>19</v>
      </c>
      <c r="E351" s="3" t="s">
        <v>41</v>
      </c>
      <c r="F351" s="4">
        <v>43160</v>
      </c>
      <c r="G351" s="11">
        <v>40540</v>
      </c>
      <c r="H351" s="11">
        <v>68</v>
      </c>
      <c r="I351" s="11">
        <v>66</v>
      </c>
      <c r="J351" s="16">
        <v>63</v>
      </c>
      <c r="K351" s="16">
        <v>51.1</v>
      </c>
      <c r="L351" s="13">
        <v>41778</v>
      </c>
      <c r="M351" s="14">
        <v>43205</v>
      </c>
      <c r="N351" s="11">
        <v>42140</v>
      </c>
      <c r="O351" s="11">
        <v>67.5</v>
      </c>
      <c r="P351" s="5">
        <v>66.5</v>
      </c>
      <c r="Q351" s="18">
        <v>63.3</v>
      </c>
      <c r="R351" s="20"/>
      <c r="S351" s="2">
        <v>7047</v>
      </c>
      <c r="T351" s="2">
        <v>1</v>
      </c>
      <c r="U351">
        <f>IF(AND(G351&gt;0,N351&gt;0), N351-G351, 0)</f>
        <v>1600</v>
      </c>
      <c r="V351">
        <f>M351-F351</f>
        <v>45</v>
      </c>
      <c r="W351">
        <f>IF(U351 &gt; 0, U351/V351, 0)</f>
        <v>35.555555555555557</v>
      </c>
      <c r="X351">
        <f>IF(AND(H351&gt;0,O351&gt;0), O351-H351, 0)</f>
        <v>-0.5</v>
      </c>
      <c r="Y351" s="9">
        <f>IF(AND(G351&gt;0,H351&gt;0),G351/H351,"")</f>
        <v>596.17647058823525</v>
      </c>
      <c r="Z351" s="9">
        <f>IF(AND(N351&gt;0,O351&gt;0),N351/O351,"")</f>
        <v>624.2962962962963</v>
      </c>
      <c r="AA351" s="9">
        <f>IF(AND(G351&gt;0,H351&gt;0),G351/(H351*H351),"")</f>
        <v>8.7673010380622838</v>
      </c>
      <c r="AB351" s="9">
        <f>IF(AND(N351&gt;0,O351&gt;0),G351/(O351*O351),"")</f>
        <v>8.8976680384087796</v>
      </c>
      <c r="AC351" s="9">
        <v>8.8976680384087796</v>
      </c>
      <c r="AD351" s="11">
        <v>67.5</v>
      </c>
      <c r="AE351" s="9">
        <f>IF(AC351="","",ROUND(AC351,1))</f>
        <v>8.9</v>
      </c>
    </row>
    <row r="352" spans="1:31" x14ac:dyDescent="0.25">
      <c r="A352" s="2">
        <v>4943</v>
      </c>
      <c r="B352" s="3" t="s">
        <v>246</v>
      </c>
      <c r="C352" s="2">
        <v>2</v>
      </c>
      <c r="D352" s="3" t="s">
        <v>19</v>
      </c>
      <c r="E352" s="3" t="s">
        <v>20</v>
      </c>
      <c r="F352" s="4">
        <v>40687</v>
      </c>
      <c r="G352" s="11">
        <v>41700</v>
      </c>
      <c r="H352" s="11">
        <v>69.5</v>
      </c>
      <c r="I352" s="11">
        <v>65.099999999999994</v>
      </c>
      <c r="J352" s="16">
        <v>64.400000000000006</v>
      </c>
      <c r="K352" s="16">
        <v>53.2</v>
      </c>
      <c r="L352" s="13">
        <v>22999</v>
      </c>
      <c r="M352" s="14">
        <v>40785</v>
      </c>
      <c r="N352" s="11">
        <v>43220</v>
      </c>
      <c r="O352" s="11">
        <v>67.599999999999994</v>
      </c>
      <c r="P352" s="5">
        <v>65.599999999999994</v>
      </c>
      <c r="Q352" s="18">
        <v>64.2</v>
      </c>
      <c r="R352" s="18">
        <v>54.4</v>
      </c>
      <c r="S352" s="2">
        <v>4943</v>
      </c>
      <c r="T352" s="2">
        <v>1</v>
      </c>
      <c r="U352">
        <f>IF(AND(G352&gt;0,N352&gt;0), N352-G352, 0)</f>
        <v>1520</v>
      </c>
      <c r="V352">
        <f>M352-F352</f>
        <v>98</v>
      </c>
      <c r="W352">
        <f>IF(U352 &gt; 0, U352/V352, 0)</f>
        <v>15.510204081632653</v>
      </c>
      <c r="X352">
        <f>IF(AND(H352&gt;0,O352&gt;0), O352-H352, 0)</f>
        <v>-1.9000000000000057</v>
      </c>
      <c r="Y352" s="9">
        <f>IF(AND(G352&gt;0,H352&gt;0),G352/H352,"")</f>
        <v>600</v>
      </c>
      <c r="Z352" s="9">
        <f>IF(AND(N352&gt;0,O352&gt;0),N352/O352,"")</f>
        <v>639.3491124260355</v>
      </c>
      <c r="AA352" s="9">
        <f>IF(AND(G352&gt;0,H352&gt;0),G352/(H352*H352),"")</f>
        <v>8.6330935251798557</v>
      </c>
      <c r="AB352" s="9">
        <f>IF(AND(N352&gt;0,O352&gt;0),G352/(O352*O352),"")</f>
        <v>9.1252057000805316</v>
      </c>
      <c r="AC352" s="9">
        <v>9.1252057000805316</v>
      </c>
      <c r="AD352" s="11">
        <v>67.599999999999994</v>
      </c>
      <c r="AE352" s="9">
        <f>IF(AC352="","",ROUND(AC352,1))</f>
        <v>9.1</v>
      </c>
    </row>
    <row r="353" spans="1:31" x14ac:dyDescent="0.25">
      <c r="A353" s="2">
        <v>4261</v>
      </c>
      <c r="B353" s="3" t="s">
        <v>167</v>
      </c>
      <c r="C353" s="2">
        <v>2</v>
      </c>
      <c r="D353" s="3" t="s">
        <v>19</v>
      </c>
      <c r="E353" s="3" t="s">
        <v>47</v>
      </c>
      <c r="F353" s="4">
        <v>40249</v>
      </c>
      <c r="G353" s="11">
        <v>40000</v>
      </c>
      <c r="H353" s="11">
        <v>67</v>
      </c>
      <c r="I353" s="11">
        <v>63</v>
      </c>
      <c r="J353" s="16">
        <v>63.6</v>
      </c>
      <c r="K353" s="16">
        <v>53.5</v>
      </c>
      <c r="L353" s="13">
        <v>18728</v>
      </c>
      <c r="M353" s="14">
        <v>40297</v>
      </c>
      <c r="N353" s="11">
        <v>38320</v>
      </c>
      <c r="O353" s="11">
        <v>67.7</v>
      </c>
      <c r="P353" s="5">
        <v>64.7</v>
      </c>
      <c r="Q353" s="18">
        <v>64.2</v>
      </c>
      <c r="R353" s="18">
        <v>53</v>
      </c>
      <c r="S353" s="2">
        <v>4261</v>
      </c>
      <c r="T353" s="2">
        <v>1</v>
      </c>
      <c r="U353">
        <f>IF(AND(G353&gt;0,N353&gt;0), N353-G353, 0)</f>
        <v>-1680</v>
      </c>
      <c r="V353">
        <f>M353-F353</f>
        <v>48</v>
      </c>
      <c r="W353">
        <f>IF(U353 &gt; 0, U353/V353, 0)</f>
        <v>0</v>
      </c>
      <c r="X353">
        <f>IF(AND(H353&gt;0,O353&gt;0), O353-H353, 0)</f>
        <v>0.70000000000000284</v>
      </c>
      <c r="Y353" s="9">
        <f>IF(AND(G353&gt;0,H353&gt;0),G353/H353,"")</f>
        <v>597.01492537313436</v>
      </c>
      <c r="Z353" s="9">
        <f>IF(AND(N353&gt;0,O353&gt;0),N353/O353,"")</f>
        <v>566.02658788773999</v>
      </c>
      <c r="AA353" s="9">
        <f>IF(AND(G353&gt;0,H353&gt;0),G353/(H353*H353),"")</f>
        <v>8.9106705279572296</v>
      </c>
      <c r="AB353" s="9">
        <f>IF(AND(N353&gt;0,O353&gt;0),G353/(O353*O353),"")</f>
        <v>8.7273552404495458</v>
      </c>
      <c r="AC353" s="9">
        <v>8.7273552404495458</v>
      </c>
      <c r="AD353" s="11">
        <v>67.7</v>
      </c>
      <c r="AE353" s="9">
        <f>IF(AC353="","",ROUND(AC353,1))</f>
        <v>8.6999999999999993</v>
      </c>
    </row>
    <row r="354" spans="1:31" x14ac:dyDescent="0.25">
      <c r="A354" s="2">
        <v>4887</v>
      </c>
      <c r="B354" s="3" t="s">
        <v>242</v>
      </c>
      <c r="C354" s="2">
        <v>2</v>
      </c>
      <c r="D354" s="3" t="s">
        <v>19</v>
      </c>
      <c r="E354" s="3" t="s">
        <v>20</v>
      </c>
      <c r="F354" s="4">
        <v>40657</v>
      </c>
      <c r="G354" s="11">
        <v>34100</v>
      </c>
      <c r="H354" s="11">
        <v>67.400000000000006</v>
      </c>
      <c r="I354" s="11">
        <v>63</v>
      </c>
      <c r="J354" s="16">
        <v>63.4</v>
      </c>
      <c r="K354" s="16">
        <v>49.3</v>
      </c>
      <c r="L354" s="13">
        <v>22208</v>
      </c>
      <c r="M354" s="14">
        <v>40692</v>
      </c>
      <c r="N354" s="11">
        <v>35040</v>
      </c>
      <c r="O354" s="11">
        <v>67.8</v>
      </c>
      <c r="P354" s="5">
        <v>62.5</v>
      </c>
      <c r="Q354" s="18">
        <v>62.6</v>
      </c>
      <c r="R354" s="18">
        <v>49.9</v>
      </c>
      <c r="S354" s="2">
        <v>4887</v>
      </c>
      <c r="T354" s="2">
        <v>1</v>
      </c>
      <c r="U354">
        <f>IF(AND(G354&gt;0,N354&gt;0), N354-G354, 0)</f>
        <v>940</v>
      </c>
      <c r="V354">
        <f>M354-F354</f>
        <v>35</v>
      </c>
      <c r="W354">
        <f>IF(U354 &gt; 0, U354/V354, 0)</f>
        <v>26.857142857142858</v>
      </c>
      <c r="X354">
        <f>IF(AND(H354&gt;0,O354&gt;0), O354-H354, 0)</f>
        <v>0.39999999999999147</v>
      </c>
      <c r="Y354" s="9">
        <f>IF(AND(G354&gt;0,H354&gt;0),G354/H354,"")</f>
        <v>505.93471810089017</v>
      </c>
      <c r="Z354" s="9">
        <f>IF(AND(N354&gt;0,O354&gt;0),N354/O354,"")</f>
        <v>516.81415929203547</v>
      </c>
      <c r="AA354" s="9">
        <f>IF(AND(G354&gt;0,H354&gt;0),G354/(H354*H354),"")</f>
        <v>7.5064498234553421</v>
      </c>
      <c r="AB354" s="9">
        <f>IF(AND(N354&gt;0,O354&gt;0),G354/(O354*O354),"")</f>
        <v>7.4181394175129016</v>
      </c>
      <c r="AC354" s="9">
        <v>7.4181394175129016</v>
      </c>
      <c r="AD354" s="11">
        <v>67.8</v>
      </c>
      <c r="AE354" s="9">
        <f>IF(AC354="","",ROUND(AC354,1))</f>
        <v>7.4</v>
      </c>
    </row>
    <row r="355" spans="1:31" x14ac:dyDescent="0.25">
      <c r="A355" s="2">
        <v>6828</v>
      </c>
      <c r="B355" s="3" t="s">
        <v>241</v>
      </c>
      <c r="C355" s="2">
        <v>2</v>
      </c>
      <c r="D355" s="3" t="s">
        <v>19</v>
      </c>
      <c r="E355" s="3" t="s">
        <v>47</v>
      </c>
      <c r="F355" s="4">
        <v>42738</v>
      </c>
      <c r="G355" s="11">
        <v>36660</v>
      </c>
      <c r="H355" s="11">
        <v>66.7</v>
      </c>
      <c r="I355" s="11">
        <v>62.9</v>
      </c>
      <c r="J355" s="16">
        <v>62.4</v>
      </c>
      <c r="K355" s="16">
        <v>50.6</v>
      </c>
      <c r="L355" s="13">
        <v>38305</v>
      </c>
      <c r="M355" s="14">
        <v>42799</v>
      </c>
      <c r="N355" s="11">
        <v>34820</v>
      </c>
      <c r="O355" s="11">
        <v>67.900000000000006</v>
      </c>
      <c r="P355" s="5">
        <v>63.7</v>
      </c>
      <c r="Q355" s="18">
        <v>61.9</v>
      </c>
      <c r="R355" s="18">
        <v>49.3</v>
      </c>
      <c r="S355" s="2">
        <v>6828</v>
      </c>
      <c r="T355" s="2">
        <v>1</v>
      </c>
      <c r="U355">
        <f>IF(AND(G355&gt;0,N355&gt;0), N355-G355, 0)</f>
        <v>-1840</v>
      </c>
      <c r="V355">
        <f>M355-F355</f>
        <v>61</v>
      </c>
      <c r="W355">
        <f>IF(U355 &gt; 0, U355/V355, 0)</f>
        <v>0</v>
      </c>
      <c r="X355">
        <f>IF(AND(H355&gt;0,O355&gt;0), O355-H355, 0)</f>
        <v>1.2000000000000028</v>
      </c>
      <c r="Y355" s="9">
        <f>IF(AND(G355&gt;0,H355&gt;0),G355/H355,"")</f>
        <v>549.62518740629685</v>
      </c>
      <c r="Z355" s="9">
        <f>IF(AND(N355&gt;0,O355&gt;0),N355/O355,"")</f>
        <v>512.81296023564062</v>
      </c>
      <c r="AA355" s="9">
        <f>IF(AND(G355&gt;0,H355&gt;0),G355/(H355*H355),"")</f>
        <v>8.2402576822533256</v>
      </c>
      <c r="AB355" s="9">
        <f>IF(AND(N355&gt;0,O355&gt;0),G355/(O355*O355),"")</f>
        <v>7.951570467702437</v>
      </c>
      <c r="AC355" s="9">
        <v>7.951570467702437</v>
      </c>
      <c r="AD355" s="11">
        <v>67.900000000000006</v>
      </c>
      <c r="AE355" s="9">
        <f>IF(AC355="","",ROUND(AC355,1))</f>
        <v>8</v>
      </c>
    </row>
    <row r="356" spans="1:31" x14ac:dyDescent="0.25">
      <c r="A356" s="2">
        <v>7005</v>
      </c>
      <c r="B356" s="3" t="s">
        <v>517</v>
      </c>
      <c r="C356" s="2">
        <v>2</v>
      </c>
      <c r="D356" s="3" t="s">
        <v>19</v>
      </c>
      <c r="E356" s="3" t="s">
        <v>47</v>
      </c>
      <c r="F356" s="4">
        <v>43067</v>
      </c>
      <c r="G356" s="11">
        <v>31100</v>
      </c>
      <c r="H356" s="11">
        <v>62</v>
      </c>
      <c r="I356" s="11">
        <v>59.7</v>
      </c>
      <c r="J356" s="16">
        <v>55.8</v>
      </c>
      <c r="K356" s="16">
        <v>46.7</v>
      </c>
      <c r="L356" s="13">
        <v>42703</v>
      </c>
      <c r="M356" s="14">
        <v>43307</v>
      </c>
      <c r="N356" s="11">
        <v>40660</v>
      </c>
      <c r="O356" s="11">
        <v>68</v>
      </c>
      <c r="P356" s="5">
        <v>64.099999999999994</v>
      </c>
      <c r="Q356" s="18">
        <v>57.7</v>
      </c>
      <c r="S356" s="2">
        <v>7005</v>
      </c>
      <c r="T356" s="2">
        <v>1</v>
      </c>
      <c r="U356">
        <f>IF(AND(G356&gt;0,N356&gt;0), N356-G356, 0)</f>
        <v>9560</v>
      </c>
      <c r="V356">
        <f>M356-F356</f>
        <v>240</v>
      </c>
      <c r="W356">
        <f>IF(U356 &gt; 0, U356/V356, 0)</f>
        <v>39.833333333333336</v>
      </c>
      <c r="X356">
        <f>IF(AND(H356&gt;0,O356&gt;0), O356-H356, 0)</f>
        <v>6</v>
      </c>
      <c r="Y356" s="9">
        <f>IF(AND(G356&gt;0,H356&gt;0),G356/H356,"")</f>
        <v>501.61290322580646</v>
      </c>
      <c r="Z356" s="9">
        <f>IF(AND(N356&gt;0,O356&gt;0),N356/O356,"")</f>
        <v>597.94117647058829</v>
      </c>
      <c r="AA356" s="9">
        <f>IF(AND(G356&gt;0,H356&gt;0),G356/(H356*H356),"")</f>
        <v>8.0905306971904274</v>
      </c>
      <c r="AB356" s="9">
        <f>IF(AND(N356&gt;0,O356&gt;0),G356/(O356*O356),"")</f>
        <v>6.7257785467128031</v>
      </c>
      <c r="AC356" s="9">
        <v>6.7257785467128031</v>
      </c>
      <c r="AD356" s="11">
        <v>68</v>
      </c>
      <c r="AE356" s="9">
        <f>IF(AC356="","",ROUND(AC356,1))</f>
        <v>6.7</v>
      </c>
    </row>
    <row r="357" spans="1:31" x14ac:dyDescent="0.25">
      <c r="A357" s="2">
        <v>3965</v>
      </c>
      <c r="B357" s="3" t="s">
        <v>194</v>
      </c>
      <c r="C357" s="2">
        <v>2</v>
      </c>
      <c r="D357" s="3" t="s">
        <v>19</v>
      </c>
      <c r="E357" s="3" t="s">
        <v>47</v>
      </c>
      <c r="F357" s="4">
        <v>39977</v>
      </c>
      <c r="G357" s="11">
        <v>36240</v>
      </c>
      <c r="H357" s="11">
        <v>68</v>
      </c>
      <c r="I357" s="11">
        <v>64.3</v>
      </c>
      <c r="J357" s="19"/>
      <c r="K357" s="19"/>
      <c r="L357" s="13">
        <v>15629</v>
      </c>
      <c r="M357" s="14">
        <v>39977</v>
      </c>
      <c r="N357" s="11">
        <v>36240</v>
      </c>
      <c r="O357" s="11">
        <v>68</v>
      </c>
      <c r="P357" s="5">
        <v>64.3</v>
      </c>
      <c r="Q357" s="20"/>
      <c r="R357" s="20"/>
      <c r="S357" s="2">
        <v>3965</v>
      </c>
      <c r="T357" s="2">
        <v>1</v>
      </c>
      <c r="U357">
        <f>IF(AND(G357&gt;0,N357&gt;0), N357-G357, 0)</f>
        <v>0</v>
      </c>
      <c r="V357">
        <f>M357-F357</f>
        <v>0</v>
      </c>
      <c r="W357">
        <f>IF(U357 &gt; 0, U357/V357, 0)</f>
        <v>0</v>
      </c>
      <c r="X357">
        <f>IF(AND(H357&gt;0,O357&gt;0), O357-H357, 0)</f>
        <v>0</v>
      </c>
      <c r="Y357" s="9">
        <f>IF(AND(G357&gt;0,H357&gt;0),G357/H357,"")</f>
        <v>532.94117647058829</v>
      </c>
      <c r="Z357" s="9">
        <f>IF(AND(N357&gt;0,O357&gt;0),N357/O357,"")</f>
        <v>532.94117647058829</v>
      </c>
      <c r="AA357" s="9">
        <f>IF(AND(G357&gt;0,H357&gt;0),G357/(H357*H357),"")</f>
        <v>7.8373702422145328</v>
      </c>
      <c r="AB357" s="9">
        <f>IF(AND(N357&gt;0,O357&gt;0),G357/(O357*O357),"")</f>
        <v>7.8373702422145328</v>
      </c>
      <c r="AC357" s="9">
        <v>7.8373702422145328</v>
      </c>
      <c r="AD357" s="11">
        <v>68</v>
      </c>
      <c r="AE357" s="9">
        <f>IF(AC357="","",ROUND(AC357,1))</f>
        <v>7.8</v>
      </c>
    </row>
    <row r="358" spans="1:31" x14ac:dyDescent="0.25">
      <c r="A358" s="2">
        <v>80</v>
      </c>
      <c r="B358" s="3" t="s">
        <v>39</v>
      </c>
      <c r="C358" s="2">
        <v>2</v>
      </c>
      <c r="D358" s="3" t="s">
        <v>19</v>
      </c>
      <c r="E358" s="3" t="s">
        <v>20</v>
      </c>
      <c r="F358" s="4">
        <v>37254</v>
      </c>
      <c r="G358" s="11">
        <v>37800</v>
      </c>
      <c r="H358" s="11">
        <v>68</v>
      </c>
      <c r="I358" s="11">
        <v>65.5</v>
      </c>
      <c r="J358" s="19"/>
      <c r="K358" s="19"/>
      <c r="L358" s="13">
        <v>8175</v>
      </c>
      <c r="M358" s="14">
        <v>37292</v>
      </c>
      <c r="N358" s="11">
        <v>39500</v>
      </c>
      <c r="O358" s="11">
        <v>68</v>
      </c>
      <c r="P358" s="5">
        <v>66</v>
      </c>
      <c r="Q358" s="18">
        <v>64</v>
      </c>
      <c r="R358" s="18">
        <v>52.1</v>
      </c>
      <c r="S358" s="2">
        <v>80</v>
      </c>
      <c r="T358" s="2">
        <v>1</v>
      </c>
      <c r="U358">
        <f>IF(AND(G358&gt;0,N358&gt;0), N358-G358, 0)</f>
        <v>1700</v>
      </c>
      <c r="V358">
        <f>M358-F358</f>
        <v>38</v>
      </c>
      <c r="W358">
        <f>IF(U358 &gt; 0, U358/V358, 0)</f>
        <v>44.736842105263158</v>
      </c>
      <c r="X358">
        <f>IF(AND(H358&gt;0,O358&gt;0), O358-H358, 0)</f>
        <v>0</v>
      </c>
      <c r="Y358" s="9">
        <f>IF(AND(G358&gt;0,H358&gt;0),G358/H358,"")</f>
        <v>555.88235294117646</v>
      </c>
      <c r="Z358" s="9">
        <f>IF(AND(N358&gt;0,O358&gt;0),N358/O358,"")</f>
        <v>580.88235294117646</v>
      </c>
      <c r="AA358" s="9">
        <f>IF(AND(G358&gt;0,H358&gt;0),G358/(H358*H358),"")</f>
        <v>8.1747404844290656</v>
      </c>
      <c r="AB358" s="9">
        <f>IF(AND(N358&gt;0,O358&gt;0),G358/(O358*O358),"")</f>
        <v>8.1747404844290656</v>
      </c>
      <c r="AC358" s="9">
        <v>8.1747404844290656</v>
      </c>
      <c r="AD358" s="11">
        <v>68</v>
      </c>
      <c r="AE358" s="9">
        <f>IF(AC358="","",ROUND(AC358,1))</f>
        <v>8.1999999999999993</v>
      </c>
    </row>
    <row r="359" spans="1:31" x14ac:dyDescent="0.25">
      <c r="A359" s="2">
        <v>6859</v>
      </c>
      <c r="B359" s="3" t="s">
        <v>183</v>
      </c>
      <c r="C359" s="2">
        <v>2</v>
      </c>
      <c r="D359" s="3" t="s">
        <v>19</v>
      </c>
      <c r="E359" s="3" t="s">
        <v>47</v>
      </c>
      <c r="F359" s="4">
        <v>42822</v>
      </c>
      <c r="G359" s="15"/>
      <c r="H359" s="11">
        <v>67.400000000000006</v>
      </c>
      <c r="I359" s="11">
        <v>65.400000000000006</v>
      </c>
      <c r="J359" s="16">
        <v>62.2</v>
      </c>
      <c r="K359" s="16">
        <v>48.1</v>
      </c>
      <c r="L359" s="13">
        <v>39663</v>
      </c>
      <c r="M359" s="14">
        <v>42996</v>
      </c>
      <c r="N359" s="11">
        <v>41180</v>
      </c>
      <c r="O359" s="11">
        <v>68</v>
      </c>
      <c r="P359" s="5">
        <v>65</v>
      </c>
      <c r="Q359" s="18">
        <v>62.9</v>
      </c>
      <c r="R359" s="18">
        <v>50</v>
      </c>
      <c r="S359" s="2">
        <v>6859</v>
      </c>
      <c r="T359" s="2">
        <v>1</v>
      </c>
      <c r="U359">
        <f>IF(AND(G359&gt;0,N359&gt;0), N359-G359, 0)</f>
        <v>0</v>
      </c>
      <c r="V359">
        <f>M359-F359</f>
        <v>174</v>
      </c>
      <c r="W359">
        <f>IF(U359 &gt; 0, U359/V359, 0)</f>
        <v>0</v>
      </c>
      <c r="X359">
        <f>IF(AND(H359&gt;0,O359&gt;0), O359-H359, 0)</f>
        <v>0.59999999999999432</v>
      </c>
      <c r="Y359" s="9" t="str">
        <f>IF(AND(G359&gt;0,H359&gt;0),G359/H359,"")</f>
        <v/>
      </c>
      <c r="Z359" s="9">
        <f>IF(AND(N359&gt;0,O359&gt;0),N359/O359,"")</f>
        <v>605.58823529411768</v>
      </c>
      <c r="AA359" s="9" t="str">
        <f>IF(AND(G359&gt;0,H359&gt;0),G359/(H359*H359),"")</f>
        <v/>
      </c>
      <c r="AB359" s="9">
        <f>IF(AND(N359&gt;0,O359&gt;0),G359/(O359*O359),"")</f>
        <v>0</v>
      </c>
      <c r="AC359" s="9">
        <v>0</v>
      </c>
      <c r="AD359" s="11">
        <v>68</v>
      </c>
      <c r="AE359" s="9">
        <f>IF(AC359="","",ROUND(AC359,1))</f>
        <v>0</v>
      </c>
    </row>
    <row r="360" spans="1:31" x14ac:dyDescent="0.25">
      <c r="A360" s="2">
        <v>6903</v>
      </c>
      <c r="B360" s="3" t="s">
        <v>505</v>
      </c>
      <c r="C360" s="2">
        <v>2</v>
      </c>
      <c r="D360" s="3" t="s">
        <v>19</v>
      </c>
      <c r="E360" s="3" t="s">
        <v>47</v>
      </c>
      <c r="F360" s="4">
        <v>42954</v>
      </c>
      <c r="G360" s="15"/>
      <c r="H360" s="11">
        <v>68</v>
      </c>
      <c r="I360" s="11">
        <v>61.5</v>
      </c>
      <c r="J360" s="16">
        <v>63.5</v>
      </c>
      <c r="K360" s="19"/>
      <c r="L360" s="13">
        <v>39471</v>
      </c>
      <c r="M360" s="14">
        <v>42954</v>
      </c>
      <c r="N360" s="15"/>
      <c r="O360" s="11">
        <v>68</v>
      </c>
      <c r="P360" s="5">
        <v>61.5</v>
      </c>
      <c r="Q360" s="18">
        <v>63.5</v>
      </c>
      <c r="S360" s="2">
        <v>6903</v>
      </c>
      <c r="T360" s="2">
        <v>1</v>
      </c>
      <c r="U360">
        <f>IF(AND(G360&gt;0,N360&gt;0), N360-G360, 0)</f>
        <v>0</v>
      </c>
      <c r="V360">
        <f>M360-F360</f>
        <v>0</v>
      </c>
      <c r="W360">
        <f>IF(U360 &gt; 0, U360/V360, 0)</f>
        <v>0</v>
      </c>
      <c r="X360">
        <f>IF(AND(H360&gt;0,O360&gt;0), O360-H360, 0)</f>
        <v>0</v>
      </c>
      <c r="Y360" s="9" t="str">
        <f>IF(AND(G360&gt;0,H360&gt;0),G360/H360,"")</f>
        <v/>
      </c>
      <c r="Z360" s="9" t="str">
        <f>IF(AND(N360&gt;0,O360&gt;0),N360/O360,"")</f>
        <v/>
      </c>
      <c r="AA360" s="9" t="str">
        <f>IF(AND(G360&gt;0,H360&gt;0),G360/(H360*H360),"")</f>
        <v/>
      </c>
      <c r="AB360" s="9" t="str">
        <f>IF(AND(N360&gt;0,O360&gt;0),G360/(O360*O360),"")</f>
        <v/>
      </c>
      <c r="AC360" s="9" t="s">
        <v>20</v>
      </c>
      <c r="AD360" s="11">
        <v>68</v>
      </c>
      <c r="AE360" s="9" t="str">
        <f>IF(AC360="","",ROUND(AC360,1))</f>
        <v/>
      </c>
    </row>
    <row r="361" spans="1:31" x14ac:dyDescent="0.25">
      <c r="A361" s="2">
        <v>1184</v>
      </c>
      <c r="B361" s="3" t="s">
        <v>134</v>
      </c>
      <c r="C361" s="2">
        <v>1</v>
      </c>
      <c r="D361" s="3" t="s">
        <v>27</v>
      </c>
      <c r="E361" s="3" t="s">
        <v>41</v>
      </c>
      <c r="F361" s="4">
        <v>37515</v>
      </c>
      <c r="G361" s="11">
        <v>19.899999999999999</v>
      </c>
      <c r="H361" s="15"/>
      <c r="I361" s="15"/>
      <c r="J361" s="16">
        <v>4.8</v>
      </c>
      <c r="K361" s="16">
        <v>3.7</v>
      </c>
      <c r="L361" s="13">
        <v>32033</v>
      </c>
      <c r="M361" s="14">
        <v>41806</v>
      </c>
      <c r="N361" s="11">
        <v>49000</v>
      </c>
      <c r="O361" s="11">
        <v>68.400000000000006</v>
      </c>
      <c r="P361" s="5">
        <v>62.2</v>
      </c>
      <c r="Q361" s="18">
        <v>64.400000000000006</v>
      </c>
      <c r="R361" s="18">
        <v>53.4</v>
      </c>
      <c r="S361" s="2">
        <v>1184</v>
      </c>
      <c r="T361" s="2">
        <v>2</v>
      </c>
      <c r="U361">
        <f>IF(AND(G361&gt;0,N361&gt;0), N361-G361, 0)</f>
        <v>48980.1</v>
      </c>
      <c r="V361">
        <f>M361-F361</f>
        <v>4291</v>
      </c>
      <c r="W361">
        <f>IF(U361 &gt; 0, U361/V361, 0)</f>
        <v>11.414611978559776</v>
      </c>
      <c r="X361">
        <f>IF(AND(H361&gt;0,O361&gt;0), O361-H361, 0)</f>
        <v>0</v>
      </c>
      <c r="Y361" s="9" t="str">
        <f>IF(AND(G361&gt;0,H361&gt;0),G361/H361,"")</f>
        <v/>
      </c>
      <c r="Z361" s="9">
        <f>IF(AND(N361&gt;0,O361&gt;0),N361/O361,"")</f>
        <v>716.37426900584785</v>
      </c>
      <c r="AA361" s="9" t="str">
        <f>IF(AND(G361&gt;0,H361&gt;0),G361/(H361*H361),"")</f>
        <v/>
      </c>
      <c r="AB361" s="9">
        <f>IF(AND(N361&gt;0,O361&gt;0),G361/(O361*O361),"")</f>
        <v>4.2534455045997056E-3</v>
      </c>
      <c r="AC361" s="9">
        <v>4.2534455045997056E-3</v>
      </c>
      <c r="AD361" s="11">
        <v>68.400000000000006</v>
      </c>
      <c r="AE361" s="9">
        <f>IF(AC361="","",ROUND(AC361,1))</f>
        <v>0</v>
      </c>
    </row>
    <row r="362" spans="1:31" x14ac:dyDescent="0.25">
      <c r="A362" s="2">
        <v>6762</v>
      </c>
      <c r="B362" s="3" t="s">
        <v>469</v>
      </c>
      <c r="C362" s="2">
        <v>2</v>
      </c>
      <c r="D362" s="3" t="s">
        <v>19</v>
      </c>
      <c r="E362" s="3" t="s">
        <v>47</v>
      </c>
      <c r="F362" s="4">
        <v>42672</v>
      </c>
      <c r="G362" s="11">
        <v>39950</v>
      </c>
      <c r="H362" s="11">
        <v>68.599999999999994</v>
      </c>
      <c r="I362" s="11">
        <v>66.5</v>
      </c>
      <c r="J362" s="16">
        <v>62.7</v>
      </c>
      <c r="K362" s="16">
        <v>53.3</v>
      </c>
      <c r="L362" s="13">
        <v>37929</v>
      </c>
      <c r="M362" s="14">
        <v>42744</v>
      </c>
      <c r="N362" s="11">
        <v>43420</v>
      </c>
      <c r="O362" s="11">
        <v>68.5</v>
      </c>
      <c r="P362" s="5">
        <v>66</v>
      </c>
      <c r="Q362" s="18">
        <v>62.5</v>
      </c>
      <c r="R362" s="18">
        <v>52.2</v>
      </c>
      <c r="S362" s="2">
        <v>6762</v>
      </c>
      <c r="T362" s="2">
        <v>1</v>
      </c>
      <c r="U362">
        <f>IF(AND(G362&gt;0,N362&gt;0), N362-G362, 0)</f>
        <v>3470</v>
      </c>
      <c r="V362">
        <f>M362-F362</f>
        <v>72</v>
      </c>
      <c r="W362">
        <f>IF(U362 &gt; 0, U362/V362, 0)</f>
        <v>48.194444444444443</v>
      </c>
      <c r="X362">
        <f>IF(AND(H362&gt;0,O362&gt;0), O362-H362, 0)</f>
        <v>-9.9999999999994316E-2</v>
      </c>
      <c r="Y362" s="9">
        <f>IF(AND(G362&gt;0,H362&gt;0),G362/H362,"")</f>
        <v>582.36151603498547</v>
      </c>
      <c r="Z362" s="9">
        <f>IF(AND(N362&gt;0,O362&gt;0),N362/O362,"")</f>
        <v>633.8686131386861</v>
      </c>
      <c r="AA362" s="9">
        <f>IF(AND(G362&gt;0,H362&gt;0),G362/(H362*H362),"")</f>
        <v>8.4892349276236949</v>
      </c>
      <c r="AB362" s="9">
        <f>IF(AND(N362&gt;0,O362&gt;0),G362/(O362*O362),"")</f>
        <v>8.5140391070382009</v>
      </c>
      <c r="AC362" s="9">
        <v>8.5140391070382009</v>
      </c>
      <c r="AD362" s="11">
        <v>68.5</v>
      </c>
      <c r="AE362" s="9">
        <f>IF(AC362="","",ROUND(AC362,1))</f>
        <v>8.5</v>
      </c>
    </row>
    <row r="363" spans="1:31" x14ac:dyDescent="0.25">
      <c r="A363" s="2">
        <v>4076</v>
      </c>
      <c r="B363" s="3" t="s">
        <v>196</v>
      </c>
      <c r="C363" s="2">
        <v>2</v>
      </c>
      <c r="D363" s="3" t="s">
        <v>19</v>
      </c>
      <c r="E363" s="3" t="s">
        <v>47</v>
      </c>
      <c r="F363" s="4">
        <v>39999</v>
      </c>
      <c r="G363" s="15"/>
      <c r="H363" s="11">
        <v>68.5</v>
      </c>
      <c r="I363" s="11">
        <v>64</v>
      </c>
      <c r="J363" s="19"/>
      <c r="L363" s="13">
        <v>15966</v>
      </c>
      <c r="M363" s="14">
        <v>39999</v>
      </c>
      <c r="N363" s="15"/>
      <c r="O363" s="11">
        <v>68.5</v>
      </c>
      <c r="P363" s="5">
        <v>64</v>
      </c>
      <c r="Q363" s="20"/>
      <c r="S363" s="2">
        <v>4076</v>
      </c>
      <c r="T363" s="2">
        <v>1</v>
      </c>
      <c r="U363">
        <f>IF(AND(G363&gt;0,N363&gt;0), N363-G363, 0)</f>
        <v>0</v>
      </c>
      <c r="V363">
        <f>M363-F363</f>
        <v>0</v>
      </c>
      <c r="W363">
        <f>IF(U363 &gt; 0, U363/V363, 0)</f>
        <v>0</v>
      </c>
      <c r="X363">
        <f>IF(AND(H363&gt;0,O363&gt;0), O363-H363, 0)</f>
        <v>0</v>
      </c>
      <c r="Y363" s="9" t="str">
        <f>IF(AND(G363&gt;0,H363&gt;0),G363/H363,"")</f>
        <v/>
      </c>
      <c r="Z363" s="9" t="str">
        <f>IF(AND(N363&gt;0,O363&gt;0),N363/O363,"")</f>
        <v/>
      </c>
      <c r="AA363" s="9" t="str">
        <f>IF(AND(G363&gt;0,H363&gt;0),G363/(H363*H363),"")</f>
        <v/>
      </c>
      <c r="AB363" s="9" t="str">
        <f>IF(AND(N363&gt;0,O363&gt;0),G363/(O363*O363),"")</f>
        <v/>
      </c>
      <c r="AC363" s="9" t="s">
        <v>20</v>
      </c>
      <c r="AD363" s="11">
        <v>68.5</v>
      </c>
      <c r="AE363" s="9" t="str">
        <f>IF(AC363="","",ROUND(AC363,1))</f>
        <v/>
      </c>
    </row>
    <row r="364" spans="1:31" x14ac:dyDescent="0.25">
      <c r="A364" s="2">
        <v>4071</v>
      </c>
      <c r="B364" s="3" t="s">
        <v>195</v>
      </c>
      <c r="C364" s="2">
        <v>2</v>
      </c>
      <c r="D364" s="3" t="s">
        <v>19</v>
      </c>
      <c r="E364" s="3" t="s">
        <v>47</v>
      </c>
      <c r="F364" s="4">
        <v>39994</v>
      </c>
      <c r="G364" s="11">
        <v>43820</v>
      </c>
      <c r="H364" s="11">
        <v>68.5</v>
      </c>
      <c r="I364" s="11">
        <v>62.2</v>
      </c>
      <c r="J364" s="15"/>
      <c r="K364" s="15"/>
      <c r="L364" s="13">
        <v>16874</v>
      </c>
      <c r="M364" s="14">
        <v>40080</v>
      </c>
      <c r="N364" s="11">
        <v>43080</v>
      </c>
      <c r="O364" s="11">
        <v>68.7</v>
      </c>
      <c r="P364" s="5">
        <v>61.5</v>
      </c>
      <c r="Q364" s="5">
        <v>64.7</v>
      </c>
      <c r="R364" s="5">
        <v>52.4</v>
      </c>
      <c r="S364" s="2">
        <v>4071</v>
      </c>
      <c r="T364" s="2">
        <v>1</v>
      </c>
      <c r="U364">
        <f>IF(AND(G364&gt;0,N364&gt;0), N364-G364, 0)</f>
        <v>-740</v>
      </c>
      <c r="V364">
        <f>M364-F364</f>
        <v>86</v>
      </c>
      <c r="W364">
        <f>IF(U364 &gt; 0, U364/V364, 0)</f>
        <v>0</v>
      </c>
      <c r="X364">
        <f>IF(AND(H364&gt;0,O364&gt;0), O364-H364, 0)</f>
        <v>0.20000000000000284</v>
      </c>
      <c r="Y364" s="9">
        <f>IF(AND(G364&gt;0,H364&gt;0),G364/H364,"")</f>
        <v>639.70802919708024</v>
      </c>
      <c r="Z364" s="9">
        <f>IF(AND(N364&gt;0,O364&gt;0),N364/O364,"")</f>
        <v>627.07423580786019</v>
      </c>
      <c r="AA364" s="9">
        <f>IF(AND(G364&gt;0,H364&gt;0),G364/(H364*H364),"")</f>
        <v>9.3388033459427788</v>
      </c>
      <c r="AB364" s="9">
        <f>IF(AND(N364&gt;0,O364&gt;0),G364/(O364*O364),"")</f>
        <v>9.2845080926925281</v>
      </c>
      <c r="AC364" s="9">
        <v>9.2845080926925281</v>
      </c>
      <c r="AD364" s="11">
        <v>68.7</v>
      </c>
      <c r="AE364" s="9">
        <f>IF(AC364="","",ROUND(AC364,1))</f>
        <v>9.3000000000000007</v>
      </c>
    </row>
    <row r="365" spans="1:31" x14ac:dyDescent="0.25">
      <c r="A365" s="2">
        <v>7059</v>
      </c>
      <c r="B365" s="3" t="s">
        <v>541</v>
      </c>
      <c r="C365" s="2">
        <v>2</v>
      </c>
      <c r="D365" s="3" t="s">
        <v>19</v>
      </c>
      <c r="E365" s="3" t="s">
        <v>47</v>
      </c>
      <c r="F365" s="4">
        <v>43214</v>
      </c>
      <c r="G365" s="11">
        <v>38420</v>
      </c>
      <c r="H365" s="11">
        <v>67.5</v>
      </c>
      <c r="I365" s="11">
        <v>65</v>
      </c>
      <c r="J365" s="11">
        <v>62</v>
      </c>
      <c r="K365" s="16">
        <v>50</v>
      </c>
      <c r="L365" s="13">
        <v>43009</v>
      </c>
      <c r="M365" s="14">
        <v>43342</v>
      </c>
      <c r="N365" s="11">
        <v>38120</v>
      </c>
      <c r="O365" s="11">
        <v>68.8</v>
      </c>
      <c r="P365" s="5">
        <v>65.5</v>
      </c>
      <c r="Q365" s="5">
        <v>62</v>
      </c>
      <c r="S365" s="2">
        <v>7059</v>
      </c>
      <c r="T365" s="2">
        <v>1</v>
      </c>
      <c r="U365">
        <f>IF(AND(G365&gt;0,N365&gt;0), N365-G365, 0)</f>
        <v>-300</v>
      </c>
      <c r="V365">
        <f>M365-F365</f>
        <v>128</v>
      </c>
      <c r="W365">
        <f>IF(U365 &gt; 0, U365/V365, 0)</f>
        <v>0</v>
      </c>
      <c r="X365">
        <f>IF(AND(H365&gt;0,O365&gt;0), O365-H365, 0)</f>
        <v>1.2999999999999972</v>
      </c>
      <c r="Y365" s="9">
        <f>IF(AND(G365&gt;0,H365&gt;0),G365/H365,"")</f>
        <v>569.18518518518522</v>
      </c>
      <c r="Z365" s="9">
        <f>IF(AND(N365&gt;0,O365&gt;0),N365/O365,"")</f>
        <v>554.06976744186045</v>
      </c>
      <c r="AA365" s="9">
        <f>IF(AND(G365&gt;0,H365&gt;0),G365/(H365*H365),"")</f>
        <v>8.4323731138545952</v>
      </c>
      <c r="AB365" s="9">
        <f>IF(AND(N365&gt;0,O365&gt;0),G365/(O365*O365),"")</f>
        <v>8.1167184964845873</v>
      </c>
      <c r="AC365" s="9">
        <v>8.1167184964845873</v>
      </c>
      <c r="AD365" s="11">
        <v>68.8</v>
      </c>
      <c r="AE365" s="9">
        <f>IF(AC365="","",ROUND(AC365,1))</f>
        <v>8.1</v>
      </c>
    </row>
    <row r="366" spans="1:31" x14ac:dyDescent="0.25">
      <c r="A366" s="2">
        <v>6070</v>
      </c>
      <c r="B366" s="3" t="s">
        <v>375</v>
      </c>
      <c r="C366" s="2">
        <v>5</v>
      </c>
      <c r="D366" s="3" t="s">
        <v>52</v>
      </c>
      <c r="E366" s="3" t="s">
        <v>20</v>
      </c>
      <c r="F366" s="4">
        <v>41626</v>
      </c>
      <c r="G366" s="11">
        <v>28400</v>
      </c>
      <c r="H366" s="11">
        <v>64.5</v>
      </c>
      <c r="I366" s="11">
        <v>54.5</v>
      </c>
      <c r="J366" s="15"/>
      <c r="K366" s="15"/>
      <c r="L366" s="13">
        <v>31011</v>
      </c>
      <c r="M366" s="14">
        <v>41640</v>
      </c>
      <c r="N366" s="11">
        <v>24050</v>
      </c>
      <c r="O366" s="11">
        <v>68.8</v>
      </c>
      <c r="P366" s="5">
        <v>53.6</v>
      </c>
      <c r="Q366" s="17"/>
      <c r="R366" s="17"/>
      <c r="S366" s="2">
        <v>6070</v>
      </c>
      <c r="T366" s="2">
        <v>1</v>
      </c>
      <c r="U366">
        <f>IF(AND(G366&gt;0,N366&gt;0), N366-G366, 0)</f>
        <v>-4350</v>
      </c>
      <c r="V366">
        <f>M366-F366</f>
        <v>14</v>
      </c>
      <c r="W366">
        <f>IF(U366 &gt; 0, U366/V366, 0)</f>
        <v>0</v>
      </c>
      <c r="X366">
        <f>IF(AND(H366&gt;0,O366&gt;0), O366-H366, 0)</f>
        <v>4.2999999999999972</v>
      </c>
      <c r="Y366" s="9">
        <f>IF(AND(G366&gt;0,H366&gt;0),G366/H366,"")</f>
        <v>440.31007751937983</v>
      </c>
      <c r="Z366" s="9">
        <f>IF(AND(N366&gt;0,O366&gt;0),N366/O366,"")</f>
        <v>349.56395348837214</v>
      </c>
      <c r="AA366" s="9">
        <f>IF(AND(G366&gt;0,H366&gt;0),G366/(H366*H366),"")</f>
        <v>6.826512829757827</v>
      </c>
      <c r="AB366" s="9">
        <f>IF(AND(N366&gt;0,O366&gt;0),G366/(O366*O366),"")</f>
        <v>5.9998647917793404</v>
      </c>
      <c r="AC366" s="9">
        <v>5.9998647917793404</v>
      </c>
      <c r="AD366" s="11">
        <v>68.8</v>
      </c>
      <c r="AE366" s="9">
        <f>IF(AC366="","",ROUND(AC366,1))</f>
        <v>6</v>
      </c>
    </row>
    <row r="367" spans="1:31" x14ac:dyDescent="0.25">
      <c r="A367" s="2">
        <v>6869</v>
      </c>
      <c r="B367" s="3" t="s">
        <v>488</v>
      </c>
      <c r="C367" s="2">
        <v>2</v>
      </c>
      <c r="D367" s="3" t="s">
        <v>19</v>
      </c>
      <c r="E367" s="3" t="s">
        <v>47</v>
      </c>
      <c r="F367" s="4">
        <v>42843</v>
      </c>
      <c r="G367" s="11">
        <v>33820</v>
      </c>
      <c r="H367" s="11">
        <v>68.5</v>
      </c>
      <c r="I367" s="11">
        <v>64.7</v>
      </c>
      <c r="J367" s="11">
        <v>63.6</v>
      </c>
      <c r="K367" s="11">
        <v>50.7</v>
      </c>
      <c r="L367" s="13">
        <v>40048</v>
      </c>
      <c r="M367" s="14">
        <v>43041</v>
      </c>
      <c r="N367" s="11">
        <v>45680</v>
      </c>
      <c r="O367" s="11">
        <v>69</v>
      </c>
      <c r="P367" s="5">
        <v>65.5</v>
      </c>
      <c r="Q367" s="5">
        <v>63.4</v>
      </c>
      <c r="R367" s="17"/>
      <c r="S367" s="2">
        <v>6869</v>
      </c>
      <c r="T367" s="2">
        <v>1</v>
      </c>
      <c r="U367">
        <f>IF(AND(G367&gt;0,N367&gt;0), N367-G367, 0)</f>
        <v>11860</v>
      </c>
      <c r="V367">
        <f>M367-F367</f>
        <v>198</v>
      </c>
      <c r="W367">
        <f>IF(U367 &gt; 0, U367/V367, 0)</f>
        <v>59.898989898989896</v>
      </c>
      <c r="X367">
        <f>IF(AND(H367&gt;0,O367&gt;0), O367-H367, 0)</f>
        <v>0.5</v>
      </c>
      <c r="Y367" s="9">
        <f>IF(AND(G367&gt;0,H367&gt;0),G367/H367,"")</f>
        <v>493.72262773722628</v>
      </c>
      <c r="Z367" s="9">
        <f>IF(AND(N367&gt;0,O367&gt;0),N367/O367,"")</f>
        <v>662.02898550724638</v>
      </c>
      <c r="AA367" s="9">
        <f>IF(AND(G367&gt;0,H367&gt;0),G367/(H367*H367),"")</f>
        <v>7.207629602003303</v>
      </c>
      <c r="AB367" s="9">
        <f>IF(AND(N367&gt;0,O367&gt;0),G367/(O367*O367),"")</f>
        <v>7.1035496744381437</v>
      </c>
      <c r="AC367" s="9">
        <v>7.1035496744381437</v>
      </c>
      <c r="AD367" s="11">
        <v>69</v>
      </c>
      <c r="AE367" s="9">
        <f>IF(AC367="","",ROUND(AC367,1))</f>
        <v>7.1</v>
      </c>
    </row>
    <row r="368" spans="1:31" x14ac:dyDescent="0.25">
      <c r="A368" s="2">
        <v>6295</v>
      </c>
      <c r="B368" s="3" t="s">
        <v>401</v>
      </c>
      <c r="C368" s="2">
        <v>2</v>
      </c>
      <c r="D368" s="3" t="s">
        <v>19</v>
      </c>
      <c r="E368" s="3" t="s">
        <v>47</v>
      </c>
      <c r="F368" s="4">
        <v>41971</v>
      </c>
      <c r="G368" s="11">
        <v>36500</v>
      </c>
      <c r="H368" s="11">
        <v>68</v>
      </c>
      <c r="I368" s="11">
        <v>63.9</v>
      </c>
      <c r="J368" s="16">
        <v>63.6</v>
      </c>
      <c r="K368" s="16">
        <v>51.6</v>
      </c>
      <c r="L368" s="13">
        <v>33444</v>
      </c>
      <c r="M368" s="14">
        <v>42038</v>
      </c>
      <c r="N368" s="11">
        <v>41020</v>
      </c>
      <c r="O368" s="11">
        <v>69</v>
      </c>
      <c r="P368" s="5">
        <v>64.5</v>
      </c>
      <c r="Q368" s="18">
        <v>63.3</v>
      </c>
      <c r="R368" s="18">
        <v>50.2</v>
      </c>
      <c r="S368" s="2">
        <v>6295</v>
      </c>
      <c r="T368" s="2">
        <v>1</v>
      </c>
      <c r="U368">
        <f>IF(AND(G368&gt;0,N368&gt;0), N368-G368, 0)</f>
        <v>4520</v>
      </c>
      <c r="V368">
        <f>M368-F368</f>
        <v>67</v>
      </c>
      <c r="W368">
        <f>IF(U368 &gt; 0, U368/V368, 0)</f>
        <v>67.462686567164184</v>
      </c>
      <c r="X368">
        <f>IF(AND(H368&gt;0,O368&gt;0), O368-H368, 0)</f>
        <v>1</v>
      </c>
      <c r="Y368" s="9">
        <f>IF(AND(G368&gt;0,H368&gt;0),G368/H368,"")</f>
        <v>536.76470588235293</v>
      </c>
      <c r="Z368" s="9">
        <f>IF(AND(N368&gt;0,O368&gt;0),N368/O368,"")</f>
        <v>594.49275362318838</v>
      </c>
      <c r="AA368" s="9">
        <f>IF(AND(G368&gt;0,H368&gt;0),G368/(H368*H368),"")</f>
        <v>7.8935986159169547</v>
      </c>
      <c r="AB368" s="9">
        <f>IF(AND(N368&gt;0,O368&gt;0),G368/(O368*O368),"")</f>
        <v>7.6664566267590839</v>
      </c>
      <c r="AC368" s="9">
        <v>7.6664566267590839</v>
      </c>
      <c r="AD368" s="11">
        <v>69</v>
      </c>
      <c r="AE368" s="9">
        <f>IF(AC368="","",ROUND(AC368,1))</f>
        <v>7.7</v>
      </c>
    </row>
    <row r="369" spans="1:31" x14ac:dyDescent="0.25">
      <c r="A369" s="2">
        <v>6936</v>
      </c>
      <c r="B369" s="3" t="s">
        <v>229</v>
      </c>
      <c r="C369" s="2">
        <v>2</v>
      </c>
      <c r="D369" s="3" t="s">
        <v>19</v>
      </c>
      <c r="E369" s="3" t="s">
        <v>47</v>
      </c>
      <c r="F369" s="4">
        <v>43047</v>
      </c>
      <c r="G369" s="11">
        <v>36680</v>
      </c>
      <c r="H369" s="11">
        <v>67.5</v>
      </c>
      <c r="I369" s="11">
        <v>62.2</v>
      </c>
      <c r="J369" s="11">
        <v>62.5</v>
      </c>
      <c r="K369" s="11">
        <v>50.7</v>
      </c>
      <c r="L369" s="13">
        <v>42585</v>
      </c>
      <c r="M369" s="14">
        <v>43293</v>
      </c>
      <c r="N369" s="11">
        <v>43640</v>
      </c>
      <c r="O369" s="11">
        <v>69</v>
      </c>
      <c r="P369" s="5">
        <v>64</v>
      </c>
      <c r="Q369" s="18">
        <v>62</v>
      </c>
      <c r="R369" s="20"/>
      <c r="S369" s="2">
        <v>6936</v>
      </c>
      <c r="T369" s="2">
        <v>1</v>
      </c>
      <c r="U369">
        <f>IF(AND(G369&gt;0,N369&gt;0), N369-G369, 0)</f>
        <v>6960</v>
      </c>
      <c r="V369">
        <f>M369-F369</f>
        <v>246</v>
      </c>
      <c r="W369">
        <f>IF(U369 &gt; 0, U369/V369, 0)</f>
        <v>28.292682926829269</v>
      </c>
      <c r="X369">
        <f>IF(AND(H369&gt;0,O369&gt;0), O369-H369, 0)</f>
        <v>1.5</v>
      </c>
      <c r="Y369" s="9">
        <f>IF(AND(G369&gt;0,H369&gt;0),G369/H369,"")</f>
        <v>543.40740740740739</v>
      </c>
      <c r="Z369" s="9">
        <f>IF(AND(N369&gt;0,O369&gt;0),N369/O369,"")</f>
        <v>632.463768115942</v>
      </c>
      <c r="AA369" s="9">
        <f>IF(AND(G369&gt;0,H369&gt;0),G369/(H369*H369),"")</f>
        <v>8.0504801097393681</v>
      </c>
      <c r="AB369" s="9">
        <f>IF(AND(N369&gt;0,O369&gt;0),G369/(O369*O369),"")</f>
        <v>7.7042638101239236</v>
      </c>
      <c r="AC369" s="9">
        <v>7.7042638101239236</v>
      </c>
      <c r="AD369" s="11">
        <v>69</v>
      </c>
      <c r="AE369" s="9">
        <f>IF(AC369="","",ROUND(AC369,1))</f>
        <v>7.7</v>
      </c>
    </row>
    <row r="370" spans="1:31" x14ac:dyDescent="0.25">
      <c r="A370" s="2">
        <v>4077</v>
      </c>
      <c r="B370" s="3" t="s">
        <v>197</v>
      </c>
      <c r="C370" s="2">
        <v>2</v>
      </c>
      <c r="D370" s="3" t="s">
        <v>19</v>
      </c>
      <c r="E370" s="3" t="s">
        <v>47</v>
      </c>
      <c r="F370" s="4">
        <v>39999</v>
      </c>
      <c r="G370" s="11">
        <v>42500</v>
      </c>
      <c r="H370" s="15"/>
      <c r="I370" s="15"/>
      <c r="J370" s="15"/>
      <c r="K370" s="15"/>
      <c r="L370" s="13">
        <v>17678</v>
      </c>
      <c r="M370" s="14">
        <v>40171</v>
      </c>
      <c r="N370" s="11">
        <v>40980</v>
      </c>
      <c r="O370" s="11">
        <v>69</v>
      </c>
      <c r="P370" s="5">
        <v>65</v>
      </c>
      <c r="Q370" s="18">
        <v>65.2</v>
      </c>
      <c r="R370" s="20"/>
      <c r="S370" s="2">
        <v>4077</v>
      </c>
      <c r="T370" s="2">
        <v>1</v>
      </c>
      <c r="U370">
        <f>IF(AND(G370&gt;0,N370&gt;0), N370-G370, 0)</f>
        <v>-1520</v>
      </c>
      <c r="V370">
        <f>M370-F370</f>
        <v>172</v>
      </c>
      <c r="W370">
        <f>IF(U370 &gt; 0, U370/V370, 0)</f>
        <v>0</v>
      </c>
      <c r="X370">
        <f>IF(AND(H370&gt;0,O370&gt;0), O370-H370, 0)</f>
        <v>0</v>
      </c>
      <c r="Y370" s="9" t="str">
        <f>IF(AND(G370&gt;0,H370&gt;0),G370/H370,"")</f>
        <v/>
      </c>
      <c r="Z370" s="9">
        <f>IF(AND(N370&gt;0,O370&gt;0),N370/O370,"")</f>
        <v>593.91304347826087</v>
      </c>
      <c r="AA370" s="9" t="str">
        <f>IF(AND(G370&gt;0,H370&gt;0),G370/(H370*H370),"")</f>
        <v/>
      </c>
      <c r="AB370" s="9">
        <f>IF(AND(N370&gt;0,O370&gt;0),G370/(O370*O370),"")</f>
        <v>8.9266960722537281</v>
      </c>
      <c r="AC370" s="9">
        <v>8.9266960722537281</v>
      </c>
      <c r="AD370" s="11">
        <v>69</v>
      </c>
      <c r="AE370" s="9">
        <f>IF(AC370="","",ROUND(AC370,1))</f>
        <v>8.9</v>
      </c>
    </row>
    <row r="371" spans="1:31" x14ac:dyDescent="0.25">
      <c r="A371" s="2">
        <v>5190</v>
      </c>
      <c r="B371" s="3" t="s">
        <v>257</v>
      </c>
      <c r="C371" s="2">
        <v>2</v>
      </c>
      <c r="D371" s="3" t="s">
        <v>19</v>
      </c>
      <c r="E371" s="3" t="s">
        <v>47</v>
      </c>
      <c r="F371" s="4">
        <v>40903</v>
      </c>
      <c r="G371" s="11">
        <v>34980</v>
      </c>
      <c r="H371" s="11">
        <v>69.5</v>
      </c>
      <c r="I371" s="11">
        <v>64</v>
      </c>
      <c r="J371" s="11">
        <v>65.400000000000006</v>
      </c>
      <c r="K371" s="11">
        <v>52.3</v>
      </c>
      <c r="L371" s="13">
        <v>26889</v>
      </c>
      <c r="M371" s="14">
        <v>41067</v>
      </c>
      <c r="N371" s="11">
        <v>41620</v>
      </c>
      <c r="O371" s="11">
        <v>69.2</v>
      </c>
      <c r="P371" s="5">
        <v>64</v>
      </c>
      <c r="Q371" s="5">
        <v>64.7</v>
      </c>
      <c r="R371" s="18">
        <v>50.8</v>
      </c>
      <c r="S371" s="2">
        <v>5190</v>
      </c>
      <c r="T371" s="2">
        <v>1</v>
      </c>
      <c r="U371">
        <f>IF(AND(G371&gt;0,N371&gt;0), N371-G371, 0)</f>
        <v>6640</v>
      </c>
      <c r="V371">
        <f>M371-F371</f>
        <v>164</v>
      </c>
      <c r="W371">
        <f>IF(U371 &gt; 0, U371/V371, 0)</f>
        <v>40.487804878048777</v>
      </c>
      <c r="X371">
        <f>IF(AND(H371&gt;0,O371&gt;0), O371-H371, 0)</f>
        <v>-0.29999999999999716</v>
      </c>
      <c r="Y371" s="9">
        <f>IF(AND(G371&gt;0,H371&gt;0),G371/H371,"")</f>
        <v>503.30935251798559</v>
      </c>
      <c r="Z371" s="9">
        <f>IF(AND(N371&gt;0,O371&gt;0),N371/O371,"")</f>
        <v>601.44508670520224</v>
      </c>
      <c r="AA371" s="9">
        <f>IF(AND(G371&gt;0,H371&gt;0),G371/(H371*H371),"")</f>
        <v>7.2418611873091452</v>
      </c>
      <c r="AB371" s="9">
        <f>IF(AND(N371&gt;0,O371&gt;0),G371/(O371*O371),"")</f>
        <v>7.3047879982625545</v>
      </c>
      <c r="AC371" s="9">
        <v>7.3047879982625545</v>
      </c>
      <c r="AD371" s="11">
        <v>69.2</v>
      </c>
      <c r="AE371" s="9">
        <f>IF(AC371="","",ROUND(AC371,1))</f>
        <v>7.3</v>
      </c>
    </row>
    <row r="372" spans="1:31" x14ac:dyDescent="0.25">
      <c r="A372" s="2">
        <v>4234</v>
      </c>
      <c r="B372" s="3" t="s">
        <v>206</v>
      </c>
      <c r="C372" s="2">
        <v>2</v>
      </c>
      <c r="D372" s="3" t="s">
        <v>19</v>
      </c>
      <c r="E372" s="3" t="s">
        <v>20</v>
      </c>
      <c r="F372" s="4">
        <v>40165</v>
      </c>
      <c r="G372" s="11">
        <v>34340</v>
      </c>
      <c r="H372" s="11">
        <v>68.8</v>
      </c>
      <c r="I372" s="11">
        <v>61</v>
      </c>
      <c r="J372" s="19"/>
      <c r="K372" s="19"/>
      <c r="L372" s="13">
        <v>19097</v>
      </c>
      <c r="M372" s="14">
        <v>40346</v>
      </c>
      <c r="N372" s="11">
        <v>44520</v>
      </c>
      <c r="O372" s="11">
        <v>69.3</v>
      </c>
      <c r="P372" s="5">
        <v>62.6</v>
      </c>
      <c r="Q372" s="5">
        <v>64.8</v>
      </c>
      <c r="R372" s="18">
        <v>52.4</v>
      </c>
      <c r="S372" s="2">
        <v>4234</v>
      </c>
      <c r="T372" s="2">
        <v>1</v>
      </c>
      <c r="U372">
        <f>IF(AND(G372&gt;0,N372&gt;0), N372-G372, 0)</f>
        <v>10180</v>
      </c>
      <c r="V372">
        <f>M372-F372</f>
        <v>181</v>
      </c>
      <c r="W372">
        <f>IF(U372 &gt; 0, U372/V372, 0)</f>
        <v>56.243093922651937</v>
      </c>
      <c r="X372">
        <f>IF(AND(H372&gt;0,O372&gt;0), O372-H372, 0)</f>
        <v>0.5</v>
      </c>
      <c r="Y372" s="9">
        <f>IF(AND(G372&gt;0,H372&gt;0),G372/H372,"")</f>
        <v>499.12790697674421</v>
      </c>
      <c r="Z372" s="9">
        <f>IF(AND(N372&gt;0,O372&gt;0),N372/O372,"")</f>
        <v>642.42424242424249</v>
      </c>
      <c r="AA372" s="9">
        <f>IF(AND(G372&gt;0,H372&gt;0),G372/(H372*H372),"")</f>
        <v>7.2547660897782595</v>
      </c>
      <c r="AB372" s="9">
        <f>IF(AND(N372&gt;0,O372&gt;0),G372/(O372*O372),"")</f>
        <v>7.1504573669075837</v>
      </c>
      <c r="AC372" s="9">
        <v>7.1504573669075837</v>
      </c>
      <c r="AD372" s="11">
        <v>69.3</v>
      </c>
      <c r="AE372" s="9">
        <f>IF(AC372="","",ROUND(AC372,1))</f>
        <v>7.2</v>
      </c>
    </row>
    <row r="373" spans="1:31" x14ac:dyDescent="0.25">
      <c r="A373" s="2">
        <v>6667</v>
      </c>
      <c r="B373" s="3" t="s">
        <v>448</v>
      </c>
      <c r="C373" s="2">
        <v>2</v>
      </c>
      <c r="D373" s="3" t="s">
        <v>19</v>
      </c>
      <c r="E373" s="3" t="s">
        <v>47</v>
      </c>
      <c r="F373" s="4">
        <v>42385</v>
      </c>
      <c r="G373" s="11">
        <v>36440</v>
      </c>
      <c r="H373" s="11">
        <v>69</v>
      </c>
      <c r="I373" s="11">
        <v>60</v>
      </c>
      <c r="J373" s="16">
        <v>63.4</v>
      </c>
      <c r="K373" s="16">
        <v>47</v>
      </c>
      <c r="L373" s="13">
        <v>36005</v>
      </c>
      <c r="M373" s="14">
        <v>42417</v>
      </c>
      <c r="N373" s="11">
        <v>36300</v>
      </c>
      <c r="O373" s="16">
        <v>69.5</v>
      </c>
      <c r="P373" s="18">
        <v>59.5</v>
      </c>
      <c r="Q373" s="18">
        <v>63.3</v>
      </c>
      <c r="R373" s="18">
        <v>46.9</v>
      </c>
      <c r="S373" s="2">
        <v>6667</v>
      </c>
      <c r="T373" s="2">
        <v>1</v>
      </c>
      <c r="U373">
        <f>IF(AND(G373&gt;0,N373&gt;0), N373-G373, 0)</f>
        <v>-140</v>
      </c>
      <c r="V373">
        <f>M373-F373</f>
        <v>32</v>
      </c>
      <c r="W373">
        <f>IF(U373 &gt; 0, U373/V373, 0)</f>
        <v>0</v>
      </c>
      <c r="X373">
        <f>IF(AND(H373&gt;0,O373&gt;0), O373-H373, 0)</f>
        <v>0.5</v>
      </c>
      <c r="Y373" s="9">
        <f>IF(AND(G373&gt;0,H373&gt;0),G373/H373,"")</f>
        <v>528.1159420289855</v>
      </c>
      <c r="Z373" s="9">
        <f>IF(AND(N373&gt;0,O373&gt;0),N373/O373,"")</f>
        <v>522.30215827338134</v>
      </c>
      <c r="AA373" s="9">
        <f>IF(AND(G373&gt;0,H373&gt;0),G373/(H373*H373),"")</f>
        <v>7.6538542323041376</v>
      </c>
      <c r="AB373" s="9">
        <f>IF(AND(N373&gt;0,O373&gt;0),G373/(O373*O373),"")</f>
        <v>7.5441229750012937</v>
      </c>
      <c r="AC373" s="9">
        <v>7.5441229750012937</v>
      </c>
      <c r="AD373" s="16">
        <v>69.5</v>
      </c>
      <c r="AE373" s="9">
        <f>IF(AC373="","",ROUND(AC373,1))</f>
        <v>7.5</v>
      </c>
    </row>
    <row r="374" spans="1:31" x14ac:dyDescent="0.25">
      <c r="A374" s="2">
        <v>6758</v>
      </c>
      <c r="B374" s="3" t="s">
        <v>466</v>
      </c>
      <c r="C374" s="2">
        <v>2</v>
      </c>
      <c r="D374" s="3" t="s">
        <v>19</v>
      </c>
      <c r="E374" s="3" t="s">
        <v>47</v>
      </c>
      <c r="F374" s="4">
        <v>42658</v>
      </c>
      <c r="G374" s="11">
        <v>42500</v>
      </c>
      <c r="H374" s="11">
        <v>69.400000000000006</v>
      </c>
      <c r="I374" s="11">
        <v>64.2</v>
      </c>
      <c r="J374" s="11">
        <v>66.400000000000006</v>
      </c>
      <c r="K374" s="11">
        <v>50</v>
      </c>
      <c r="L374" s="13">
        <v>39059</v>
      </c>
      <c r="M374" s="14">
        <v>42906</v>
      </c>
      <c r="N374" s="11">
        <v>45940</v>
      </c>
      <c r="O374" s="11">
        <v>69.5</v>
      </c>
      <c r="P374" s="5">
        <v>65</v>
      </c>
      <c r="Q374" s="5">
        <v>67.5</v>
      </c>
      <c r="R374" s="5">
        <v>51.6</v>
      </c>
      <c r="S374" s="2">
        <v>6758</v>
      </c>
      <c r="T374" s="2">
        <v>1</v>
      </c>
      <c r="U374">
        <f>IF(AND(G374&gt;0,N374&gt;0), N374-G374, 0)</f>
        <v>3440</v>
      </c>
      <c r="V374">
        <f>M374-F374</f>
        <v>248</v>
      </c>
      <c r="W374">
        <f>IF(U374 &gt; 0, U374/V374, 0)</f>
        <v>13.870967741935484</v>
      </c>
      <c r="X374">
        <f>IF(AND(H374&gt;0,O374&gt;0), O374-H374, 0)</f>
        <v>9.9999999999994316E-2</v>
      </c>
      <c r="Y374" s="9">
        <f>IF(AND(G374&gt;0,H374&gt;0),G374/H374,"")</f>
        <v>612.3919308357348</v>
      </c>
      <c r="Z374" s="9">
        <f>IF(AND(N374&gt;0,O374&gt;0),N374/O374,"")</f>
        <v>661.00719424460431</v>
      </c>
      <c r="AA374" s="9">
        <f>IF(AND(G374&gt;0,H374&gt;0),G374/(H374*H374),"")</f>
        <v>8.8240912224169286</v>
      </c>
      <c r="AB374" s="9">
        <f>IF(AND(N374&gt;0,O374&gt;0),G374/(O374*O374),"")</f>
        <v>8.7987164225454162</v>
      </c>
      <c r="AC374" s="9">
        <v>8.7987164225454162</v>
      </c>
      <c r="AD374" s="11">
        <v>69.5</v>
      </c>
      <c r="AE374" s="9">
        <f>IF(AC374="","",ROUND(AC374,1))</f>
        <v>8.8000000000000007</v>
      </c>
    </row>
    <row r="375" spans="1:31" x14ac:dyDescent="0.25">
      <c r="A375" s="2">
        <v>6385</v>
      </c>
      <c r="B375" s="3" t="s">
        <v>412</v>
      </c>
      <c r="C375" s="2">
        <v>2</v>
      </c>
      <c r="D375" s="3" t="s">
        <v>19</v>
      </c>
      <c r="E375" s="3" t="s">
        <v>20</v>
      </c>
      <c r="F375" s="4">
        <v>42056</v>
      </c>
      <c r="G375" s="11">
        <v>33900</v>
      </c>
      <c r="H375" s="11">
        <v>69.3</v>
      </c>
      <c r="I375" s="11">
        <v>67.400000000000006</v>
      </c>
      <c r="J375" s="11">
        <v>62</v>
      </c>
      <c r="K375" s="11">
        <v>52.3</v>
      </c>
      <c r="L375" s="13">
        <v>34186</v>
      </c>
      <c r="M375" s="14">
        <v>42131</v>
      </c>
      <c r="N375" s="11">
        <v>39520</v>
      </c>
      <c r="O375" s="16">
        <v>69.7</v>
      </c>
      <c r="P375" s="18">
        <v>67</v>
      </c>
      <c r="Q375" s="18">
        <v>61.2</v>
      </c>
      <c r="R375" s="18">
        <v>51.6</v>
      </c>
      <c r="S375" s="2">
        <v>6385</v>
      </c>
      <c r="T375" s="2">
        <v>1</v>
      </c>
      <c r="U375">
        <f>IF(AND(G375&gt;0,N375&gt;0), N375-G375, 0)</f>
        <v>5620</v>
      </c>
      <c r="V375">
        <f>M375-F375</f>
        <v>75</v>
      </c>
      <c r="W375">
        <f>IF(U375 &gt; 0, U375/V375, 0)</f>
        <v>74.933333333333337</v>
      </c>
      <c r="X375">
        <f>IF(AND(H375&gt;0,O375&gt;0), O375-H375, 0)</f>
        <v>0.40000000000000568</v>
      </c>
      <c r="Y375" s="9">
        <f>IF(AND(G375&gt;0,H375&gt;0),G375/H375,"")</f>
        <v>489.17748917748918</v>
      </c>
      <c r="Z375" s="9">
        <f>IF(AND(N375&gt;0,O375&gt;0),N375/O375,"")</f>
        <v>567.00143472022955</v>
      </c>
      <c r="AA375" s="9">
        <f>IF(AND(G375&gt;0,H375&gt;0),G375/(H375*H375),"")</f>
        <v>7.0588382276693968</v>
      </c>
      <c r="AB375" s="9">
        <f>IF(AND(N375&gt;0,O375&gt;0),G375/(O375*O375),"")</f>
        <v>6.9780510447521555</v>
      </c>
      <c r="AC375" s="9">
        <v>6.9780510447521555</v>
      </c>
      <c r="AD375" s="16">
        <v>69.7</v>
      </c>
      <c r="AE375" s="9">
        <f>IF(AC375="","",ROUND(AC375,1))</f>
        <v>7</v>
      </c>
    </row>
    <row r="376" spans="1:31" x14ac:dyDescent="0.25">
      <c r="A376" s="2">
        <v>5373</v>
      </c>
      <c r="B376" s="3" t="s">
        <v>295</v>
      </c>
      <c r="C376" s="2">
        <v>2</v>
      </c>
      <c r="D376" s="3" t="s">
        <v>19</v>
      </c>
      <c r="E376" s="3" t="s">
        <v>41</v>
      </c>
      <c r="F376" s="4">
        <v>41068</v>
      </c>
      <c r="G376" s="11">
        <v>32260</v>
      </c>
      <c r="H376" s="11">
        <v>66.3</v>
      </c>
      <c r="I376" s="11">
        <v>63.3</v>
      </c>
      <c r="J376" s="11">
        <v>61.6</v>
      </c>
      <c r="K376" s="11">
        <v>51</v>
      </c>
      <c r="L376" s="13">
        <v>31695</v>
      </c>
      <c r="M376" s="14">
        <v>41751</v>
      </c>
      <c r="N376" s="11">
        <v>56580</v>
      </c>
      <c r="O376" s="11">
        <v>69.8</v>
      </c>
      <c r="P376" s="5">
        <v>67</v>
      </c>
      <c r="Q376" s="5">
        <v>64.099999999999994</v>
      </c>
      <c r="R376" s="18">
        <v>52.4</v>
      </c>
      <c r="S376" s="2">
        <v>5373</v>
      </c>
      <c r="T376" s="2">
        <v>1</v>
      </c>
      <c r="U376">
        <f>IF(AND(G376&gt;0,N376&gt;0), N376-G376, 0)</f>
        <v>24320</v>
      </c>
      <c r="V376">
        <f>M376-F376</f>
        <v>683</v>
      </c>
      <c r="W376">
        <f>IF(U376 &gt; 0, U376/V376, 0)</f>
        <v>35.60761346998536</v>
      </c>
      <c r="X376">
        <f>IF(AND(H376&gt;0,O376&gt;0), O376-H376, 0)</f>
        <v>3.5</v>
      </c>
      <c r="Y376" s="9">
        <f>IF(AND(G376&gt;0,H376&gt;0),G376/H376,"")</f>
        <v>486.57616892911011</v>
      </c>
      <c r="Z376" s="9">
        <f>IF(AND(N376&gt;0,O376&gt;0),N376/O376,"")</f>
        <v>810.60171919770778</v>
      </c>
      <c r="AA376" s="9">
        <f>IF(AND(G376&gt;0,H376&gt;0),G376/(H376*H376),"")</f>
        <v>7.3390070728372567</v>
      </c>
      <c r="AB376" s="9">
        <f>IF(AND(N376&gt;0,O376&gt;0),G376/(O376*O376),"")</f>
        <v>6.6214563098825137</v>
      </c>
      <c r="AC376" s="9">
        <v>6.6214563098825137</v>
      </c>
      <c r="AD376" s="11">
        <v>69.8</v>
      </c>
      <c r="AE376" s="9">
        <f>IF(AC376="","",ROUND(AC376,1))</f>
        <v>6.6</v>
      </c>
    </row>
    <row r="377" spans="1:31" x14ac:dyDescent="0.25">
      <c r="A377" s="2">
        <v>5283</v>
      </c>
      <c r="B377" s="3" t="s">
        <v>272</v>
      </c>
      <c r="C377" s="2">
        <v>2</v>
      </c>
      <c r="D377" s="3" t="s">
        <v>19</v>
      </c>
      <c r="E377" s="3" t="s">
        <v>20</v>
      </c>
      <c r="F377" s="4">
        <v>40969</v>
      </c>
      <c r="G377" s="11">
        <v>42340</v>
      </c>
      <c r="H377" s="11">
        <v>70.5</v>
      </c>
      <c r="I377" s="11">
        <v>64</v>
      </c>
      <c r="J377" s="11">
        <v>67.599999999999994</v>
      </c>
      <c r="K377" s="11">
        <v>53.6</v>
      </c>
      <c r="L377" s="13">
        <v>25625</v>
      </c>
      <c r="M377" s="14">
        <v>41002</v>
      </c>
      <c r="N377" s="11">
        <v>45140</v>
      </c>
      <c r="O377" s="11">
        <v>69.8</v>
      </c>
      <c r="P377" s="5">
        <v>64</v>
      </c>
      <c r="Q377" s="5">
        <v>67.3</v>
      </c>
      <c r="R377" s="18">
        <v>54</v>
      </c>
      <c r="S377" s="2">
        <v>5283</v>
      </c>
      <c r="T377" s="2">
        <v>1</v>
      </c>
      <c r="U377">
        <f>IF(AND(G377&gt;0,N377&gt;0), N377-G377, 0)</f>
        <v>2800</v>
      </c>
      <c r="V377">
        <f>M377-F377</f>
        <v>33</v>
      </c>
      <c r="W377">
        <f>IF(U377 &gt; 0, U377/V377, 0)</f>
        <v>84.848484848484844</v>
      </c>
      <c r="X377">
        <f>IF(AND(H377&gt;0,O377&gt;0), O377-H377, 0)</f>
        <v>-0.70000000000000284</v>
      </c>
      <c r="Y377" s="9">
        <f>IF(AND(G377&gt;0,H377&gt;0),G377/H377,"")</f>
        <v>600.56737588652481</v>
      </c>
      <c r="Z377" s="9">
        <f>IF(AND(N377&gt;0,O377&gt;0),N377/O377,"")</f>
        <v>646.70487106017197</v>
      </c>
      <c r="AA377" s="9">
        <f>IF(AND(G377&gt;0,H377&gt;0),G377/(H377*H377),"")</f>
        <v>8.5186861827875866</v>
      </c>
      <c r="AB377" s="9">
        <f>IF(AND(N377&gt;0,O377&gt;0),G377/(O377*O377),"")</f>
        <v>8.6904048406827528</v>
      </c>
      <c r="AC377" s="9">
        <v>8.6904048406827528</v>
      </c>
      <c r="AD377" s="11">
        <v>69.8</v>
      </c>
      <c r="AE377" s="9">
        <f>IF(AC377="","",ROUND(AC377,1))</f>
        <v>8.6999999999999993</v>
      </c>
    </row>
    <row r="378" spans="1:31" x14ac:dyDescent="0.25">
      <c r="A378" s="2">
        <v>5365</v>
      </c>
      <c r="B378" s="3" t="s">
        <v>294</v>
      </c>
      <c r="C378" s="2">
        <v>2</v>
      </c>
      <c r="D378" s="3" t="s">
        <v>19</v>
      </c>
      <c r="E378" s="3" t="s">
        <v>41</v>
      </c>
      <c r="F378" s="4">
        <v>41054</v>
      </c>
      <c r="G378" s="11">
        <v>41100</v>
      </c>
      <c r="H378" s="11">
        <v>70.099999999999994</v>
      </c>
      <c r="I378" s="11">
        <v>63.2</v>
      </c>
      <c r="J378" s="16">
        <v>65.5</v>
      </c>
      <c r="K378" s="16">
        <v>49.2</v>
      </c>
      <c r="L378" s="13">
        <v>26971</v>
      </c>
      <c r="M378" s="14">
        <v>41078</v>
      </c>
      <c r="N378" s="11">
        <v>40480</v>
      </c>
      <c r="O378" s="11">
        <v>69.900000000000006</v>
      </c>
      <c r="P378" s="5">
        <v>63.2</v>
      </c>
      <c r="Q378" s="5">
        <v>65.8</v>
      </c>
      <c r="R378" s="5">
        <v>49.7</v>
      </c>
      <c r="S378" s="2">
        <v>5365</v>
      </c>
      <c r="T378" s="2">
        <v>1</v>
      </c>
      <c r="U378">
        <f>IF(AND(G378&gt;0,N378&gt;0), N378-G378, 0)</f>
        <v>-620</v>
      </c>
      <c r="V378">
        <f>M378-F378</f>
        <v>24</v>
      </c>
      <c r="W378">
        <f>IF(U378 &gt; 0, U378/V378, 0)</f>
        <v>0</v>
      </c>
      <c r="X378">
        <f>IF(AND(H378&gt;0,O378&gt;0), O378-H378, 0)</f>
        <v>-0.19999999999998863</v>
      </c>
      <c r="Y378" s="9">
        <f>IF(AND(G378&gt;0,H378&gt;0),G378/H378,"")</f>
        <v>586.30527817403708</v>
      </c>
      <c r="Z378" s="9">
        <f>IF(AND(N378&gt;0,O378&gt;0),N378/O378,"")</f>
        <v>579.1130185979971</v>
      </c>
      <c r="AA378" s="9">
        <f>IF(AND(G378&gt;0,H378&gt;0),G378/(H378*H378),"")</f>
        <v>8.3638413434242107</v>
      </c>
      <c r="AB378" s="9">
        <f>IF(AND(N378&gt;0,O378&gt;0),G378/(O378*O378),"")</f>
        <v>8.4117715682120977</v>
      </c>
      <c r="AC378" s="9">
        <v>8.4117715682120977</v>
      </c>
      <c r="AD378" s="11">
        <v>69.900000000000006</v>
      </c>
      <c r="AE378" s="9">
        <f>IF(AC378="","",ROUND(AC378,1))</f>
        <v>8.4</v>
      </c>
    </row>
    <row r="379" spans="1:31" x14ac:dyDescent="0.25">
      <c r="A379" s="2">
        <v>5245</v>
      </c>
      <c r="B379" s="3" t="s">
        <v>262</v>
      </c>
      <c r="C379" s="2">
        <v>2</v>
      </c>
      <c r="D379" s="3" t="s">
        <v>19</v>
      </c>
      <c r="E379" s="3" t="s">
        <v>47</v>
      </c>
      <c r="F379" s="4">
        <v>40934</v>
      </c>
      <c r="G379" s="11">
        <v>41080</v>
      </c>
      <c r="H379" s="11">
        <v>69</v>
      </c>
      <c r="I379" s="11">
        <v>66.2</v>
      </c>
      <c r="J379" s="11">
        <v>66.2</v>
      </c>
      <c r="K379" s="11">
        <v>53</v>
      </c>
      <c r="L379" s="13">
        <v>25087</v>
      </c>
      <c r="M379" s="14">
        <v>40979</v>
      </c>
      <c r="N379" s="11">
        <v>44500</v>
      </c>
      <c r="O379" s="11">
        <v>70</v>
      </c>
      <c r="P379" s="5">
        <v>65.5</v>
      </c>
      <c r="Q379" s="5">
        <v>66</v>
      </c>
      <c r="S379" s="2">
        <v>5245</v>
      </c>
      <c r="T379" s="2">
        <v>1</v>
      </c>
      <c r="U379">
        <f>IF(AND(G379&gt;0,N379&gt;0), N379-G379, 0)</f>
        <v>3420</v>
      </c>
      <c r="V379">
        <f>M379-F379</f>
        <v>45</v>
      </c>
      <c r="W379">
        <f>IF(U379 &gt; 0, U379/V379, 0)</f>
        <v>76</v>
      </c>
      <c r="X379">
        <f>IF(AND(H379&gt;0,O379&gt;0), O379-H379, 0)</f>
        <v>1</v>
      </c>
      <c r="Y379" s="9">
        <f>IF(AND(G379&gt;0,H379&gt;0),G379/H379,"")</f>
        <v>595.36231884057975</v>
      </c>
      <c r="Z379" s="9">
        <f>IF(AND(N379&gt;0,O379&gt;0),N379/O379,"")</f>
        <v>635.71428571428567</v>
      </c>
      <c r="AA379" s="9">
        <f>IF(AND(G379&gt;0,H379&gt;0),G379/(H379*H379),"")</f>
        <v>8.6284394034866629</v>
      </c>
      <c r="AB379" s="9">
        <f>IF(AND(N379&gt;0,O379&gt;0),G379/(O379*O379),"")</f>
        <v>8.3836734693877553</v>
      </c>
      <c r="AC379" s="9">
        <v>8.3836734693877553</v>
      </c>
      <c r="AD379" s="11">
        <v>70</v>
      </c>
      <c r="AE379" s="9">
        <f>IF(AC379="","",ROUND(AC379,1))</f>
        <v>8.4</v>
      </c>
    </row>
    <row r="380" spans="1:31" x14ac:dyDescent="0.25">
      <c r="A380" s="2">
        <v>2213</v>
      </c>
      <c r="B380" s="3" t="s">
        <v>171</v>
      </c>
      <c r="C380" s="2">
        <v>2</v>
      </c>
      <c r="D380" s="3" t="s">
        <v>19</v>
      </c>
      <c r="E380" s="3" t="s">
        <v>47</v>
      </c>
      <c r="F380" s="4">
        <v>39647</v>
      </c>
      <c r="G380" s="11">
        <v>42950</v>
      </c>
      <c r="H380" s="16">
        <v>70</v>
      </c>
      <c r="I380" s="16">
        <v>12.5</v>
      </c>
      <c r="J380" s="19"/>
      <c r="K380" s="19"/>
      <c r="L380" s="13">
        <v>10751</v>
      </c>
      <c r="M380" s="14">
        <v>39647</v>
      </c>
      <c r="N380" s="11">
        <v>42950</v>
      </c>
      <c r="O380" s="16">
        <v>70</v>
      </c>
      <c r="P380" s="18">
        <v>12.5</v>
      </c>
      <c r="Q380" s="20"/>
      <c r="R380" s="20"/>
      <c r="S380" s="2">
        <v>2213</v>
      </c>
      <c r="T380" s="2">
        <v>1</v>
      </c>
      <c r="U380">
        <f>IF(AND(G380&gt;0,N380&gt;0), N380-G380, 0)</f>
        <v>0</v>
      </c>
      <c r="V380">
        <f>M380-F380</f>
        <v>0</v>
      </c>
      <c r="W380">
        <f>IF(U380 &gt; 0, U380/V380, 0)</f>
        <v>0</v>
      </c>
      <c r="X380">
        <f>IF(AND(H380&gt;0,O380&gt;0), O380-H380, 0)</f>
        <v>0</v>
      </c>
      <c r="Y380" s="9">
        <f>IF(AND(G380&gt;0,H380&gt;0),G380/H380,"")</f>
        <v>613.57142857142856</v>
      </c>
      <c r="Z380" s="9">
        <f>IF(AND(N380&gt;0,O380&gt;0),N380/O380,"")</f>
        <v>613.57142857142856</v>
      </c>
      <c r="AA380" s="9">
        <f>IF(AND(G380&gt;0,H380&gt;0),G380/(H380*H380),"")</f>
        <v>8.7653061224489797</v>
      </c>
      <c r="AB380" s="9">
        <f>IF(AND(N380&gt;0,O380&gt;0),G380/(O380*O380),"")</f>
        <v>8.7653061224489797</v>
      </c>
      <c r="AC380" s="9">
        <v>8.7653061224489797</v>
      </c>
      <c r="AD380" s="16">
        <v>70</v>
      </c>
      <c r="AE380" s="9">
        <f>IF(AC380="","",ROUND(AC380,1))</f>
        <v>8.8000000000000007</v>
      </c>
    </row>
    <row r="381" spans="1:31" x14ac:dyDescent="0.25">
      <c r="A381" s="2">
        <v>5582</v>
      </c>
      <c r="B381" s="3" t="s">
        <v>305</v>
      </c>
      <c r="C381" s="2">
        <v>2</v>
      </c>
      <c r="D381" s="3" t="s">
        <v>19</v>
      </c>
      <c r="E381" s="3" t="s">
        <v>47</v>
      </c>
      <c r="F381" s="4">
        <v>41225</v>
      </c>
      <c r="G381" s="11">
        <v>40480</v>
      </c>
      <c r="H381" s="11">
        <v>71</v>
      </c>
      <c r="I381" s="11">
        <v>64</v>
      </c>
      <c r="J381" s="15"/>
      <c r="K381" s="15"/>
      <c r="L381" s="13">
        <v>29782</v>
      </c>
      <c r="M381" s="14">
        <v>41491</v>
      </c>
      <c r="N381" s="11">
        <v>49160</v>
      </c>
      <c r="O381" s="11">
        <v>70.400000000000006</v>
      </c>
      <c r="P381" s="5">
        <v>65</v>
      </c>
      <c r="Q381" s="5">
        <v>67.400000000000006</v>
      </c>
      <c r="R381" s="18">
        <v>50.2</v>
      </c>
      <c r="S381" s="2">
        <v>5582</v>
      </c>
      <c r="T381" s="2">
        <v>1</v>
      </c>
      <c r="U381">
        <f>IF(AND(G381&gt;0,N381&gt;0), N381-G381, 0)</f>
        <v>8680</v>
      </c>
      <c r="V381">
        <f>M381-F381</f>
        <v>266</v>
      </c>
      <c r="W381">
        <f>IF(U381 &gt; 0, U381/V381, 0)</f>
        <v>32.631578947368418</v>
      </c>
      <c r="X381">
        <f>IF(AND(H381&gt;0,O381&gt;0), O381-H381, 0)</f>
        <v>-0.59999999999999432</v>
      </c>
      <c r="Y381" s="9">
        <f>IF(AND(G381&gt;0,H381&gt;0),G381/H381,"")</f>
        <v>570.14084507042253</v>
      </c>
      <c r="Z381" s="9">
        <f>IF(AND(N381&gt;0,O381&gt;0),N381/O381,"")</f>
        <v>698.2954545454545</v>
      </c>
      <c r="AA381" s="9">
        <f>IF(AND(G381&gt;0,H381&gt;0),G381/(H381*H381),"")</f>
        <v>8.0301527474707406</v>
      </c>
      <c r="AB381" s="9">
        <f>IF(AND(N381&gt;0,O381&gt;0),G381/(O381*O381),"")</f>
        <v>8.1676136363636349</v>
      </c>
      <c r="AC381" s="9">
        <v>8.1676136363636349</v>
      </c>
      <c r="AD381" s="11">
        <v>70.400000000000006</v>
      </c>
      <c r="AE381" s="9">
        <f>IF(AC381="","",ROUND(AC381,1))</f>
        <v>8.1999999999999993</v>
      </c>
    </row>
    <row r="382" spans="1:31" x14ac:dyDescent="0.25">
      <c r="A382" s="2">
        <v>4112</v>
      </c>
      <c r="B382" s="3" t="s">
        <v>199</v>
      </c>
      <c r="C382" s="2">
        <v>2</v>
      </c>
      <c r="D382" s="3" t="s">
        <v>19</v>
      </c>
      <c r="E382" s="3" t="s">
        <v>47</v>
      </c>
      <c r="F382" s="4">
        <v>40017</v>
      </c>
      <c r="G382" s="11">
        <v>47040</v>
      </c>
      <c r="H382" s="15"/>
      <c r="I382" s="15"/>
      <c r="J382" s="15"/>
      <c r="K382" s="15"/>
      <c r="L382" s="13">
        <v>19537</v>
      </c>
      <c r="M382" s="14">
        <v>40423</v>
      </c>
      <c r="N382" s="15"/>
      <c r="O382" s="11">
        <v>70.400000000000006</v>
      </c>
      <c r="P382" s="5">
        <v>62.8</v>
      </c>
      <c r="Q382" s="5">
        <v>69.2</v>
      </c>
      <c r="R382" s="5">
        <v>53.1</v>
      </c>
      <c r="S382" s="2">
        <v>4112</v>
      </c>
      <c r="T382" s="2">
        <v>1</v>
      </c>
      <c r="U382">
        <f>IF(AND(G382&gt;0,N382&gt;0), N382-G382, 0)</f>
        <v>0</v>
      </c>
      <c r="V382">
        <f>M382-F382</f>
        <v>406</v>
      </c>
      <c r="W382">
        <f>IF(U382 &gt; 0, U382/V382, 0)</f>
        <v>0</v>
      </c>
      <c r="X382">
        <f>IF(AND(H382&gt;0,O382&gt;0), O382-H382, 0)</f>
        <v>0</v>
      </c>
      <c r="Y382" s="9" t="str">
        <f>IF(AND(G382&gt;0,H382&gt;0),G382/H382,"")</f>
        <v/>
      </c>
      <c r="Z382" s="9" t="str">
        <f>IF(AND(N382&gt;0,O382&gt;0),N382/O382,"")</f>
        <v/>
      </c>
      <c r="AA382" s="9" t="str">
        <f>IF(AND(G382&gt;0,H382&gt;0),G382/(H382*H382),"")</f>
        <v/>
      </c>
      <c r="AB382" s="9" t="str">
        <f>IF(AND(N382&gt;0,O382&gt;0),G382/(O382*O382),"")</f>
        <v/>
      </c>
      <c r="AC382" s="9" t="s">
        <v>20</v>
      </c>
      <c r="AD382" s="11">
        <v>70.400000000000006</v>
      </c>
      <c r="AE382" s="9" t="str">
        <f>IF(AC382="","",ROUND(AC382,1))</f>
        <v/>
      </c>
    </row>
    <row r="383" spans="1:31" x14ac:dyDescent="0.25">
      <c r="A383" s="2">
        <v>6079</v>
      </c>
      <c r="B383" s="3" t="s">
        <v>377</v>
      </c>
      <c r="C383" s="2">
        <v>2</v>
      </c>
      <c r="D383" s="3" t="s">
        <v>19</v>
      </c>
      <c r="E383" s="3" t="s">
        <v>47</v>
      </c>
      <c r="F383" s="4">
        <v>41630</v>
      </c>
      <c r="G383" s="11">
        <v>38820</v>
      </c>
      <c r="H383" s="11">
        <v>81</v>
      </c>
      <c r="I383" s="11">
        <v>65</v>
      </c>
      <c r="J383" s="11">
        <v>64.400000000000006</v>
      </c>
      <c r="K383" s="15"/>
      <c r="L383" s="13">
        <v>33046</v>
      </c>
      <c r="M383" s="14">
        <v>41968</v>
      </c>
      <c r="N383" s="11">
        <v>48080</v>
      </c>
      <c r="O383" s="11">
        <v>70.8</v>
      </c>
      <c r="P383" s="5">
        <v>63.5</v>
      </c>
      <c r="Q383" s="5">
        <v>66.2</v>
      </c>
      <c r="R383" s="20"/>
      <c r="S383" s="2">
        <v>6079</v>
      </c>
      <c r="T383" s="2">
        <v>1</v>
      </c>
      <c r="U383">
        <f>IF(AND(G383&gt;0,N383&gt;0), N383-G383, 0)</f>
        <v>9260</v>
      </c>
      <c r="V383">
        <f>M383-F383</f>
        <v>338</v>
      </c>
      <c r="W383">
        <f>IF(U383 &gt; 0, U383/V383, 0)</f>
        <v>27.396449704142011</v>
      </c>
      <c r="X383">
        <f>IF(AND(H383&gt;0,O383&gt;0), O383-H383, 0)</f>
        <v>-10.200000000000003</v>
      </c>
      <c r="Y383" s="9">
        <f>IF(AND(G383&gt;0,H383&gt;0),G383/H383,"")</f>
        <v>479.25925925925924</v>
      </c>
      <c r="Z383" s="9">
        <f>IF(AND(N383&gt;0,O383&gt;0),N383/O383,"")</f>
        <v>679.09604519774018</v>
      </c>
      <c r="AA383" s="9">
        <f>IF(AND(G383&gt;0,H383&gt;0),G383/(H383*H383),"")</f>
        <v>5.9167809785093732</v>
      </c>
      <c r="AB383" s="9">
        <f>IF(AND(N383&gt;0,O383&gt;0),G383/(O383*O383),"")</f>
        <v>7.744422100928853</v>
      </c>
      <c r="AC383" s="9">
        <v>7.744422100928853</v>
      </c>
      <c r="AD383" s="11">
        <v>70.8</v>
      </c>
      <c r="AE383" s="9">
        <f>IF(AC383="","",ROUND(AC383,1))</f>
        <v>7.7</v>
      </c>
    </row>
    <row r="384" spans="1:31" x14ac:dyDescent="0.25">
      <c r="A384" s="2">
        <v>6601</v>
      </c>
      <c r="B384" s="3" t="s">
        <v>430</v>
      </c>
      <c r="C384" s="2">
        <v>2</v>
      </c>
      <c r="D384" s="3" t="s">
        <v>19</v>
      </c>
      <c r="E384" s="3" t="s">
        <v>41</v>
      </c>
      <c r="F384" s="4">
        <v>42256</v>
      </c>
      <c r="G384" s="11">
        <v>32560</v>
      </c>
      <c r="H384" s="11">
        <v>70.599999999999994</v>
      </c>
      <c r="I384" s="11">
        <v>65.2</v>
      </c>
      <c r="J384" s="11">
        <v>36.299999999999997</v>
      </c>
      <c r="K384" s="11">
        <v>54.4</v>
      </c>
      <c r="L384" s="13">
        <v>35975</v>
      </c>
      <c r="M384" s="14">
        <v>42410</v>
      </c>
      <c r="N384" s="11">
        <v>49500</v>
      </c>
      <c r="O384" s="11">
        <v>71</v>
      </c>
      <c r="P384" s="5">
        <v>66.400000000000006</v>
      </c>
      <c r="Q384" s="5">
        <v>66.400000000000006</v>
      </c>
      <c r="R384" s="5">
        <v>52.5</v>
      </c>
      <c r="S384" s="2">
        <v>6601</v>
      </c>
      <c r="T384" s="2">
        <v>1</v>
      </c>
      <c r="U384">
        <f>IF(AND(G384&gt;0,N384&gt;0), N384-G384, 0)</f>
        <v>16940</v>
      </c>
      <c r="V384">
        <f>M384-F384</f>
        <v>154</v>
      </c>
      <c r="W384">
        <f>IF(U384 &gt; 0, U384/V384, 0)</f>
        <v>110</v>
      </c>
      <c r="X384">
        <f>IF(AND(H384&gt;0,O384&gt;0), O384-H384, 0)</f>
        <v>0.40000000000000568</v>
      </c>
      <c r="Y384" s="9">
        <f>IF(AND(G384&gt;0,H384&gt;0),G384/H384,"")</f>
        <v>461.18980169971672</v>
      </c>
      <c r="Z384" s="9">
        <f>IF(AND(N384&gt;0,O384&gt;0),N384/O384,"")</f>
        <v>697.18309859154931</v>
      </c>
      <c r="AA384" s="9">
        <f>IF(AND(G384&gt;0,H384&gt;0),G384/(H384*H384),"")</f>
        <v>6.532433451837349</v>
      </c>
      <c r="AB384" s="9">
        <f>IF(AND(N384&gt;0,O384&gt;0),G384/(O384*O384),"")</f>
        <v>6.4590359055742912</v>
      </c>
      <c r="AC384" s="9">
        <v>6.4590359055742912</v>
      </c>
      <c r="AD384" s="11">
        <v>71</v>
      </c>
      <c r="AE384" s="9">
        <f>IF(AC384="","",ROUND(AC384,1))</f>
        <v>6.5</v>
      </c>
    </row>
    <row r="385" spans="1:31" x14ac:dyDescent="0.25">
      <c r="A385" s="2">
        <v>6806</v>
      </c>
      <c r="B385" s="3" t="s">
        <v>479</v>
      </c>
      <c r="C385" s="2">
        <v>2</v>
      </c>
      <c r="D385" s="3" t="s">
        <v>19</v>
      </c>
      <c r="E385" s="3" t="s">
        <v>47</v>
      </c>
      <c r="F385" s="4">
        <v>42700</v>
      </c>
      <c r="G385" s="11">
        <v>40640</v>
      </c>
      <c r="H385" s="11">
        <v>71.5</v>
      </c>
      <c r="I385" s="11">
        <v>65.5</v>
      </c>
      <c r="J385" s="11">
        <v>65.900000000000006</v>
      </c>
      <c r="K385" s="11">
        <v>51.1</v>
      </c>
      <c r="L385" s="13">
        <v>38695</v>
      </c>
      <c r="M385" s="14">
        <v>42851</v>
      </c>
      <c r="N385" s="11">
        <v>49860</v>
      </c>
      <c r="O385" s="16">
        <v>71</v>
      </c>
      <c r="P385" s="18">
        <v>65</v>
      </c>
      <c r="Q385" s="18">
        <v>65.400000000000006</v>
      </c>
      <c r="S385" s="2">
        <v>6806</v>
      </c>
      <c r="T385" s="2">
        <v>1</v>
      </c>
      <c r="U385">
        <f>IF(AND(G385&gt;0,N385&gt;0), N385-G385, 0)</f>
        <v>9220</v>
      </c>
      <c r="V385">
        <f>M385-F385</f>
        <v>151</v>
      </c>
      <c r="W385">
        <f>IF(U385 &gt; 0, U385/V385, 0)</f>
        <v>61.059602649006621</v>
      </c>
      <c r="X385">
        <f>IF(AND(H385&gt;0,O385&gt;0), O385-H385, 0)</f>
        <v>-0.5</v>
      </c>
      <c r="Y385" s="9">
        <f>IF(AND(G385&gt;0,H385&gt;0),G385/H385,"")</f>
        <v>568.39160839160843</v>
      </c>
      <c r="Z385" s="9">
        <f>IF(AND(N385&gt;0,O385&gt;0),N385/O385,"")</f>
        <v>702.25352112676057</v>
      </c>
      <c r="AA385" s="9">
        <f>IF(AND(G385&gt;0,H385&gt;0),G385/(H385*H385),"")</f>
        <v>7.9495329844980196</v>
      </c>
      <c r="AB385" s="9">
        <f>IF(AND(N385&gt;0,O385&gt;0),G385/(O385*O385),"")</f>
        <v>8.0618924816504656</v>
      </c>
      <c r="AC385" s="9">
        <v>8.0618924816504656</v>
      </c>
      <c r="AD385" s="16">
        <v>71</v>
      </c>
      <c r="AE385" s="9">
        <f>IF(AC385="","",ROUND(AC385,1))</f>
        <v>8.1</v>
      </c>
    </row>
    <row r="386" spans="1:31" x14ac:dyDescent="0.25">
      <c r="A386" s="2">
        <v>6053</v>
      </c>
      <c r="B386" s="3" t="s">
        <v>366</v>
      </c>
      <c r="C386" s="2">
        <v>5</v>
      </c>
      <c r="D386" s="3" t="s">
        <v>52</v>
      </c>
      <c r="E386" s="3" t="s">
        <v>20</v>
      </c>
      <c r="F386" s="4">
        <v>41622</v>
      </c>
      <c r="G386" s="11">
        <v>26100</v>
      </c>
      <c r="H386" s="11">
        <v>71</v>
      </c>
      <c r="I386" s="11">
        <v>55</v>
      </c>
      <c r="J386" s="15"/>
      <c r="K386" s="15"/>
      <c r="L386" s="13">
        <v>30752</v>
      </c>
      <c r="M386" s="14">
        <v>41622</v>
      </c>
      <c r="N386" s="11">
        <v>26100</v>
      </c>
      <c r="O386" s="11">
        <v>71</v>
      </c>
      <c r="P386" s="5">
        <v>55</v>
      </c>
      <c r="Q386" s="17"/>
      <c r="R386" s="20"/>
      <c r="S386" s="2">
        <v>6053</v>
      </c>
      <c r="T386" s="2">
        <v>1</v>
      </c>
      <c r="U386">
        <f>IF(AND(G386&gt;0,N386&gt;0), N386-G386, 0)</f>
        <v>0</v>
      </c>
      <c r="V386">
        <f>M386-F386</f>
        <v>0</v>
      </c>
      <c r="W386">
        <f>IF(U386 &gt; 0, U386/V386, 0)</f>
        <v>0</v>
      </c>
      <c r="X386">
        <f>IF(AND(H386&gt;0,O386&gt;0), O386-H386, 0)</f>
        <v>0</v>
      </c>
      <c r="Y386" s="9">
        <f>IF(AND(G386&gt;0,H386&gt;0),G386/H386,"")</f>
        <v>367.6056338028169</v>
      </c>
      <c r="Z386" s="9">
        <f>IF(AND(N386&gt;0,O386&gt;0),N386/O386,"")</f>
        <v>367.6056338028169</v>
      </c>
      <c r="AA386" s="9">
        <f>IF(AND(G386&gt;0,H386&gt;0),G386/(H386*H386),"")</f>
        <v>5.1775441380678435</v>
      </c>
      <c r="AB386" s="9">
        <f>IF(AND(N386&gt;0,O386&gt;0),G386/(O386*O386),"")</f>
        <v>5.1775441380678435</v>
      </c>
      <c r="AC386" s="9">
        <v>5.1775441380678435</v>
      </c>
      <c r="AD386" s="11">
        <v>71</v>
      </c>
      <c r="AE386" s="9">
        <f>IF(AC386="","",ROUND(AC386,1))</f>
        <v>5.2</v>
      </c>
    </row>
    <row r="387" spans="1:31" x14ac:dyDescent="0.25">
      <c r="A387" s="2">
        <v>456</v>
      </c>
      <c r="B387" s="3" t="s">
        <v>93</v>
      </c>
      <c r="C387" s="2">
        <v>2</v>
      </c>
      <c r="D387" s="3" t="s">
        <v>19</v>
      </c>
      <c r="E387" s="3" t="s">
        <v>47</v>
      </c>
      <c r="F387" s="4">
        <v>39201</v>
      </c>
      <c r="G387" s="11">
        <v>46600</v>
      </c>
      <c r="H387" s="15"/>
      <c r="I387" s="15"/>
      <c r="J387" s="15"/>
      <c r="K387" s="15"/>
      <c r="L387" s="13">
        <v>1044</v>
      </c>
      <c r="M387" s="14">
        <v>39209</v>
      </c>
      <c r="N387" s="11">
        <v>46700</v>
      </c>
      <c r="O387" s="11">
        <v>71.099999999999994</v>
      </c>
      <c r="P387" s="5">
        <v>67.3</v>
      </c>
      <c r="Q387" s="17"/>
      <c r="R387" s="17"/>
      <c r="S387" s="2">
        <v>456</v>
      </c>
      <c r="T387" s="2">
        <v>1</v>
      </c>
      <c r="U387">
        <f>IF(AND(G387&gt;0,N387&gt;0), N387-G387, 0)</f>
        <v>100</v>
      </c>
      <c r="V387">
        <f>M387-F387</f>
        <v>8</v>
      </c>
      <c r="W387">
        <f>IF(U387 &gt; 0, U387/V387, 0)</f>
        <v>12.5</v>
      </c>
      <c r="X387">
        <f>IF(AND(H387&gt;0,O387&gt;0), O387-H387, 0)</f>
        <v>0</v>
      </c>
      <c r="Y387" s="9" t="str">
        <f>IF(AND(G387&gt;0,H387&gt;0),G387/H387,"")</f>
        <v/>
      </c>
      <c r="Z387" s="9">
        <f>IF(AND(N387&gt;0,O387&gt;0),N387/O387,"")</f>
        <v>656.82137834036575</v>
      </c>
      <c r="AA387" s="9" t="str">
        <f>IF(AND(G387&gt;0,H387&gt;0),G387/(H387*H387),"")</f>
        <v/>
      </c>
      <c r="AB387" s="9">
        <f>IF(AND(N387&gt;0,O387&gt;0),G387/(O387*O387),"")</f>
        <v>9.2182124976014865</v>
      </c>
      <c r="AC387" s="9">
        <v>9.2182124976014865</v>
      </c>
      <c r="AD387" s="11">
        <v>71.099999999999994</v>
      </c>
      <c r="AE387" s="9">
        <f>IF(AC387="","",ROUND(AC387,1))</f>
        <v>9.1999999999999993</v>
      </c>
    </row>
    <row r="388" spans="1:31" x14ac:dyDescent="0.25">
      <c r="A388" s="2">
        <v>1203</v>
      </c>
      <c r="B388" s="3" t="s">
        <v>138</v>
      </c>
      <c r="C388" s="2">
        <v>1</v>
      </c>
      <c r="D388" s="3" t="s">
        <v>27</v>
      </c>
      <c r="E388" s="3" t="s">
        <v>41</v>
      </c>
      <c r="F388" s="4">
        <v>37515</v>
      </c>
      <c r="G388" s="11">
        <v>19.3</v>
      </c>
      <c r="H388" s="15"/>
      <c r="I388" s="15"/>
      <c r="J388" s="11">
        <v>4.5999999999999996</v>
      </c>
      <c r="K388" s="11">
        <v>3.6</v>
      </c>
      <c r="L388" s="13">
        <v>43362</v>
      </c>
      <c r="M388" s="14">
        <v>43370</v>
      </c>
      <c r="N388" s="11">
        <v>51540</v>
      </c>
      <c r="O388" s="16">
        <v>71.3</v>
      </c>
      <c r="P388" s="18">
        <v>64</v>
      </c>
      <c r="Q388" s="18">
        <v>61.8</v>
      </c>
      <c r="S388" s="2">
        <v>1203</v>
      </c>
      <c r="T388" s="2">
        <v>3</v>
      </c>
      <c r="U388">
        <f>IF(AND(G388&gt;0,N388&gt;0), N388-G388, 0)</f>
        <v>51520.7</v>
      </c>
      <c r="V388">
        <f>M388-F388</f>
        <v>5855</v>
      </c>
      <c r="W388">
        <f>IF(U388 &gt; 0, U388/V388, 0)</f>
        <v>8.7994363791631081</v>
      </c>
      <c r="X388">
        <f>IF(AND(H388&gt;0,O388&gt;0), O388-H388, 0)</f>
        <v>0</v>
      </c>
      <c r="Y388" s="9" t="str">
        <f>IF(AND(G388&gt;0,H388&gt;0),G388/H388,"")</f>
        <v/>
      </c>
      <c r="Z388" s="9">
        <f>IF(AND(N388&gt;0,O388&gt;0),N388/O388,"")</f>
        <v>722.8611500701262</v>
      </c>
      <c r="AA388" s="9" t="str">
        <f>IF(AND(G388&gt;0,H388&gt;0),G388/(H388*H388),"")</f>
        <v/>
      </c>
      <c r="AB388" s="9">
        <f>IF(AND(N388&gt;0,O388&gt;0),G388/(O388*O388),"")</f>
        <v>3.79645493726014E-3</v>
      </c>
      <c r="AC388" s="9">
        <v>3.79645493726014E-3</v>
      </c>
      <c r="AD388" s="16">
        <v>71.3</v>
      </c>
      <c r="AE388" s="9">
        <f>IF(AC388="","",ROUND(AC388,1))</f>
        <v>0</v>
      </c>
    </row>
    <row r="389" spans="1:31" x14ac:dyDescent="0.25">
      <c r="A389" s="2">
        <v>4839</v>
      </c>
      <c r="B389" s="3" t="s">
        <v>238</v>
      </c>
      <c r="C389" s="2">
        <v>2</v>
      </c>
      <c r="D389" s="3" t="s">
        <v>19</v>
      </c>
      <c r="E389" s="3" t="s">
        <v>20</v>
      </c>
      <c r="F389" s="4">
        <v>40595</v>
      </c>
      <c r="G389" s="11">
        <v>35060</v>
      </c>
      <c r="H389" s="11">
        <v>71.099999999999994</v>
      </c>
      <c r="I389" s="11">
        <v>66.5</v>
      </c>
      <c r="J389" s="11">
        <v>67.599999999999994</v>
      </c>
      <c r="K389" s="11">
        <v>53.7</v>
      </c>
      <c r="L389" s="13">
        <v>23249</v>
      </c>
      <c r="M389" s="14">
        <v>40813</v>
      </c>
      <c r="N389" s="11">
        <v>44950</v>
      </c>
      <c r="O389" s="11">
        <v>71.3</v>
      </c>
      <c r="P389" s="5">
        <v>66.5</v>
      </c>
      <c r="Q389" s="5">
        <v>67.5</v>
      </c>
      <c r="R389" s="5">
        <v>53.1</v>
      </c>
      <c r="S389" s="2">
        <v>4839</v>
      </c>
      <c r="T389" s="2">
        <v>1</v>
      </c>
      <c r="U389">
        <f>IF(AND(G389&gt;0,N389&gt;0), N389-G389, 0)</f>
        <v>9890</v>
      </c>
      <c r="V389">
        <f>M389-F389</f>
        <v>218</v>
      </c>
      <c r="W389">
        <f>IF(U389 &gt; 0, U389/V389, 0)</f>
        <v>45.366972477064223</v>
      </c>
      <c r="X389">
        <f>IF(AND(H389&gt;0,O389&gt;0), O389-H389, 0)</f>
        <v>0.20000000000000284</v>
      </c>
      <c r="Y389" s="9">
        <f>IF(AND(G389&gt;0,H389&gt;0),G389/H389,"")</f>
        <v>493.10829817158935</v>
      </c>
      <c r="Z389" s="9">
        <f>IF(AND(N389&gt;0,O389&gt;0),N389/O389,"")</f>
        <v>630.43478260869563</v>
      </c>
      <c r="AA389" s="9">
        <f>IF(AND(G389&gt;0,H389&gt;0),G389/(H389*H389),"")</f>
        <v>6.9354191022727063</v>
      </c>
      <c r="AB389" s="9">
        <f>IF(AND(N389&gt;0,O389&gt;0),G389/(O389*O389),"")</f>
        <v>6.8965652901730836</v>
      </c>
      <c r="AC389" s="9">
        <v>6.8965652901730836</v>
      </c>
      <c r="AD389" s="11">
        <v>71.3</v>
      </c>
      <c r="AE389" s="9">
        <f>IF(AC389="","",ROUND(AC389,1))</f>
        <v>6.9</v>
      </c>
    </row>
    <row r="390" spans="1:31" x14ac:dyDescent="0.25">
      <c r="A390" s="2">
        <v>5665</v>
      </c>
      <c r="B390" s="3" t="s">
        <v>208</v>
      </c>
      <c r="C390" s="2">
        <v>2</v>
      </c>
      <c r="D390" s="3" t="s">
        <v>19</v>
      </c>
      <c r="E390" s="3" t="s">
        <v>47</v>
      </c>
      <c r="F390" s="4">
        <v>41264</v>
      </c>
      <c r="G390" s="11">
        <v>35020</v>
      </c>
      <c r="H390" s="11">
        <v>70.3</v>
      </c>
      <c r="I390" s="11">
        <v>63.7</v>
      </c>
      <c r="J390" s="11">
        <v>65.5</v>
      </c>
      <c r="K390" s="11">
        <v>52.7</v>
      </c>
      <c r="L390" s="13">
        <v>30498</v>
      </c>
      <c r="M390" s="14">
        <v>41591</v>
      </c>
      <c r="N390" s="11">
        <v>46100</v>
      </c>
      <c r="O390" s="11">
        <v>71.400000000000006</v>
      </c>
      <c r="P390" s="5">
        <v>64.5</v>
      </c>
      <c r="Q390" s="5">
        <v>66.3</v>
      </c>
      <c r="R390" s="5">
        <v>53.8</v>
      </c>
      <c r="S390" s="2">
        <v>5665</v>
      </c>
      <c r="T390" s="2">
        <v>1</v>
      </c>
      <c r="U390">
        <f>IF(AND(G390&gt;0,N390&gt;0), N390-G390, 0)</f>
        <v>11080</v>
      </c>
      <c r="V390">
        <f>M390-F390</f>
        <v>327</v>
      </c>
      <c r="W390">
        <f>IF(U390 &gt; 0, U390/V390, 0)</f>
        <v>33.883792048929664</v>
      </c>
      <c r="X390">
        <f>IF(AND(H390&gt;0,O390&gt;0), O390-H390, 0)</f>
        <v>1.1000000000000085</v>
      </c>
      <c r="Y390" s="9">
        <f>IF(AND(G390&gt;0,H390&gt;0),G390/H390,"")</f>
        <v>498.1507823613087</v>
      </c>
      <c r="Z390" s="9">
        <f>IF(AND(N390&gt;0,O390&gt;0),N390/O390,"")</f>
        <v>645.65826330532207</v>
      </c>
      <c r="AA390" s="9">
        <f>IF(AND(G390&gt;0,H390&gt;0),G390/(H390*H390),"")</f>
        <v>7.0860708728493425</v>
      </c>
      <c r="AB390" s="9">
        <f>IF(AND(N390&gt;0,O390&gt;0),G390/(O390*O390),"")</f>
        <v>6.8694144324396413</v>
      </c>
      <c r="AC390" s="9">
        <v>6.8694144324396413</v>
      </c>
      <c r="AD390" s="11">
        <v>71.400000000000006</v>
      </c>
      <c r="AE390" s="9">
        <f>IF(AC390="","",ROUND(AC390,1))</f>
        <v>6.9</v>
      </c>
    </row>
    <row r="391" spans="1:31" x14ac:dyDescent="0.25">
      <c r="A391" s="2">
        <v>2168</v>
      </c>
      <c r="B391" s="3" t="s">
        <v>163</v>
      </c>
      <c r="C391" s="2">
        <v>2</v>
      </c>
      <c r="D391" s="3" t="s">
        <v>19</v>
      </c>
      <c r="E391" s="3" t="s">
        <v>47</v>
      </c>
      <c r="F391" s="4">
        <v>39556</v>
      </c>
      <c r="G391" s="11">
        <v>44040</v>
      </c>
      <c r="H391" s="11">
        <v>71</v>
      </c>
      <c r="I391" s="16">
        <v>65.8</v>
      </c>
      <c r="J391" s="19"/>
      <c r="K391" s="19"/>
      <c r="L391" s="13">
        <v>10535</v>
      </c>
      <c r="M391" s="14">
        <v>39601</v>
      </c>
      <c r="N391" s="11">
        <v>47600</v>
      </c>
      <c r="O391" s="11">
        <v>71.5</v>
      </c>
      <c r="P391" s="17"/>
      <c r="Q391" s="5">
        <v>68</v>
      </c>
      <c r="R391" s="17"/>
      <c r="S391" s="2">
        <v>2168</v>
      </c>
      <c r="T391" s="2">
        <v>1</v>
      </c>
      <c r="U391">
        <f>IF(AND(G391&gt;0,N391&gt;0), N391-G391, 0)</f>
        <v>3560</v>
      </c>
      <c r="V391">
        <f>M391-F391</f>
        <v>45</v>
      </c>
      <c r="W391">
        <f>IF(U391 &gt; 0, U391/V391, 0)</f>
        <v>79.111111111111114</v>
      </c>
      <c r="X391">
        <f>IF(AND(H391&gt;0,O391&gt;0), O391-H391, 0)</f>
        <v>0.5</v>
      </c>
      <c r="Y391" s="9">
        <f>IF(AND(G391&gt;0,H391&gt;0),G391/H391,"")</f>
        <v>620.28169014084506</v>
      </c>
      <c r="Z391" s="9">
        <f>IF(AND(N391&gt;0,O391&gt;0),N391/O391,"")</f>
        <v>665.7342657342657</v>
      </c>
      <c r="AA391" s="9">
        <f>IF(AND(G391&gt;0,H391&gt;0),G391/(H391*H391),"")</f>
        <v>8.7363618329696493</v>
      </c>
      <c r="AB391" s="9">
        <f>IF(AND(N391&gt;0,O391&gt;0),G391/(O391*O391),"")</f>
        <v>8.6146021810357478</v>
      </c>
      <c r="AC391" s="9">
        <v>8.6146021810357478</v>
      </c>
      <c r="AD391" s="11">
        <v>71.5</v>
      </c>
      <c r="AE391" s="9">
        <f>IF(AC391="","",ROUND(AC391,1))</f>
        <v>8.6</v>
      </c>
    </row>
    <row r="392" spans="1:31" x14ac:dyDescent="0.25">
      <c r="A392" s="2">
        <v>3860</v>
      </c>
      <c r="B392" s="3" t="s">
        <v>189</v>
      </c>
      <c r="C392" s="2">
        <v>2</v>
      </c>
      <c r="D392" s="3" t="s">
        <v>19</v>
      </c>
      <c r="E392" s="3" t="s">
        <v>20</v>
      </c>
      <c r="F392" s="4">
        <v>39926</v>
      </c>
      <c r="G392" s="11">
        <v>22300</v>
      </c>
      <c r="H392" s="16">
        <v>58.2</v>
      </c>
      <c r="I392" s="16">
        <v>53.5</v>
      </c>
      <c r="L392" s="13">
        <v>27561</v>
      </c>
      <c r="M392" s="14">
        <v>41169</v>
      </c>
      <c r="N392" s="11">
        <v>55580</v>
      </c>
      <c r="O392" s="11">
        <v>71.599999999999994</v>
      </c>
      <c r="P392" s="5">
        <v>61.5</v>
      </c>
      <c r="Q392" s="5">
        <v>63</v>
      </c>
      <c r="R392" s="5">
        <v>50.6</v>
      </c>
      <c r="S392" s="2">
        <v>3860</v>
      </c>
      <c r="T392" s="2">
        <v>1</v>
      </c>
      <c r="U392">
        <f>IF(AND(G392&gt;0,N392&gt;0), N392-G392, 0)</f>
        <v>33280</v>
      </c>
      <c r="V392">
        <f>M392-F392</f>
        <v>1243</v>
      </c>
      <c r="W392">
        <f>IF(U392 &gt; 0, U392/V392, 0)</f>
        <v>26.773934030571198</v>
      </c>
      <c r="X392">
        <f>IF(AND(H392&gt;0,O392&gt;0), O392-H392, 0)</f>
        <v>13.399999999999991</v>
      </c>
      <c r="Y392" s="9">
        <f>IF(AND(G392&gt;0,H392&gt;0),G392/H392,"")</f>
        <v>383.16151202749137</v>
      </c>
      <c r="Z392" s="9">
        <f>IF(AND(N392&gt;0,O392&gt;0),N392/O392,"")</f>
        <v>776.25698324022358</v>
      </c>
      <c r="AA392" s="9">
        <f>IF(AND(G392&gt;0,H392&gt;0),G392/(H392*H392),"")</f>
        <v>6.5835311344929792</v>
      </c>
      <c r="AB392" s="9">
        <f>IF(AND(N392&gt;0,O392&gt;0),G392/(O392*O392),"")</f>
        <v>4.3498954464592243</v>
      </c>
      <c r="AC392" s="9">
        <v>4.3498954464592243</v>
      </c>
      <c r="AD392" s="11">
        <v>71.599999999999994</v>
      </c>
      <c r="AE392" s="9">
        <f>IF(AC392="","",ROUND(AC392,1))</f>
        <v>4.3</v>
      </c>
    </row>
    <row r="393" spans="1:31" x14ac:dyDescent="0.25">
      <c r="A393" s="2">
        <v>5998</v>
      </c>
      <c r="B393" s="3" t="s">
        <v>359</v>
      </c>
      <c r="C393" s="2">
        <v>2</v>
      </c>
      <c r="D393" s="3" t="s">
        <v>19</v>
      </c>
      <c r="E393" s="3" t="s">
        <v>41</v>
      </c>
      <c r="F393" s="4">
        <v>41559</v>
      </c>
      <c r="G393" s="11">
        <v>43780</v>
      </c>
      <c r="H393" s="11">
        <v>71.7</v>
      </c>
      <c r="I393" s="11">
        <v>63.5</v>
      </c>
      <c r="J393" s="11">
        <v>66.599999999999994</v>
      </c>
      <c r="K393" s="11">
        <v>49.8</v>
      </c>
      <c r="L393" s="13">
        <v>30269</v>
      </c>
      <c r="M393" s="14">
        <v>41559</v>
      </c>
      <c r="N393" s="11">
        <v>43780</v>
      </c>
      <c r="O393" s="11">
        <v>71.7</v>
      </c>
      <c r="P393" s="5">
        <v>63.5</v>
      </c>
      <c r="Q393" s="5">
        <v>66.599999999999994</v>
      </c>
      <c r="R393" s="18">
        <v>49.8</v>
      </c>
      <c r="S393" s="2">
        <v>5998</v>
      </c>
      <c r="T393" s="2">
        <v>1</v>
      </c>
      <c r="U393">
        <f>IF(AND(G393&gt;0,N393&gt;0), N393-G393, 0)</f>
        <v>0</v>
      </c>
      <c r="V393">
        <f>M393-F393</f>
        <v>0</v>
      </c>
      <c r="W393">
        <f>IF(U393 &gt; 0, U393/V393, 0)</f>
        <v>0</v>
      </c>
      <c r="X393">
        <f>IF(AND(H393&gt;0,O393&gt;0), O393-H393, 0)</f>
        <v>0</v>
      </c>
      <c r="Y393" s="9">
        <f>IF(AND(G393&gt;0,H393&gt;0),G393/H393,"")</f>
        <v>610.59972105997213</v>
      </c>
      <c r="Z393" s="9">
        <f>IF(AND(N393&gt;0,O393&gt;0),N393/O393,"")</f>
        <v>610.59972105997213</v>
      </c>
      <c r="AA393" s="9">
        <f>IF(AND(G393&gt;0,H393&gt;0),G393/(H393*H393),"")</f>
        <v>8.5160351612269469</v>
      </c>
      <c r="AB393" s="9">
        <f>IF(AND(N393&gt;0,O393&gt;0),G393/(O393*O393),"")</f>
        <v>8.5160351612269469</v>
      </c>
      <c r="AC393" s="9">
        <v>8.5160351612269469</v>
      </c>
      <c r="AD393" s="11">
        <v>71.7</v>
      </c>
      <c r="AE393" s="9">
        <f>IF(AC393="","",ROUND(AC393,1))</f>
        <v>8.5</v>
      </c>
    </row>
    <row r="394" spans="1:31" x14ac:dyDescent="0.25">
      <c r="A394" s="2">
        <v>7036</v>
      </c>
      <c r="B394" s="3" t="s">
        <v>529</v>
      </c>
      <c r="C394" s="2">
        <v>2</v>
      </c>
      <c r="D394" s="3" t="s">
        <v>19</v>
      </c>
      <c r="E394" s="3" t="s">
        <v>47</v>
      </c>
      <c r="F394" s="4">
        <v>43127</v>
      </c>
      <c r="G394" s="11">
        <v>40200</v>
      </c>
      <c r="H394" s="11">
        <v>71.5</v>
      </c>
      <c r="I394" s="11">
        <v>65</v>
      </c>
      <c r="J394" s="15"/>
      <c r="K394" s="15"/>
      <c r="L394" s="13">
        <v>42234</v>
      </c>
      <c r="M394" s="14">
        <v>43251</v>
      </c>
      <c r="N394" s="11">
        <v>49000</v>
      </c>
      <c r="O394" s="11">
        <v>71.900000000000006</v>
      </c>
      <c r="P394" s="5">
        <v>64.900000000000006</v>
      </c>
      <c r="Q394" s="5">
        <v>66.2</v>
      </c>
      <c r="R394" s="20"/>
      <c r="S394" s="2">
        <v>7036</v>
      </c>
      <c r="T394" s="2">
        <v>1</v>
      </c>
      <c r="U394">
        <f>IF(AND(G394&gt;0,N394&gt;0), N394-G394, 0)</f>
        <v>8800</v>
      </c>
      <c r="V394">
        <f>M394-F394</f>
        <v>124</v>
      </c>
      <c r="W394">
        <f>IF(U394 &gt; 0, U394/V394, 0)</f>
        <v>70.967741935483872</v>
      </c>
      <c r="X394">
        <f>IF(AND(H394&gt;0,O394&gt;0), O394-H394, 0)</f>
        <v>0.40000000000000568</v>
      </c>
      <c r="Y394" s="9">
        <f>IF(AND(G394&gt;0,H394&gt;0),G394/H394,"")</f>
        <v>562.23776223776224</v>
      </c>
      <c r="Z394" s="9">
        <f>IF(AND(N394&gt;0,O394&gt;0),N394/O394,"")</f>
        <v>681.50208623087622</v>
      </c>
      <c r="AA394" s="9">
        <f>IF(AND(G394&gt;0,H394&gt;0),G394/(H394*H394),"")</f>
        <v>7.863465206122549</v>
      </c>
      <c r="AB394" s="9">
        <f>IF(AND(N394&gt;0,O394&gt;0),G394/(O394*O394),"")</f>
        <v>7.7762152270674179</v>
      </c>
      <c r="AC394" s="9">
        <v>7.7762152270674179</v>
      </c>
      <c r="AD394" s="11">
        <v>71.900000000000006</v>
      </c>
      <c r="AE394" s="9">
        <f>IF(AC394="","",ROUND(AC394,1))</f>
        <v>7.8</v>
      </c>
    </row>
    <row r="395" spans="1:31" x14ac:dyDescent="0.25">
      <c r="A395" s="2">
        <v>6384</v>
      </c>
      <c r="B395" s="3" t="s">
        <v>411</v>
      </c>
      <c r="C395" s="2">
        <v>1</v>
      </c>
      <c r="D395" s="3" t="s">
        <v>27</v>
      </c>
      <c r="E395" s="3" t="s">
        <v>20</v>
      </c>
      <c r="F395" s="4">
        <v>42055</v>
      </c>
      <c r="G395" s="11">
        <v>39620</v>
      </c>
      <c r="H395" s="11">
        <v>72.099999999999994</v>
      </c>
      <c r="I395" s="11">
        <v>63.2</v>
      </c>
      <c r="J395" s="11">
        <v>67.8</v>
      </c>
      <c r="K395" s="11">
        <v>54.9</v>
      </c>
      <c r="L395" s="13">
        <v>34693</v>
      </c>
      <c r="M395" s="14">
        <v>42193</v>
      </c>
      <c r="N395" s="11">
        <v>42300</v>
      </c>
      <c r="O395" s="11">
        <v>72</v>
      </c>
      <c r="P395" s="5">
        <v>62</v>
      </c>
      <c r="Q395" s="5">
        <v>67</v>
      </c>
      <c r="R395" s="5">
        <v>54</v>
      </c>
      <c r="S395" s="2">
        <v>6384</v>
      </c>
      <c r="T395" s="2">
        <v>1</v>
      </c>
      <c r="U395">
        <f>IF(AND(G395&gt;0,N395&gt;0), N395-G395, 0)</f>
        <v>2680</v>
      </c>
      <c r="V395">
        <f>M395-F395</f>
        <v>138</v>
      </c>
      <c r="W395">
        <f>IF(U395 &gt; 0, U395/V395, 0)</f>
        <v>19.420289855072465</v>
      </c>
      <c r="X395">
        <f>IF(AND(H395&gt;0,O395&gt;0), O395-H395, 0)</f>
        <v>-9.9999999999994316E-2</v>
      </c>
      <c r="Y395" s="9">
        <f>IF(AND(G395&gt;0,H395&gt;0),G395/H395,"")</f>
        <v>549.51456310679612</v>
      </c>
      <c r="Z395" s="9">
        <f>IF(AND(N395&gt;0,O395&gt;0),N395/O395,"")</f>
        <v>587.5</v>
      </c>
      <c r="AA395" s="9">
        <f>IF(AND(G395&gt;0,H395&gt;0),G395/(H395*H395),"")</f>
        <v>7.6215612081386439</v>
      </c>
      <c r="AB395" s="9">
        <f>IF(AND(N395&gt;0,O395&gt;0),G395/(O395*O395),"")</f>
        <v>7.6427469135802468</v>
      </c>
      <c r="AC395" s="9">
        <v>7.6427469135802468</v>
      </c>
      <c r="AD395" s="11">
        <v>72</v>
      </c>
      <c r="AE395" s="9">
        <f>IF(AC395="","",ROUND(AC395,1))</f>
        <v>7.6</v>
      </c>
    </row>
    <row r="396" spans="1:31" x14ac:dyDescent="0.25">
      <c r="A396" s="2">
        <v>6764</v>
      </c>
      <c r="B396" s="3" t="s">
        <v>471</v>
      </c>
      <c r="C396" s="2">
        <v>2</v>
      </c>
      <c r="D396" s="3" t="s">
        <v>19</v>
      </c>
      <c r="E396" s="3" t="s">
        <v>41</v>
      </c>
      <c r="F396" s="4">
        <v>42673</v>
      </c>
      <c r="G396" s="11">
        <v>37000</v>
      </c>
      <c r="H396" s="15"/>
      <c r="I396" s="15"/>
      <c r="J396" s="15"/>
      <c r="K396" s="15"/>
      <c r="L396" s="13">
        <v>39058</v>
      </c>
      <c r="M396" s="14">
        <v>42906</v>
      </c>
      <c r="N396" s="15"/>
      <c r="O396" s="11">
        <v>72</v>
      </c>
      <c r="P396" s="5">
        <v>77</v>
      </c>
      <c r="Q396" s="5">
        <v>67.5</v>
      </c>
      <c r="R396" s="5">
        <v>51.5</v>
      </c>
      <c r="S396" s="2">
        <v>6764</v>
      </c>
      <c r="T396" s="2">
        <v>1</v>
      </c>
      <c r="U396">
        <f>IF(AND(G396&gt;0,N396&gt;0), N396-G396, 0)</f>
        <v>0</v>
      </c>
      <c r="V396">
        <f>M396-F396</f>
        <v>233</v>
      </c>
      <c r="W396">
        <f>IF(U396 &gt; 0, U396/V396, 0)</f>
        <v>0</v>
      </c>
      <c r="X396">
        <f>IF(AND(H396&gt;0,O396&gt;0), O396-H396, 0)</f>
        <v>0</v>
      </c>
      <c r="Y396" s="9" t="str">
        <f>IF(AND(G396&gt;0,H396&gt;0),G396/H396,"")</f>
        <v/>
      </c>
      <c r="Z396" s="9" t="str">
        <f>IF(AND(N396&gt;0,O396&gt;0),N396/O396,"")</f>
        <v/>
      </c>
      <c r="AA396" s="9" t="str">
        <f>IF(AND(G396&gt;0,H396&gt;0),G396/(H396*H396),"")</f>
        <v/>
      </c>
      <c r="AB396" s="9" t="str">
        <f>IF(AND(N396&gt;0,O396&gt;0),G396/(O396*O396),"")</f>
        <v/>
      </c>
      <c r="AC396" s="9" t="s">
        <v>20</v>
      </c>
      <c r="AD396" s="11">
        <v>72</v>
      </c>
      <c r="AE396" s="9" t="str">
        <f>IF(AC396="","",ROUND(AC396,1))</f>
        <v/>
      </c>
    </row>
    <row r="397" spans="1:31" x14ac:dyDescent="0.25">
      <c r="A397" s="2">
        <v>6435</v>
      </c>
      <c r="B397" s="3" t="s">
        <v>419</v>
      </c>
      <c r="C397" s="2">
        <v>2</v>
      </c>
      <c r="D397" s="3" t="s">
        <v>19</v>
      </c>
      <c r="E397" s="3" t="s">
        <v>47</v>
      </c>
      <c r="F397" s="4">
        <v>42111</v>
      </c>
      <c r="G397" s="11">
        <v>37280</v>
      </c>
      <c r="H397" s="11">
        <v>69.2</v>
      </c>
      <c r="I397" s="11">
        <v>63.5</v>
      </c>
      <c r="J397" s="11">
        <v>62.2</v>
      </c>
      <c r="K397" s="11">
        <v>49.5</v>
      </c>
      <c r="L397" s="13">
        <v>35068</v>
      </c>
      <c r="M397" s="14">
        <v>42252</v>
      </c>
      <c r="N397" s="11">
        <v>39340</v>
      </c>
      <c r="O397" s="11">
        <v>72</v>
      </c>
      <c r="P397" s="5">
        <v>65.599999999999994</v>
      </c>
      <c r="Q397" s="5">
        <v>61.9</v>
      </c>
      <c r="R397" s="17"/>
      <c r="S397" s="2">
        <v>6435</v>
      </c>
      <c r="T397" s="2">
        <v>1</v>
      </c>
      <c r="U397">
        <f>IF(AND(G397&gt;0,N397&gt;0), N397-G397, 0)</f>
        <v>2060</v>
      </c>
      <c r="V397">
        <f>M397-F397</f>
        <v>141</v>
      </c>
      <c r="W397">
        <f>IF(U397 &gt; 0, U397/V397, 0)</f>
        <v>14.609929078014185</v>
      </c>
      <c r="X397">
        <f>IF(AND(H397&gt;0,O397&gt;0), O397-H397, 0)</f>
        <v>2.7999999999999972</v>
      </c>
      <c r="Y397" s="9">
        <f>IF(AND(G397&gt;0,H397&gt;0),G397/H397,"")</f>
        <v>538.72832369942194</v>
      </c>
      <c r="Z397" s="9">
        <f>IF(AND(N397&gt;0,O397&gt;0),N397/O397,"")</f>
        <v>546.38888888888891</v>
      </c>
      <c r="AA397" s="9">
        <f>IF(AND(G397&gt;0,H397&gt;0),G397/(H397*H397),"")</f>
        <v>7.7850913829396235</v>
      </c>
      <c r="AB397" s="9">
        <f>IF(AND(N397&gt;0,O397&gt;0),G397/(O397*O397),"")</f>
        <v>7.1913580246913584</v>
      </c>
      <c r="AC397" s="9">
        <v>7.1913580246913584</v>
      </c>
      <c r="AD397" s="11">
        <v>72</v>
      </c>
      <c r="AE397" s="9">
        <f>IF(AC397="","",ROUND(AC397,1))</f>
        <v>7.2</v>
      </c>
    </row>
    <row r="398" spans="1:31" x14ac:dyDescent="0.25">
      <c r="A398" s="2">
        <v>5134</v>
      </c>
      <c r="B398" s="3" t="s">
        <v>252</v>
      </c>
      <c r="C398" s="2">
        <v>2</v>
      </c>
      <c r="D398" s="3" t="s">
        <v>19</v>
      </c>
      <c r="E398" s="3" t="s">
        <v>47</v>
      </c>
      <c r="F398" s="4">
        <v>40803</v>
      </c>
      <c r="G398" s="11">
        <v>39740</v>
      </c>
      <c r="H398" s="11">
        <v>71.8</v>
      </c>
      <c r="I398" s="11">
        <v>63</v>
      </c>
      <c r="J398" s="11">
        <v>67</v>
      </c>
      <c r="K398" s="11">
        <v>51.9</v>
      </c>
      <c r="L398" s="13">
        <v>25147</v>
      </c>
      <c r="M398" s="14">
        <v>40981</v>
      </c>
      <c r="N398" s="15"/>
      <c r="O398" s="11">
        <v>72</v>
      </c>
      <c r="P398" s="5">
        <v>64</v>
      </c>
      <c r="Q398" s="5">
        <v>68.400000000000006</v>
      </c>
      <c r="R398" s="5">
        <v>60</v>
      </c>
      <c r="S398" s="2">
        <v>5134</v>
      </c>
      <c r="T398" s="2">
        <v>1</v>
      </c>
      <c r="U398">
        <f>IF(AND(G398&gt;0,N398&gt;0), N398-G398, 0)</f>
        <v>0</v>
      </c>
      <c r="V398">
        <f>M398-F398</f>
        <v>178</v>
      </c>
      <c r="W398">
        <f>IF(U398 &gt; 0, U398/V398, 0)</f>
        <v>0</v>
      </c>
      <c r="X398">
        <f>IF(AND(H398&gt;0,O398&gt;0), O398-H398, 0)</f>
        <v>0.20000000000000284</v>
      </c>
      <c r="Y398" s="9">
        <f>IF(AND(G398&gt;0,H398&gt;0),G398/H398,"")</f>
        <v>553.48189415041782</v>
      </c>
      <c r="Z398" s="9" t="str">
        <f>IF(AND(N398&gt;0,O398&gt;0),N398/O398,"")</f>
        <v/>
      </c>
      <c r="AA398" s="9">
        <f>IF(AND(G398&gt;0,H398&gt;0),G398/(H398*H398),"")</f>
        <v>7.708661478418076</v>
      </c>
      <c r="AB398" s="9" t="str">
        <f>IF(AND(N398&gt;0,O398&gt;0),G398/(O398*O398),"")</f>
        <v/>
      </c>
      <c r="AC398" s="9" t="s">
        <v>20</v>
      </c>
      <c r="AD398" s="11">
        <v>72</v>
      </c>
      <c r="AE398" s="9" t="str">
        <f>IF(AC398="","",ROUND(AC398,1))</f>
        <v/>
      </c>
    </row>
    <row r="399" spans="1:31" x14ac:dyDescent="0.25">
      <c r="A399" s="2">
        <v>3106</v>
      </c>
      <c r="B399" s="3" t="s">
        <v>181</v>
      </c>
      <c r="C399" s="2">
        <v>2</v>
      </c>
      <c r="D399" s="3" t="s">
        <v>19</v>
      </c>
      <c r="E399" s="3" t="s">
        <v>47</v>
      </c>
      <c r="F399" s="4">
        <v>39851</v>
      </c>
      <c r="G399" s="11">
        <v>47300</v>
      </c>
      <c r="H399" s="11">
        <v>72</v>
      </c>
      <c r="I399" s="11">
        <v>66</v>
      </c>
      <c r="J399" s="15"/>
      <c r="K399" s="15"/>
      <c r="L399" s="13">
        <v>12833</v>
      </c>
      <c r="M399" s="14">
        <v>39851</v>
      </c>
      <c r="N399" s="11">
        <v>47300</v>
      </c>
      <c r="O399" s="11">
        <v>72</v>
      </c>
      <c r="P399" s="5">
        <v>66</v>
      </c>
      <c r="Q399" s="17"/>
      <c r="R399" s="17"/>
      <c r="S399" s="2">
        <v>3106</v>
      </c>
      <c r="T399" s="2">
        <v>1</v>
      </c>
      <c r="U399">
        <f>IF(AND(G399&gt;0,N399&gt;0), N399-G399, 0)</f>
        <v>0</v>
      </c>
      <c r="V399">
        <f>M399-F399</f>
        <v>0</v>
      </c>
      <c r="W399">
        <f>IF(U399 &gt; 0, U399/V399, 0)</f>
        <v>0</v>
      </c>
      <c r="X399">
        <f>IF(AND(H399&gt;0,O399&gt;0), O399-H399, 0)</f>
        <v>0</v>
      </c>
      <c r="Y399" s="9">
        <f>IF(AND(G399&gt;0,H399&gt;0),G399/H399,"")</f>
        <v>656.94444444444446</v>
      </c>
      <c r="Z399" s="9">
        <f>IF(AND(N399&gt;0,O399&gt;0),N399/O399,"")</f>
        <v>656.94444444444446</v>
      </c>
      <c r="AA399" s="9">
        <f>IF(AND(G399&gt;0,H399&gt;0),G399/(H399*H399),"")</f>
        <v>9.1242283950617278</v>
      </c>
      <c r="AB399" s="9">
        <f>IF(AND(N399&gt;0,O399&gt;0),G399/(O399*O399),"")</f>
        <v>9.1242283950617278</v>
      </c>
      <c r="AC399" s="9">
        <v>9.1242283950617278</v>
      </c>
      <c r="AD399" s="11">
        <v>72</v>
      </c>
      <c r="AE399" s="9">
        <f>IF(AC399="","",ROUND(AC399,1))</f>
        <v>9.1</v>
      </c>
    </row>
    <row r="400" spans="1:31" x14ac:dyDescent="0.25">
      <c r="A400" s="2">
        <v>5714</v>
      </c>
      <c r="B400" s="3" t="s">
        <v>334</v>
      </c>
      <c r="C400" s="2">
        <v>5</v>
      </c>
      <c r="D400" s="3" t="s">
        <v>52</v>
      </c>
      <c r="E400" s="3" t="s">
        <v>20</v>
      </c>
      <c r="F400" s="4">
        <v>41291</v>
      </c>
      <c r="G400" s="11">
        <v>28200</v>
      </c>
      <c r="H400" s="16">
        <v>72</v>
      </c>
      <c r="I400" s="16">
        <v>53</v>
      </c>
      <c r="J400" s="16">
        <v>65.599999999999994</v>
      </c>
      <c r="K400" s="16">
        <v>49.4</v>
      </c>
      <c r="L400" s="13">
        <v>28517</v>
      </c>
      <c r="M400" s="14">
        <v>41291</v>
      </c>
      <c r="N400" s="11">
        <v>28200</v>
      </c>
      <c r="O400" s="16">
        <v>72</v>
      </c>
      <c r="P400" s="18">
        <v>53</v>
      </c>
      <c r="Q400" s="18">
        <v>65.599999999999994</v>
      </c>
      <c r="R400" s="18">
        <v>49.4</v>
      </c>
      <c r="S400" s="2">
        <v>5714</v>
      </c>
      <c r="T400" s="2">
        <v>1</v>
      </c>
      <c r="U400">
        <f>IF(AND(G400&gt;0,N400&gt;0), N400-G400, 0)</f>
        <v>0</v>
      </c>
      <c r="V400">
        <f>M400-F400</f>
        <v>0</v>
      </c>
      <c r="W400">
        <f>IF(U400 &gt; 0, U400/V400, 0)</f>
        <v>0</v>
      </c>
      <c r="X400">
        <f>IF(AND(H400&gt;0,O400&gt;0), O400-H400, 0)</f>
        <v>0</v>
      </c>
      <c r="Y400" s="9">
        <f>IF(AND(G400&gt;0,H400&gt;0),G400/H400,"")</f>
        <v>391.66666666666669</v>
      </c>
      <c r="Z400" s="9">
        <f>IF(AND(N400&gt;0,O400&gt;0),N400/O400,"")</f>
        <v>391.66666666666669</v>
      </c>
      <c r="AA400" s="9">
        <f>IF(AND(G400&gt;0,H400&gt;0),G400/(H400*H400),"")</f>
        <v>5.4398148148148149</v>
      </c>
      <c r="AB400" s="9">
        <f>IF(AND(N400&gt;0,O400&gt;0),G400/(O400*O400),"")</f>
        <v>5.4398148148148149</v>
      </c>
      <c r="AC400" s="9">
        <v>5.4398148148148149</v>
      </c>
      <c r="AD400" s="16">
        <v>72</v>
      </c>
      <c r="AE400" s="9">
        <f>IF(AC400="","",ROUND(AC400,1))</f>
        <v>5.4</v>
      </c>
    </row>
    <row r="401" spans="1:31" x14ac:dyDescent="0.25">
      <c r="A401" s="2">
        <v>1199</v>
      </c>
      <c r="B401" s="3" t="s">
        <v>137</v>
      </c>
      <c r="C401" s="2">
        <v>1</v>
      </c>
      <c r="D401" s="3" t="s">
        <v>27</v>
      </c>
      <c r="E401" s="3" t="s">
        <v>41</v>
      </c>
      <c r="F401" s="4">
        <v>37515</v>
      </c>
      <c r="G401" s="11">
        <v>19.8</v>
      </c>
      <c r="H401" s="19"/>
      <c r="I401" s="19"/>
      <c r="J401" s="16">
        <v>4.7</v>
      </c>
      <c r="K401" s="16">
        <v>3.7</v>
      </c>
      <c r="L401" s="13">
        <v>32034</v>
      </c>
      <c r="M401" s="14">
        <v>41806</v>
      </c>
      <c r="N401" s="11">
        <v>54860</v>
      </c>
      <c r="O401" s="16">
        <v>72.2</v>
      </c>
      <c r="P401" s="18">
        <v>61.2</v>
      </c>
      <c r="Q401" s="18">
        <v>67.2</v>
      </c>
      <c r="R401" s="18">
        <v>64.099999999999994</v>
      </c>
      <c r="S401" s="2">
        <v>1199</v>
      </c>
      <c r="T401" s="2">
        <v>2</v>
      </c>
      <c r="U401">
        <f>IF(AND(G401&gt;0,N401&gt;0), N401-G401, 0)</f>
        <v>54840.2</v>
      </c>
      <c r="V401">
        <f>M401-F401</f>
        <v>4291</v>
      </c>
      <c r="W401">
        <f>IF(U401 &gt; 0, U401/V401, 0)</f>
        <v>12.780284316010253</v>
      </c>
      <c r="X401">
        <f>IF(AND(H401&gt;0,O401&gt;0), O401-H401, 0)</f>
        <v>0</v>
      </c>
      <c r="Y401" s="9" t="str">
        <f>IF(AND(G401&gt;0,H401&gt;0),G401/H401,"")</f>
        <v/>
      </c>
      <c r="Z401" s="9">
        <f>IF(AND(N401&gt;0,O401&gt;0),N401/O401,"")</f>
        <v>759.83379501385036</v>
      </c>
      <c r="AA401" s="9" t="str">
        <f>IF(AND(G401&gt;0,H401&gt;0),G401/(H401*H401),"")</f>
        <v/>
      </c>
      <c r="AB401" s="9">
        <f>IF(AND(N401&gt;0,O401&gt;0),G401/(O401*O401),"")</f>
        <v>3.7983133953852413E-3</v>
      </c>
      <c r="AC401" s="9">
        <v>3.7983133953852413E-3</v>
      </c>
      <c r="AD401" s="16">
        <v>72.2</v>
      </c>
      <c r="AE401" s="9">
        <f>IF(AC401="","",ROUND(AC401,1))</f>
        <v>0</v>
      </c>
    </row>
    <row r="402" spans="1:31" ht="30" x14ac:dyDescent="0.25">
      <c r="A402" s="2">
        <v>5750</v>
      </c>
      <c r="B402" s="3" t="s">
        <v>340</v>
      </c>
      <c r="C402" s="2">
        <v>2</v>
      </c>
      <c r="D402" s="3" t="s">
        <v>19</v>
      </c>
      <c r="E402" s="3" t="s">
        <v>47</v>
      </c>
      <c r="F402" s="4">
        <v>41329</v>
      </c>
      <c r="G402" s="11">
        <v>34400</v>
      </c>
      <c r="H402" s="11">
        <v>73</v>
      </c>
      <c r="I402" s="11">
        <v>66</v>
      </c>
      <c r="J402" s="11">
        <v>68.400000000000006</v>
      </c>
      <c r="K402" s="16">
        <v>50.7</v>
      </c>
      <c r="L402" s="13">
        <v>29635</v>
      </c>
      <c r="M402" s="14">
        <v>41463</v>
      </c>
      <c r="N402" s="11">
        <v>50050</v>
      </c>
      <c r="O402" s="11">
        <v>72.400000000000006</v>
      </c>
      <c r="P402" s="5">
        <v>65.2</v>
      </c>
      <c r="Q402" s="5">
        <v>68.2</v>
      </c>
      <c r="R402" s="5">
        <v>51.8</v>
      </c>
      <c r="S402" s="2">
        <v>5750</v>
      </c>
      <c r="T402" s="2">
        <v>1</v>
      </c>
      <c r="U402">
        <f>IF(AND(G402&gt;0,N402&gt;0), N402-G402, 0)</f>
        <v>15650</v>
      </c>
      <c r="V402">
        <f>M402-F402</f>
        <v>134</v>
      </c>
      <c r="W402">
        <f>IF(U402 &gt; 0, U402/V402, 0)</f>
        <v>116.79104477611941</v>
      </c>
      <c r="X402">
        <f>IF(AND(H402&gt;0,O402&gt;0), O402-H402, 0)</f>
        <v>-0.59999999999999432</v>
      </c>
      <c r="Y402" s="9">
        <f>IF(AND(G402&gt;0,H402&gt;0),G402/H402,"")</f>
        <v>471.23287671232879</v>
      </c>
      <c r="Z402" s="9">
        <f>IF(AND(N402&gt;0,O402&gt;0),N402/O402,"")</f>
        <v>691.29834254143645</v>
      </c>
      <c r="AA402" s="9">
        <f>IF(AND(G402&gt;0,H402&gt;0),G402/(H402*H402),"")</f>
        <v>6.4552448864702567</v>
      </c>
      <c r="AB402" s="9">
        <f>IF(AND(N402&gt;0,O402&gt;0),G402/(O402*O402),"")</f>
        <v>6.5626812368364806</v>
      </c>
      <c r="AC402" s="9">
        <v>6.5626812368364806</v>
      </c>
      <c r="AD402" s="11">
        <v>72.400000000000006</v>
      </c>
      <c r="AE402" s="9">
        <f>IF(AC402="","",ROUND(AC402,1))</f>
        <v>6.6</v>
      </c>
    </row>
    <row r="403" spans="1:31" x14ac:dyDescent="0.25">
      <c r="A403" s="2">
        <v>6934</v>
      </c>
      <c r="B403" s="3" t="s">
        <v>513</v>
      </c>
      <c r="C403" s="2">
        <v>2</v>
      </c>
      <c r="D403" s="3" t="s">
        <v>19</v>
      </c>
      <c r="E403" s="3" t="s">
        <v>41</v>
      </c>
      <c r="F403" s="4">
        <v>43043</v>
      </c>
      <c r="G403" s="11">
        <v>44160</v>
      </c>
      <c r="H403" s="11">
        <v>72.5</v>
      </c>
      <c r="I403" s="11">
        <v>65.5</v>
      </c>
      <c r="J403" s="11">
        <v>68.599999999999994</v>
      </c>
      <c r="K403" s="11">
        <v>52.5</v>
      </c>
      <c r="L403" s="13">
        <v>40640</v>
      </c>
      <c r="M403" s="14">
        <v>43111</v>
      </c>
      <c r="N403" s="11">
        <v>50120</v>
      </c>
      <c r="O403" s="11">
        <v>72.5</v>
      </c>
      <c r="P403" s="5">
        <v>65.7</v>
      </c>
      <c r="Q403" s="5">
        <v>67.7</v>
      </c>
      <c r="R403" s="17"/>
      <c r="S403" s="2">
        <v>6934</v>
      </c>
      <c r="T403" s="2">
        <v>1</v>
      </c>
      <c r="U403">
        <f>IF(AND(G403&gt;0,N403&gt;0), N403-G403, 0)</f>
        <v>5960</v>
      </c>
      <c r="V403">
        <f>M403-F403</f>
        <v>68</v>
      </c>
      <c r="W403">
        <f>IF(U403 &gt; 0, U403/V403, 0)</f>
        <v>87.647058823529406</v>
      </c>
      <c r="X403">
        <f>IF(AND(H403&gt;0,O403&gt;0), O403-H403, 0)</f>
        <v>0</v>
      </c>
      <c r="Y403" s="9">
        <f>IF(AND(G403&gt;0,H403&gt;0),G403/H403,"")</f>
        <v>609.10344827586209</v>
      </c>
      <c r="Z403" s="9">
        <f>IF(AND(N403&gt;0,O403&gt;0),N403/O403,"")</f>
        <v>691.31034482758616</v>
      </c>
      <c r="AA403" s="9">
        <f>IF(AND(G403&gt;0,H403&gt;0),G403/(H403*H403),"")</f>
        <v>8.4014268727705108</v>
      </c>
      <c r="AB403" s="9">
        <f>IF(AND(N403&gt;0,O403&gt;0),G403/(O403*O403),"")</f>
        <v>8.4014268727705108</v>
      </c>
      <c r="AC403" s="9">
        <v>8.4014268727705108</v>
      </c>
      <c r="AD403" s="11">
        <v>72.5</v>
      </c>
      <c r="AE403" s="9">
        <f>IF(AC403="","",ROUND(AC403,1))</f>
        <v>8.4</v>
      </c>
    </row>
    <row r="404" spans="1:31" x14ac:dyDescent="0.25">
      <c r="A404" s="2">
        <v>6056</v>
      </c>
      <c r="B404" s="3" t="s">
        <v>214</v>
      </c>
      <c r="C404" s="2">
        <v>5</v>
      </c>
      <c r="D404" s="3" t="s">
        <v>52</v>
      </c>
      <c r="E404" s="3" t="s">
        <v>20</v>
      </c>
      <c r="F404" s="4">
        <v>41623</v>
      </c>
      <c r="G404" s="11">
        <v>29450</v>
      </c>
      <c r="H404" s="11">
        <v>72.900000000000006</v>
      </c>
      <c r="I404" s="11">
        <v>56.5</v>
      </c>
      <c r="J404" s="15"/>
      <c r="K404" s="15"/>
      <c r="L404" s="13">
        <v>30761</v>
      </c>
      <c r="M404" s="14">
        <v>41623</v>
      </c>
      <c r="N404" s="11">
        <v>29450</v>
      </c>
      <c r="O404" s="11">
        <v>72.900000000000006</v>
      </c>
      <c r="P404" s="5">
        <v>56.5</v>
      </c>
      <c r="Q404" s="17"/>
      <c r="R404" s="17"/>
      <c r="S404" s="2">
        <v>6056</v>
      </c>
      <c r="T404" s="2">
        <v>1</v>
      </c>
      <c r="U404">
        <f>IF(AND(G404&gt;0,N404&gt;0), N404-G404, 0)</f>
        <v>0</v>
      </c>
      <c r="V404">
        <f>M404-F404</f>
        <v>0</v>
      </c>
      <c r="W404">
        <f>IF(U404 &gt; 0, U404/V404, 0)</f>
        <v>0</v>
      </c>
      <c r="X404">
        <f>IF(AND(H404&gt;0,O404&gt;0), O404-H404, 0)</f>
        <v>0</v>
      </c>
      <c r="Y404" s="9">
        <f>IF(AND(G404&gt;0,H404&gt;0),G404/H404,"")</f>
        <v>403.97805212620023</v>
      </c>
      <c r="Z404" s="9">
        <f>IF(AND(N404&gt;0,O404&gt;0),N404/O404,"")</f>
        <v>403.97805212620023</v>
      </c>
      <c r="AA404" s="9">
        <f>IF(AND(G404&gt;0,H404&gt;0),G404/(H404*H404),"")</f>
        <v>5.5415370662030208</v>
      </c>
      <c r="AB404" s="9">
        <f>IF(AND(N404&gt;0,O404&gt;0),G404/(O404*O404),"")</f>
        <v>5.5415370662030208</v>
      </c>
      <c r="AC404" s="9">
        <v>5.5415370662030208</v>
      </c>
      <c r="AD404" s="11">
        <v>72.900000000000006</v>
      </c>
      <c r="AE404" s="9">
        <f>IF(AC404="","",ROUND(AC404,1))</f>
        <v>5.5</v>
      </c>
    </row>
    <row r="405" spans="1:31" x14ac:dyDescent="0.25">
      <c r="A405" s="2">
        <v>4274</v>
      </c>
      <c r="B405" s="3" t="s">
        <v>213</v>
      </c>
      <c r="C405" s="2">
        <v>1</v>
      </c>
      <c r="D405" s="3" t="s">
        <v>27</v>
      </c>
      <c r="E405" s="3" t="s">
        <v>41</v>
      </c>
      <c r="F405" s="4">
        <v>40286</v>
      </c>
      <c r="G405" s="11">
        <v>48080</v>
      </c>
      <c r="H405" s="11">
        <v>73.5</v>
      </c>
      <c r="I405" s="11">
        <v>67.3</v>
      </c>
      <c r="J405" s="11">
        <v>69.5</v>
      </c>
      <c r="K405" s="11">
        <v>56.3</v>
      </c>
      <c r="L405" s="13">
        <v>18624</v>
      </c>
      <c r="M405" s="14">
        <v>40286</v>
      </c>
      <c r="N405" s="11">
        <v>48080</v>
      </c>
      <c r="O405" s="11">
        <v>73.5</v>
      </c>
      <c r="P405" s="5">
        <v>67.3</v>
      </c>
      <c r="Q405" s="5">
        <v>69.5</v>
      </c>
      <c r="R405" s="5">
        <v>56.3</v>
      </c>
      <c r="S405" s="2">
        <v>4274</v>
      </c>
      <c r="T405" s="2">
        <v>1</v>
      </c>
      <c r="U405">
        <f>IF(AND(G405&gt;0,N405&gt;0), N405-G405, 0)</f>
        <v>0</v>
      </c>
      <c r="V405">
        <f>M405-F405</f>
        <v>0</v>
      </c>
      <c r="W405">
        <f>IF(U405 &gt; 0, U405/V405, 0)</f>
        <v>0</v>
      </c>
      <c r="X405">
        <f>IF(AND(H405&gt;0,O405&gt;0), O405-H405, 0)</f>
        <v>0</v>
      </c>
      <c r="Y405" s="9">
        <f>IF(AND(G405&gt;0,H405&gt;0),G405/H405,"")</f>
        <v>654.14965986394554</v>
      </c>
      <c r="Z405" s="9">
        <f>IF(AND(N405&gt;0,O405&gt;0),N405/O405,"")</f>
        <v>654.14965986394554</v>
      </c>
      <c r="AA405" s="9">
        <f>IF(AND(G405&gt;0,H405&gt;0),G405/(H405*H405),"")</f>
        <v>8.8999953722985801</v>
      </c>
      <c r="AB405" s="9">
        <f>IF(AND(N405&gt;0,O405&gt;0),G405/(O405*O405),"")</f>
        <v>8.8999953722985801</v>
      </c>
      <c r="AC405" s="9">
        <v>8.8999953722985801</v>
      </c>
      <c r="AD405" s="11">
        <v>73.5</v>
      </c>
      <c r="AE405" s="9">
        <f>IF(AC405="","",ROUND(AC405,1))</f>
        <v>8.9</v>
      </c>
    </row>
    <row r="406" spans="1:31" x14ac:dyDescent="0.25">
      <c r="A406" s="2">
        <v>7004</v>
      </c>
      <c r="B406" s="3" t="s">
        <v>306</v>
      </c>
      <c r="C406" s="2">
        <v>2</v>
      </c>
      <c r="D406" s="3" t="s">
        <v>19</v>
      </c>
      <c r="E406" s="3" t="s">
        <v>41</v>
      </c>
      <c r="F406" s="4">
        <v>43067</v>
      </c>
      <c r="G406" s="11">
        <v>43340</v>
      </c>
      <c r="H406" s="11">
        <v>73</v>
      </c>
      <c r="I406" s="11">
        <v>64</v>
      </c>
      <c r="J406" s="11">
        <v>68.599999999999994</v>
      </c>
      <c r="K406" s="11">
        <v>51.6</v>
      </c>
      <c r="L406" s="13">
        <v>41600</v>
      </c>
      <c r="M406" s="14">
        <v>43188</v>
      </c>
      <c r="N406" s="11">
        <v>45500</v>
      </c>
      <c r="O406" s="11">
        <v>74</v>
      </c>
      <c r="P406" s="5">
        <v>65</v>
      </c>
      <c r="Q406" s="5">
        <v>68</v>
      </c>
      <c r="R406" s="17"/>
      <c r="S406" s="2">
        <v>7004</v>
      </c>
      <c r="T406" s="2">
        <v>1</v>
      </c>
      <c r="U406">
        <f>IF(AND(G406&gt;0,N406&gt;0), N406-G406, 0)</f>
        <v>2160</v>
      </c>
      <c r="V406">
        <f>M406-F406</f>
        <v>121</v>
      </c>
      <c r="W406">
        <f>IF(U406 &gt; 0, U406/V406, 0)</f>
        <v>17.851239669421489</v>
      </c>
      <c r="X406">
        <f>IF(AND(H406&gt;0,O406&gt;0), O406-H406, 0)</f>
        <v>1</v>
      </c>
      <c r="Y406" s="9">
        <f>IF(AND(G406&gt;0,H406&gt;0),G406/H406,"")</f>
        <v>593.69863013698625</v>
      </c>
      <c r="Z406" s="9">
        <f>IF(AND(N406&gt;0,O406&gt;0),N406/O406,"")</f>
        <v>614.8648648648649</v>
      </c>
      <c r="AA406" s="9">
        <f>IF(AND(G406&gt;0,H406&gt;0),G406/(H406*H406),"")</f>
        <v>8.1328579470820035</v>
      </c>
      <c r="AB406" s="9">
        <f>IF(AND(N406&gt;0,O406&gt;0),G406/(O406*O406),"")</f>
        <v>7.9145361577794011</v>
      </c>
      <c r="AC406" s="9">
        <v>7.9145361577794011</v>
      </c>
      <c r="AD406" s="11">
        <v>74</v>
      </c>
      <c r="AE406" s="9">
        <f>IF(AC406="","",ROUND(AC406,1))</f>
        <v>7.9</v>
      </c>
    </row>
    <row r="407" spans="1:31" x14ac:dyDescent="0.25">
      <c r="A407" s="2">
        <v>6316</v>
      </c>
      <c r="B407" s="3" t="s">
        <v>406</v>
      </c>
      <c r="C407" s="2">
        <v>2</v>
      </c>
      <c r="D407" s="3" t="s">
        <v>19</v>
      </c>
      <c r="E407" s="3" t="s">
        <v>20</v>
      </c>
      <c r="F407" s="4">
        <v>42013</v>
      </c>
      <c r="G407" s="11">
        <v>45300</v>
      </c>
      <c r="H407" s="11">
        <v>72.3</v>
      </c>
      <c r="I407" s="11">
        <v>67.5</v>
      </c>
      <c r="J407" s="11">
        <v>67.099999999999994</v>
      </c>
      <c r="K407" s="11">
        <v>54.2</v>
      </c>
      <c r="L407" s="13">
        <v>35036</v>
      </c>
      <c r="M407" s="14">
        <v>42247</v>
      </c>
      <c r="N407" s="11">
        <v>51720</v>
      </c>
      <c r="O407" s="11">
        <v>74.099999999999994</v>
      </c>
      <c r="P407" s="5">
        <v>97.1</v>
      </c>
      <c r="Q407" s="5">
        <v>67.599999999999994</v>
      </c>
      <c r="R407" s="5">
        <v>53.6</v>
      </c>
      <c r="S407" s="2">
        <v>6316</v>
      </c>
      <c r="T407" s="2">
        <v>1</v>
      </c>
      <c r="U407">
        <f>IF(AND(G407&gt;0,N407&gt;0), N407-G407, 0)</f>
        <v>6420</v>
      </c>
      <c r="V407">
        <f>M407-F407</f>
        <v>234</v>
      </c>
      <c r="W407">
        <f>IF(U407 &gt; 0, U407/V407, 0)</f>
        <v>27.435897435897434</v>
      </c>
      <c r="X407">
        <f>IF(AND(H407&gt;0,O407&gt;0), O407-H407, 0)</f>
        <v>1.7999999999999972</v>
      </c>
      <c r="Y407" s="9">
        <f>IF(AND(G407&gt;0,H407&gt;0),G407/H407,"")</f>
        <v>626.55601659751039</v>
      </c>
      <c r="Z407" s="9">
        <f>IF(AND(N407&gt;0,O407&gt;0),N407/O407,"")</f>
        <v>697.9757085020243</v>
      </c>
      <c r="AA407" s="9">
        <f>IF(AND(G407&gt;0,H407&gt;0),G407/(H407*H407),"")</f>
        <v>8.666058320850766</v>
      </c>
      <c r="AB407" s="9">
        <f>IF(AND(N407&gt;0,O407&gt;0),G407/(O407*O407),"")</f>
        <v>8.2501488851371665</v>
      </c>
      <c r="AC407" s="9">
        <v>8.2501488851371665</v>
      </c>
      <c r="AD407" s="11">
        <v>74.099999999999994</v>
      </c>
      <c r="AE407" s="9">
        <f>IF(AC407="","",ROUND(AC407,1))</f>
        <v>8.3000000000000007</v>
      </c>
    </row>
    <row r="408" spans="1:31" x14ac:dyDescent="0.25">
      <c r="A408" s="2">
        <v>6633</v>
      </c>
      <c r="B408" s="3" t="s">
        <v>436</v>
      </c>
      <c r="C408" s="2">
        <v>10</v>
      </c>
      <c r="D408" s="3" t="s">
        <v>301</v>
      </c>
      <c r="E408" s="3" t="s">
        <v>41</v>
      </c>
      <c r="F408" s="4">
        <v>42298</v>
      </c>
      <c r="G408" s="11">
        <v>46200</v>
      </c>
      <c r="H408" s="11">
        <v>74</v>
      </c>
      <c r="I408" s="11">
        <v>50.3</v>
      </c>
      <c r="J408" s="11">
        <v>67.2</v>
      </c>
      <c r="K408" s="11">
        <v>64</v>
      </c>
      <c r="L408" s="13">
        <v>36502</v>
      </c>
      <c r="M408" s="14">
        <v>42501</v>
      </c>
      <c r="N408" s="11">
        <v>39940</v>
      </c>
      <c r="O408" s="11">
        <v>74.3</v>
      </c>
      <c r="P408" s="5">
        <v>63.5</v>
      </c>
      <c r="Q408" s="5">
        <v>69.400000000000006</v>
      </c>
      <c r="R408" s="18">
        <v>51.6</v>
      </c>
      <c r="S408" s="2">
        <v>6633</v>
      </c>
      <c r="T408" s="2">
        <v>1</v>
      </c>
      <c r="U408">
        <f>IF(AND(G408&gt;0,N408&gt;0), N408-G408, 0)</f>
        <v>-6260</v>
      </c>
      <c r="V408">
        <f>M408-F408</f>
        <v>203</v>
      </c>
      <c r="W408">
        <f>IF(U408 &gt; 0, U408/V408, 0)</f>
        <v>0</v>
      </c>
      <c r="X408">
        <f>IF(AND(H408&gt;0,O408&gt;0), O408-H408, 0)</f>
        <v>0.29999999999999716</v>
      </c>
      <c r="Y408" s="9">
        <f>IF(AND(G408&gt;0,H408&gt;0),G408/H408,"")</f>
        <v>624.32432432432438</v>
      </c>
      <c r="Z408" s="9">
        <f>IF(AND(N408&gt;0,O408&gt;0),N408/O408,"")</f>
        <v>537.55047106325708</v>
      </c>
      <c r="AA408" s="9">
        <f>IF(AND(G408&gt;0,H408&gt;0),G408/(H408*H408),"")</f>
        <v>8.4368151935719506</v>
      </c>
      <c r="AB408" s="9">
        <f>IF(AND(N408&gt;0,O408&gt;0),G408/(O408*O408),"")</f>
        <v>8.3688223328001676</v>
      </c>
      <c r="AC408" s="9">
        <v>8.3688223328001676</v>
      </c>
      <c r="AD408" s="11">
        <v>74.3</v>
      </c>
      <c r="AE408" s="9">
        <f>IF(AC408="","",ROUND(AC408,1))</f>
        <v>8.4</v>
      </c>
    </row>
    <row r="409" spans="1:31" x14ac:dyDescent="0.25">
      <c r="A409" s="2">
        <v>5246</v>
      </c>
      <c r="B409" s="3" t="s">
        <v>263</v>
      </c>
      <c r="C409" s="2">
        <v>2</v>
      </c>
      <c r="D409" s="3" t="s">
        <v>19</v>
      </c>
      <c r="E409" s="3" t="s">
        <v>47</v>
      </c>
      <c r="F409" s="4">
        <v>40937</v>
      </c>
      <c r="G409" s="11">
        <v>42380</v>
      </c>
      <c r="H409" s="11">
        <v>73.7</v>
      </c>
      <c r="I409" s="11">
        <v>69</v>
      </c>
      <c r="J409" s="11">
        <v>67</v>
      </c>
      <c r="K409" s="11">
        <v>56.8</v>
      </c>
      <c r="L409" s="13">
        <v>26973</v>
      </c>
      <c r="M409" s="14">
        <v>41078</v>
      </c>
      <c r="N409" s="16">
        <v>51580</v>
      </c>
      <c r="O409" s="11">
        <v>74.3</v>
      </c>
      <c r="P409" s="5">
        <v>68.8</v>
      </c>
      <c r="Q409" s="18">
        <v>70.099999999999994</v>
      </c>
      <c r="R409" s="18">
        <v>55.8</v>
      </c>
      <c r="S409" s="2">
        <v>5246</v>
      </c>
      <c r="T409" s="2">
        <v>1</v>
      </c>
      <c r="U409">
        <f>IF(AND(G409&gt;0,N409&gt;0), N409-G409, 0)</f>
        <v>9200</v>
      </c>
      <c r="V409">
        <f>M409-F409</f>
        <v>141</v>
      </c>
      <c r="W409">
        <f>IF(U409 &gt; 0, U409/V409, 0)</f>
        <v>65.248226950354606</v>
      </c>
      <c r="X409">
        <f>IF(AND(H409&gt;0,O409&gt;0), O409-H409, 0)</f>
        <v>0.59999999999999432</v>
      </c>
      <c r="Y409" s="9">
        <f>IF(AND(G409&gt;0,H409&gt;0),G409/H409,"")</f>
        <v>575.03392130257805</v>
      </c>
      <c r="Z409" s="9">
        <f>IF(AND(N409&gt;0,O409&gt;0),N409/O409,"")</f>
        <v>694.21265141318975</v>
      </c>
      <c r="AA409" s="9">
        <f>IF(AND(G409&gt;0,H409&gt;0),G409/(H409*H409),"")</f>
        <v>7.8023598548518045</v>
      </c>
      <c r="AB409" s="9">
        <f>IF(AND(N409&gt;0,O409&gt;0),G409/(O409*O409),"")</f>
        <v>7.6768547719495919</v>
      </c>
      <c r="AC409" s="9">
        <v>7.6768547719495919</v>
      </c>
      <c r="AD409" s="11">
        <v>74.3</v>
      </c>
      <c r="AE409" s="9">
        <f>IF(AC409="","",ROUND(AC409,1))</f>
        <v>7.7</v>
      </c>
    </row>
    <row r="410" spans="1:31" x14ac:dyDescent="0.25">
      <c r="A410" s="2">
        <v>7073</v>
      </c>
      <c r="B410" s="3" t="s">
        <v>545</v>
      </c>
      <c r="C410" s="2">
        <v>2</v>
      </c>
      <c r="D410" s="3" t="s">
        <v>19</v>
      </c>
      <c r="E410" s="3" t="s">
        <v>20</v>
      </c>
      <c r="F410" s="4">
        <v>43271</v>
      </c>
      <c r="G410" s="11">
        <v>46500</v>
      </c>
      <c r="H410" s="11">
        <v>74.3</v>
      </c>
      <c r="I410" s="11">
        <v>65</v>
      </c>
      <c r="J410" s="15"/>
      <c r="K410" s="15"/>
      <c r="L410" s="13">
        <v>42412</v>
      </c>
      <c r="M410" s="14">
        <v>43271</v>
      </c>
      <c r="N410" s="11">
        <v>46500</v>
      </c>
      <c r="O410" s="11">
        <v>74.3</v>
      </c>
      <c r="P410" s="5">
        <v>65</v>
      </c>
      <c r="Q410" s="17"/>
      <c r="S410" s="2">
        <v>7073</v>
      </c>
      <c r="T410" s="2">
        <v>1</v>
      </c>
      <c r="U410">
        <f>IF(AND(G410&gt;0,N410&gt;0), N410-G410, 0)</f>
        <v>0</v>
      </c>
      <c r="V410">
        <f>M410-F410</f>
        <v>0</v>
      </c>
      <c r="W410">
        <f>IF(U410 &gt; 0, U410/V410, 0)</f>
        <v>0</v>
      </c>
      <c r="X410">
        <f>IF(AND(H410&gt;0,O410&gt;0), O410-H410, 0)</f>
        <v>0</v>
      </c>
      <c r="Y410" s="9">
        <f>IF(AND(G410&gt;0,H410&gt;0),G410/H410,"")</f>
        <v>625.84118438761777</v>
      </c>
      <c r="Z410" s="9">
        <f>IF(AND(N410&gt;0,O410&gt;0),N410/O410,"")</f>
        <v>625.84118438761777</v>
      </c>
      <c r="AA410" s="9">
        <f>IF(AND(G410&gt;0,H410&gt;0),G410/(H410*H410),"")</f>
        <v>8.4231653349612081</v>
      </c>
      <c r="AB410" s="9">
        <f>IF(AND(N410&gt;0,O410&gt;0),G410/(O410*O410),"")</f>
        <v>8.4231653349612081</v>
      </c>
      <c r="AC410" s="9">
        <v>8.4231653349612081</v>
      </c>
      <c r="AD410" s="11">
        <v>74.3</v>
      </c>
      <c r="AE410" s="9">
        <f>IF(AC410="","",ROUND(AC410,1))</f>
        <v>8.4</v>
      </c>
    </row>
    <row r="411" spans="1:31" x14ac:dyDescent="0.25">
      <c r="A411" s="2">
        <v>252</v>
      </c>
      <c r="B411" s="3" t="s">
        <v>77</v>
      </c>
      <c r="C411" s="2">
        <v>2</v>
      </c>
      <c r="D411" s="3" t="s">
        <v>19</v>
      </c>
      <c r="E411" s="3" t="s">
        <v>41</v>
      </c>
      <c r="F411" s="4">
        <v>38513</v>
      </c>
      <c r="G411" s="11">
        <v>47650</v>
      </c>
      <c r="H411" s="19"/>
      <c r="I411" s="19"/>
      <c r="L411" s="13">
        <v>8885</v>
      </c>
      <c r="M411" s="14">
        <v>38826</v>
      </c>
      <c r="N411" s="11">
        <v>58900</v>
      </c>
      <c r="O411" s="16">
        <v>74.5</v>
      </c>
      <c r="P411" s="18">
        <v>66</v>
      </c>
      <c r="Q411" s="20"/>
      <c r="S411" s="2">
        <v>252</v>
      </c>
      <c r="T411" s="2">
        <v>1</v>
      </c>
      <c r="U411">
        <f>IF(AND(G411&gt;0,N411&gt;0), N411-G411, 0)</f>
        <v>11250</v>
      </c>
      <c r="V411">
        <f>M411-F411</f>
        <v>313</v>
      </c>
      <c r="W411">
        <f>IF(U411 &gt; 0, U411/V411, 0)</f>
        <v>35.942492012779553</v>
      </c>
      <c r="X411">
        <f>IF(AND(H411&gt;0,O411&gt;0), O411-H411, 0)</f>
        <v>0</v>
      </c>
      <c r="Y411" s="9" t="str">
        <f>IF(AND(G411&gt;0,H411&gt;0),G411/H411,"")</f>
        <v/>
      </c>
      <c r="Z411" s="9">
        <f>IF(AND(N411&gt;0,O411&gt;0),N411/O411,"")</f>
        <v>790.60402684563758</v>
      </c>
      <c r="AA411" s="9" t="str">
        <f>IF(AND(G411&gt;0,H411&gt;0),G411/(H411*H411),"")</f>
        <v/>
      </c>
      <c r="AB411" s="9">
        <f>IF(AND(N411&gt;0,O411&gt;0),G411/(O411*O411),"")</f>
        <v>8.5851988649159949</v>
      </c>
      <c r="AC411" s="9">
        <v>8.5851988649159949</v>
      </c>
      <c r="AD411" s="16">
        <v>74.5</v>
      </c>
      <c r="AE411" s="9">
        <f>IF(AC411="","",ROUND(AC411,1))</f>
        <v>8.6</v>
      </c>
    </row>
    <row r="412" spans="1:31" x14ac:dyDescent="0.25">
      <c r="A412" s="2">
        <v>5729</v>
      </c>
      <c r="B412" s="3" t="s">
        <v>339</v>
      </c>
      <c r="C412" s="2">
        <v>2</v>
      </c>
      <c r="D412" s="3" t="s">
        <v>19</v>
      </c>
      <c r="E412" s="3" t="s">
        <v>47</v>
      </c>
      <c r="F412" s="4">
        <v>41307</v>
      </c>
      <c r="G412" s="11">
        <v>41740</v>
      </c>
      <c r="H412" s="16">
        <v>73.400000000000006</v>
      </c>
      <c r="I412" s="16">
        <v>67.7</v>
      </c>
      <c r="J412" s="16">
        <v>69.599999999999994</v>
      </c>
      <c r="K412" s="16">
        <v>55.5</v>
      </c>
      <c r="L412" s="13">
        <v>30560</v>
      </c>
      <c r="M412" s="14">
        <v>41595</v>
      </c>
      <c r="N412" s="11">
        <v>52940</v>
      </c>
      <c r="O412" s="16">
        <v>74.7</v>
      </c>
      <c r="P412" s="18">
        <v>68.400000000000006</v>
      </c>
      <c r="Q412" s="18">
        <v>71.3</v>
      </c>
      <c r="R412" s="18">
        <v>56.5</v>
      </c>
      <c r="S412" s="2">
        <v>5729</v>
      </c>
      <c r="T412" s="2">
        <v>1</v>
      </c>
      <c r="U412">
        <f>IF(AND(G412&gt;0,N412&gt;0), N412-G412, 0)</f>
        <v>11200</v>
      </c>
      <c r="V412">
        <f>M412-F412</f>
        <v>288</v>
      </c>
      <c r="W412">
        <f>IF(U412 &gt; 0, U412/V412, 0)</f>
        <v>38.888888888888886</v>
      </c>
      <c r="X412">
        <f>IF(AND(H412&gt;0,O412&gt;0), O412-H412, 0)</f>
        <v>1.2999999999999972</v>
      </c>
      <c r="Y412" s="9">
        <f>IF(AND(G412&gt;0,H412&gt;0),G412/H412,"")</f>
        <v>568.66485013623969</v>
      </c>
      <c r="Z412" s="9">
        <f>IF(AND(N412&gt;0,O412&gt;0),N412/O412,"")</f>
        <v>708.70147255689426</v>
      </c>
      <c r="AA412" s="9">
        <f>IF(AND(G412&gt;0,H412&gt;0),G412/(H412*H412),"")</f>
        <v>7.7474775222920949</v>
      </c>
      <c r="AB412" s="9">
        <f>IF(AND(N412&gt;0,O412&gt;0),G412/(O412*O412),"")</f>
        <v>7.4801660905110845</v>
      </c>
      <c r="AC412" s="9">
        <v>7.4801660905110845</v>
      </c>
      <c r="AD412" s="16">
        <v>74.7</v>
      </c>
      <c r="AE412" s="9">
        <f>IF(AC412="","",ROUND(AC412,1))</f>
        <v>7.5</v>
      </c>
    </row>
    <row r="413" spans="1:31" x14ac:dyDescent="0.25">
      <c r="A413" s="2">
        <v>4772</v>
      </c>
      <c r="B413" s="3" t="s">
        <v>235</v>
      </c>
      <c r="C413" s="2">
        <v>2</v>
      </c>
      <c r="D413" s="3" t="s">
        <v>19</v>
      </c>
      <c r="E413" s="3" t="s">
        <v>47</v>
      </c>
      <c r="F413" s="4">
        <v>40575</v>
      </c>
      <c r="G413" s="11">
        <v>46120</v>
      </c>
      <c r="H413" s="11">
        <v>75.400000000000006</v>
      </c>
      <c r="I413" s="11">
        <v>73.599999999999994</v>
      </c>
      <c r="J413" s="19"/>
      <c r="K413" s="19"/>
      <c r="L413" s="13">
        <v>22146</v>
      </c>
      <c r="M413" s="14">
        <v>40682</v>
      </c>
      <c r="N413" s="11">
        <v>53780</v>
      </c>
      <c r="O413" s="11">
        <v>75</v>
      </c>
      <c r="P413" s="5">
        <v>72.7</v>
      </c>
      <c r="Q413" s="5">
        <v>70.900000000000006</v>
      </c>
      <c r="R413" s="5">
        <v>58.3</v>
      </c>
      <c r="S413" s="2">
        <v>4772</v>
      </c>
      <c r="T413" s="2">
        <v>1</v>
      </c>
      <c r="U413">
        <f>IF(AND(G413&gt;0,N413&gt;0), N413-G413, 0)</f>
        <v>7660</v>
      </c>
      <c r="V413">
        <f>M413-F413</f>
        <v>107</v>
      </c>
      <c r="W413">
        <f>IF(U413 &gt; 0, U413/V413, 0)</f>
        <v>71.588785046728972</v>
      </c>
      <c r="X413">
        <f>IF(AND(H413&gt;0,O413&gt;0), O413-H413, 0)</f>
        <v>-0.40000000000000568</v>
      </c>
      <c r="Y413" s="9">
        <f>IF(AND(G413&gt;0,H413&gt;0),G413/H413,"")</f>
        <v>611.67108753315642</v>
      </c>
      <c r="Z413" s="9">
        <f>IF(AND(N413&gt;0,O413&gt;0),N413/O413,"")</f>
        <v>717.06666666666672</v>
      </c>
      <c r="AA413" s="9">
        <f>IF(AND(G413&gt;0,H413&gt;0),G413/(H413*H413),"")</f>
        <v>8.1123486410232939</v>
      </c>
      <c r="AB413" s="9">
        <f>IF(AND(N413&gt;0,O413&gt;0),G413/(O413*O413),"")</f>
        <v>8.1991111111111117</v>
      </c>
      <c r="AC413" s="9">
        <v>8.1991111111111117</v>
      </c>
      <c r="AD413" s="11">
        <v>75</v>
      </c>
      <c r="AE413" s="9">
        <f>IF(AC413="","",ROUND(AC413,1))</f>
        <v>8.1999999999999993</v>
      </c>
    </row>
    <row r="414" spans="1:31" x14ac:dyDescent="0.25">
      <c r="A414" s="2">
        <v>6052</v>
      </c>
      <c r="B414" s="3" t="s">
        <v>365</v>
      </c>
      <c r="C414" s="2">
        <v>5</v>
      </c>
      <c r="D414" s="3" t="s">
        <v>52</v>
      </c>
      <c r="E414" s="3" t="s">
        <v>20</v>
      </c>
      <c r="F414" s="4">
        <v>41622</v>
      </c>
      <c r="G414" s="11">
        <v>27500</v>
      </c>
      <c r="H414" s="11">
        <v>75</v>
      </c>
      <c r="I414" s="11">
        <v>60</v>
      </c>
      <c r="J414" s="15"/>
      <c r="K414" s="15"/>
      <c r="L414" s="13">
        <v>30751</v>
      </c>
      <c r="M414" s="14">
        <v>41622</v>
      </c>
      <c r="N414" s="11">
        <v>27500</v>
      </c>
      <c r="O414" s="11">
        <v>75</v>
      </c>
      <c r="P414" s="5">
        <v>60</v>
      </c>
      <c r="Q414" s="17"/>
      <c r="R414" s="17"/>
      <c r="S414" s="2">
        <v>6052</v>
      </c>
      <c r="T414" s="2">
        <v>1</v>
      </c>
      <c r="U414">
        <f>IF(AND(G414&gt;0,N414&gt;0), N414-G414, 0)</f>
        <v>0</v>
      </c>
      <c r="V414">
        <f>M414-F414</f>
        <v>0</v>
      </c>
      <c r="W414">
        <f>IF(U414 &gt; 0, U414/V414, 0)</f>
        <v>0</v>
      </c>
      <c r="X414">
        <f>IF(AND(H414&gt;0,O414&gt;0), O414-H414, 0)</f>
        <v>0</v>
      </c>
      <c r="Y414" s="9">
        <f>IF(AND(G414&gt;0,H414&gt;0),G414/H414,"")</f>
        <v>366.66666666666669</v>
      </c>
      <c r="Z414" s="9">
        <f>IF(AND(N414&gt;0,O414&gt;0),N414/O414,"")</f>
        <v>366.66666666666669</v>
      </c>
      <c r="AA414" s="9">
        <f>IF(AND(G414&gt;0,H414&gt;0),G414/(H414*H414),"")</f>
        <v>4.8888888888888893</v>
      </c>
      <c r="AB414" s="9">
        <f>IF(AND(N414&gt;0,O414&gt;0),G414/(O414*O414),"")</f>
        <v>4.8888888888888893</v>
      </c>
      <c r="AC414" s="9">
        <v>4.8888888888888893</v>
      </c>
      <c r="AD414" s="11">
        <v>75</v>
      </c>
      <c r="AE414" s="9">
        <f>IF(AC414="","",ROUND(AC414,1))</f>
        <v>4.9000000000000004</v>
      </c>
    </row>
    <row r="415" spans="1:31" x14ac:dyDescent="0.25">
      <c r="A415" s="2">
        <v>1193</v>
      </c>
      <c r="B415" s="3" t="s">
        <v>136</v>
      </c>
      <c r="C415" s="2">
        <v>1</v>
      </c>
      <c r="D415" s="3" t="s">
        <v>27</v>
      </c>
      <c r="E415" s="3" t="s">
        <v>41</v>
      </c>
      <c r="F415" s="4">
        <v>37508</v>
      </c>
      <c r="G415" s="11">
        <v>20</v>
      </c>
      <c r="H415" s="15"/>
      <c r="I415" s="15"/>
      <c r="J415" s="11">
        <v>4.9000000000000004</v>
      </c>
      <c r="K415" s="11">
        <v>3.7</v>
      </c>
      <c r="L415" s="13">
        <v>29873</v>
      </c>
      <c r="M415" s="14">
        <v>41501</v>
      </c>
      <c r="N415" s="11">
        <v>63320</v>
      </c>
      <c r="O415" s="16">
        <v>75.7</v>
      </c>
      <c r="P415" s="18">
        <v>67.5</v>
      </c>
      <c r="Q415" s="18">
        <v>70.599999999999994</v>
      </c>
      <c r="R415" s="18">
        <v>58.6</v>
      </c>
      <c r="S415" s="2">
        <v>1193</v>
      </c>
      <c r="T415" s="2">
        <v>1</v>
      </c>
      <c r="U415">
        <f>IF(AND(G415&gt;0,N415&gt;0), N415-G415, 0)</f>
        <v>63300</v>
      </c>
      <c r="V415">
        <f>M415-F415</f>
        <v>3993</v>
      </c>
      <c r="W415">
        <f>IF(U415 &gt; 0, U415/V415, 0)</f>
        <v>15.852742299023291</v>
      </c>
      <c r="X415">
        <f>IF(AND(H415&gt;0,O415&gt;0), O415-H415, 0)</f>
        <v>0</v>
      </c>
      <c r="Y415" s="9" t="str">
        <f>IF(AND(G415&gt;0,H415&gt;0),G415/H415,"")</f>
        <v/>
      </c>
      <c r="Z415" s="9">
        <f>IF(AND(N415&gt;0,O415&gt;0),N415/O415,"")</f>
        <v>836.45970937912807</v>
      </c>
      <c r="AA415" s="9" t="str">
        <f>IF(AND(G415&gt;0,H415&gt;0),G415/(H415*H415),"")</f>
        <v/>
      </c>
      <c r="AB415" s="9">
        <f>IF(AND(N415&gt;0,O415&gt;0),G415/(O415*O415),"")</f>
        <v>3.4901029405862323E-3</v>
      </c>
      <c r="AC415" s="9">
        <v>3.4901029405862323E-3</v>
      </c>
      <c r="AD415" s="16">
        <v>75.7</v>
      </c>
      <c r="AE415" s="9">
        <f>IF(AC415="","",ROUND(AC415,1))</f>
        <v>0</v>
      </c>
    </row>
    <row r="416" spans="1:31" x14ac:dyDescent="0.25">
      <c r="A416" s="2">
        <v>6361</v>
      </c>
      <c r="B416" s="3" t="s">
        <v>266</v>
      </c>
      <c r="C416" s="2">
        <v>1</v>
      </c>
      <c r="D416" s="3" t="s">
        <v>27</v>
      </c>
      <c r="E416" s="3" t="s">
        <v>47</v>
      </c>
      <c r="F416" s="4">
        <v>42047</v>
      </c>
      <c r="G416" s="11">
        <v>60620</v>
      </c>
      <c r="H416" s="11">
        <v>75.5</v>
      </c>
      <c r="I416" s="11">
        <v>70.5</v>
      </c>
      <c r="J416" s="16">
        <v>70.599999999999994</v>
      </c>
      <c r="L416" s="13">
        <v>33586</v>
      </c>
      <c r="M416" s="14">
        <v>42061</v>
      </c>
      <c r="N416" s="11">
        <v>55600</v>
      </c>
      <c r="O416" s="11">
        <v>76.099999999999994</v>
      </c>
      <c r="P416" s="5">
        <v>70.400000000000006</v>
      </c>
      <c r="Q416" s="5">
        <v>70.099999999999994</v>
      </c>
      <c r="R416" s="18">
        <v>57.3</v>
      </c>
      <c r="S416" s="2">
        <v>6361</v>
      </c>
      <c r="T416" s="2">
        <v>1</v>
      </c>
      <c r="U416">
        <f>IF(AND(G416&gt;0,N416&gt;0), N416-G416, 0)</f>
        <v>-5020</v>
      </c>
      <c r="V416">
        <f>M416-F416</f>
        <v>14</v>
      </c>
      <c r="W416">
        <f>IF(U416 &gt; 0, U416/V416, 0)</f>
        <v>0</v>
      </c>
      <c r="X416">
        <f>IF(AND(H416&gt;0,O416&gt;0), O416-H416, 0)</f>
        <v>0.59999999999999432</v>
      </c>
      <c r="Y416" s="9">
        <f>IF(AND(G416&gt;0,H416&gt;0),G416/H416,"")</f>
        <v>802.91390728476824</v>
      </c>
      <c r="Z416" s="9">
        <f>IF(AND(N416&gt;0,O416&gt;0),N416/O416,"")</f>
        <v>730.61760840998693</v>
      </c>
      <c r="AA416" s="9">
        <f>IF(AND(G416&gt;0,H416&gt;0),G416/(H416*H416),"")</f>
        <v>10.634621288539977</v>
      </c>
      <c r="AB416" s="9">
        <f>IF(AND(N416&gt;0,O416&gt;0),G416/(O416*O416),"")</f>
        <v>10.467587947941796</v>
      </c>
      <c r="AC416" s="9">
        <v>10.467587947941796</v>
      </c>
      <c r="AD416" s="11">
        <v>76.099999999999994</v>
      </c>
      <c r="AE416" s="9">
        <f>IF(AC416="","",ROUND(AC416,1))</f>
        <v>10.5</v>
      </c>
    </row>
    <row r="417" spans="1:31" x14ac:dyDescent="0.25">
      <c r="A417" s="2">
        <v>4325</v>
      </c>
      <c r="B417" s="3" t="s">
        <v>216</v>
      </c>
      <c r="C417" s="2">
        <v>2</v>
      </c>
      <c r="D417" s="3" t="s">
        <v>19</v>
      </c>
      <c r="E417" s="3" t="s">
        <v>47</v>
      </c>
      <c r="F417" s="4">
        <v>40347</v>
      </c>
      <c r="G417" s="11">
        <v>50360</v>
      </c>
      <c r="H417" s="11">
        <v>77</v>
      </c>
      <c r="I417" s="11">
        <v>69.8</v>
      </c>
      <c r="J417" s="11">
        <v>73</v>
      </c>
      <c r="K417" s="11">
        <v>57.4</v>
      </c>
      <c r="L417" s="13">
        <v>19084</v>
      </c>
      <c r="M417" s="14">
        <v>40347</v>
      </c>
      <c r="N417" s="11">
        <v>50360</v>
      </c>
      <c r="O417" s="11">
        <v>77</v>
      </c>
      <c r="P417" s="5">
        <v>69.8</v>
      </c>
      <c r="Q417" s="5">
        <v>73</v>
      </c>
      <c r="R417" s="18">
        <v>57.4</v>
      </c>
      <c r="S417" s="2">
        <v>4325</v>
      </c>
      <c r="T417" s="2">
        <v>1</v>
      </c>
      <c r="U417">
        <f>IF(AND(G417&gt;0,N417&gt;0), N417-G417, 0)</f>
        <v>0</v>
      </c>
      <c r="V417">
        <f>M417-F417</f>
        <v>0</v>
      </c>
      <c r="W417">
        <f>IF(U417 &gt; 0, U417/V417, 0)</f>
        <v>0</v>
      </c>
      <c r="X417">
        <f>IF(AND(H417&gt;0,O417&gt;0), O417-H417, 0)</f>
        <v>0</v>
      </c>
      <c r="Y417" s="9">
        <f>IF(AND(G417&gt;0,H417&gt;0),G417/H417,"")</f>
        <v>654.02597402597405</v>
      </c>
      <c r="Z417" s="9">
        <f>IF(AND(N417&gt;0,O417&gt;0),N417/O417,"")</f>
        <v>654.02597402597405</v>
      </c>
      <c r="AA417" s="9">
        <f>IF(AND(G417&gt;0,H417&gt;0),G417/(H417*H417),"")</f>
        <v>8.4938438185191441</v>
      </c>
      <c r="AB417" s="9">
        <f>IF(AND(N417&gt;0,O417&gt;0),G417/(O417*O417),"")</f>
        <v>8.4938438185191441</v>
      </c>
      <c r="AC417" s="9">
        <v>8.4938438185191441</v>
      </c>
      <c r="AD417" s="11">
        <v>77</v>
      </c>
      <c r="AE417" s="9">
        <f>IF(AC417="","",ROUND(AC417,1))</f>
        <v>8.5</v>
      </c>
    </row>
    <row r="418" spans="1:31" x14ac:dyDescent="0.25">
      <c r="A418" s="2">
        <v>4498</v>
      </c>
      <c r="B418" s="3" t="s">
        <v>229</v>
      </c>
      <c r="C418" s="2">
        <v>2</v>
      </c>
      <c r="D418" s="3" t="s">
        <v>19</v>
      </c>
      <c r="E418" s="3" t="s">
        <v>47</v>
      </c>
      <c r="F418" s="4">
        <v>40512</v>
      </c>
      <c r="G418" s="11">
        <v>61080</v>
      </c>
      <c r="H418" s="11">
        <v>77</v>
      </c>
      <c r="I418" s="11">
        <v>69</v>
      </c>
      <c r="J418" s="11">
        <v>72</v>
      </c>
      <c r="K418" s="15"/>
      <c r="L418" s="13">
        <v>20334</v>
      </c>
      <c r="M418" s="14">
        <v>40512</v>
      </c>
      <c r="N418" s="11">
        <v>61080</v>
      </c>
      <c r="O418" s="11">
        <v>77</v>
      </c>
      <c r="P418" s="5">
        <v>69</v>
      </c>
      <c r="Q418" s="18">
        <v>72</v>
      </c>
      <c r="S418" s="2">
        <v>4498</v>
      </c>
      <c r="T418" s="2">
        <v>1</v>
      </c>
      <c r="U418">
        <f>IF(AND(G418&gt;0,N418&gt;0), N418-G418, 0)</f>
        <v>0</v>
      </c>
      <c r="V418">
        <f>M418-F418</f>
        <v>0</v>
      </c>
      <c r="W418">
        <f>IF(U418 &gt; 0, U418/V418, 0)</f>
        <v>0</v>
      </c>
      <c r="X418">
        <f>IF(AND(H418&gt;0,O418&gt;0), O418-H418, 0)</f>
        <v>0</v>
      </c>
      <c r="Y418" s="9">
        <f>IF(AND(G418&gt;0,H418&gt;0),G418/H418,"")</f>
        <v>793.2467532467532</v>
      </c>
      <c r="Z418" s="9">
        <f>IF(AND(N418&gt;0,O418&gt;0),N418/O418,"")</f>
        <v>793.2467532467532</v>
      </c>
      <c r="AA418" s="9">
        <f>IF(AND(G418&gt;0,H418&gt;0),G418/(H418*H418),"")</f>
        <v>10.301905886321471</v>
      </c>
      <c r="AB418" s="9">
        <f>IF(AND(N418&gt;0,O418&gt;0),G418/(O418*O418),"")</f>
        <v>10.301905886321471</v>
      </c>
      <c r="AC418" s="9">
        <v>10.301905886321471</v>
      </c>
      <c r="AD418" s="11">
        <v>77</v>
      </c>
      <c r="AE418" s="9">
        <f>IF(AC418="","",ROUND(AC418,1))</f>
        <v>10.3</v>
      </c>
    </row>
    <row r="419" spans="1:31" x14ac:dyDescent="0.25">
      <c r="A419" s="2">
        <v>6838</v>
      </c>
      <c r="B419" s="3" t="s">
        <v>486</v>
      </c>
      <c r="C419" s="2">
        <v>5</v>
      </c>
      <c r="D419" s="3" t="s">
        <v>52</v>
      </c>
      <c r="E419" s="3" t="s">
        <v>20</v>
      </c>
      <c r="F419" s="4">
        <v>42824</v>
      </c>
      <c r="G419" s="11">
        <v>39000</v>
      </c>
      <c r="H419" s="15"/>
      <c r="I419" s="15"/>
      <c r="J419" s="15"/>
      <c r="K419" s="15"/>
      <c r="L419" s="13">
        <v>38566</v>
      </c>
      <c r="M419" s="14">
        <v>42824</v>
      </c>
      <c r="N419" s="11">
        <v>39000</v>
      </c>
      <c r="O419" s="16">
        <v>77</v>
      </c>
      <c r="P419" s="18">
        <v>60</v>
      </c>
      <c r="Q419" s="18">
        <v>69.5</v>
      </c>
      <c r="S419" s="2">
        <v>6838</v>
      </c>
      <c r="T419" s="2">
        <v>1</v>
      </c>
      <c r="U419">
        <f>IF(AND(G419&gt;0,N419&gt;0), N419-G419, 0)</f>
        <v>0</v>
      </c>
      <c r="V419">
        <f>M419-F419</f>
        <v>0</v>
      </c>
      <c r="W419">
        <f>IF(U419 &gt; 0, U419/V419, 0)</f>
        <v>0</v>
      </c>
      <c r="X419">
        <f>IF(AND(H419&gt;0,O419&gt;0), O419-H419, 0)</f>
        <v>0</v>
      </c>
      <c r="Y419" s="9" t="str">
        <f>IF(AND(G419&gt;0,H419&gt;0),G419/H419,"")</f>
        <v/>
      </c>
      <c r="Z419" s="9">
        <f>IF(AND(N419&gt;0,O419&gt;0),N419/O419,"")</f>
        <v>506.49350649350652</v>
      </c>
      <c r="AA419" s="9" t="str">
        <f>IF(AND(G419&gt;0,H419&gt;0),G419/(H419*H419),"")</f>
        <v/>
      </c>
      <c r="AB419" s="9">
        <f>IF(AND(N419&gt;0,O419&gt;0),G419/(O419*O419),"")</f>
        <v>6.5778377466689157</v>
      </c>
      <c r="AC419" s="9">
        <v>6.5778377466689157</v>
      </c>
      <c r="AD419" s="16">
        <v>77</v>
      </c>
      <c r="AE419" s="9">
        <f>IF(AC419="","",ROUND(AC419,1))</f>
        <v>6.6</v>
      </c>
    </row>
    <row r="420" spans="1:31" x14ac:dyDescent="0.25">
      <c r="A420" s="2">
        <v>5816</v>
      </c>
      <c r="B420" s="3" t="s">
        <v>347</v>
      </c>
      <c r="C420" s="2">
        <v>2</v>
      </c>
      <c r="D420" s="3" t="s">
        <v>19</v>
      </c>
      <c r="E420" s="3" t="s">
        <v>41</v>
      </c>
      <c r="F420" s="4">
        <v>41414</v>
      </c>
      <c r="G420" s="11">
        <v>54840</v>
      </c>
      <c r="H420" s="11">
        <v>77.5</v>
      </c>
      <c r="I420" s="11">
        <v>69.400000000000006</v>
      </c>
      <c r="J420" s="11">
        <v>72.2</v>
      </c>
      <c r="K420" s="11">
        <v>54.9</v>
      </c>
      <c r="L420" s="13">
        <v>29493</v>
      </c>
      <c r="M420" s="14">
        <v>41436</v>
      </c>
      <c r="N420" s="11">
        <v>55240</v>
      </c>
      <c r="O420" s="11">
        <v>77.099999999999994</v>
      </c>
      <c r="P420" s="5">
        <v>69.2</v>
      </c>
      <c r="Q420" s="18">
        <v>72.3</v>
      </c>
      <c r="R420" s="18">
        <v>54.7</v>
      </c>
      <c r="S420" s="2">
        <v>5816</v>
      </c>
      <c r="T420" s="2">
        <v>1</v>
      </c>
      <c r="U420">
        <f>IF(AND(G420&gt;0,N420&gt;0), N420-G420, 0)</f>
        <v>400</v>
      </c>
      <c r="V420">
        <f>M420-F420</f>
        <v>22</v>
      </c>
      <c r="W420">
        <f>IF(U420 &gt; 0, U420/V420, 0)</f>
        <v>18.181818181818183</v>
      </c>
      <c r="X420">
        <f>IF(AND(H420&gt;0,O420&gt;0), O420-H420, 0)</f>
        <v>-0.40000000000000568</v>
      </c>
      <c r="Y420" s="9">
        <f>IF(AND(G420&gt;0,H420&gt;0),G420/H420,"")</f>
        <v>707.61290322580646</v>
      </c>
      <c r="Z420" s="9">
        <f>IF(AND(N420&gt;0,O420&gt;0),N420/O420,"")</f>
        <v>716.4721141374838</v>
      </c>
      <c r="AA420" s="9">
        <f>IF(AND(G420&gt;0,H420&gt;0),G420/(H420*H420),"")</f>
        <v>9.1304890738813729</v>
      </c>
      <c r="AB420" s="9">
        <f>IF(AND(N420&gt;0,O420&gt;0),G420/(O420*O420),"")</f>
        <v>9.2254740167653324</v>
      </c>
      <c r="AC420" s="9">
        <v>9.2254740167653324</v>
      </c>
      <c r="AD420" s="11">
        <v>77.099999999999994</v>
      </c>
      <c r="AE420" s="9">
        <f>IF(AC420="","",ROUND(AC420,1))</f>
        <v>9.1999999999999993</v>
      </c>
    </row>
    <row r="421" spans="1:31" x14ac:dyDescent="0.25">
      <c r="A421" s="2">
        <v>6759</v>
      </c>
      <c r="B421" s="3" t="s">
        <v>467</v>
      </c>
      <c r="C421" s="2">
        <v>2</v>
      </c>
      <c r="D421" s="3" t="s">
        <v>19</v>
      </c>
      <c r="E421" s="3" t="s">
        <v>41</v>
      </c>
      <c r="F421" s="4">
        <v>42658</v>
      </c>
      <c r="G421" s="11">
        <v>47420</v>
      </c>
      <c r="H421" s="11">
        <v>74</v>
      </c>
      <c r="I421" s="11">
        <v>68</v>
      </c>
      <c r="J421" s="11">
        <v>73.5</v>
      </c>
      <c r="K421" s="11">
        <v>48.1</v>
      </c>
      <c r="L421" s="13">
        <v>39666</v>
      </c>
      <c r="M421" s="14">
        <v>42996</v>
      </c>
      <c r="N421" s="11">
        <v>66840</v>
      </c>
      <c r="O421" s="11">
        <v>78</v>
      </c>
      <c r="P421" s="5">
        <v>67</v>
      </c>
      <c r="Q421" s="5">
        <v>73.7</v>
      </c>
      <c r="R421" s="18">
        <v>61.2</v>
      </c>
      <c r="S421" s="2">
        <v>6759</v>
      </c>
      <c r="T421" s="2">
        <v>1</v>
      </c>
      <c r="U421">
        <f>IF(AND(G421&gt;0,N421&gt;0), N421-G421, 0)</f>
        <v>19420</v>
      </c>
      <c r="V421">
        <f>M421-F421</f>
        <v>338</v>
      </c>
      <c r="W421">
        <f>IF(U421 &gt; 0, U421/V421, 0)</f>
        <v>57.455621301775146</v>
      </c>
      <c r="X421">
        <f>IF(AND(H421&gt;0,O421&gt;0), O421-H421, 0)</f>
        <v>4</v>
      </c>
      <c r="Y421" s="9">
        <f>IF(AND(G421&gt;0,H421&gt;0),G421/H421,"")</f>
        <v>640.81081081081084</v>
      </c>
      <c r="Z421" s="9">
        <f>IF(AND(N421&gt;0,O421&gt;0),N421/O421,"")</f>
        <v>856.92307692307691</v>
      </c>
      <c r="AA421" s="9">
        <f>IF(AND(G421&gt;0,H421&gt;0),G421/(H421*H421),"")</f>
        <v>8.6596055514974442</v>
      </c>
      <c r="AB421" s="9">
        <f>IF(AND(N421&gt;0,O421&gt;0),G421/(O421*O421),"")</f>
        <v>7.794214332675871</v>
      </c>
      <c r="AC421" s="9">
        <v>7.794214332675871</v>
      </c>
      <c r="AD421" s="11">
        <v>78</v>
      </c>
      <c r="AE421" s="9">
        <f>IF(AC421="","",ROUND(AC421,1))</f>
        <v>7.8</v>
      </c>
    </row>
    <row r="422" spans="1:31" x14ac:dyDescent="0.25">
      <c r="A422" s="2">
        <v>4276</v>
      </c>
      <c r="B422" s="3" t="s">
        <v>214</v>
      </c>
      <c r="C422" s="2">
        <v>5</v>
      </c>
      <c r="D422" s="3" t="s">
        <v>52</v>
      </c>
      <c r="E422" s="3" t="s">
        <v>47</v>
      </c>
      <c r="F422" s="4">
        <v>40289</v>
      </c>
      <c r="G422" s="11">
        <v>31380</v>
      </c>
      <c r="H422" s="11">
        <v>78.5</v>
      </c>
      <c r="I422" s="11">
        <v>58</v>
      </c>
      <c r="J422" s="15"/>
      <c r="K422" s="15"/>
      <c r="L422" s="13">
        <v>18676</v>
      </c>
      <c r="M422" s="14">
        <v>40289</v>
      </c>
      <c r="N422" s="11">
        <v>31380</v>
      </c>
      <c r="O422" s="11">
        <v>78.5</v>
      </c>
      <c r="P422" s="5">
        <v>58</v>
      </c>
      <c r="Q422" s="17"/>
      <c r="R422" s="17"/>
      <c r="S422" s="2">
        <v>4276</v>
      </c>
      <c r="T422" s="2">
        <v>1</v>
      </c>
      <c r="U422">
        <f>IF(AND(G422&gt;0,N422&gt;0), N422-G422, 0)</f>
        <v>0</v>
      </c>
      <c r="V422">
        <f>M422-F422</f>
        <v>0</v>
      </c>
      <c r="W422">
        <f>IF(U422 &gt; 0, U422/V422, 0)</f>
        <v>0</v>
      </c>
      <c r="X422">
        <f>IF(AND(H422&gt;0,O422&gt;0), O422-H422, 0)</f>
        <v>0</v>
      </c>
      <c r="Y422" s="9">
        <f>IF(AND(G422&gt;0,H422&gt;0),G422/H422,"")</f>
        <v>399.74522292993629</v>
      </c>
      <c r="Z422" s="9">
        <f>IF(AND(N422&gt;0,O422&gt;0),N422/O422,"")</f>
        <v>399.74522292993629</v>
      </c>
      <c r="AA422" s="9">
        <f>IF(AND(G422&gt;0,H422&gt;0),G422/(H422*H422),"")</f>
        <v>5.0922958335023729</v>
      </c>
      <c r="AB422" s="9">
        <f>IF(AND(N422&gt;0,O422&gt;0),G422/(O422*O422),"")</f>
        <v>5.0922958335023729</v>
      </c>
      <c r="AC422" s="9">
        <v>5.0922958335023729</v>
      </c>
      <c r="AD422" s="11">
        <v>78.5</v>
      </c>
      <c r="AE422" s="9">
        <f>IF(AC422="","",ROUND(AC422,1))</f>
        <v>5.0999999999999996</v>
      </c>
    </row>
    <row r="423" spans="1:31" ht="30" x14ac:dyDescent="0.25">
      <c r="A423" s="2">
        <v>5351</v>
      </c>
      <c r="B423" s="3" t="s">
        <v>289</v>
      </c>
      <c r="C423" s="2">
        <v>1</v>
      </c>
      <c r="D423" s="3" t="s">
        <v>27</v>
      </c>
      <c r="E423" s="3" t="s">
        <v>41</v>
      </c>
      <c r="F423" s="4">
        <v>41030</v>
      </c>
      <c r="G423" s="11">
        <v>63500</v>
      </c>
      <c r="H423" s="16">
        <v>79.7</v>
      </c>
      <c r="I423" s="16">
        <v>69.2</v>
      </c>
      <c r="J423" s="16">
        <v>77.2</v>
      </c>
      <c r="K423" s="16">
        <v>61.3</v>
      </c>
      <c r="L423" s="13">
        <v>26611</v>
      </c>
      <c r="M423" s="14">
        <v>41046</v>
      </c>
      <c r="N423" s="11">
        <v>61520</v>
      </c>
      <c r="O423" s="16">
        <v>79.599999999999994</v>
      </c>
      <c r="P423" s="18">
        <v>61.8</v>
      </c>
      <c r="Q423" s="18">
        <v>76.3</v>
      </c>
      <c r="R423" s="18">
        <v>61.1</v>
      </c>
      <c r="S423" s="2">
        <v>5351</v>
      </c>
      <c r="T423" s="2">
        <v>1</v>
      </c>
      <c r="U423">
        <f>IF(AND(G423&gt;0,N423&gt;0), N423-G423, 0)</f>
        <v>-1980</v>
      </c>
      <c r="V423">
        <f>M423-F423</f>
        <v>16</v>
      </c>
      <c r="W423">
        <f>IF(U423 &gt; 0, U423/V423, 0)</f>
        <v>0</v>
      </c>
      <c r="X423">
        <f>IF(AND(H423&gt;0,O423&gt;0), O423-H423, 0)</f>
        <v>-0.10000000000000853</v>
      </c>
      <c r="Y423" s="9">
        <f>IF(AND(G423&gt;0,H423&gt;0),G423/H423,"")</f>
        <v>796.73776662484318</v>
      </c>
      <c r="Z423" s="9">
        <f>IF(AND(N423&gt;0,O423&gt;0),N423/O423,"")</f>
        <v>772.8643216080402</v>
      </c>
      <c r="AA423" s="9">
        <f>IF(AND(G423&gt;0,H423&gt;0),G423/(H423*H423),"")</f>
        <v>9.9967097443518593</v>
      </c>
      <c r="AB423" s="9">
        <f>IF(AND(N423&gt;0,O423&gt;0),G423/(O423*O423),"")</f>
        <v>10.021842882755488</v>
      </c>
      <c r="AC423" s="9">
        <v>10.021842882755488</v>
      </c>
      <c r="AD423" s="16">
        <v>79.599999999999994</v>
      </c>
      <c r="AE423" s="9">
        <f>IF(AC423="","",ROUND(AC423,1))</f>
        <v>10</v>
      </c>
    </row>
    <row r="424" spans="1:31" x14ac:dyDescent="0.25">
      <c r="A424" s="2">
        <v>4888</v>
      </c>
      <c r="B424" s="3" t="s">
        <v>243</v>
      </c>
      <c r="C424" s="2">
        <v>2</v>
      </c>
      <c r="D424" s="3" t="s">
        <v>19</v>
      </c>
      <c r="E424" s="3" t="s">
        <v>41</v>
      </c>
      <c r="F424" s="4">
        <v>40659</v>
      </c>
      <c r="G424" s="11">
        <v>51400</v>
      </c>
      <c r="H424" s="11">
        <v>79.7</v>
      </c>
      <c r="I424" s="11">
        <v>66.5</v>
      </c>
      <c r="J424" s="11">
        <v>75.3</v>
      </c>
      <c r="K424" s="11">
        <v>55.6</v>
      </c>
      <c r="L424" s="13">
        <v>21882</v>
      </c>
      <c r="M424" s="14">
        <v>40659</v>
      </c>
      <c r="N424" s="11">
        <v>51400</v>
      </c>
      <c r="O424" s="11">
        <v>79.7</v>
      </c>
      <c r="P424" s="5">
        <v>66.5</v>
      </c>
      <c r="Q424" s="5">
        <v>75.3</v>
      </c>
      <c r="R424" s="5">
        <v>55.6</v>
      </c>
      <c r="S424" s="2">
        <v>4888</v>
      </c>
      <c r="T424" s="2">
        <v>1</v>
      </c>
      <c r="U424">
        <f>IF(AND(G424&gt;0,N424&gt;0), N424-G424, 0)</f>
        <v>0</v>
      </c>
      <c r="V424">
        <f>M424-F424</f>
        <v>0</v>
      </c>
      <c r="W424">
        <f>IF(U424 &gt; 0, U424/V424, 0)</f>
        <v>0</v>
      </c>
      <c r="X424">
        <f>IF(AND(H424&gt;0,O424&gt;0), O424-H424, 0)</f>
        <v>0</v>
      </c>
      <c r="Y424" s="9">
        <f>IF(AND(G424&gt;0,H424&gt;0),G424/H424,"")</f>
        <v>644.91844416562105</v>
      </c>
      <c r="Z424" s="9">
        <f>IF(AND(N424&gt;0,O424&gt;0),N424/O424,"")</f>
        <v>644.91844416562105</v>
      </c>
      <c r="AA424" s="9">
        <f>IF(AND(G424&gt;0,H424&gt;0),G424/(H424*H424),"")</f>
        <v>8.0918248954281182</v>
      </c>
      <c r="AB424" s="9">
        <f>IF(AND(N424&gt;0,O424&gt;0),G424/(O424*O424),"")</f>
        <v>8.0918248954281182</v>
      </c>
      <c r="AC424" s="9">
        <v>8.0918248954281182</v>
      </c>
      <c r="AD424" s="11">
        <v>79.7</v>
      </c>
      <c r="AE424" s="9">
        <f>IF(AC424="","",ROUND(AC424,1))</f>
        <v>8.1</v>
      </c>
    </row>
    <row r="425" spans="1:31" x14ac:dyDescent="0.25">
      <c r="A425" s="2">
        <v>455</v>
      </c>
      <c r="B425" s="3" t="s">
        <v>92</v>
      </c>
      <c r="C425" s="2">
        <v>2</v>
      </c>
      <c r="D425" s="3" t="s">
        <v>19</v>
      </c>
      <c r="E425" s="3" t="s">
        <v>47</v>
      </c>
      <c r="F425" s="4">
        <v>38032</v>
      </c>
      <c r="G425" s="11">
        <v>47500</v>
      </c>
      <c r="H425" s="11">
        <v>75.5</v>
      </c>
      <c r="I425" s="11">
        <v>71</v>
      </c>
      <c r="J425" s="11">
        <v>71.7</v>
      </c>
      <c r="K425" s="11">
        <v>56.3</v>
      </c>
      <c r="L425" s="13">
        <v>29398</v>
      </c>
      <c r="M425" s="14">
        <v>41421</v>
      </c>
      <c r="N425" s="15"/>
      <c r="O425" s="11">
        <v>79.8</v>
      </c>
      <c r="P425" s="5">
        <v>74.3</v>
      </c>
      <c r="Q425" s="18">
        <v>74.400000000000006</v>
      </c>
      <c r="R425" s="18">
        <v>56.2</v>
      </c>
      <c r="S425" s="2">
        <v>455</v>
      </c>
      <c r="T425" s="2">
        <v>1</v>
      </c>
      <c r="U425">
        <f>IF(AND(G425&gt;0,N425&gt;0), N425-G425, 0)</f>
        <v>0</v>
      </c>
      <c r="V425">
        <f>M425-F425</f>
        <v>3389</v>
      </c>
      <c r="W425">
        <f>IF(U425 &gt; 0, U425/V425, 0)</f>
        <v>0</v>
      </c>
      <c r="X425">
        <f>IF(AND(H425&gt;0,O425&gt;0), O425-H425, 0)</f>
        <v>4.2999999999999972</v>
      </c>
      <c r="Y425" s="9">
        <f>IF(AND(G425&gt;0,H425&gt;0),G425/H425,"")</f>
        <v>629.13907284768209</v>
      </c>
      <c r="Z425" s="9" t="str">
        <f>IF(AND(N425&gt;0,O425&gt;0),N425/O425,"")</f>
        <v/>
      </c>
      <c r="AA425" s="9">
        <f>IF(AND(G425&gt;0,H425&gt;0),G425/(H425*H425),"")</f>
        <v>8.3329678522871795</v>
      </c>
      <c r="AB425" s="9" t="str">
        <f>IF(AND(N425&gt;0,O425&gt;0),G425/(O425*O425),"")</f>
        <v/>
      </c>
      <c r="AC425" s="9" t="s">
        <v>20</v>
      </c>
      <c r="AD425" s="11">
        <v>79.8</v>
      </c>
      <c r="AE425" s="9" t="str">
        <f>IF(AC425="","",ROUND(AC425,1))</f>
        <v/>
      </c>
    </row>
    <row r="426" spans="1:31" x14ac:dyDescent="0.25">
      <c r="A426" s="2">
        <v>6995</v>
      </c>
      <c r="B426" s="3" t="s">
        <v>516</v>
      </c>
      <c r="C426" s="2">
        <v>1</v>
      </c>
      <c r="D426" s="3" t="s">
        <v>27</v>
      </c>
      <c r="E426" s="3" t="s">
        <v>41</v>
      </c>
      <c r="F426" s="4">
        <v>43061</v>
      </c>
      <c r="G426" s="11">
        <v>62600</v>
      </c>
      <c r="H426" s="11">
        <v>81</v>
      </c>
      <c r="I426" s="11">
        <v>70.599999999999994</v>
      </c>
      <c r="J426" s="11">
        <v>75.400000000000006</v>
      </c>
      <c r="K426" s="11">
        <v>58.1</v>
      </c>
      <c r="L426" s="13">
        <v>42258</v>
      </c>
      <c r="M426" s="14">
        <v>43254</v>
      </c>
      <c r="N426" s="15"/>
      <c r="O426" s="16">
        <v>81</v>
      </c>
      <c r="P426" s="18">
        <v>70</v>
      </c>
      <c r="Q426" s="18">
        <v>75</v>
      </c>
      <c r="R426" s="18">
        <v>57</v>
      </c>
      <c r="S426" s="2">
        <v>6995</v>
      </c>
      <c r="T426" s="2">
        <v>1</v>
      </c>
      <c r="U426">
        <f>IF(AND(G426&gt;0,N426&gt;0), N426-G426, 0)</f>
        <v>0</v>
      </c>
      <c r="V426">
        <f>M426-F426</f>
        <v>193</v>
      </c>
      <c r="W426">
        <f>IF(U426 &gt; 0, U426/V426, 0)</f>
        <v>0</v>
      </c>
      <c r="X426">
        <f>IF(AND(H426&gt;0,O426&gt;0), O426-H426, 0)</f>
        <v>0</v>
      </c>
      <c r="Y426" s="9">
        <f>IF(AND(G426&gt;0,H426&gt;0),G426/H426,"")</f>
        <v>772.83950617283949</v>
      </c>
      <c r="Z426" s="9" t="str">
        <f>IF(AND(N426&gt;0,O426&gt;0),N426/O426,"")</f>
        <v/>
      </c>
      <c r="AA426" s="9">
        <f>IF(AND(G426&gt;0,H426&gt;0),G426/(H426*H426),"")</f>
        <v>9.5412284712696227</v>
      </c>
      <c r="AB426" s="9" t="str">
        <f>IF(AND(N426&gt;0,O426&gt;0),G426/(O426*O426),"")</f>
        <v/>
      </c>
      <c r="AC426" s="9" t="s">
        <v>20</v>
      </c>
      <c r="AD426" s="16">
        <v>81</v>
      </c>
      <c r="AE426" s="9" t="str">
        <f>IF(AC426="","",ROUND(AC426,1))</f>
        <v/>
      </c>
    </row>
    <row r="427" spans="1:31" x14ac:dyDescent="0.25">
      <c r="A427" s="2">
        <v>6763</v>
      </c>
      <c r="B427" s="3" t="s">
        <v>470</v>
      </c>
      <c r="C427" s="2">
        <v>2</v>
      </c>
      <c r="D427" s="3" t="s">
        <v>19</v>
      </c>
      <c r="E427" s="3" t="s">
        <v>47</v>
      </c>
      <c r="F427" s="4">
        <v>42672</v>
      </c>
      <c r="G427" s="11">
        <v>65450</v>
      </c>
      <c r="H427" s="11">
        <v>81</v>
      </c>
      <c r="I427" s="11">
        <v>74</v>
      </c>
      <c r="J427" s="11">
        <v>73.400000000000006</v>
      </c>
      <c r="K427" s="11">
        <v>58</v>
      </c>
      <c r="L427" s="13">
        <v>38307</v>
      </c>
      <c r="M427" s="14">
        <v>42799</v>
      </c>
      <c r="N427" s="11">
        <v>64680</v>
      </c>
      <c r="O427" s="16">
        <v>81.7</v>
      </c>
      <c r="P427" s="18">
        <v>73</v>
      </c>
      <c r="Q427" s="18">
        <v>73.099999999999994</v>
      </c>
      <c r="R427" s="18">
        <v>57.9</v>
      </c>
      <c r="S427" s="2">
        <v>6763</v>
      </c>
      <c r="T427" s="2">
        <v>1</v>
      </c>
      <c r="U427">
        <f>IF(AND(G427&gt;0,N427&gt;0), N427-G427, 0)</f>
        <v>-770</v>
      </c>
      <c r="V427">
        <f>M427-F427</f>
        <v>127</v>
      </c>
      <c r="W427">
        <f>IF(U427 &gt; 0, U427/V427, 0)</f>
        <v>0</v>
      </c>
      <c r="X427">
        <f>IF(AND(H427&gt;0,O427&gt;0), O427-H427, 0)</f>
        <v>0.70000000000000284</v>
      </c>
      <c r="Y427" s="9">
        <f>IF(AND(G427&gt;0,H427&gt;0),G427/H427,"")</f>
        <v>808.02469135802471</v>
      </c>
      <c r="Z427" s="9">
        <f>IF(AND(N427&gt;0,O427&gt;0),N427/O427,"")</f>
        <v>791.67686658506727</v>
      </c>
      <c r="AA427" s="9">
        <f>IF(AND(G427&gt;0,H427&gt;0),G427/(H427*H427),"")</f>
        <v>9.9756134735558604</v>
      </c>
      <c r="AB427" s="9">
        <f>IF(AND(N427&gt;0,O427&gt;0),G427/(O427*O427),"")</f>
        <v>9.8054050328919278</v>
      </c>
      <c r="AC427" s="9">
        <v>9.8054050328919278</v>
      </c>
      <c r="AD427" s="16">
        <v>81.7</v>
      </c>
      <c r="AE427" s="9">
        <f>IF(AC427="","",ROUND(AC427,1))</f>
        <v>9.8000000000000007</v>
      </c>
    </row>
    <row r="428" spans="1:31" x14ac:dyDescent="0.25">
      <c r="A428" s="2">
        <v>4271</v>
      </c>
      <c r="B428" s="3" t="s">
        <v>132</v>
      </c>
      <c r="C428" s="2">
        <v>5</v>
      </c>
      <c r="D428" s="3" t="s">
        <v>52</v>
      </c>
      <c r="E428" s="3" t="s">
        <v>41</v>
      </c>
      <c r="F428" s="4">
        <v>40279</v>
      </c>
      <c r="G428" s="11">
        <v>44200</v>
      </c>
      <c r="H428" s="11">
        <v>83</v>
      </c>
      <c r="I428" s="11">
        <v>57.5</v>
      </c>
      <c r="J428" s="15"/>
      <c r="K428" s="15"/>
      <c r="L428" s="13">
        <v>18591</v>
      </c>
      <c r="M428" s="14">
        <v>40279</v>
      </c>
      <c r="N428" s="11">
        <v>44200</v>
      </c>
      <c r="O428" s="11">
        <v>83</v>
      </c>
      <c r="P428" s="5">
        <v>57.5</v>
      </c>
      <c r="Q428" s="17"/>
      <c r="R428" s="20"/>
      <c r="S428" s="2">
        <v>4271</v>
      </c>
      <c r="T428" s="2">
        <v>1</v>
      </c>
      <c r="U428">
        <f>IF(AND(G428&gt;0,N428&gt;0), N428-G428, 0)</f>
        <v>0</v>
      </c>
      <c r="V428">
        <f>M428-F428</f>
        <v>0</v>
      </c>
      <c r="W428">
        <f>IF(U428 &gt; 0, U428/V428, 0)</f>
        <v>0</v>
      </c>
      <c r="X428">
        <f>IF(AND(H428&gt;0,O428&gt;0), O428-H428, 0)</f>
        <v>0</v>
      </c>
      <c r="Y428" s="9">
        <f>IF(AND(G428&gt;0,H428&gt;0),G428/H428,"")</f>
        <v>532.53012048192772</v>
      </c>
      <c r="Z428" s="9">
        <f>IF(AND(N428&gt;0,O428&gt;0),N428/O428,"")</f>
        <v>532.53012048192772</v>
      </c>
      <c r="AA428" s="9">
        <f>IF(AND(G428&gt;0,H428&gt;0),G428/(H428*H428),"")</f>
        <v>6.4160255479750328</v>
      </c>
      <c r="AB428" s="9">
        <f>IF(AND(N428&gt;0,O428&gt;0),G428/(O428*O428),"")</f>
        <v>6.4160255479750328</v>
      </c>
      <c r="AC428" s="9">
        <v>6.4160255479750328</v>
      </c>
      <c r="AD428" s="11">
        <v>83</v>
      </c>
      <c r="AE428" s="9">
        <f>IF(AC428="","",ROUND(AC428,1))</f>
        <v>6.4</v>
      </c>
    </row>
    <row r="429" spans="1:31" x14ac:dyDescent="0.25">
      <c r="A429" s="2">
        <v>438</v>
      </c>
      <c r="B429" s="3" t="s">
        <v>86</v>
      </c>
      <c r="C429" s="2">
        <v>1</v>
      </c>
      <c r="D429" s="3" t="s">
        <v>27</v>
      </c>
      <c r="E429" s="3" t="s">
        <v>41</v>
      </c>
      <c r="F429" s="4">
        <v>39156</v>
      </c>
      <c r="G429" s="11">
        <v>57000</v>
      </c>
      <c r="H429" s="11">
        <v>84.2</v>
      </c>
      <c r="I429" s="11">
        <v>76.400000000000006</v>
      </c>
      <c r="J429" s="15"/>
      <c r="K429" s="15"/>
      <c r="L429" s="13">
        <v>6920</v>
      </c>
      <c r="M429" s="14">
        <v>39355</v>
      </c>
      <c r="N429" s="11">
        <v>72280</v>
      </c>
      <c r="O429" s="11">
        <v>83.6</v>
      </c>
      <c r="P429" s="5">
        <v>75.7</v>
      </c>
      <c r="Q429" s="17"/>
      <c r="R429" s="17"/>
      <c r="S429" s="2">
        <v>438</v>
      </c>
      <c r="T429" s="2">
        <v>1</v>
      </c>
      <c r="U429">
        <f>IF(AND(G429&gt;0,N429&gt;0), N429-G429, 0)</f>
        <v>15280</v>
      </c>
      <c r="V429">
        <f>M429-F429</f>
        <v>199</v>
      </c>
      <c r="W429">
        <f>IF(U429 &gt; 0, U429/V429, 0)</f>
        <v>76.78391959798995</v>
      </c>
      <c r="X429">
        <f>IF(AND(H429&gt;0,O429&gt;0), O429-H429, 0)</f>
        <v>-0.60000000000000853</v>
      </c>
      <c r="Y429" s="9">
        <f>IF(AND(G429&gt;0,H429&gt;0),G429/H429,"")</f>
        <v>676.95961995249399</v>
      </c>
      <c r="Z429" s="9">
        <f>IF(AND(N429&gt;0,O429&gt;0),N429/O429,"")</f>
        <v>864.59330143540672</v>
      </c>
      <c r="AA429" s="9">
        <f>IF(AND(G429&gt;0,H429&gt;0),G429/(H429*H429),"")</f>
        <v>8.0399004744951785</v>
      </c>
      <c r="AB429" s="9">
        <f>IF(AND(N429&gt;0,O429&gt;0),G429/(O429*O429),"")</f>
        <v>8.1557198782079183</v>
      </c>
      <c r="AC429" s="9">
        <v>8.1557198782079183</v>
      </c>
      <c r="AD429" s="11">
        <v>83.6</v>
      </c>
      <c r="AE429" s="9">
        <f>IF(AC429="","",ROUND(AC429,1))</f>
        <v>8.1999999999999993</v>
      </c>
    </row>
    <row r="430" spans="1:31" x14ac:dyDescent="0.25">
      <c r="A430" s="2">
        <v>454</v>
      </c>
      <c r="B430" s="3" t="s">
        <v>91</v>
      </c>
      <c r="C430" s="2">
        <v>5</v>
      </c>
      <c r="D430" s="3" t="s">
        <v>52</v>
      </c>
      <c r="E430" s="3" t="s">
        <v>47</v>
      </c>
      <c r="F430" s="4">
        <v>39190</v>
      </c>
      <c r="G430" s="15"/>
      <c r="H430" s="11">
        <v>84</v>
      </c>
      <c r="I430" s="11">
        <v>62</v>
      </c>
      <c r="J430" s="15"/>
      <c r="K430" s="15"/>
      <c r="L430" s="13">
        <v>959</v>
      </c>
      <c r="M430" s="14">
        <v>39190</v>
      </c>
      <c r="N430" s="15"/>
      <c r="O430" s="16">
        <v>84</v>
      </c>
      <c r="P430" s="18">
        <v>62</v>
      </c>
      <c r="Q430" s="20"/>
      <c r="R430" s="20"/>
      <c r="S430" s="2">
        <v>454</v>
      </c>
      <c r="T430" s="2">
        <v>1</v>
      </c>
      <c r="U430">
        <f>IF(AND(G430&gt;0,N430&gt;0), N430-G430, 0)</f>
        <v>0</v>
      </c>
      <c r="V430">
        <f>M430-F430</f>
        <v>0</v>
      </c>
      <c r="W430">
        <f>IF(U430 &gt; 0, U430/V430, 0)</f>
        <v>0</v>
      </c>
      <c r="X430">
        <f>IF(AND(H430&gt;0,O430&gt;0), O430-H430, 0)</f>
        <v>0</v>
      </c>
      <c r="Y430" s="9" t="str">
        <f>IF(AND(G430&gt;0,H430&gt;0),G430/H430,"")</f>
        <v/>
      </c>
      <c r="Z430" s="9" t="str">
        <f>IF(AND(N430&gt;0,O430&gt;0),N430/O430,"")</f>
        <v/>
      </c>
      <c r="AA430" s="9" t="str">
        <f>IF(AND(G430&gt;0,H430&gt;0),G430/(H430*H430),"")</f>
        <v/>
      </c>
      <c r="AB430" s="9" t="str">
        <f>IF(AND(N430&gt;0,O430&gt;0),G430/(O430*O430),"")</f>
        <v/>
      </c>
      <c r="AC430" s="9" t="s">
        <v>20</v>
      </c>
      <c r="AD430" s="16">
        <v>84</v>
      </c>
      <c r="AE430" s="9" t="str">
        <f>IF(AC430="","",ROUND(AC430,1))</f>
        <v/>
      </c>
    </row>
    <row r="431" spans="1:31" x14ac:dyDescent="0.25">
      <c r="A431" s="2">
        <v>6386</v>
      </c>
      <c r="B431" s="3" t="s">
        <v>109</v>
      </c>
      <c r="C431" s="2">
        <v>1</v>
      </c>
      <c r="D431" s="3" t="s">
        <v>27</v>
      </c>
      <c r="E431" s="3" t="s">
        <v>47</v>
      </c>
      <c r="F431" s="4">
        <v>42056</v>
      </c>
      <c r="G431" s="11">
        <v>70900</v>
      </c>
      <c r="H431" s="11">
        <v>84.5</v>
      </c>
      <c r="I431" s="11">
        <v>74</v>
      </c>
      <c r="J431" s="11">
        <v>87.6</v>
      </c>
      <c r="K431" s="11">
        <v>61</v>
      </c>
      <c r="L431" s="13">
        <v>33897</v>
      </c>
      <c r="M431" s="14">
        <v>42101</v>
      </c>
      <c r="N431" s="11">
        <v>73500</v>
      </c>
      <c r="O431" s="11">
        <v>84.5</v>
      </c>
      <c r="P431" s="5">
        <v>72.900000000000006</v>
      </c>
      <c r="Q431" s="5">
        <v>78.599999999999994</v>
      </c>
      <c r="R431" s="5">
        <v>58.8</v>
      </c>
      <c r="S431" s="2">
        <v>6386</v>
      </c>
      <c r="T431" s="2">
        <v>1</v>
      </c>
      <c r="U431">
        <f>IF(AND(G431&gt;0,N431&gt;0), N431-G431, 0)</f>
        <v>2600</v>
      </c>
      <c r="V431">
        <f>M431-F431</f>
        <v>45</v>
      </c>
      <c r="W431">
        <f>IF(U431 &gt; 0, U431/V431, 0)</f>
        <v>57.777777777777779</v>
      </c>
      <c r="X431">
        <f>IF(AND(H431&gt;0,O431&gt;0), O431-H431, 0)</f>
        <v>0</v>
      </c>
      <c r="Y431" s="9">
        <f>IF(AND(G431&gt;0,H431&gt;0),G431/H431,"")</f>
        <v>839.05325443786978</v>
      </c>
      <c r="Z431" s="9">
        <f>IF(AND(N431&gt;0,O431&gt;0),N431/O431,"")</f>
        <v>869.82248520710061</v>
      </c>
      <c r="AA431" s="9">
        <f>IF(AND(G431&gt;0,H431&gt;0),G431/(H431*H431),"")</f>
        <v>9.9296243128741999</v>
      </c>
      <c r="AB431" s="9">
        <f>IF(AND(N431&gt;0,O431&gt;0),G431/(O431*O431),"")</f>
        <v>9.9296243128741999</v>
      </c>
      <c r="AC431" s="9">
        <v>9.9296243128741999</v>
      </c>
      <c r="AD431" s="11">
        <v>84.5</v>
      </c>
      <c r="AE431" s="9">
        <f>IF(AC431="","",ROUND(AC431,1))</f>
        <v>9.9</v>
      </c>
    </row>
    <row r="432" spans="1:31" x14ac:dyDescent="0.25">
      <c r="A432" s="2">
        <v>6714</v>
      </c>
      <c r="B432" s="3" t="s">
        <v>199</v>
      </c>
      <c r="C432" s="2">
        <v>1</v>
      </c>
      <c r="D432" s="3" t="s">
        <v>27</v>
      </c>
      <c r="E432" s="3" t="s">
        <v>41</v>
      </c>
      <c r="F432" s="4">
        <v>42526</v>
      </c>
      <c r="G432" s="11">
        <v>75800</v>
      </c>
      <c r="H432" s="11">
        <v>85.5</v>
      </c>
      <c r="I432" s="11">
        <v>74.400000000000006</v>
      </c>
      <c r="J432" s="16">
        <v>80.7</v>
      </c>
      <c r="K432" s="16">
        <v>61.8</v>
      </c>
      <c r="L432" s="13">
        <v>37066</v>
      </c>
      <c r="M432" s="14">
        <v>42600</v>
      </c>
      <c r="N432" s="11">
        <v>75250</v>
      </c>
      <c r="O432" s="11">
        <v>86</v>
      </c>
      <c r="P432" s="5">
        <v>74</v>
      </c>
      <c r="Q432" s="5">
        <v>81.599999999999994</v>
      </c>
      <c r="R432" s="18">
        <v>61.6</v>
      </c>
      <c r="S432" s="2">
        <v>6714</v>
      </c>
      <c r="T432" s="2">
        <v>1</v>
      </c>
      <c r="U432">
        <f>IF(AND(G432&gt;0,N432&gt;0), N432-G432, 0)</f>
        <v>-550</v>
      </c>
      <c r="V432">
        <f>M432-F432</f>
        <v>74</v>
      </c>
      <c r="W432">
        <f>IF(U432 &gt; 0, U432/V432, 0)</f>
        <v>0</v>
      </c>
      <c r="X432">
        <f>IF(AND(H432&gt;0,O432&gt;0), O432-H432, 0)</f>
        <v>0.5</v>
      </c>
      <c r="Y432" s="9">
        <f>IF(AND(G432&gt;0,H432&gt;0),G432/H432,"")</f>
        <v>886.54970760233914</v>
      </c>
      <c r="Z432" s="9">
        <f>IF(AND(N432&gt;0,O432&gt;0),N432/O432,"")</f>
        <v>875</v>
      </c>
      <c r="AA432" s="9">
        <f>IF(AND(G432&gt;0,H432&gt;0),G432/(H432*H432),"")</f>
        <v>10.369002428097534</v>
      </c>
      <c r="AB432" s="9">
        <f>IF(AND(N432&gt;0,O432&gt;0),G432/(O432*O432),"")</f>
        <v>10.248783126014061</v>
      </c>
      <c r="AC432" s="9">
        <v>10.248783126014061</v>
      </c>
      <c r="AD432" s="11">
        <v>86</v>
      </c>
      <c r="AE432" s="9">
        <f>IF(AC432="","",ROUND(AC432,1))</f>
        <v>10.199999999999999</v>
      </c>
    </row>
    <row r="433" spans="1:31" x14ac:dyDescent="0.25">
      <c r="A433" s="2">
        <v>6424</v>
      </c>
      <c r="B433" s="3" t="s">
        <v>228</v>
      </c>
      <c r="C433" s="2">
        <v>1</v>
      </c>
      <c r="D433" s="3" t="s">
        <v>27</v>
      </c>
      <c r="E433" s="3" t="s">
        <v>41</v>
      </c>
      <c r="F433" s="4">
        <v>42098</v>
      </c>
      <c r="G433" s="11">
        <v>71360</v>
      </c>
      <c r="H433" s="16">
        <v>86.7</v>
      </c>
      <c r="I433" s="16">
        <v>82</v>
      </c>
      <c r="J433" s="19"/>
      <c r="K433" s="19"/>
      <c r="L433" s="13">
        <v>36802</v>
      </c>
      <c r="M433" s="14">
        <v>42557</v>
      </c>
      <c r="N433" s="11">
        <v>89500</v>
      </c>
      <c r="O433" s="16">
        <v>87</v>
      </c>
      <c r="P433" s="18">
        <v>84</v>
      </c>
      <c r="Q433" s="18">
        <v>82.7</v>
      </c>
      <c r="R433" s="18">
        <v>64.7</v>
      </c>
      <c r="S433" s="2">
        <v>6424</v>
      </c>
      <c r="T433" s="2">
        <v>1</v>
      </c>
      <c r="U433">
        <f>IF(AND(G433&gt;0,N433&gt;0), N433-G433, 0)</f>
        <v>18140</v>
      </c>
      <c r="V433">
        <f>M433-F433</f>
        <v>459</v>
      </c>
      <c r="W433">
        <f>IF(U433 &gt; 0, U433/V433, 0)</f>
        <v>39.520697167755991</v>
      </c>
      <c r="X433">
        <f>IF(AND(H433&gt;0,O433&gt;0), O433-H433, 0)</f>
        <v>0.29999999999999716</v>
      </c>
      <c r="Y433" s="9">
        <f>IF(AND(G433&gt;0,H433&gt;0),G433/H433,"")</f>
        <v>823.06805074971157</v>
      </c>
      <c r="Z433" s="9">
        <f>IF(AND(N433&gt;0,O433&gt;0),N433/O433,"")</f>
        <v>1028.7356321839081</v>
      </c>
      <c r="AA433" s="9">
        <f>IF(AND(G433&gt;0,H433&gt;0),G433/(H433*H433),"")</f>
        <v>9.4932877825802962</v>
      </c>
      <c r="AB433" s="9">
        <f>IF(AND(N433&gt;0,O433&gt;0),G433/(O433*O433),"")</f>
        <v>9.4279297133042679</v>
      </c>
      <c r="AC433" s="9">
        <v>9.4279297133042679</v>
      </c>
      <c r="AD433" s="16">
        <v>87</v>
      </c>
      <c r="AE433" s="9">
        <f>IF(AC433="","",ROUND(AC433,1))</f>
        <v>9.4</v>
      </c>
    </row>
    <row r="434" spans="1:31" x14ac:dyDescent="0.25">
      <c r="A434" s="2">
        <v>6387</v>
      </c>
      <c r="B434" s="3" t="s">
        <v>413</v>
      </c>
      <c r="C434" s="2">
        <v>1</v>
      </c>
      <c r="D434" s="3" t="s">
        <v>27</v>
      </c>
      <c r="E434" s="3" t="s">
        <v>41</v>
      </c>
      <c r="F434" s="4">
        <v>42056</v>
      </c>
      <c r="G434" s="11">
        <v>75440</v>
      </c>
      <c r="H434" s="11">
        <v>88</v>
      </c>
      <c r="I434" s="11">
        <v>77</v>
      </c>
      <c r="J434" s="11">
        <v>83</v>
      </c>
      <c r="K434" s="11">
        <v>63.7</v>
      </c>
      <c r="L434" s="13">
        <v>36925</v>
      </c>
      <c r="M434" s="14">
        <v>42572</v>
      </c>
      <c r="N434" s="11">
        <v>81400</v>
      </c>
      <c r="O434" s="16">
        <v>88.6</v>
      </c>
      <c r="P434" s="18">
        <v>87</v>
      </c>
      <c r="Q434" s="18">
        <v>89.9</v>
      </c>
      <c r="R434" s="18">
        <v>64.3</v>
      </c>
      <c r="S434" s="2">
        <v>6387</v>
      </c>
      <c r="T434" s="2">
        <v>1</v>
      </c>
      <c r="U434">
        <f>IF(AND(G434&gt;0,N434&gt;0), N434-G434, 0)</f>
        <v>5960</v>
      </c>
      <c r="V434">
        <f>M434-F434</f>
        <v>516</v>
      </c>
      <c r="W434">
        <f>IF(U434 &gt; 0, U434/V434, 0)</f>
        <v>11.550387596899224</v>
      </c>
      <c r="X434">
        <f>IF(AND(H434&gt;0,O434&gt;0), O434-H434, 0)</f>
        <v>0.59999999999999432</v>
      </c>
      <c r="Y434" s="9">
        <f>IF(AND(G434&gt;0,H434&gt;0),G434/H434,"")</f>
        <v>857.27272727272725</v>
      </c>
      <c r="Z434" s="9">
        <f>IF(AND(N434&gt;0,O434&gt;0),N434/O434,"")</f>
        <v>918.73589164785562</v>
      </c>
      <c r="AA434" s="9">
        <f>IF(AND(G434&gt;0,H434&gt;0),G434/(H434*H434),"")</f>
        <v>9.7417355371900829</v>
      </c>
      <c r="AB434" s="9">
        <f>IF(AND(N434&gt;0,O434&gt;0),G434/(O434*O434),"")</f>
        <v>9.6102400521786109</v>
      </c>
      <c r="AC434" s="9">
        <v>9.6102400521786109</v>
      </c>
      <c r="AD434" s="16">
        <v>88.6</v>
      </c>
      <c r="AE434" s="9">
        <f>IF(AC434="","",ROUND(AC434,1))</f>
        <v>9.6</v>
      </c>
    </row>
    <row r="435" spans="1:31" x14ac:dyDescent="0.25">
      <c r="A435" s="2">
        <v>6677</v>
      </c>
      <c r="B435" s="3" t="s">
        <v>454</v>
      </c>
      <c r="C435" s="2">
        <v>3</v>
      </c>
      <c r="D435" s="3" t="s">
        <v>455</v>
      </c>
      <c r="E435" s="3" t="s">
        <v>47</v>
      </c>
      <c r="F435" s="4">
        <v>42425</v>
      </c>
      <c r="G435" s="15"/>
      <c r="H435" s="11">
        <v>139</v>
      </c>
      <c r="I435" s="11">
        <v>98</v>
      </c>
      <c r="J435" s="11">
        <v>125.9</v>
      </c>
      <c r="K435" s="11">
        <v>70.5</v>
      </c>
      <c r="L435" s="13">
        <v>36053</v>
      </c>
      <c r="M435" s="14">
        <v>42425</v>
      </c>
      <c r="N435" s="15"/>
      <c r="O435" s="11">
        <v>139</v>
      </c>
      <c r="P435" s="5">
        <v>98</v>
      </c>
      <c r="Q435" s="5">
        <v>125.9</v>
      </c>
      <c r="R435" s="5">
        <v>70.5</v>
      </c>
      <c r="S435" s="2">
        <v>6677</v>
      </c>
      <c r="T435" s="2">
        <v>1</v>
      </c>
      <c r="U435">
        <f>IF(AND(G435&gt;0,N435&gt;0), N435-G435, 0)</f>
        <v>0</v>
      </c>
      <c r="V435">
        <f>M435-F435</f>
        <v>0</v>
      </c>
      <c r="W435">
        <f>IF(U435 &gt; 0, U435/V435, 0)</f>
        <v>0</v>
      </c>
      <c r="X435">
        <f>IF(AND(H435&gt;0,O435&gt;0), O435-H435, 0)</f>
        <v>0</v>
      </c>
      <c r="Y435" s="9" t="str">
        <f>IF(AND(G435&gt;0,H435&gt;0),G435/H435,"")</f>
        <v/>
      </c>
      <c r="Z435" s="9" t="str">
        <f>IF(AND(N435&gt;0,O435&gt;0),N435/O435,"")</f>
        <v/>
      </c>
      <c r="AA435" s="9" t="str">
        <f>IF(AND(G435&gt;0,H435&gt;0),G435/(H435*H435),"")</f>
        <v/>
      </c>
      <c r="AB435" s="9" t="str">
        <f>IF(AND(N435&gt;0,O435&gt;0),G435/(O435*O435),"")</f>
        <v/>
      </c>
      <c r="AC435" s="9" t="s">
        <v>20</v>
      </c>
      <c r="AD435" s="11">
        <v>139</v>
      </c>
      <c r="AE435" s="9" t="str">
        <f>IF(AC435="","",ROUND(AC435,1))</f>
        <v/>
      </c>
    </row>
    <row r="436" spans="1:31" x14ac:dyDescent="0.25">
      <c r="A436" s="2">
        <v>5660</v>
      </c>
      <c r="B436" s="3" t="s">
        <v>310</v>
      </c>
      <c r="C436" s="2">
        <v>9</v>
      </c>
      <c r="D436" s="3" t="s">
        <v>60</v>
      </c>
      <c r="E436" s="3" t="s">
        <v>20</v>
      </c>
      <c r="F436" s="4">
        <v>41260</v>
      </c>
      <c r="G436" s="11">
        <v>11</v>
      </c>
      <c r="H436" s="11">
        <v>4.2</v>
      </c>
      <c r="I436" s="11">
        <v>3.9</v>
      </c>
      <c r="J436" s="11">
        <v>3.8</v>
      </c>
      <c r="K436" s="15"/>
      <c r="L436" s="13">
        <v>28929</v>
      </c>
      <c r="M436" s="14">
        <v>41350</v>
      </c>
      <c r="N436" s="11">
        <v>14</v>
      </c>
      <c r="O436" s="15"/>
      <c r="P436" s="17"/>
      <c r="Q436" s="17"/>
      <c r="R436" s="17"/>
      <c r="S436" s="2">
        <v>5660</v>
      </c>
      <c r="T436" s="2">
        <v>1</v>
      </c>
      <c r="U436">
        <f>IF(AND(G436&gt;0,N436&gt;0), N436-G436, 0)</f>
        <v>3</v>
      </c>
      <c r="V436">
        <f>M436-F436</f>
        <v>90</v>
      </c>
      <c r="W436">
        <f>IF(U436 &gt; 0, U436/V436, 0)</f>
        <v>3.3333333333333333E-2</v>
      </c>
      <c r="X436">
        <f>IF(AND(H436&gt;0,O436&gt;0), O436-H436, 0)</f>
        <v>0</v>
      </c>
      <c r="Y436" s="9">
        <f>IF(AND(G436&gt;0,H436&gt;0),G436/H436,"")</f>
        <v>2.6190476190476191</v>
      </c>
      <c r="Z436" s="9" t="str">
        <f>IF(AND(N436&gt;0,O436&gt;0),N436/O436,"")</f>
        <v/>
      </c>
      <c r="AA436" s="9">
        <f>IF(AND(G436&gt;0,H436&gt;0),G436/(H436*H436),"")</f>
        <v>0.62358276643990929</v>
      </c>
      <c r="AB436" s="9" t="str">
        <f>IF(AND(N436&gt;0,O436&gt;0),G436/(O436*O436),"")</f>
        <v/>
      </c>
      <c r="AC436" s="9" t="s">
        <v>20</v>
      </c>
      <c r="AD436" s="15"/>
      <c r="AE436" s="9" t="str">
        <f>IF(AC436="","",ROUND(AC436,1))</f>
        <v/>
      </c>
    </row>
    <row r="437" spans="1:31" x14ac:dyDescent="0.25">
      <c r="A437" s="2">
        <v>5659</v>
      </c>
      <c r="B437" s="3" t="s">
        <v>309</v>
      </c>
      <c r="C437" s="2">
        <v>9</v>
      </c>
      <c r="D437" s="3" t="s">
        <v>60</v>
      </c>
      <c r="E437" s="3" t="s">
        <v>20</v>
      </c>
      <c r="F437" s="4">
        <v>41260</v>
      </c>
      <c r="G437" s="11">
        <v>18</v>
      </c>
      <c r="H437" s="11">
        <v>5.0999999999999996</v>
      </c>
      <c r="I437" s="11">
        <v>4.5999999999999996</v>
      </c>
      <c r="J437" s="11">
        <v>4.7</v>
      </c>
      <c r="K437" s="15"/>
      <c r="L437" s="13">
        <v>28928</v>
      </c>
      <c r="M437" s="14">
        <v>41350</v>
      </c>
      <c r="N437" s="11">
        <v>21</v>
      </c>
      <c r="O437" s="15"/>
      <c r="P437" s="17"/>
      <c r="Q437" s="17"/>
      <c r="R437" s="17"/>
      <c r="S437" s="2">
        <v>5659</v>
      </c>
      <c r="T437" s="2">
        <v>1</v>
      </c>
      <c r="U437">
        <f>IF(AND(G437&gt;0,N437&gt;0), N437-G437, 0)</f>
        <v>3</v>
      </c>
      <c r="V437">
        <f>M437-F437</f>
        <v>90</v>
      </c>
      <c r="W437">
        <f>IF(U437 &gt; 0, U437/V437, 0)</f>
        <v>3.3333333333333333E-2</v>
      </c>
      <c r="X437">
        <f>IF(AND(H437&gt;0,O437&gt;0), O437-H437, 0)</f>
        <v>0</v>
      </c>
      <c r="Y437" s="9">
        <f>IF(AND(G437&gt;0,H437&gt;0),G437/H437,"")</f>
        <v>3.5294117647058827</v>
      </c>
      <c r="Z437" s="9" t="str">
        <f>IF(AND(N437&gt;0,O437&gt;0),N437/O437,"")</f>
        <v/>
      </c>
      <c r="AA437" s="9">
        <f>IF(AND(G437&gt;0,H437&gt;0),G437/(H437*H437),"")</f>
        <v>0.69204152249134954</v>
      </c>
      <c r="AB437" s="9" t="str">
        <f>IF(AND(N437&gt;0,O437&gt;0),G437/(O437*O437),"")</f>
        <v/>
      </c>
      <c r="AC437" s="9" t="s">
        <v>20</v>
      </c>
      <c r="AD437" s="15"/>
      <c r="AE437" s="9" t="str">
        <f>IF(AC437="","",ROUND(AC437,1))</f>
        <v/>
      </c>
    </row>
    <row r="438" spans="1:31" x14ac:dyDescent="0.25">
      <c r="A438" s="2">
        <v>5185</v>
      </c>
      <c r="B438" s="3" t="s">
        <v>255</v>
      </c>
      <c r="C438" s="2">
        <v>9</v>
      </c>
      <c r="D438" s="3" t="s">
        <v>60</v>
      </c>
      <c r="E438" s="3" t="s">
        <v>20</v>
      </c>
      <c r="F438" s="4">
        <v>40909</v>
      </c>
      <c r="G438" s="11">
        <v>24</v>
      </c>
      <c r="H438" s="15"/>
      <c r="I438" s="15"/>
      <c r="J438" s="15"/>
      <c r="K438" s="15"/>
      <c r="L438" s="13">
        <v>28933</v>
      </c>
      <c r="M438" s="14">
        <v>41350</v>
      </c>
      <c r="N438" s="11">
        <v>55</v>
      </c>
      <c r="Q438" s="20"/>
      <c r="R438" s="20"/>
      <c r="S438" s="2">
        <v>5185</v>
      </c>
      <c r="T438" s="2">
        <v>1</v>
      </c>
      <c r="U438">
        <f>IF(AND(G438&gt;0,N438&gt;0), N438-G438, 0)</f>
        <v>31</v>
      </c>
      <c r="V438">
        <f>M438-F438</f>
        <v>441</v>
      </c>
      <c r="W438">
        <f>IF(U438 &gt; 0, U438/V438, 0)</f>
        <v>7.029478458049887E-2</v>
      </c>
      <c r="X438">
        <f>IF(AND(H438&gt;0,O438&gt;0), O438-H438, 0)</f>
        <v>0</v>
      </c>
      <c r="Y438" s="9" t="str">
        <f>IF(AND(G438&gt;0,H438&gt;0),G438/H438,"")</f>
        <v/>
      </c>
      <c r="Z438" s="9" t="str">
        <f>IF(AND(N438&gt;0,O438&gt;0),N438/O438,"")</f>
        <v/>
      </c>
      <c r="AA438" s="9" t="str">
        <f>IF(AND(G438&gt;0,H438&gt;0),G438/(H438*H438),"")</f>
        <v/>
      </c>
      <c r="AB438" s="9" t="str">
        <f>IF(AND(N438&gt;0,O438&gt;0),G438/(O438*O438),"")</f>
        <v/>
      </c>
      <c r="AC438" s="9" t="s">
        <v>20</v>
      </c>
      <c r="AE438" s="9" t="str">
        <f>IF(AC438="","",ROUND(AC438,1))</f>
        <v/>
      </c>
    </row>
    <row r="439" spans="1:31" x14ac:dyDescent="0.25">
      <c r="A439" s="2">
        <v>5721</v>
      </c>
      <c r="B439" s="3" t="s">
        <v>336</v>
      </c>
      <c r="C439" s="2">
        <v>9</v>
      </c>
      <c r="D439" s="3" t="s">
        <v>60</v>
      </c>
      <c r="E439" s="3" t="s">
        <v>20</v>
      </c>
      <c r="F439" s="4">
        <v>41300</v>
      </c>
      <c r="G439" s="11">
        <v>24</v>
      </c>
      <c r="H439" s="15"/>
      <c r="I439" s="15"/>
      <c r="J439" s="15"/>
      <c r="K439" s="15"/>
      <c r="L439" s="13">
        <v>28608</v>
      </c>
      <c r="M439" s="14">
        <v>41300</v>
      </c>
      <c r="N439" s="11">
        <v>24</v>
      </c>
      <c r="O439" s="15"/>
      <c r="P439" s="17"/>
      <c r="Q439" s="17"/>
      <c r="R439" s="17"/>
      <c r="S439" s="2">
        <v>5721</v>
      </c>
      <c r="T439" s="2">
        <v>1</v>
      </c>
      <c r="U439">
        <f>IF(AND(G439&gt;0,N439&gt;0), N439-G439, 0)</f>
        <v>0</v>
      </c>
      <c r="V439">
        <f>M439-F439</f>
        <v>0</v>
      </c>
      <c r="W439">
        <f>IF(U439 &gt; 0, U439/V439, 0)</f>
        <v>0</v>
      </c>
      <c r="X439">
        <f>IF(AND(H439&gt;0,O439&gt;0), O439-H439, 0)</f>
        <v>0</v>
      </c>
      <c r="Y439" s="9" t="str">
        <f>IF(AND(G439&gt;0,H439&gt;0),G439/H439,"")</f>
        <v/>
      </c>
      <c r="Z439" s="9" t="str">
        <f>IF(AND(N439&gt;0,O439&gt;0),N439/O439,"")</f>
        <v/>
      </c>
      <c r="AA439" s="9" t="str">
        <f>IF(AND(G439&gt;0,H439&gt;0),G439/(H439*H439),"")</f>
        <v/>
      </c>
      <c r="AB439" s="9" t="str">
        <f>IF(AND(N439&gt;0,O439&gt;0),G439/(O439*O439),"")</f>
        <v/>
      </c>
      <c r="AC439" s="9" t="s">
        <v>20</v>
      </c>
      <c r="AD439" s="15"/>
      <c r="AE439" s="9" t="str">
        <f>IF(AC439="","",ROUND(AC439,1))</f>
        <v/>
      </c>
    </row>
    <row r="440" spans="1:31" x14ac:dyDescent="0.25">
      <c r="A440" s="2">
        <v>5753</v>
      </c>
      <c r="B440" s="3" t="s">
        <v>341</v>
      </c>
      <c r="C440" s="2">
        <v>9</v>
      </c>
      <c r="D440" s="3" t="s">
        <v>60</v>
      </c>
      <c r="E440" s="3" t="s">
        <v>20</v>
      </c>
      <c r="F440" s="4">
        <v>41350</v>
      </c>
      <c r="G440" s="11">
        <v>50</v>
      </c>
      <c r="H440" s="15"/>
      <c r="I440" s="15"/>
      <c r="J440" s="15"/>
      <c r="K440" s="15"/>
      <c r="L440" s="13">
        <v>28930</v>
      </c>
      <c r="M440" s="14">
        <v>41350</v>
      </c>
      <c r="N440" s="11">
        <v>50</v>
      </c>
      <c r="O440" s="15"/>
      <c r="P440" s="17"/>
      <c r="Q440" s="17"/>
      <c r="R440" s="17"/>
      <c r="S440" s="2">
        <v>5753</v>
      </c>
      <c r="T440" s="2">
        <v>1</v>
      </c>
      <c r="U440">
        <f>IF(AND(G440&gt;0,N440&gt;0), N440-G440, 0)</f>
        <v>0</v>
      </c>
      <c r="V440">
        <f>M440-F440</f>
        <v>0</v>
      </c>
      <c r="W440">
        <f>IF(U440 &gt; 0, U440/V440, 0)</f>
        <v>0</v>
      </c>
      <c r="X440">
        <f>IF(AND(H440&gt;0,O440&gt;0), O440-H440, 0)</f>
        <v>0</v>
      </c>
      <c r="Y440" s="9" t="str">
        <f>IF(AND(G440&gt;0,H440&gt;0),G440/H440,"")</f>
        <v/>
      </c>
      <c r="Z440" s="9" t="str">
        <f>IF(AND(N440&gt;0,O440&gt;0),N440/O440,"")</f>
        <v/>
      </c>
      <c r="AA440" s="9" t="str">
        <f>IF(AND(G440&gt;0,H440&gt;0),G440/(H440*H440),"")</f>
        <v/>
      </c>
      <c r="AB440" s="9" t="str">
        <f>IF(AND(N440&gt;0,O440&gt;0),G440/(O440*O440),"")</f>
        <v/>
      </c>
      <c r="AC440" s="9" t="s">
        <v>20</v>
      </c>
      <c r="AD440" s="15"/>
      <c r="AE440" s="9" t="str">
        <f>IF(AC440="","",ROUND(AC440,1))</f>
        <v/>
      </c>
    </row>
    <row r="441" spans="1:31" x14ac:dyDescent="0.25">
      <c r="A441" s="2">
        <v>6422</v>
      </c>
      <c r="B441" s="3" t="s">
        <v>415</v>
      </c>
      <c r="C441" s="2">
        <v>9</v>
      </c>
      <c r="D441" s="3" t="s">
        <v>60</v>
      </c>
      <c r="E441" s="3" t="s">
        <v>20</v>
      </c>
      <c r="F441" s="4">
        <v>42099</v>
      </c>
      <c r="G441" s="11">
        <v>64</v>
      </c>
      <c r="H441" s="15"/>
      <c r="I441" s="15"/>
      <c r="J441" s="15"/>
      <c r="K441" s="15"/>
      <c r="L441" s="13">
        <v>34276</v>
      </c>
      <c r="M441" s="14">
        <v>42138</v>
      </c>
      <c r="N441" s="11">
        <v>70</v>
      </c>
      <c r="O441" s="15"/>
      <c r="P441" s="17"/>
      <c r="Q441" s="17"/>
      <c r="R441" s="17"/>
      <c r="S441" s="2">
        <v>6422</v>
      </c>
      <c r="T441" s="2">
        <v>1</v>
      </c>
      <c r="U441">
        <f>IF(AND(G441&gt;0,N441&gt;0), N441-G441, 0)</f>
        <v>6</v>
      </c>
      <c r="V441">
        <f>M441-F441</f>
        <v>39</v>
      </c>
      <c r="W441">
        <f>IF(U441 &gt; 0, U441/V441, 0)</f>
        <v>0.15384615384615385</v>
      </c>
      <c r="X441">
        <f>IF(AND(H441&gt;0,O441&gt;0), O441-H441, 0)</f>
        <v>0</v>
      </c>
      <c r="Y441" s="9" t="str">
        <f>IF(AND(G441&gt;0,H441&gt;0),G441/H441,"")</f>
        <v/>
      </c>
      <c r="Z441" s="9" t="str">
        <f>IF(AND(N441&gt;0,O441&gt;0),N441/O441,"")</f>
        <v/>
      </c>
      <c r="AA441" s="9" t="str">
        <f>IF(AND(G441&gt;0,H441&gt;0),G441/(H441*H441),"")</f>
        <v/>
      </c>
      <c r="AB441" s="9" t="str">
        <f>IF(AND(N441&gt;0,O441&gt;0),G441/(O441*O441),"")</f>
        <v/>
      </c>
      <c r="AC441" s="9" t="s">
        <v>20</v>
      </c>
      <c r="AD441" s="15"/>
      <c r="AE441" s="9" t="str">
        <f>IF(AC441="","",ROUND(AC441,1))</f>
        <v/>
      </c>
    </row>
    <row r="442" spans="1:31" x14ac:dyDescent="0.25">
      <c r="A442" s="2">
        <v>6345</v>
      </c>
      <c r="B442" s="3" t="s">
        <v>408</v>
      </c>
      <c r="C442" s="2">
        <v>9</v>
      </c>
      <c r="D442" s="3" t="s">
        <v>60</v>
      </c>
      <c r="E442" s="3" t="s">
        <v>20</v>
      </c>
      <c r="F442" s="4">
        <v>42033</v>
      </c>
      <c r="G442" s="11">
        <v>119</v>
      </c>
      <c r="H442" s="15"/>
      <c r="I442" s="15"/>
      <c r="J442" s="15"/>
      <c r="K442" s="15"/>
      <c r="L442" s="13">
        <v>33417</v>
      </c>
      <c r="M442" s="14">
        <v>42033</v>
      </c>
      <c r="N442" s="11">
        <v>119</v>
      </c>
      <c r="O442" s="15"/>
      <c r="P442" s="17"/>
      <c r="Q442" s="17"/>
      <c r="R442" s="17"/>
      <c r="S442" s="2">
        <v>6345</v>
      </c>
      <c r="T442" s="2">
        <v>1</v>
      </c>
      <c r="U442">
        <f>IF(AND(G442&gt;0,N442&gt;0), N442-G442, 0)</f>
        <v>0</v>
      </c>
      <c r="V442">
        <f>M442-F442</f>
        <v>0</v>
      </c>
      <c r="W442">
        <f>IF(U442 &gt; 0, U442/V442, 0)</f>
        <v>0</v>
      </c>
      <c r="X442">
        <f>IF(AND(H442&gt;0,O442&gt;0), O442-H442, 0)</f>
        <v>0</v>
      </c>
      <c r="Y442" s="9" t="str">
        <f>IF(AND(G442&gt;0,H442&gt;0),G442/H442,"")</f>
        <v/>
      </c>
      <c r="Z442" s="9" t="str">
        <f>IF(AND(N442&gt;0,O442&gt;0),N442/O442,"")</f>
        <v/>
      </c>
      <c r="AA442" s="9" t="str">
        <f>IF(AND(G442&gt;0,H442&gt;0),G442/(H442*H442),"")</f>
        <v/>
      </c>
      <c r="AB442" s="9" t="str">
        <f>IF(AND(N442&gt;0,O442&gt;0),G442/(O442*O442),"")</f>
        <v/>
      </c>
      <c r="AC442" s="9" t="s">
        <v>20</v>
      </c>
      <c r="AD442" s="15"/>
      <c r="AE442" s="9" t="str">
        <f>IF(AC442="","",ROUND(AC442,1))</f>
        <v/>
      </c>
    </row>
    <row r="443" spans="1:31" x14ac:dyDescent="0.25">
      <c r="A443" s="2">
        <v>6346</v>
      </c>
      <c r="B443" s="3" t="s">
        <v>409</v>
      </c>
      <c r="C443" s="2">
        <v>9</v>
      </c>
      <c r="D443" s="3" t="s">
        <v>60</v>
      </c>
      <c r="E443" s="3" t="s">
        <v>20</v>
      </c>
      <c r="F443" s="4">
        <v>42033</v>
      </c>
      <c r="G443" s="11">
        <v>205</v>
      </c>
      <c r="H443" s="15"/>
      <c r="I443" s="15"/>
      <c r="J443" s="15"/>
      <c r="K443" s="15"/>
      <c r="L443" s="13">
        <v>33420</v>
      </c>
      <c r="M443" s="14">
        <v>42033</v>
      </c>
      <c r="N443" s="11">
        <v>205</v>
      </c>
      <c r="O443" s="15"/>
      <c r="P443" s="17"/>
      <c r="Q443" s="17"/>
      <c r="S443" s="2">
        <v>6346</v>
      </c>
      <c r="T443" s="2">
        <v>1</v>
      </c>
      <c r="U443">
        <f>IF(AND(G443&gt;0,N443&gt;0), N443-G443, 0)</f>
        <v>0</v>
      </c>
      <c r="V443">
        <f>M443-F443</f>
        <v>0</v>
      </c>
      <c r="W443">
        <f>IF(U443 &gt; 0, U443/V443, 0)</f>
        <v>0</v>
      </c>
      <c r="X443">
        <f>IF(AND(H443&gt;0,O443&gt;0), O443-H443, 0)</f>
        <v>0</v>
      </c>
      <c r="Y443" s="9" t="str">
        <f>IF(AND(G443&gt;0,H443&gt;0),G443/H443,"")</f>
        <v/>
      </c>
      <c r="Z443" s="9" t="str">
        <f>IF(AND(N443&gt;0,O443&gt;0),N443/O443,"")</f>
        <v/>
      </c>
      <c r="AA443" s="9" t="str">
        <f>IF(AND(G443&gt;0,H443&gt;0),G443/(H443*H443),"")</f>
        <v/>
      </c>
      <c r="AB443" s="9" t="str">
        <f>IF(AND(N443&gt;0,O443&gt;0),G443/(O443*O443),"")</f>
        <v/>
      </c>
      <c r="AC443" s="9" t="s">
        <v>20</v>
      </c>
      <c r="AD443" s="15"/>
      <c r="AE443" s="9" t="str">
        <f>IF(AC443="","",ROUND(AC443,1))</f>
        <v/>
      </c>
    </row>
    <row r="444" spans="1:31" x14ac:dyDescent="0.25">
      <c r="A444" s="2">
        <v>5691</v>
      </c>
      <c r="B444" s="3" t="s">
        <v>317</v>
      </c>
      <c r="C444" s="2">
        <v>9</v>
      </c>
      <c r="D444" s="3" t="s">
        <v>60</v>
      </c>
      <c r="E444" s="3" t="s">
        <v>20</v>
      </c>
      <c r="F444" s="4">
        <v>41287</v>
      </c>
      <c r="G444" s="11">
        <v>243</v>
      </c>
      <c r="H444" s="11">
        <v>14</v>
      </c>
      <c r="I444" s="11">
        <v>11.8</v>
      </c>
      <c r="J444" s="15"/>
      <c r="K444" s="15"/>
      <c r="L444" s="13">
        <v>28927</v>
      </c>
      <c r="M444" s="14">
        <v>41350</v>
      </c>
      <c r="N444" s="11">
        <v>262</v>
      </c>
      <c r="O444" s="15"/>
      <c r="P444" s="17"/>
      <c r="Q444" s="17"/>
      <c r="S444" s="2">
        <v>5691</v>
      </c>
      <c r="T444" s="2">
        <v>1</v>
      </c>
      <c r="U444">
        <f>IF(AND(G444&gt;0,N444&gt;0), N444-G444, 0)</f>
        <v>19</v>
      </c>
      <c r="V444">
        <f>M444-F444</f>
        <v>63</v>
      </c>
      <c r="W444">
        <f>IF(U444 &gt; 0, U444/V444, 0)</f>
        <v>0.30158730158730157</v>
      </c>
      <c r="X444">
        <f>IF(AND(H444&gt;0,O444&gt;0), O444-H444, 0)</f>
        <v>0</v>
      </c>
      <c r="Y444" s="9">
        <f>IF(AND(G444&gt;0,H444&gt;0),G444/H444,"")</f>
        <v>17.357142857142858</v>
      </c>
      <c r="Z444" s="9" t="str">
        <f>IF(AND(N444&gt;0,O444&gt;0),N444/O444,"")</f>
        <v/>
      </c>
      <c r="AA444" s="9">
        <f>IF(AND(G444&gt;0,H444&gt;0),G444/(H444*H444),"")</f>
        <v>1.239795918367347</v>
      </c>
      <c r="AB444" s="9" t="str">
        <f>IF(AND(N444&gt;0,O444&gt;0),G444/(O444*O444),"")</f>
        <v/>
      </c>
      <c r="AC444" s="9" t="s">
        <v>20</v>
      </c>
      <c r="AD444" s="15"/>
      <c r="AE444" s="9" t="str">
        <f>IF(AC444="","",ROUND(AC444,1))</f>
        <v/>
      </c>
    </row>
    <row r="445" spans="1:31" x14ac:dyDescent="0.25">
      <c r="A445" s="2">
        <v>5053</v>
      </c>
      <c r="B445" s="3" t="s">
        <v>250</v>
      </c>
      <c r="C445" s="2">
        <v>9</v>
      </c>
      <c r="D445" s="3" t="s">
        <v>60</v>
      </c>
      <c r="E445" s="3" t="s">
        <v>20</v>
      </c>
      <c r="F445" s="4">
        <v>40756</v>
      </c>
      <c r="G445" s="11">
        <v>866</v>
      </c>
      <c r="H445" s="11">
        <v>20.9</v>
      </c>
      <c r="I445" s="11">
        <v>17.399999999999999</v>
      </c>
      <c r="J445" s="15"/>
      <c r="K445" s="15"/>
      <c r="L445" s="13">
        <v>22749</v>
      </c>
      <c r="M445" s="14">
        <v>40764</v>
      </c>
      <c r="N445" s="11">
        <v>860</v>
      </c>
      <c r="O445" s="15"/>
      <c r="P445" s="17"/>
      <c r="Q445" s="17"/>
      <c r="R445" s="20"/>
      <c r="S445" s="2">
        <v>5053</v>
      </c>
      <c r="T445" s="2">
        <v>1</v>
      </c>
      <c r="U445">
        <f>IF(AND(G445&gt;0,N445&gt;0), N445-G445, 0)</f>
        <v>-6</v>
      </c>
      <c r="V445">
        <f>M445-F445</f>
        <v>8</v>
      </c>
      <c r="W445">
        <f>IF(U445 &gt; 0, U445/V445, 0)</f>
        <v>0</v>
      </c>
      <c r="X445">
        <f>IF(AND(H445&gt;0,O445&gt;0), O445-H445, 0)</f>
        <v>0</v>
      </c>
      <c r="Y445" s="9">
        <f>IF(AND(G445&gt;0,H445&gt;0),G445/H445,"")</f>
        <v>41.435406698564599</v>
      </c>
      <c r="Z445" s="9" t="str">
        <f>IF(AND(N445&gt;0,O445&gt;0),N445/O445,"")</f>
        <v/>
      </c>
      <c r="AA445" s="9">
        <f>IF(AND(G445&gt;0,H445&gt;0),G445/(H445*H445),"")</f>
        <v>1.9825553444289281</v>
      </c>
      <c r="AB445" s="9" t="str">
        <f>IF(AND(N445&gt;0,O445&gt;0),G445/(O445*O445),"")</f>
        <v/>
      </c>
      <c r="AC445" s="9" t="s">
        <v>20</v>
      </c>
      <c r="AD445" s="15"/>
      <c r="AE445" s="9" t="str">
        <f>IF(AC445="","",ROUND(AC445,1))</f>
        <v/>
      </c>
    </row>
    <row r="446" spans="1:31" x14ac:dyDescent="0.25">
      <c r="A446" s="2">
        <v>5722</v>
      </c>
      <c r="B446" s="3" t="s">
        <v>337</v>
      </c>
      <c r="C446" s="2">
        <v>9</v>
      </c>
      <c r="D446" s="3" t="s">
        <v>60</v>
      </c>
      <c r="E446" s="3" t="s">
        <v>20</v>
      </c>
      <c r="F446" s="4">
        <v>41302</v>
      </c>
      <c r="G446" s="11">
        <v>872</v>
      </c>
      <c r="H446" s="15"/>
      <c r="I446" s="15"/>
      <c r="J446" s="15"/>
      <c r="K446" s="15"/>
      <c r="L446" s="13">
        <v>28612</v>
      </c>
      <c r="M446" s="14">
        <v>41302</v>
      </c>
      <c r="N446" s="11">
        <v>872</v>
      </c>
      <c r="O446" s="15"/>
      <c r="P446" s="17"/>
      <c r="Q446" s="17"/>
      <c r="R446" s="20"/>
      <c r="S446" s="2">
        <v>5722</v>
      </c>
      <c r="T446" s="2">
        <v>1</v>
      </c>
      <c r="U446">
        <f>IF(AND(G446&gt;0,N446&gt;0), N446-G446, 0)</f>
        <v>0</v>
      </c>
      <c r="V446">
        <f>M446-F446</f>
        <v>0</v>
      </c>
      <c r="W446">
        <f>IF(U446 &gt; 0, U446/V446, 0)</f>
        <v>0</v>
      </c>
      <c r="X446">
        <f>IF(AND(H446&gt;0,O446&gt;0), O446-H446, 0)</f>
        <v>0</v>
      </c>
      <c r="Y446" s="9" t="str">
        <f>IF(AND(G446&gt;0,H446&gt;0),G446/H446,"")</f>
        <v/>
      </c>
      <c r="Z446" s="9" t="str">
        <f>IF(AND(N446&gt;0,O446&gt;0),N446/O446,"")</f>
        <v/>
      </c>
      <c r="AA446" s="9" t="str">
        <f>IF(AND(G446&gt;0,H446&gt;0),G446/(H446*H446),"")</f>
        <v/>
      </c>
      <c r="AB446" s="9" t="str">
        <f>IF(AND(N446&gt;0,O446&gt;0),G446/(O446*O446),"")</f>
        <v/>
      </c>
      <c r="AC446" s="9" t="s">
        <v>20</v>
      </c>
      <c r="AD446" s="15"/>
      <c r="AE446" s="9" t="str">
        <f>IF(AC446="","",ROUND(AC446,1))</f>
        <v/>
      </c>
    </row>
    <row r="447" spans="1:31" x14ac:dyDescent="0.25">
      <c r="A447" s="2">
        <v>4548</v>
      </c>
      <c r="B447" s="3" t="s">
        <v>232</v>
      </c>
      <c r="C447" s="2">
        <v>1</v>
      </c>
      <c r="D447" s="3" t="s">
        <v>27</v>
      </c>
      <c r="E447" s="3" t="s">
        <v>20</v>
      </c>
      <c r="F447" s="4">
        <v>38608</v>
      </c>
      <c r="G447" s="11">
        <v>15</v>
      </c>
      <c r="H447" s="15"/>
      <c r="I447" s="15"/>
      <c r="J447" s="15"/>
      <c r="K447" s="19"/>
      <c r="L447" s="13">
        <v>20686</v>
      </c>
      <c r="M447" s="14">
        <v>38625</v>
      </c>
      <c r="N447" s="11">
        <v>19</v>
      </c>
      <c r="O447" s="15"/>
      <c r="P447" s="17"/>
      <c r="Q447" s="17"/>
      <c r="R447" s="17"/>
      <c r="S447" s="2">
        <v>4548</v>
      </c>
      <c r="T447" s="2">
        <v>1</v>
      </c>
      <c r="U447">
        <f>IF(AND(G447&gt;0,N447&gt;0), N447-G447, 0)</f>
        <v>4</v>
      </c>
      <c r="V447">
        <f>M447-F447</f>
        <v>17</v>
      </c>
      <c r="W447">
        <f>IF(U447 &gt; 0, U447/V447, 0)</f>
        <v>0.23529411764705882</v>
      </c>
      <c r="X447">
        <f>IF(AND(H447&gt;0,O447&gt;0), O447-H447, 0)</f>
        <v>0</v>
      </c>
      <c r="Y447" s="9" t="str">
        <f>IF(AND(G447&gt;0,H447&gt;0),G447/H447,"")</f>
        <v/>
      </c>
      <c r="Z447" s="9" t="str">
        <f>IF(AND(N447&gt;0,O447&gt;0),N447/O447,"")</f>
        <v/>
      </c>
      <c r="AA447" s="9" t="str">
        <f>IF(AND(G447&gt;0,H447&gt;0),G447/(H447*H447),"")</f>
        <v/>
      </c>
      <c r="AB447" s="9" t="str">
        <f>IF(AND(N447&gt;0,O447&gt;0),G447/(O447*O447),"")</f>
        <v/>
      </c>
      <c r="AC447" s="9" t="s">
        <v>20</v>
      </c>
      <c r="AD447" s="15"/>
      <c r="AE447" s="9" t="str">
        <f>IF(AC447="","",ROUND(AC447,1))</f>
        <v/>
      </c>
    </row>
    <row r="448" spans="1:31" x14ac:dyDescent="0.25">
      <c r="A448" s="2">
        <v>6223</v>
      </c>
      <c r="B448" s="3" t="s">
        <v>391</v>
      </c>
      <c r="C448" s="2">
        <v>1</v>
      </c>
      <c r="D448" s="3" t="s">
        <v>27</v>
      </c>
      <c r="E448" s="3" t="s">
        <v>20</v>
      </c>
      <c r="F448" s="4">
        <v>41882</v>
      </c>
      <c r="G448" s="11">
        <v>17</v>
      </c>
      <c r="H448" s="15"/>
      <c r="I448" s="15"/>
      <c r="J448" s="15"/>
      <c r="K448" s="15"/>
      <c r="L448" s="13">
        <v>32492</v>
      </c>
      <c r="M448" s="14">
        <v>41882</v>
      </c>
      <c r="N448" s="11">
        <v>17</v>
      </c>
      <c r="O448" s="15"/>
      <c r="P448" s="17"/>
      <c r="Q448" s="17"/>
      <c r="R448" s="17"/>
      <c r="S448" s="2">
        <v>6223</v>
      </c>
      <c r="T448" s="2">
        <v>1</v>
      </c>
      <c r="U448">
        <f>IF(AND(G448&gt;0,N448&gt;0), N448-G448, 0)</f>
        <v>0</v>
      </c>
      <c r="V448">
        <f>M448-F448</f>
        <v>0</v>
      </c>
      <c r="W448">
        <f>IF(U448 &gt; 0, U448/V448, 0)</f>
        <v>0</v>
      </c>
      <c r="X448">
        <f>IF(AND(H448&gt;0,O448&gt;0), O448-H448, 0)</f>
        <v>0</v>
      </c>
      <c r="Y448" s="9" t="str">
        <f>IF(AND(G448&gt;0,H448&gt;0),G448/H448,"")</f>
        <v/>
      </c>
      <c r="Z448" s="9" t="str">
        <f>IF(AND(N448&gt;0,O448&gt;0),N448/O448,"")</f>
        <v/>
      </c>
      <c r="AA448" s="9" t="str">
        <f>IF(AND(G448&gt;0,H448&gt;0),G448/(H448*H448),"")</f>
        <v/>
      </c>
      <c r="AB448" s="9" t="str">
        <f>IF(AND(N448&gt;0,O448&gt;0),G448/(O448*O448),"")</f>
        <v/>
      </c>
      <c r="AC448" s="9" t="s">
        <v>20</v>
      </c>
      <c r="AD448" s="15"/>
      <c r="AE448" s="9" t="str">
        <f>IF(AC448="","",ROUND(AC448,1))</f>
        <v/>
      </c>
    </row>
    <row r="449" spans="1:31" x14ac:dyDescent="0.25">
      <c r="A449" s="2">
        <v>4550</v>
      </c>
      <c r="B449" s="3" t="s">
        <v>233</v>
      </c>
      <c r="C449" s="2">
        <v>1</v>
      </c>
      <c r="D449" s="3" t="s">
        <v>27</v>
      </c>
      <c r="E449" s="3" t="s">
        <v>20</v>
      </c>
      <c r="F449" s="4">
        <v>38608</v>
      </c>
      <c r="G449" s="11">
        <v>17.5</v>
      </c>
      <c r="H449" s="15"/>
      <c r="I449" s="15"/>
      <c r="J449" s="15"/>
      <c r="K449" s="15"/>
      <c r="L449" s="13">
        <v>20695</v>
      </c>
      <c r="M449" s="14">
        <v>38625</v>
      </c>
      <c r="N449" s="11">
        <v>23</v>
      </c>
      <c r="O449" s="15"/>
      <c r="P449" s="17"/>
      <c r="Q449" s="17"/>
      <c r="R449" s="17"/>
      <c r="S449" s="2">
        <v>4550</v>
      </c>
      <c r="T449" s="2">
        <v>1</v>
      </c>
      <c r="U449">
        <f>IF(AND(G449&gt;0,N449&gt;0), N449-G449, 0)</f>
        <v>5.5</v>
      </c>
      <c r="V449">
        <f>M449-F449</f>
        <v>17</v>
      </c>
      <c r="W449">
        <f>IF(U449 &gt; 0, U449/V449, 0)</f>
        <v>0.3235294117647059</v>
      </c>
      <c r="X449">
        <f>IF(AND(H449&gt;0,O449&gt;0), O449-H449, 0)</f>
        <v>0</v>
      </c>
      <c r="Y449" s="9" t="str">
        <f>IF(AND(G449&gt;0,H449&gt;0),G449/H449,"")</f>
        <v/>
      </c>
      <c r="Z449" s="9" t="str">
        <f>IF(AND(N449&gt;0,O449&gt;0),N449/O449,"")</f>
        <v/>
      </c>
      <c r="AA449" s="9" t="str">
        <f>IF(AND(G449&gt;0,H449&gt;0),G449/(H449*H449),"")</f>
        <v/>
      </c>
      <c r="AB449" s="9" t="str">
        <f>IF(AND(N449&gt;0,O449&gt;0),G449/(O449*O449),"")</f>
        <v/>
      </c>
      <c r="AC449" s="9" t="s">
        <v>20</v>
      </c>
      <c r="AD449" s="15"/>
      <c r="AE449" s="9" t="str">
        <f>IF(AC449="","",ROUND(AC449,1))</f>
        <v/>
      </c>
    </row>
    <row r="450" spans="1:31" x14ac:dyDescent="0.25">
      <c r="A450" s="2">
        <v>209</v>
      </c>
      <c r="B450" s="3" t="s">
        <v>69</v>
      </c>
      <c r="C450" s="2">
        <v>1</v>
      </c>
      <c r="D450" s="3" t="s">
        <v>27</v>
      </c>
      <c r="E450" s="3" t="s">
        <v>20</v>
      </c>
      <c r="F450" s="4">
        <v>38315</v>
      </c>
      <c r="G450" s="11">
        <v>39.5</v>
      </c>
      <c r="H450" s="11">
        <v>6.7</v>
      </c>
      <c r="I450" s="11">
        <v>6.7</v>
      </c>
      <c r="J450" s="16">
        <v>6.2</v>
      </c>
      <c r="K450" s="16">
        <v>5.55</v>
      </c>
      <c r="L450" s="13">
        <v>9093</v>
      </c>
      <c r="M450" s="14">
        <v>38520</v>
      </c>
      <c r="N450" s="11">
        <v>294.5</v>
      </c>
      <c r="O450" s="15"/>
      <c r="P450" s="17"/>
      <c r="Q450" s="17"/>
      <c r="R450" s="20"/>
      <c r="S450" s="2">
        <v>209</v>
      </c>
      <c r="T450" s="2">
        <v>1</v>
      </c>
      <c r="U450">
        <f>IF(AND(G450&gt;0,N450&gt;0), N450-G450, 0)</f>
        <v>255</v>
      </c>
      <c r="V450">
        <f>M450-F450</f>
        <v>205</v>
      </c>
      <c r="W450">
        <f>IF(U450 &gt; 0, U450/V450, 0)</f>
        <v>1.2439024390243902</v>
      </c>
      <c r="X450">
        <f>IF(AND(H450&gt;0,O450&gt;0), O450-H450, 0)</f>
        <v>0</v>
      </c>
      <c r="Y450" s="9">
        <f>IF(AND(G450&gt;0,H450&gt;0),G450/H450,"")</f>
        <v>5.8955223880597014</v>
      </c>
      <c r="Z450" s="9" t="str">
        <f>IF(AND(N450&gt;0,O450&gt;0),N450/O450,"")</f>
        <v/>
      </c>
      <c r="AA450" s="9">
        <f>IF(AND(G450&gt;0,H450&gt;0),G450/(H450*H450),"")</f>
        <v>0.87992871463577638</v>
      </c>
      <c r="AB450" s="9" t="str">
        <f>IF(AND(N450&gt;0,O450&gt;0),G450/(O450*O450),"")</f>
        <v/>
      </c>
      <c r="AC450" s="9" t="s">
        <v>20</v>
      </c>
      <c r="AD450" s="15"/>
      <c r="AE450" s="9" t="str">
        <f>IF(AC450="","",ROUND(AC450,1))</f>
        <v/>
      </c>
    </row>
    <row r="451" spans="1:31" x14ac:dyDescent="0.25">
      <c r="A451" s="2">
        <v>212</v>
      </c>
      <c r="B451" s="3" t="s">
        <v>72</v>
      </c>
      <c r="C451" s="2">
        <v>1</v>
      </c>
      <c r="D451" s="3" t="s">
        <v>27</v>
      </c>
      <c r="E451" s="3" t="s">
        <v>20</v>
      </c>
      <c r="F451" s="4">
        <v>38319</v>
      </c>
      <c r="G451" s="11">
        <v>42.5</v>
      </c>
      <c r="H451" s="11">
        <v>7.4</v>
      </c>
      <c r="I451" s="11">
        <v>7</v>
      </c>
      <c r="J451" s="11">
        <v>7.2</v>
      </c>
      <c r="K451" s="11">
        <v>5.8</v>
      </c>
      <c r="L451" s="13">
        <v>8809</v>
      </c>
      <c r="M451" s="14">
        <v>38520</v>
      </c>
      <c r="N451" s="11">
        <v>369</v>
      </c>
      <c r="O451" s="15"/>
      <c r="P451" s="17"/>
      <c r="Q451" s="17"/>
      <c r="R451" s="17"/>
      <c r="S451" s="2">
        <v>212</v>
      </c>
      <c r="T451" s="2">
        <v>1</v>
      </c>
      <c r="U451">
        <f>IF(AND(G451&gt;0,N451&gt;0), N451-G451, 0)</f>
        <v>326.5</v>
      </c>
      <c r="V451">
        <f>M451-F451</f>
        <v>201</v>
      </c>
      <c r="W451">
        <f>IF(U451 &gt; 0, U451/V451, 0)</f>
        <v>1.6243781094527363</v>
      </c>
      <c r="X451">
        <f>IF(AND(H451&gt;0,O451&gt;0), O451-H451, 0)</f>
        <v>0</v>
      </c>
      <c r="Y451" s="9">
        <f>IF(AND(G451&gt;0,H451&gt;0),G451/H451,"")</f>
        <v>5.743243243243243</v>
      </c>
      <c r="Z451" s="9" t="str">
        <f>IF(AND(N451&gt;0,O451&gt;0),N451/O451,"")</f>
        <v/>
      </c>
      <c r="AA451" s="9">
        <f>IF(AND(G451&gt;0,H451&gt;0),G451/(H451*H451),"")</f>
        <v>0.77611395178962739</v>
      </c>
      <c r="AB451" s="9" t="str">
        <f>IF(AND(N451&gt;0,O451&gt;0),G451/(O451*O451),"")</f>
        <v/>
      </c>
      <c r="AC451" s="9" t="s">
        <v>20</v>
      </c>
      <c r="AD451" s="15"/>
      <c r="AE451" s="9" t="str">
        <f>IF(AC451="","",ROUND(AC451,1))</f>
        <v/>
      </c>
    </row>
    <row r="452" spans="1:31" x14ac:dyDescent="0.25">
      <c r="A452" s="2">
        <v>6432</v>
      </c>
      <c r="B452" s="3" t="s">
        <v>417</v>
      </c>
      <c r="C452" s="2">
        <v>1</v>
      </c>
      <c r="D452" s="3" t="s">
        <v>27</v>
      </c>
      <c r="E452" s="3" t="s">
        <v>20</v>
      </c>
      <c r="F452" s="4">
        <v>42108</v>
      </c>
      <c r="G452" s="11">
        <v>162</v>
      </c>
      <c r="H452" s="11">
        <v>11.3</v>
      </c>
      <c r="I452" s="11">
        <v>9.9</v>
      </c>
      <c r="J452" s="11">
        <v>10.1</v>
      </c>
      <c r="K452" s="11">
        <v>8.6999999999999993</v>
      </c>
      <c r="L452" s="13">
        <v>34254</v>
      </c>
      <c r="M452" s="14">
        <v>42135</v>
      </c>
      <c r="N452" s="11">
        <v>211</v>
      </c>
      <c r="O452" s="15"/>
      <c r="P452" s="17"/>
      <c r="Q452" s="17"/>
      <c r="S452" s="2">
        <v>6432</v>
      </c>
      <c r="T452" s="2">
        <v>1</v>
      </c>
      <c r="U452">
        <f>IF(AND(G452&gt;0,N452&gt;0), N452-G452, 0)</f>
        <v>49</v>
      </c>
      <c r="V452">
        <f>M452-F452</f>
        <v>27</v>
      </c>
      <c r="W452">
        <f>IF(U452 &gt; 0, U452/V452, 0)</f>
        <v>1.8148148148148149</v>
      </c>
      <c r="X452">
        <f>IF(AND(H452&gt;0,O452&gt;0), O452-H452, 0)</f>
        <v>0</v>
      </c>
      <c r="Y452" s="9">
        <f>IF(AND(G452&gt;0,H452&gt;0),G452/H452,"")</f>
        <v>14.336283185840706</v>
      </c>
      <c r="Z452" s="9" t="str">
        <f>IF(AND(N452&gt;0,O452&gt;0),N452/O452,"")</f>
        <v/>
      </c>
      <c r="AA452" s="9">
        <f>IF(AND(G452&gt;0,H452&gt;0),G452/(H452*H452),"")</f>
        <v>1.2686976270655492</v>
      </c>
      <c r="AB452" s="9" t="str">
        <f>IF(AND(N452&gt;0,O452&gt;0),G452/(O452*O452),"")</f>
        <v/>
      </c>
      <c r="AC452" s="9" t="s">
        <v>20</v>
      </c>
      <c r="AD452" s="15"/>
      <c r="AE452" s="9" t="str">
        <f>IF(AC452="","",ROUND(AC452,1))</f>
        <v/>
      </c>
    </row>
    <row r="453" spans="1:31" x14ac:dyDescent="0.25">
      <c r="A453" s="2">
        <v>6501</v>
      </c>
      <c r="B453" s="3" t="s">
        <v>424</v>
      </c>
      <c r="C453" s="2">
        <v>1</v>
      </c>
      <c r="D453" s="3" t="s">
        <v>27</v>
      </c>
      <c r="E453" s="3" t="s">
        <v>20</v>
      </c>
      <c r="F453" s="4">
        <v>42160</v>
      </c>
      <c r="G453" s="11">
        <v>226</v>
      </c>
      <c r="H453" s="19"/>
      <c r="I453" s="19"/>
      <c r="L453" s="13">
        <v>34802</v>
      </c>
      <c r="M453" s="14">
        <v>42206</v>
      </c>
      <c r="N453" s="11">
        <v>320</v>
      </c>
      <c r="O453" s="15"/>
      <c r="P453" s="17"/>
      <c r="Q453" s="17"/>
      <c r="R453" s="17"/>
      <c r="S453" s="2">
        <v>6501</v>
      </c>
      <c r="T453" s="2">
        <v>1</v>
      </c>
      <c r="U453">
        <f>IF(AND(G453&gt;0,N453&gt;0), N453-G453, 0)</f>
        <v>94</v>
      </c>
      <c r="V453">
        <f>M453-F453</f>
        <v>46</v>
      </c>
      <c r="W453">
        <f>IF(U453 &gt; 0, U453/V453, 0)</f>
        <v>2.0434782608695654</v>
      </c>
      <c r="X453">
        <f>IF(AND(H453&gt;0,O453&gt;0), O453-H453, 0)</f>
        <v>0</v>
      </c>
      <c r="Y453" s="9" t="str">
        <f>IF(AND(G453&gt;0,H453&gt;0),G453/H453,"")</f>
        <v/>
      </c>
      <c r="Z453" s="9" t="str">
        <f>IF(AND(N453&gt;0,O453&gt;0),N453/O453,"")</f>
        <v/>
      </c>
      <c r="AA453" s="9" t="str">
        <f>IF(AND(G453&gt;0,H453&gt;0),G453/(H453*H453),"")</f>
        <v/>
      </c>
      <c r="AB453" s="9" t="str">
        <f>IF(AND(N453&gt;0,O453&gt;0),G453/(O453*O453),"")</f>
        <v/>
      </c>
      <c r="AC453" s="9" t="s">
        <v>20</v>
      </c>
      <c r="AD453" s="15"/>
      <c r="AE453" s="9" t="str">
        <f>IF(AC453="","",ROUND(AC453,1))</f>
        <v/>
      </c>
    </row>
    <row r="454" spans="1:31" x14ac:dyDescent="0.25">
      <c r="A454" s="2">
        <v>227</v>
      </c>
      <c r="B454" s="3" t="s">
        <v>74</v>
      </c>
      <c r="C454" s="2">
        <v>1</v>
      </c>
      <c r="D454" s="3" t="s">
        <v>27</v>
      </c>
      <c r="E454" s="3" t="s">
        <v>20</v>
      </c>
      <c r="F454" s="4">
        <v>38445</v>
      </c>
      <c r="G454" s="16">
        <v>269.5</v>
      </c>
      <c r="H454" s="11">
        <v>12.8</v>
      </c>
      <c r="I454" s="11">
        <v>11.5</v>
      </c>
      <c r="J454" s="15"/>
      <c r="K454" s="15"/>
      <c r="L454" s="13">
        <v>9110</v>
      </c>
      <c r="M454" s="14">
        <v>38520</v>
      </c>
      <c r="N454" s="16">
        <v>410</v>
      </c>
      <c r="O454" s="15"/>
      <c r="P454" s="17"/>
      <c r="Q454" s="17"/>
      <c r="R454" s="17"/>
      <c r="S454" s="2">
        <v>227</v>
      </c>
      <c r="T454" s="2">
        <v>1</v>
      </c>
      <c r="U454">
        <f>IF(AND(G454&gt;0,N454&gt;0), N454-G454, 0)</f>
        <v>140.5</v>
      </c>
      <c r="V454">
        <f>M454-F454</f>
        <v>75</v>
      </c>
      <c r="W454">
        <f>IF(U454 &gt; 0, U454/V454, 0)</f>
        <v>1.8733333333333333</v>
      </c>
      <c r="X454">
        <f>IF(AND(H454&gt;0,O454&gt;0), O454-H454, 0)</f>
        <v>0</v>
      </c>
      <c r="Y454" s="9">
        <f>IF(AND(G454&gt;0,H454&gt;0),G454/H454,"")</f>
        <v>21.0546875</v>
      </c>
      <c r="Z454" s="9" t="str">
        <f>IF(AND(N454&gt;0,O454&gt;0),N454/O454,"")</f>
        <v/>
      </c>
      <c r="AA454" s="9">
        <f>IF(AND(G454&gt;0,H454&gt;0),G454/(H454*H454),"")</f>
        <v>1.6448974609374998</v>
      </c>
      <c r="AB454" s="9" t="str">
        <f>IF(AND(N454&gt;0,O454&gt;0),G454/(O454*O454),"")</f>
        <v/>
      </c>
      <c r="AC454" s="9" t="s">
        <v>20</v>
      </c>
      <c r="AD454" s="15"/>
      <c r="AE454" s="9" t="str">
        <f>IF(AC454="","",ROUND(AC454,1))</f>
        <v/>
      </c>
    </row>
    <row r="455" spans="1:31" x14ac:dyDescent="0.25">
      <c r="A455" s="2">
        <v>6891</v>
      </c>
      <c r="B455" s="3" t="s">
        <v>497</v>
      </c>
      <c r="C455" s="2">
        <v>1</v>
      </c>
      <c r="D455" s="3" t="s">
        <v>27</v>
      </c>
      <c r="E455" s="3" t="s">
        <v>20</v>
      </c>
      <c r="F455" s="4">
        <v>42922</v>
      </c>
      <c r="G455" s="11">
        <v>416</v>
      </c>
      <c r="H455" s="16">
        <v>15</v>
      </c>
      <c r="I455" s="16">
        <v>13.3</v>
      </c>
      <c r="J455" s="16">
        <v>14.2</v>
      </c>
      <c r="K455" s="16">
        <v>12.1</v>
      </c>
      <c r="L455" s="13">
        <v>40041</v>
      </c>
      <c r="M455" s="14">
        <v>43040</v>
      </c>
      <c r="N455" s="11">
        <v>910</v>
      </c>
      <c r="O455" s="19"/>
      <c r="P455" s="20"/>
      <c r="Q455" s="20"/>
      <c r="R455" s="20"/>
      <c r="S455" s="2">
        <v>6891</v>
      </c>
      <c r="T455" s="2">
        <v>1</v>
      </c>
      <c r="U455">
        <f>IF(AND(G455&gt;0,N455&gt;0), N455-G455, 0)</f>
        <v>494</v>
      </c>
      <c r="V455">
        <f>M455-F455</f>
        <v>118</v>
      </c>
      <c r="W455">
        <f>IF(U455 &gt; 0, U455/V455, 0)</f>
        <v>4.1864406779661021</v>
      </c>
      <c r="X455">
        <f>IF(AND(H455&gt;0,O455&gt;0), O455-H455, 0)</f>
        <v>0</v>
      </c>
      <c r="Y455" s="9">
        <f>IF(AND(G455&gt;0,H455&gt;0),G455/H455,"")</f>
        <v>27.733333333333334</v>
      </c>
      <c r="Z455" s="9" t="str">
        <f>IF(AND(N455&gt;0,O455&gt;0),N455/O455,"")</f>
        <v/>
      </c>
      <c r="AA455" s="9">
        <f>IF(AND(G455&gt;0,H455&gt;0),G455/(H455*H455),"")</f>
        <v>1.8488888888888888</v>
      </c>
      <c r="AB455" s="9" t="str">
        <f>IF(AND(N455&gt;0,O455&gt;0),G455/(O455*O455),"")</f>
        <v/>
      </c>
      <c r="AC455" s="9" t="s">
        <v>20</v>
      </c>
      <c r="AD455" s="19"/>
      <c r="AE455" s="9" t="str">
        <f>IF(AC455="","",ROUND(AC455,1))</f>
        <v/>
      </c>
    </row>
    <row r="456" spans="1:31" x14ac:dyDescent="0.25">
      <c r="A456" s="2">
        <v>7025</v>
      </c>
      <c r="B456" s="3" t="s">
        <v>299</v>
      </c>
      <c r="C456" s="2">
        <v>1</v>
      </c>
      <c r="D456" s="3" t="s">
        <v>27</v>
      </c>
      <c r="E456" s="3" t="s">
        <v>20</v>
      </c>
      <c r="F456" s="4">
        <v>43115</v>
      </c>
      <c r="G456" s="11">
        <v>846</v>
      </c>
      <c r="H456" s="11">
        <v>19.3</v>
      </c>
      <c r="I456" s="11">
        <v>17.399999999999999</v>
      </c>
      <c r="J456" s="15"/>
      <c r="K456" s="15"/>
      <c r="L456" s="13">
        <v>42164</v>
      </c>
      <c r="M456" s="14">
        <v>43243</v>
      </c>
      <c r="N456" s="11">
        <v>1579</v>
      </c>
      <c r="O456" s="15"/>
      <c r="P456" s="17"/>
      <c r="S456" s="2">
        <v>7025</v>
      </c>
      <c r="T456" s="2">
        <v>1</v>
      </c>
      <c r="U456">
        <f>IF(AND(G456&gt;0,N456&gt;0), N456-G456, 0)</f>
        <v>733</v>
      </c>
      <c r="V456">
        <f>M456-F456</f>
        <v>128</v>
      </c>
      <c r="W456">
        <f>IF(U456 &gt; 0, U456/V456, 0)</f>
        <v>5.7265625</v>
      </c>
      <c r="X456">
        <f>IF(AND(H456&gt;0,O456&gt;0), O456-H456, 0)</f>
        <v>0</v>
      </c>
      <c r="Y456" s="9">
        <f>IF(AND(G456&gt;0,H456&gt;0),G456/H456,"")</f>
        <v>43.834196891191709</v>
      </c>
      <c r="Z456" s="9" t="str">
        <f>IF(AND(N456&gt;0,O456&gt;0),N456/O456,"")</f>
        <v/>
      </c>
      <c r="AA456" s="9">
        <f>IF(AND(G456&gt;0,H456&gt;0),G456/(H456*H456),"")</f>
        <v>2.2712019114607105</v>
      </c>
      <c r="AB456" s="9" t="str">
        <f>IF(AND(N456&gt;0,O456&gt;0),G456/(O456*O456),"")</f>
        <v/>
      </c>
      <c r="AC456" s="9" t="s">
        <v>20</v>
      </c>
      <c r="AD456" s="15"/>
      <c r="AE456" s="9" t="str">
        <f>IF(AC456="","",ROUND(AC456,1))</f>
        <v/>
      </c>
    </row>
    <row r="457" spans="1:31" x14ac:dyDescent="0.25">
      <c r="A457" s="2">
        <v>6637</v>
      </c>
      <c r="B457" s="3" t="s">
        <v>439</v>
      </c>
      <c r="C457" s="2">
        <v>1</v>
      </c>
      <c r="D457" s="3" t="s">
        <v>27</v>
      </c>
      <c r="E457" s="3" t="s">
        <v>20</v>
      </c>
      <c r="F457" s="4">
        <v>42320</v>
      </c>
      <c r="G457" s="16">
        <v>958</v>
      </c>
      <c r="H457" s="11">
        <v>18.899999999999999</v>
      </c>
      <c r="I457" s="11">
        <v>17.600000000000001</v>
      </c>
      <c r="J457" s="11">
        <v>16.899999999999999</v>
      </c>
      <c r="K457" s="11">
        <v>15.3</v>
      </c>
      <c r="L457" s="13">
        <v>38097</v>
      </c>
      <c r="M457" s="14">
        <v>42768</v>
      </c>
      <c r="N457" s="11">
        <v>4640</v>
      </c>
      <c r="O457" s="15"/>
      <c r="P457" s="17"/>
      <c r="Q457" s="20"/>
      <c r="R457" s="20"/>
      <c r="S457" s="2">
        <v>6637</v>
      </c>
      <c r="T457" s="2">
        <v>1</v>
      </c>
      <c r="U457">
        <f>IF(AND(G457&gt;0,N457&gt;0), N457-G457, 0)</f>
        <v>3682</v>
      </c>
      <c r="V457">
        <f>M457-F457</f>
        <v>448</v>
      </c>
      <c r="W457">
        <f>IF(U457 &gt; 0, U457/V457, 0)</f>
        <v>8.21875</v>
      </c>
      <c r="X457">
        <f>IF(AND(H457&gt;0,O457&gt;0), O457-H457, 0)</f>
        <v>0</v>
      </c>
      <c r="Y457" s="9">
        <f>IF(AND(G457&gt;0,H457&gt;0),G457/H457,"")</f>
        <v>50.68783068783069</v>
      </c>
      <c r="Z457" s="9" t="str">
        <f>IF(AND(N457&gt;0,O457&gt;0),N457/O457,"")</f>
        <v/>
      </c>
      <c r="AA457" s="9">
        <f>IF(AND(G457&gt;0,H457&gt;0),G457/(H457*H457),"")</f>
        <v>2.681895803588926</v>
      </c>
      <c r="AB457" s="9" t="str">
        <f>IF(AND(N457&gt;0,O457&gt;0),G457/(O457*O457),"")</f>
        <v/>
      </c>
      <c r="AC457" s="9" t="s">
        <v>20</v>
      </c>
      <c r="AD457" s="15"/>
      <c r="AE457" s="9" t="str">
        <f>IF(AC457="","",ROUND(AC457,1))</f>
        <v/>
      </c>
    </row>
    <row r="458" spans="1:31" x14ac:dyDescent="0.25">
      <c r="A458" s="2">
        <v>7043</v>
      </c>
      <c r="B458" s="3" t="s">
        <v>534</v>
      </c>
      <c r="C458" s="2">
        <v>1</v>
      </c>
      <c r="D458" s="3" t="s">
        <v>27</v>
      </c>
      <c r="E458" s="3" t="s">
        <v>20</v>
      </c>
      <c r="F458" s="4">
        <v>43150</v>
      </c>
      <c r="G458" s="11">
        <v>1100</v>
      </c>
      <c r="H458" s="11">
        <v>21</v>
      </c>
      <c r="I458" s="11">
        <v>19</v>
      </c>
      <c r="J458" s="15"/>
      <c r="K458" s="15"/>
      <c r="L458" s="13">
        <v>42162</v>
      </c>
      <c r="M458" s="14">
        <v>43243</v>
      </c>
      <c r="N458" s="11">
        <v>1525</v>
      </c>
      <c r="O458" s="15"/>
      <c r="P458" s="17"/>
      <c r="Q458" s="17"/>
      <c r="R458" s="17"/>
      <c r="S458" s="2">
        <v>7043</v>
      </c>
      <c r="T458" s="2">
        <v>1</v>
      </c>
      <c r="U458">
        <f>IF(AND(G458&gt;0,N458&gt;0), N458-G458, 0)</f>
        <v>425</v>
      </c>
      <c r="V458">
        <f>M458-F458</f>
        <v>93</v>
      </c>
      <c r="W458">
        <f>IF(U458 &gt; 0, U458/V458, 0)</f>
        <v>4.56989247311828</v>
      </c>
      <c r="X458">
        <f>IF(AND(H458&gt;0,O458&gt;0), O458-H458, 0)</f>
        <v>0</v>
      </c>
      <c r="Y458" s="9">
        <f>IF(AND(G458&gt;0,H458&gt;0),G458/H458,"")</f>
        <v>52.38095238095238</v>
      </c>
      <c r="Z458" s="9" t="str">
        <f>IF(AND(N458&gt;0,O458&gt;0),N458/O458,"")</f>
        <v/>
      </c>
      <c r="AA458" s="9">
        <f>IF(AND(G458&gt;0,H458&gt;0),G458/(H458*H458),"")</f>
        <v>2.4943310657596371</v>
      </c>
      <c r="AB458" s="9" t="str">
        <f>IF(AND(N458&gt;0,O458&gt;0),G458/(O458*O458),"")</f>
        <v/>
      </c>
      <c r="AC458" s="9" t="s">
        <v>20</v>
      </c>
      <c r="AD458" s="15"/>
      <c r="AE458" s="9" t="str">
        <f>IF(AC458="","",ROUND(AC458,1))</f>
        <v/>
      </c>
    </row>
    <row r="459" spans="1:31" x14ac:dyDescent="0.25">
      <c r="A459" s="2">
        <v>6710</v>
      </c>
      <c r="B459" s="3" t="s">
        <v>460</v>
      </c>
      <c r="C459" s="2">
        <v>1</v>
      </c>
      <c r="D459" s="3" t="s">
        <v>27</v>
      </c>
      <c r="E459" s="3" t="s">
        <v>20</v>
      </c>
      <c r="F459" s="4">
        <v>42489</v>
      </c>
      <c r="G459" s="11">
        <v>1123</v>
      </c>
      <c r="H459" s="19"/>
      <c r="I459" s="19"/>
      <c r="L459" s="13">
        <v>38101</v>
      </c>
      <c r="M459" s="14">
        <v>42768</v>
      </c>
      <c r="N459" s="11">
        <v>3340</v>
      </c>
      <c r="O459" s="19"/>
      <c r="P459" s="20"/>
      <c r="S459" s="2">
        <v>6710</v>
      </c>
      <c r="T459" s="2">
        <v>1</v>
      </c>
      <c r="U459">
        <f>IF(AND(G459&gt;0,N459&gt;0), N459-G459, 0)</f>
        <v>2217</v>
      </c>
      <c r="V459">
        <f>M459-F459</f>
        <v>279</v>
      </c>
      <c r="W459">
        <f>IF(U459 &gt; 0, U459/V459, 0)</f>
        <v>7.946236559139785</v>
      </c>
      <c r="X459">
        <f>IF(AND(H459&gt;0,O459&gt;0), O459-H459, 0)</f>
        <v>0</v>
      </c>
      <c r="Y459" s="9" t="str">
        <f>IF(AND(G459&gt;0,H459&gt;0),G459/H459,"")</f>
        <v/>
      </c>
      <c r="Z459" s="9" t="str">
        <f>IF(AND(N459&gt;0,O459&gt;0),N459/O459,"")</f>
        <v/>
      </c>
      <c r="AA459" s="9" t="str">
        <f>IF(AND(G459&gt;0,H459&gt;0),G459/(H459*H459),"")</f>
        <v/>
      </c>
      <c r="AB459" s="9" t="str">
        <f>IF(AND(N459&gt;0,O459&gt;0),G459/(O459*O459),"")</f>
        <v/>
      </c>
      <c r="AC459" s="9" t="s">
        <v>20</v>
      </c>
      <c r="AD459" s="19"/>
      <c r="AE459" s="9" t="str">
        <f>IF(AC459="","",ROUND(AC459,1))</f>
        <v/>
      </c>
    </row>
    <row r="460" spans="1:31" x14ac:dyDescent="0.25">
      <c r="A460" s="2">
        <v>6438</v>
      </c>
      <c r="B460" s="3" t="s">
        <v>220</v>
      </c>
      <c r="C460" s="2">
        <v>1</v>
      </c>
      <c r="D460" s="3" t="s">
        <v>27</v>
      </c>
      <c r="E460" s="3" t="s">
        <v>20</v>
      </c>
      <c r="F460" s="4">
        <v>42118</v>
      </c>
      <c r="G460" s="11">
        <v>1245</v>
      </c>
      <c r="H460" s="11">
        <v>22.1</v>
      </c>
      <c r="I460" s="11">
        <v>19.5</v>
      </c>
      <c r="J460" s="11">
        <v>20</v>
      </c>
      <c r="K460" s="11">
        <v>16.399999999999999</v>
      </c>
      <c r="L460" s="13">
        <v>34255</v>
      </c>
      <c r="M460" s="14">
        <v>42135</v>
      </c>
      <c r="N460" s="16">
        <v>1245</v>
      </c>
      <c r="O460" s="15"/>
      <c r="P460" s="17"/>
      <c r="Q460" s="17"/>
      <c r="R460" s="17"/>
      <c r="S460" s="2">
        <v>6438</v>
      </c>
      <c r="T460" s="2">
        <v>1</v>
      </c>
      <c r="U460">
        <f>IF(AND(G460&gt;0,N460&gt;0), N460-G460, 0)</f>
        <v>0</v>
      </c>
      <c r="V460">
        <f>M460-F460</f>
        <v>17</v>
      </c>
      <c r="W460">
        <f>IF(U460 &gt; 0, U460/V460, 0)</f>
        <v>0</v>
      </c>
      <c r="X460">
        <f>IF(AND(H460&gt;0,O460&gt;0), O460-H460, 0)</f>
        <v>0</v>
      </c>
      <c r="Y460" s="9">
        <f>IF(AND(G460&gt;0,H460&gt;0),G460/H460,"")</f>
        <v>56.334841628959275</v>
      </c>
      <c r="Z460" s="9" t="str">
        <f>IF(AND(N460&gt;0,O460&gt;0),N460/O460,"")</f>
        <v/>
      </c>
      <c r="AA460" s="9">
        <f>IF(AND(G460&gt;0,H460&gt;0),G460/(H460*H460),"")</f>
        <v>2.5490878565139941</v>
      </c>
      <c r="AB460" s="9" t="str">
        <f>IF(AND(N460&gt;0,O460&gt;0),G460/(O460*O460),"")</f>
        <v/>
      </c>
      <c r="AC460" s="9" t="s">
        <v>20</v>
      </c>
      <c r="AD460" s="15"/>
      <c r="AE460" s="9" t="str">
        <f>IF(AC460="","",ROUND(AC460,1))</f>
        <v/>
      </c>
    </row>
    <row r="461" spans="1:31" x14ac:dyDescent="0.25">
      <c r="A461" s="2">
        <v>6602</v>
      </c>
      <c r="B461" s="3" t="s">
        <v>431</v>
      </c>
      <c r="C461" s="2">
        <v>1</v>
      </c>
      <c r="D461" s="3" t="s">
        <v>27</v>
      </c>
      <c r="E461" s="3" t="s">
        <v>20</v>
      </c>
      <c r="F461" s="4">
        <v>42260</v>
      </c>
      <c r="G461" s="11">
        <v>1440</v>
      </c>
      <c r="H461" s="11">
        <v>23.5</v>
      </c>
      <c r="I461" s="11">
        <v>21</v>
      </c>
      <c r="J461" s="11">
        <v>21.5</v>
      </c>
      <c r="K461" s="11">
        <v>18.5</v>
      </c>
      <c r="L461" s="13">
        <v>35425</v>
      </c>
      <c r="M461" s="14">
        <v>42306</v>
      </c>
      <c r="N461" s="11">
        <v>1884</v>
      </c>
      <c r="O461" s="15"/>
      <c r="P461" s="17"/>
      <c r="Q461" s="17"/>
      <c r="R461" s="17"/>
      <c r="S461" s="2">
        <v>6602</v>
      </c>
      <c r="T461" s="2">
        <v>1</v>
      </c>
      <c r="U461">
        <f>IF(AND(G461&gt;0,N461&gt;0), N461-G461, 0)</f>
        <v>444</v>
      </c>
      <c r="V461">
        <f>M461-F461</f>
        <v>46</v>
      </c>
      <c r="W461">
        <f>IF(U461 &gt; 0, U461/V461, 0)</f>
        <v>9.6521739130434785</v>
      </c>
      <c r="X461">
        <f>IF(AND(H461&gt;0,O461&gt;0), O461-H461, 0)</f>
        <v>0</v>
      </c>
      <c r="Y461" s="9">
        <f>IF(AND(G461&gt;0,H461&gt;0),G461/H461,"")</f>
        <v>61.276595744680854</v>
      </c>
      <c r="Z461" s="9" t="str">
        <f>IF(AND(N461&gt;0,O461&gt;0),N461/O461,"")</f>
        <v/>
      </c>
      <c r="AA461" s="9">
        <f>IF(AND(G461&gt;0,H461&gt;0),G461/(H461*H461),"")</f>
        <v>2.6075147125396105</v>
      </c>
      <c r="AB461" s="9" t="str">
        <f>IF(AND(N461&gt;0,O461&gt;0),G461/(O461*O461),"")</f>
        <v/>
      </c>
      <c r="AC461" s="9" t="s">
        <v>20</v>
      </c>
      <c r="AD461" s="15"/>
      <c r="AE461" s="9" t="str">
        <f>IF(AC461="","",ROUND(AC461,1))</f>
        <v/>
      </c>
    </row>
    <row r="462" spans="1:31" x14ac:dyDescent="0.25">
      <c r="A462" s="2">
        <v>1147</v>
      </c>
      <c r="B462" s="3" t="s">
        <v>131</v>
      </c>
      <c r="C462" s="2">
        <v>1</v>
      </c>
      <c r="D462" s="3" t="s">
        <v>27</v>
      </c>
      <c r="E462" s="3" t="s">
        <v>20</v>
      </c>
      <c r="F462" s="4">
        <v>36377</v>
      </c>
      <c r="G462" s="11">
        <v>1900</v>
      </c>
      <c r="H462" s="11">
        <v>41</v>
      </c>
      <c r="I462" s="15"/>
      <c r="J462" s="15"/>
      <c r="K462" s="15"/>
      <c r="L462" s="13">
        <v>8680</v>
      </c>
      <c r="M462" s="14">
        <v>36417</v>
      </c>
      <c r="N462" s="11">
        <v>3015</v>
      </c>
      <c r="O462" s="19"/>
      <c r="P462" s="20"/>
      <c r="Q462" s="20"/>
      <c r="R462" s="20"/>
      <c r="S462" s="2">
        <v>1147</v>
      </c>
      <c r="T462" s="2">
        <v>1</v>
      </c>
      <c r="U462">
        <f>IF(AND(G462&gt;0,N462&gt;0), N462-G462, 0)</f>
        <v>1115</v>
      </c>
      <c r="V462">
        <f>M462-F462</f>
        <v>40</v>
      </c>
      <c r="W462">
        <f>IF(U462 &gt; 0, U462/V462, 0)</f>
        <v>27.875</v>
      </c>
      <c r="X462">
        <f>IF(AND(H462&gt;0,O462&gt;0), O462-H462, 0)</f>
        <v>0</v>
      </c>
      <c r="Y462" s="9">
        <f>IF(AND(G462&gt;0,H462&gt;0),G462/H462,"")</f>
        <v>46.341463414634148</v>
      </c>
      <c r="Z462" s="9" t="str">
        <f>IF(AND(N462&gt;0,O462&gt;0),N462/O462,"")</f>
        <v/>
      </c>
      <c r="AA462" s="9">
        <f>IF(AND(G462&gt;0,H462&gt;0),G462/(H462*H462),"")</f>
        <v>1.1302795954788816</v>
      </c>
      <c r="AB462" s="9" t="str">
        <f>IF(AND(N462&gt;0,O462&gt;0),G462/(O462*O462),"")</f>
        <v/>
      </c>
      <c r="AC462" s="9" t="s">
        <v>20</v>
      </c>
      <c r="AD462" s="19"/>
      <c r="AE462" s="9" t="str">
        <f>IF(AC462="","",ROUND(AC462,1))</f>
        <v/>
      </c>
    </row>
    <row r="463" spans="1:31" x14ac:dyDescent="0.25">
      <c r="A463" s="2">
        <v>6618</v>
      </c>
      <c r="B463" s="3" t="s">
        <v>435</v>
      </c>
      <c r="C463" s="2">
        <v>1</v>
      </c>
      <c r="D463" s="3" t="s">
        <v>27</v>
      </c>
      <c r="E463" s="3" t="s">
        <v>20</v>
      </c>
      <c r="F463" s="4">
        <v>42286</v>
      </c>
      <c r="G463" s="11">
        <v>2200</v>
      </c>
      <c r="H463" s="11">
        <v>26.6</v>
      </c>
      <c r="I463" s="11">
        <v>21.9</v>
      </c>
      <c r="J463" s="11">
        <v>23.8</v>
      </c>
      <c r="K463" s="11">
        <v>21.3</v>
      </c>
      <c r="L463" s="13">
        <v>35423</v>
      </c>
      <c r="M463" s="14">
        <v>42306</v>
      </c>
      <c r="N463" s="11">
        <v>2477</v>
      </c>
      <c r="O463" s="15"/>
      <c r="P463" s="17"/>
      <c r="Q463" s="17"/>
      <c r="R463" s="17"/>
      <c r="S463" s="2">
        <v>6618</v>
      </c>
      <c r="T463" s="2">
        <v>1</v>
      </c>
      <c r="U463">
        <f>IF(AND(G463&gt;0,N463&gt;0), N463-G463, 0)</f>
        <v>277</v>
      </c>
      <c r="V463">
        <f>M463-F463</f>
        <v>20</v>
      </c>
      <c r="W463">
        <f>IF(U463 &gt; 0, U463/V463, 0)</f>
        <v>13.85</v>
      </c>
      <c r="X463">
        <f>IF(AND(H463&gt;0,O463&gt;0), O463-H463, 0)</f>
        <v>0</v>
      </c>
      <c r="Y463" s="9">
        <f>IF(AND(G463&gt;0,H463&gt;0),G463/H463,"")</f>
        <v>82.706766917293223</v>
      </c>
      <c r="Z463" s="9" t="str">
        <f>IF(AND(N463&gt;0,O463&gt;0),N463/O463,"")</f>
        <v/>
      </c>
      <c r="AA463" s="9">
        <f>IF(AND(G463&gt;0,H463&gt;0),G463/(H463*H463),"")</f>
        <v>3.1092769517779408</v>
      </c>
      <c r="AB463" s="9" t="str">
        <f>IF(AND(N463&gt;0,O463&gt;0),G463/(O463*O463),"")</f>
        <v/>
      </c>
      <c r="AC463" s="9" t="s">
        <v>20</v>
      </c>
      <c r="AD463" s="15"/>
      <c r="AE463" s="9" t="str">
        <f>IF(AC463="","",ROUND(AC463,1))</f>
        <v/>
      </c>
    </row>
    <row r="464" spans="1:31" x14ac:dyDescent="0.25">
      <c r="A464" s="2">
        <v>7044</v>
      </c>
      <c r="B464" s="3" t="s">
        <v>535</v>
      </c>
      <c r="C464" s="2">
        <v>1</v>
      </c>
      <c r="D464" s="3" t="s">
        <v>27</v>
      </c>
      <c r="E464" s="3" t="s">
        <v>20</v>
      </c>
      <c r="F464" s="4">
        <v>43151</v>
      </c>
      <c r="G464" s="11">
        <v>2752</v>
      </c>
      <c r="H464" s="11">
        <v>28.3</v>
      </c>
      <c r="I464" s="11">
        <v>25.1</v>
      </c>
      <c r="J464" s="11">
        <v>25.6</v>
      </c>
      <c r="K464" s="11">
        <v>20.3</v>
      </c>
      <c r="L464" s="13">
        <v>41868</v>
      </c>
      <c r="M464" s="14">
        <v>43215</v>
      </c>
      <c r="N464" s="11">
        <v>2934</v>
      </c>
      <c r="O464" s="15"/>
      <c r="P464" s="17"/>
      <c r="Q464" s="17"/>
      <c r="R464" s="17"/>
      <c r="S464" s="2">
        <v>7044</v>
      </c>
      <c r="T464" s="2">
        <v>1</v>
      </c>
      <c r="U464">
        <f>IF(AND(G464&gt;0,N464&gt;0), N464-G464, 0)</f>
        <v>182</v>
      </c>
      <c r="V464">
        <f>M464-F464</f>
        <v>64</v>
      </c>
      <c r="W464">
        <f>IF(U464 &gt; 0, U464/V464, 0)</f>
        <v>2.84375</v>
      </c>
      <c r="X464">
        <f>IF(AND(H464&gt;0,O464&gt;0), O464-H464, 0)</f>
        <v>0</v>
      </c>
      <c r="Y464" s="9">
        <f>IF(AND(G464&gt;0,H464&gt;0),G464/H464,"")</f>
        <v>97.243816254416956</v>
      </c>
      <c r="Z464" s="9" t="str">
        <f>IF(AND(N464&gt;0,O464&gt;0),N464/O464,"")</f>
        <v/>
      </c>
      <c r="AA464" s="9">
        <f>IF(AND(G464&gt;0,H464&gt;0),G464/(H464*H464),"")</f>
        <v>3.4361772528062531</v>
      </c>
      <c r="AB464" s="9" t="str">
        <f>IF(AND(N464&gt;0,O464&gt;0),G464/(O464*O464),"")</f>
        <v/>
      </c>
      <c r="AC464" s="9" t="s">
        <v>20</v>
      </c>
      <c r="AD464" s="15"/>
      <c r="AE464" s="9" t="str">
        <f>IF(AC464="","",ROUND(AC464,1))</f>
        <v/>
      </c>
    </row>
    <row r="465" spans="1:31" x14ac:dyDescent="0.25">
      <c r="A465" s="2">
        <v>6871</v>
      </c>
      <c r="B465" s="3" t="s">
        <v>489</v>
      </c>
      <c r="C465" s="2">
        <v>1</v>
      </c>
      <c r="D465" s="3" t="s">
        <v>27</v>
      </c>
      <c r="E465" s="3" t="s">
        <v>20</v>
      </c>
      <c r="F465" s="4">
        <v>42849</v>
      </c>
      <c r="G465" s="11">
        <v>2760</v>
      </c>
      <c r="H465" s="16">
        <v>28.3</v>
      </c>
      <c r="I465" s="16">
        <v>26.2</v>
      </c>
      <c r="J465" s="16">
        <v>25.5</v>
      </c>
      <c r="K465" s="16">
        <v>21.4</v>
      </c>
      <c r="L465" s="13">
        <v>38947</v>
      </c>
      <c r="M465" s="14">
        <v>42891</v>
      </c>
      <c r="N465" s="11">
        <v>2940</v>
      </c>
      <c r="O465" s="19"/>
      <c r="P465" s="20"/>
      <c r="Q465" s="20"/>
      <c r="R465" s="20"/>
      <c r="S465" s="2">
        <v>6871</v>
      </c>
      <c r="T465" s="2">
        <v>1</v>
      </c>
      <c r="U465">
        <f>IF(AND(G465&gt;0,N465&gt;0), N465-G465, 0)</f>
        <v>180</v>
      </c>
      <c r="V465">
        <f>M465-F465</f>
        <v>42</v>
      </c>
      <c r="W465">
        <f>IF(U465 &gt; 0, U465/V465, 0)</f>
        <v>4.2857142857142856</v>
      </c>
      <c r="X465">
        <f>IF(AND(H465&gt;0,O465&gt;0), O465-H465, 0)</f>
        <v>0</v>
      </c>
      <c r="Y465" s="9">
        <f>IF(AND(G465&gt;0,H465&gt;0),G465/H465,"")</f>
        <v>97.526501766784449</v>
      </c>
      <c r="Z465" s="9" t="str">
        <f>IF(AND(N465&gt;0,O465&gt;0),N465/O465,"")</f>
        <v/>
      </c>
      <c r="AA465" s="9">
        <f>IF(AND(G465&gt;0,H465&gt;0),G465/(H465*H465),"")</f>
        <v>3.446166140169062</v>
      </c>
      <c r="AB465" s="9" t="str">
        <f>IF(AND(N465&gt;0,O465&gt;0),G465/(O465*O465),"")</f>
        <v/>
      </c>
      <c r="AC465" s="9" t="s">
        <v>20</v>
      </c>
      <c r="AD465" s="19"/>
      <c r="AE465" s="9" t="str">
        <f>IF(AC465="","",ROUND(AC465,1))</f>
        <v/>
      </c>
    </row>
    <row r="466" spans="1:31" x14ac:dyDescent="0.25">
      <c r="A466" s="2">
        <v>1155</v>
      </c>
      <c r="B466" s="3" t="s">
        <v>132</v>
      </c>
      <c r="C466" s="2">
        <v>1</v>
      </c>
      <c r="D466" s="3" t="s">
        <v>27</v>
      </c>
      <c r="E466" s="3" t="s">
        <v>20</v>
      </c>
      <c r="F466" s="4">
        <v>36403</v>
      </c>
      <c r="G466" s="11">
        <v>2890</v>
      </c>
      <c r="H466" s="11">
        <v>40</v>
      </c>
      <c r="I466" s="15"/>
      <c r="J466" s="15"/>
      <c r="K466" s="15"/>
      <c r="L466" s="13">
        <v>8246</v>
      </c>
      <c r="M466" s="14">
        <v>36417</v>
      </c>
      <c r="N466" s="11">
        <v>2300</v>
      </c>
      <c r="O466" s="15"/>
      <c r="P466" s="17"/>
      <c r="Q466" s="17"/>
      <c r="R466" s="17"/>
      <c r="S466" s="2">
        <v>1155</v>
      </c>
      <c r="T466" s="2">
        <v>1</v>
      </c>
      <c r="U466">
        <f>IF(AND(G466&gt;0,N466&gt;0), N466-G466, 0)</f>
        <v>-590</v>
      </c>
      <c r="V466">
        <f>M466-F466</f>
        <v>14</v>
      </c>
      <c r="W466">
        <f>IF(U466 &gt; 0, U466/V466, 0)</f>
        <v>0</v>
      </c>
      <c r="X466">
        <f>IF(AND(H466&gt;0,O466&gt;0), O466-H466, 0)</f>
        <v>0</v>
      </c>
      <c r="Y466" s="9">
        <f>IF(AND(G466&gt;0,H466&gt;0),G466/H466,"")</f>
        <v>72.25</v>
      </c>
      <c r="Z466" s="9" t="str">
        <f>IF(AND(N466&gt;0,O466&gt;0),N466/O466,"")</f>
        <v/>
      </c>
      <c r="AA466" s="9">
        <f>IF(AND(G466&gt;0,H466&gt;0),G466/(H466*H466),"")</f>
        <v>1.8062499999999999</v>
      </c>
      <c r="AB466" s="9" t="str">
        <f>IF(AND(N466&gt;0,O466&gt;0),G466/(O466*O466),"")</f>
        <v/>
      </c>
      <c r="AC466" s="9" t="s">
        <v>20</v>
      </c>
      <c r="AD466" s="15"/>
      <c r="AE466" s="9" t="str">
        <f>IF(AC466="","",ROUND(AC466,1))</f>
        <v/>
      </c>
    </row>
    <row r="467" spans="1:31" x14ac:dyDescent="0.25">
      <c r="A467" s="2">
        <v>113</v>
      </c>
      <c r="B467" s="3" t="s">
        <v>50</v>
      </c>
      <c r="C467" s="2">
        <v>1</v>
      </c>
      <c r="D467" s="3" t="s">
        <v>27</v>
      </c>
      <c r="E467" s="3" t="s">
        <v>20</v>
      </c>
      <c r="F467" s="4">
        <v>36295</v>
      </c>
      <c r="G467" s="11">
        <v>15000</v>
      </c>
      <c r="H467" s="11">
        <v>54</v>
      </c>
      <c r="I467" s="15"/>
      <c r="J467" s="15"/>
      <c r="K467" s="15"/>
      <c r="L467" s="13">
        <v>8395</v>
      </c>
      <c r="M467" s="14">
        <v>36417</v>
      </c>
      <c r="N467" s="11">
        <v>17800</v>
      </c>
      <c r="O467" s="15"/>
      <c r="P467" s="17"/>
      <c r="Q467" s="17"/>
      <c r="R467" s="17"/>
      <c r="S467" s="2">
        <v>113</v>
      </c>
      <c r="T467" s="2">
        <v>1</v>
      </c>
      <c r="U467">
        <f>IF(AND(G467&gt;0,N467&gt;0), N467-G467, 0)</f>
        <v>2800</v>
      </c>
      <c r="V467">
        <f>M467-F467</f>
        <v>122</v>
      </c>
      <c r="W467">
        <f>IF(U467 &gt; 0, U467/V467, 0)</f>
        <v>22.950819672131146</v>
      </c>
      <c r="X467">
        <f>IF(AND(H467&gt;0,O467&gt;0), O467-H467, 0)</f>
        <v>0</v>
      </c>
      <c r="Y467" s="9">
        <f>IF(AND(G467&gt;0,H467&gt;0),G467/H467,"")</f>
        <v>277.77777777777777</v>
      </c>
      <c r="Z467" s="9" t="str">
        <f>IF(AND(N467&gt;0,O467&gt;0),N467/O467,"")</f>
        <v/>
      </c>
      <c r="AA467" s="9">
        <f>IF(AND(G467&gt;0,H467&gt;0),G467/(H467*H467),"")</f>
        <v>5.1440329218106999</v>
      </c>
      <c r="AB467" s="9" t="str">
        <f>IF(AND(N467&gt;0,O467&gt;0),G467/(O467*O467),"")</f>
        <v/>
      </c>
      <c r="AC467" s="9" t="s">
        <v>20</v>
      </c>
      <c r="AD467" s="15"/>
      <c r="AE467" s="9" t="str">
        <f>IF(AC467="","",ROUND(AC467,1))</f>
        <v/>
      </c>
    </row>
    <row r="468" spans="1:31" x14ac:dyDescent="0.25">
      <c r="A468" s="2">
        <v>48</v>
      </c>
      <c r="B468" s="3" t="s">
        <v>33</v>
      </c>
      <c r="C468" s="2">
        <v>1</v>
      </c>
      <c r="D468" s="3" t="s">
        <v>27</v>
      </c>
      <c r="E468" s="3" t="s">
        <v>20</v>
      </c>
      <c r="F468" s="4">
        <v>37659</v>
      </c>
      <c r="G468" s="11">
        <v>15500</v>
      </c>
      <c r="H468" s="11">
        <v>50</v>
      </c>
      <c r="I468" s="11">
        <v>46</v>
      </c>
      <c r="J468" s="11">
        <v>48.2</v>
      </c>
      <c r="K468" s="11">
        <v>39.299999999999997</v>
      </c>
      <c r="L468" s="13">
        <v>8945</v>
      </c>
      <c r="M468" s="14">
        <v>37681</v>
      </c>
      <c r="N468" s="11">
        <v>15500</v>
      </c>
      <c r="O468" s="15"/>
      <c r="P468" s="17"/>
      <c r="Q468" s="17"/>
      <c r="R468" s="20"/>
      <c r="S468" s="2">
        <v>48</v>
      </c>
      <c r="T468" s="2">
        <v>1</v>
      </c>
      <c r="U468">
        <f>IF(AND(G468&gt;0,N468&gt;0), N468-G468, 0)</f>
        <v>0</v>
      </c>
      <c r="V468">
        <f>M468-F468</f>
        <v>22</v>
      </c>
      <c r="W468">
        <f>IF(U468 &gt; 0, U468/V468, 0)</f>
        <v>0</v>
      </c>
      <c r="X468">
        <f>IF(AND(H468&gt;0,O468&gt;0), O468-H468, 0)</f>
        <v>0</v>
      </c>
      <c r="Y468" s="9">
        <f>IF(AND(G468&gt;0,H468&gt;0),G468/H468,"")</f>
        <v>310</v>
      </c>
      <c r="Z468" s="9" t="str">
        <f>IF(AND(N468&gt;0,O468&gt;0),N468/O468,"")</f>
        <v/>
      </c>
      <c r="AA468" s="9">
        <f>IF(AND(G468&gt;0,H468&gt;0),G468/(H468*H468),"")</f>
        <v>6.2</v>
      </c>
      <c r="AB468" s="9" t="str">
        <f>IF(AND(N468&gt;0,O468&gt;0),G468/(O468*O468),"")</f>
        <v/>
      </c>
      <c r="AC468" s="9" t="s">
        <v>20</v>
      </c>
      <c r="AD468" s="15"/>
      <c r="AE468" s="9" t="str">
        <f>IF(AC468="","",ROUND(AC468,1))</f>
        <v/>
      </c>
    </row>
    <row r="469" spans="1:31" x14ac:dyDescent="0.25">
      <c r="A469" s="2">
        <v>3108</v>
      </c>
      <c r="B469" s="3" t="s">
        <v>182</v>
      </c>
      <c r="C469" s="2">
        <v>1</v>
      </c>
      <c r="D469" s="3" t="s">
        <v>27</v>
      </c>
      <c r="E469" s="3" t="s">
        <v>20</v>
      </c>
      <c r="F469" s="4">
        <v>39856</v>
      </c>
      <c r="G469" s="11">
        <v>31160</v>
      </c>
      <c r="H469" s="11">
        <v>69.400000000000006</v>
      </c>
      <c r="I469" s="11">
        <v>60.4</v>
      </c>
      <c r="J469" s="15"/>
      <c r="K469" s="15"/>
      <c r="L469" s="13">
        <v>15121</v>
      </c>
      <c r="M469" s="14">
        <v>39936</v>
      </c>
      <c r="N469" s="11">
        <v>35420</v>
      </c>
      <c r="O469" s="15"/>
      <c r="P469" s="17"/>
      <c r="Q469" s="17"/>
      <c r="R469" s="17"/>
      <c r="S469" s="2">
        <v>3108</v>
      </c>
      <c r="T469" s="2">
        <v>1</v>
      </c>
      <c r="U469">
        <f>IF(AND(G469&gt;0,N469&gt;0), N469-G469, 0)</f>
        <v>4260</v>
      </c>
      <c r="V469">
        <f>M469-F469</f>
        <v>80</v>
      </c>
      <c r="W469">
        <f>IF(U469 &gt; 0, U469/V469, 0)</f>
        <v>53.25</v>
      </c>
      <c r="X469">
        <f>IF(AND(H469&gt;0,O469&gt;0), O469-H469, 0)</f>
        <v>0</v>
      </c>
      <c r="Y469" s="9">
        <f>IF(AND(G469&gt;0,H469&gt;0),G469/H469,"")</f>
        <v>448.99135446685875</v>
      </c>
      <c r="Z469" s="9" t="str">
        <f>IF(AND(N469&gt;0,O469&gt;0),N469/O469,"")</f>
        <v/>
      </c>
      <c r="AA469" s="9">
        <f>IF(AND(G469&gt;0,H469&gt;0),G469/(H469*H469),"")</f>
        <v>6.4696160586002698</v>
      </c>
      <c r="AB469" s="9" t="str">
        <f>IF(AND(N469&gt;0,O469&gt;0),G469/(O469*O469),"")</f>
        <v/>
      </c>
      <c r="AC469" s="9" t="s">
        <v>20</v>
      </c>
      <c r="AD469" s="15"/>
      <c r="AE469" s="9" t="str">
        <f>IF(AC469="","",ROUND(AC469,1))</f>
        <v/>
      </c>
    </row>
    <row r="470" spans="1:31" ht="75" x14ac:dyDescent="0.25">
      <c r="A470" s="2">
        <v>6679</v>
      </c>
      <c r="B470" s="3" t="s">
        <v>456</v>
      </c>
      <c r="C470" s="2">
        <v>10</v>
      </c>
      <c r="D470" s="3" t="s">
        <v>301</v>
      </c>
      <c r="E470" s="3" t="s">
        <v>20</v>
      </c>
      <c r="F470" s="4">
        <v>42415</v>
      </c>
      <c r="G470" s="11">
        <v>11440</v>
      </c>
      <c r="H470" s="15"/>
      <c r="I470" s="15"/>
      <c r="J470" s="15"/>
      <c r="K470" s="15"/>
      <c r="L470" s="13">
        <v>36074</v>
      </c>
      <c r="M470" s="14">
        <v>42415</v>
      </c>
      <c r="N470" s="11">
        <v>11440</v>
      </c>
      <c r="O470" s="15"/>
      <c r="P470" s="17"/>
      <c r="Q470" s="17"/>
      <c r="R470" s="17"/>
      <c r="S470" s="2">
        <v>6679</v>
      </c>
      <c r="T470" s="2">
        <v>1</v>
      </c>
      <c r="U470">
        <f>IF(AND(G470&gt;0,N470&gt;0), N470-G470, 0)</f>
        <v>0</v>
      </c>
      <c r="V470">
        <f>M470-F470</f>
        <v>0</v>
      </c>
      <c r="W470">
        <f>IF(U470 &gt; 0, U470/V470, 0)</f>
        <v>0</v>
      </c>
      <c r="X470">
        <f>IF(AND(H470&gt;0,O470&gt;0), O470-H470, 0)</f>
        <v>0</v>
      </c>
      <c r="Y470" s="9" t="str">
        <f>IF(AND(G470&gt;0,H470&gt;0),G470/H470,"")</f>
        <v/>
      </c>
      <c r="Z470" s="9" t="str">
        <f>IF(AND(N470&gt;0,O470&gt;0),N470/O470,"")</f>
        <v/>
      </c>
      <c r="AA470" s="9" t="str">
        <f>IF(AND(G470&gt;0,H470&gt;0),G470/(H470*H470),"")</f>
        <v/>
      </c>
      <c r="AB470" s="9" t="str">
        <f>IF(AND(N470&gt;0,O470&gt;0),G470/(O470*O470),"")</f>
        <v/>
      </c>
      <c r="AC470" s="9" t="s">
        <v>20</v>
      </c>
      <c r="AD470" s="15"/>
      <c r="AE470" s="9" t="str">
        <f>IF(AC470="","",ROUND(AC470,1))</f>
        <v/>
      </c>
    </row>
    <row r="471" spans="1:31" x14ac:dyDescent="0.25">
      <c r="A471" s="2">
        <v>98</v>
      </c>
      <c r="B471" s="3" t="s">
        <v>45</v>
      </c>
      <c r="C471" s="2">
        <v>2</v>
      </c>
      <c r="D471" s="3" t="s">
        <v>19</v>
      </c>
      <c r="E471" s="3" t="s">
        <v>20</v>
      </c>
      <c r="F471" s="4">
        <v>37488</v>
      </c>
      <c r="G471" s="11">
        <v>17</v>
      </c>
      <c r="H471" s="19"/>
      <c r="I471" s="19"/>
      <c r="J471" s="16">
        <v>4.3</v>
      </c>
      <c r="K471" s="19"/>
      <c r="L471" s="13">
        <v>8163</v>
      </c>
      <c r="M471" s="14">
        <v>37718</v>
      </c>
      <c r="N471" s="16">
        <v>394.2</v>
      </c>
      <c r="O471" s="15"/>
      <c r="P471" s="17"/>
      <c r="Q471" s="5">
        <v>12.6</v>
      </c>
      <c r="R471" s="5">
        <v>10.8</v>
      </c>
      <c r="S471" s="2">
        <v>98</v>
      </c>
      <c r="T471" s="2">
        <v>1</v>
      </c>
      <c r="U471">
        <f>IF(AND(G471&gt;0,N471&gt;0), N471-G471, 0)</f>
        <v>377.2</v>
      </c>
      <c r="V471">
        <f>M471-F471</f>
        <v>230</v>
      </c>
      <c r="W471">
        <f>IF(U471 &gt; 0, U471/V471, 0)</f>
        <v>1.64</v>
      </c>
      <c r="X471">
        <f>IF(AND(H471&gt;0,O471&gt;0), O471-H471, 0)</f>
        <v>0</v>
      </c>
      <c r="Y471" s="9" t="str">
        <f>IF(AND(G471&gt;0,H471&gt;0),G471/H471,"")</f>
        <v/>
      </c>
      <c r="Z471" s="9" t="str">
        <f>IF(AND(N471&gt;0,O471&gt;0),N471/O471,"")</f>
        <v/>
      </c>
      <c r="AA471" s="9" t="str">
        <f>IF(AND(G471&gt;0,H471&gt;0),G471/(H471*H471),"")</f>
        <v/>
      </c>
      <c r="AB471" s="9" t="str">
        <f>IF(AND(N471&gt;0,O471&gt;0),G471/(O471*O471),"")</f>
        <v/>
      </c>
      <c r="AC471" s="9" t="s">
        <v>20</v>
      </c>
      <c r="AD471" s="15"/>
      <c r="AE471" s="9" t="str">
        <f>IF(AC471="","",ROUND(AC471,1))</f>
        <v/>
      </c>
    </row>
    <row r="472" spans="1:31" x14ac:dyDescent="0.25">
      <c r="A472" s="2">
        <v>18</v>
      </c>
      <c r="B472" s="3" t="s">
        <v>24</v>
      </c>
      <c r="C472" s="2">
        <v>2</v>
      </c>
      <c r="D472" s="3" t="s">
        <v>19</v>
      </c>
      <c r="E472" s="3" t="s">
        <v>20</v>
      </c>
      <c r="F472" s="4">
        <v>37213</v>
      </c>
      <c r="G472" s="11">
        <v>29.9</v>
      </c>
      <c r="H472" s="11">
        <v>5.8</v>
      </c>
      <c r="I472" s="11">
        <v>4.7</v>
      </c>
      <c r="J472" s="11">
        <v>5.6</v>
      </c>
      <c r="K472" s="11">
        <v>4.7</v>
      </c>
      <c r="L472" s="13">
        <v>6130</v>
      </c>
      <c r="M472" s="14">
        <v>37826</v>
      </c>
      <c r="N472" s="11">
        <v>830</v>
      </c>
      <c r="O472" s="15"/>
      <c r="P472" s="17"/>
      <c r="Q472" s="5">
        <v>14.3</v>
      </c>
      <c r="R472" s="5">
        <v>12.1</v>
      </c>
      <c r="S472" s="2">
        <v>18</v>
      </c>
      <c r="T472" s="2">
        <v>1</v>
      </c>
      <c r="U472">
        <f>IF(AND(G472&gt;0,N472&gt;0), N472-G472, 0)</f>
        <v>800.1</v>
      </c>
      <c r="V472">
        <f>M472-F472</f>
        <v>613</v>
      </c>
      <c r="W472">
        <f>IF(U472 &gt; 0, U472/V472, 0)</f>
        <v>1.3052202283849919</v>
      </c>
      <c r="X472">
        <f>IF(AND(H472&gt;0,O472&gt;0), O472-H472, 0)</f>
        <v>0</v>
      </c>
      <c r="Y472" s="9">
        <f>IF(AND(G472&gt;0,H472&gt;0),G472/H472,"")</f>
        <v>5.1551724137931032</v>
      </c>
      <c r="Z472" s="9" t="str">
        <f>IF(AND(N472&gt;0,O472&gt;0),N472/O472,"")</f>
        <v/>
      </c>
      <c r="AA472" s="9">
        <f>IF(AND(G472&gt;0,H472&gt;0),G472/(H472*H472),"")</f>
        <v>0.88882282996432815</v>
      </c>
      <c r="AB472" s="9" t="str">
        <f>IF(AND(N472&gt;0,O472&gt;0),G472/(O472*O472),"")</f>
        <v/>
      </c>
      <c r="AC472" s="9" t="s">
        <v>20</v>
      </c>
      <c r="AD472" s="15"/>
      <c r="AE472" s="9" t="str">
        <f>IF(AC472="","",ROUND(AC472,1))</f>
        <v/>
      </c>
    </row>
    <row r="473" spans="1:31" x14ac:dyDescent="0.25">
      <c r="A473" s="2">
        <v>451</v>
      </c>
      <c r="B473" s="3" t="s">
        <v>90</v>
      </c>
      <c r="C473" s="2">
        <v>2</v>
      </c>
      <c r="D473" s="3" t="s">
        <v>19</v>
      </c>
      <c r="E473" s="3" t="s">
        <v>20</v>
      </c>
      <c r="F473" s="4">
        <v>39183</v>
      </c>
      <c r="G473" s="11">
        <v>33</v>
      </c>
      <c r="H473" s="11">
        <v>6</v>
      </c>
      <c r="I473" s="11">
        <v>6</v>
      </c>
      <c r="J473" s="15"/>
      <c r="K473" s="15"/>
      <c r="L473" s="13">
        <v>6065</v>
      </c>
      <c r="M473" s="14">
        <v>39236</v>
      </c>
      <c r="N473" s="16">
        <v>64</v>
      </c>
      <c r="O473" s="15"/>
      <c r="P473" s="17"/>
      <c r="Q473" s="17"/>
      <c r="R473" s="17"/>
      <c r="S473" s="2">
        <v>451</v>
      </c>
      <c r="T473" s="2">
        <v>1</v>
      </c>
      <c r="U473">
        <f>IF(AND(G473&gt;0,N473&gt;0), N473-G473, 0)</f>
        <v>31</v>
      </c>
      <c r="V473">
        <f>M473-F473</f>
        <v>53</v>
      </c>
      <c r="W473">
        <f>IF(U473 &gt; 0, U473/V473, 0)</f>
        <v>0.58490566037735847</v>
      </c>
      <c r="X473">
        <f>IF(AND(H473&gt;0,O473&gt;0), O473-H473, 0)</f>
        <v>0</v>
      </c>
      <c r="Y473" s="9">
        <f>IF(AND(G473&gt;0,H473&gt;0),G473/H473,"")</f>
        <v>5.5</v>
      </c>
      <c r="Z473" s="9" t="str">
        <f>IF(AND(N473&gt;0,O473&gt;0),N473/O473,"")</f>
        <v/>
      </c>
      <c r="AA473" s="9">
        <f>IF(AND(G473&gt;0,H473&gt;0),G473/(H473*H473),"")</f>
        <v>0.91666666666666663</v>
      </c>
      <c r="AB473" s="9" t="str">
        <f>IF(AND(N473&gt;0,O473&gt;0),G473/(O473*O473),"")</f>
        <v/>
      </c>
      <c r="AC473" s="9" t="s">
        <v>20</v>
      </c>
      <c r="AD473" s="15"/>
      <c r="AE473" s="9" t="str">
        <f>IF(AC473="","",ROUND(AC473,1))</f>
        <v/>
      </c>
    </row>
    <row r="474" spans="1:31" x14ac:dyDescent="0.25">
      <c r="A474" s="2">
        <v>229</v>
      </c>
      <c r="B474" s="3" t="s">
        <v>75</v>
      </c>
      <c r="C474" s="2">
        <v>2</v>
      </c>
      <c r="D474" s="3" t="s">
        <v>19</v>
      </c>
      <c r="E474" s="3" t="s">
        <v>20</v>
      </c>
      <c r="F474" s="4">
        <v>38449</v>
      </c>
      <c r="G474" s="11">
        <v>37.5</v>
      </c>
      <c r="H474" s="11">
        <v>6.2</v>
      </c>
      <c r="I474" s="11">
        <v>6</v>
      </c>
      <c r="J474" s="15"/>
      <c r="K474" s="15"/>
      <c r="L474" s="13">
        <v>9100</v>
      </c>
      <c r="M474" s="14">
        <v>38520</v>
      </c>
      <c r="N474" s="11">
        <v>78.5</v>
      </c>
      <c r="O474" s="19"/>
      <c r="P474" s="20"/>
      <c r="Q474" s="20"/>
      <c r="R474" s="20"/>
      <c r="S474" s="2">
        <v>229</v>
      </c>
      <c r="T474" s="2">
        <v>1</v>
      </c>
      <c r="U474">
        <f>IF(AND(G474&gt;0,N474&gt;0), N474-G474, 0)</f>
        <v>41</v>
      </c>
      <c r="V474">
        <f>M474-F474</f>
        <v>71</v>
      </c>
      <c r="W474">
        <f>IF(U474 &gt; 0, U474/V474, 0)</f>
        <v>0.57746478873239437</v>
      </c>
      <c r="X474">
        <f>IF(AND(H474&gt;0,O474&gt;0), O474-H474, 0)</f>
        <v>0</v>
      </c>
      <c r="Y474" s="9">
        <f>IF(AND(G474&gt;0,H474&gt;0),G474/H474,"")</f>
        <v>6.0483870967741931</v>
      </c>
      <c r="Z474" s="9" t="str">
        <f>IF(AND(N474&gt;0,O474&gt;0),N474/O474,"")</f>
        <v/>
      </c>
      <c r="AA474" s="9">
        <f>IF(AND(G474&gt;0,H474&gt;0),G474/(H474*H474),"")</f>
        <v>0.97554630593132141</v>
      </c>
      <c r="AB474" s="9" t="str">
        <f>IF(AND(N474&gt;0,O474&gt;0),G474/(O474*O474),"")</f>
        <v/>
      </c>
      <c r="AC474" s="9" t="s">
        <v>20</v>
      </c>
      <c r="AD474" s="19"/>
      <c r="AE474" s="9" t="str">
        <f>IF(AC474="","",ROUND(AC474,1))</f>
        <v/>
      </c>
    </row>
    <row r="475" spans="1:31" x14ac:dyDescent="0.25">
      <c r="A475" s="2">
        <v>104</v>
      </c>
      <c r="B475" s="3" t="s">
        <v>49</v>
      </c>
      <c r="C475" s="2">
        <v>2</v>
      </c>
      <c r="D475" s="3" t="s">
        <v>19</v>
      </c>
      <c r="E475" s="3" t="s">
        <v>20</v>
      </c>
      <c r="F475" s="4">
        <v>37610</v>
      </c>
      <c r="G475" s="11">
        <v>43.5</v>
      </c>
      <c r="H475" s="11">
        <v>6.5</v>
      </c>
      <c r="I475" s="11">
        <v>6.3</v>
      </c>
      <c r="J475" s="11">
        <v>6.18</v>
      </c>
      <c r="K475" s="11">
        <v>5.44</v>
      </c>
      <c r="L475" s="13">
        <v>8031</v>
      </c>
      <c r="M475" s="14">
        <v>37718</v>
      </c>
      <c r="N475" s="11">
        <v>131.5</v>
      </c>
      <c r="O475" s="15"/>
      <c r="P475" s="17"/>
      <c r="Q475" s="5">
        <v>8.6</v>
      </c>
      <c r="R475" s="18">
        <v>7.6</v>
      </c>
      <c r="S475" s="2">
        <v>104</v>
      </c>
      <c r="T475" s="2">
        <v>1</v>
      </c>
      <c r="U475">
        <f>IF(AND(G475&gt;0,N475&gt;0), N475-G475, 0)</f>
        <v>88</v>
      </c>
      <c r="V475">
        <f>M475-F475</f>
        <v>108</v>
      </c>
      <c r="W475">
        <f>IF(U475 &gt; 0, U475/V475, 0)</f>
        <v>0.81481481481481477</v>
      </c>
      <c r="X475">
        <f>IF(AND(H475&gt;0,O475&gt;0), O475-H475, 0)</f>
        <v>0</v>
      </c>
      <c r="Y475" s="9">
        <f>IF(AND(G475&gt;0,H475&gt;0),G475/H475,"")</f>
        <v>6.6923076923076925</v>
      </c>
      <c r="Z475" s="9" t="str">
        <f>IF(AND(N475&gt;0,O475&gt;0),N475/O475,"")</f>
        <v/>
      </c>
      <c r="AA475" s="9">
        <f>IF(AND(G475&gt;0,H475&gt;0),G475/(H475*H475),"")</f>
        <v>1.029585798816568</v>
      </c>
      <c r="AB475" s="9" t="str">
        <f>IF(AND(N475&gt;0,O475&gt;0),G475/(O475*O475),"")</f>
        <v/>
      </c>
      <c r="AC475" s="9" t="s">
        <v>20</v>
      </c>
      <c r="AD475" s="15"/>
      <c r="AE475" s="9" t="str">
        <f>IF(AC475="","",ROUND(AC475,1))</f>
        <v/>
      </c>
    </row>
    <row r="476" spans="1:31" x14ac:dyDescent="0.25">
      <c r="A476" s="2">
        <v>993</v>
      </c>
      <c r="B476" s="3" t="s">
        <v>124</v>
      </c>
      <c r="C476" s="2">
        <v>2</v>
      </c>
      <c r="D476" s="3" t="s">
        <v>19</v>
      </c>
      <c r="E476" s="3" t="s">
        <v>20</v>
      </c>
      <c r="F476" s="4">
        <v>37672</v>
      </c>
      <c r="G476" s="11">
        <v>43.5</v>
      </c>
      <c r="H476" s="15"/>
      <c r="I476" s="15"/>
      <c r="J476" s="11">
        <v>5.9</v>
      </c>
      <c r="K476" s="11">
        <v>5.0999999999999996</v>
      </c>
      <c r="L476" s="13">
        <v>8685</v>
      </c>
      <c r="M476" s="14">
        <v>37826</v>
      </c>
      <c r="N476" s="11">
        <v>164</v>
      </c>
      <c r="O476" s="15"/>
      <c r="P476" s="17"/>
      <c r="Q476" s="5">
        <v>9.1999999999999993</v>
      </c>
      <c r="R476" s="5">
        <v>7.7</v>
      </c>
      <c r="S476" s="2">
        <v>993</v>
      </c>
      <c r="T476" s="2">
        <v>1</v>
      </c>
      <c r="U476">
        <f>IF(AND(G476&gt;0,N476&gt;0), N476-G476, 0)</f>
        <v>120.5</v>
      </c>
      <c r="V476">
        <f>M476-F476</f>
        <v>154</v>
      </c>
      <c r="W476">
        <f>IF(U476 &gt; 0, U476/V476, 0)</f>
        <v>0.78246753246753242</v>
      </c>
      <c r="X476">
        <f>IF(AND(H476&gt;0,O476&gt;0), O476-H476, 0)</f>
        <v>0</v>
      </c>
      <c r="Y476" s="9" t="str">
        <f>IF(AND(G476&gt;0,H476&gt;0),G476/H476,"")</f>
        <v/>
      </c>
      <c r="Z476" s="9" t="str">
        <f>IF(AND(N476&gt;0,O476&gt;0),N476/O476,"")</f>
        <v/>
      </c>
      <c r="AA476" s="9" t="str">
        <f>IF(AND(G476&gt;0,H476&gt;0),G476/(H476*H476),"")</f>
        <v/>
      </c>
      <c r="AB476" s="9" t="str">
        <f>IF(AND(N476&gt;0,O476&gt;0),G476/(O476*O476),"")</f>
        <v/>
      </c>
      <c r="AC476" s="9" t="s">
        <v>20</v>
      </c>
      <c r="AD476" s="15"/>
      <c r="AE476" s="9" t="str">
        <f>IF(AC476="","",ROUND(AC476,1))</f>
        <v/>
      </c>
    </row>
    <row r="477" spans="1:31" x14ac:dyDescent="0.25">
      <c r="A477" s="2">
        <v>210</v>
      </c>
      <c r="B477" s="3" t="s">
        <v>70</v>
      </c>
      <c r="C477" s="2">
        <v>2</v>
      </c>
      <c r="D477" s="3" t="s">
        <v>19</v>
      </c>
      <c r="E477" s="3" t="s">
        <v>20</v>
      </c>
      <c r="F477" s="4">
        <v>38318</v>
      </c>
      <c r="G477" s="11">
        <v>47.5</v>
      </c>
      <c r="H477" s="11">
        <v>7</v>
      </c>
      <c r="I477" s="11">
        <v>6.4</v>
      </c>
      <c r="J477" s="11">
        <v>6.1</v>
      </c>
      <c r="K477" s="11">
        <v>5.3</v>
      </c>
      <c r="L477" s="13">
        <v>8934</v>
      </c>
      <c r="M477" s="14">
        <v>38520</v>
      </c>
      <c r="N477" s="16">
        <v>148.5</v>
      </c>
      <c r="O477" s="15"/>
      <c r="P477" s="17"/>
      <c r="Q477" s="17"/>
      <c r="R477" s="17"/>
      <c r="S477" s="2">
        <v>210</v>
      </c>
      <c r="T477" s="2">
        <v>1</v>
      </c>
      <c r="U477">
        <f>IF(AND(G477&gt;0,N477&gt;0), N477-G477, 0)</f>
        <v>101</v>
      </c>
      <c r="V477">
        <f>M477-F477</f>
        <v>202</v>
      </c>
      <c r="W477">
        <f>IF(U477 &gt; 0, U477/V477, 0)</f>
        <v>0.5</v>
      </c>
      <c r="X477">
        <f>IF(AND(H477&gt;0,O477&gt;0), O477-H477, 0)</f>
        <v>0</v>
      </c>
      <c r="Y477" s="9">
        <f>IF(AND(G477&gt;0,H477&gt;0),G477/H477,"")</f>
        <v>6.7857142857142856</v>
      </c>
      <c r="Z477" s="9" t="str">
        <f>IF(AND(N477&gt;0,O477&gt;0),N477/O477,"")</f>
        <v/>
      </c>
      <c r="AA477" s="9">
        <f>IF(AND(G477&gt;0,H477&gt;0),G477/(H477*H477),"")</f>
        <v>0.96938775510204078</v>
      </c>
      <c r="AB477" s="9" t="str">
        <f>IF(AND(N477&gt;0,O477&gt;0),G477/(O477*O477),"")</f>
        <v/>
      </c>
      <c r="AC477" s="9" t="s">
        <v>20</v>
      </c>
      <c r="AD477" s="15"/>
      <c r="AE477" s="9" t="str">
        <f>IF(AC477="","",ROUND(AC477,1))</f>
        <v/>
      </c>
    </row>
    <row r="478" spans="1:31" x14ac:dyDescent="0.25">
      <c r="A478" s="2">
        <v>66</v>
      </c>
      <c r="B478" s="3" t="s">
        <v>36</v>
      </c>
      <c r="C478" s="2">
        <v>2</v>
      </c>
      <c r="D478" s="3" t="s">
        <v>19</v>
      </c>
      <c r="E478" s="3" t="s">
        <v>20</v>
      </c>
      <c r="F478" s="4">
        <v>37675</v>
      </c>
      <c r="G478" s="11">
        <v>49</v>
      </c>
      <c r="H478" s="15"/>
      <c r="I478" s="15"/>
      <c r="J478" s="11">
        <v>6.1</v>
      </c>
      <c r="K478" s="11">
        <v>5.5</v>
      </c>
      <c r="L478" s="13">
        <v>8013</v>
      </c>
      <c r="M478" s="14">
        <v>37718</v>
      </c>
      <c r="N478" s="11">
        <v>77</v>
      </c>
      <c r="O478" s="15"/>
      <c r="P478" s="17"/>
      <c r="Q478" s="5">
        <v>6.7</v>
      </c>
      <c r="R478" s="18">
        <v>6.1</v>
      </c>
      <c r="S478" s="2">
        <v>66</v>
      </c>
      <c r="T478" s="2">
        <v>1</v>
      </c>
      <c r="U478">
        <f>IF(AND(G478&gt;0,N478&gt;0), N478-G478, 0)</f>
        <v>28</v>
      </c>
      <c r="V478">
        <f>M478-F478</f>
        <v>43</v>
      </c>
      <c r="W478">
        <f>IF(U478 &gt; 0, U478/V478, 0)</f>
        <v>0.65116279069767447</v>
      </c>
      <c r="X478">
        <f>IF(AND(H478&gt;0,O478&gt;0), O478-H478, 0)</f>
        <v>0</v>
      </c>
      <c r="Y478" s="9" t="str">
        <f>IF(AND(G478&gt;0,H478&gt;0),G478/H478,"")</f>
        <v/>
      </c>
      <c r="Z478" s="9" t="str">
        <f>IF(AND(N478&gt;0,O478&gt;0),N478/O478,"")</f>
        <v/>
      </c>
      <c r="AA478" s="9" t="str">
        <f>IF(AND(G478&gt;0,H478&gt;0),G478/(H478*H478),"")</f>
        <v/>
      </c>
      <c r="AB478" s="9" t="str">
        <f>IF(AND(N478&gt;0,O478&gt;0),G478/(O478*O478),"")</f>
        <v/>
      </c>
      <c r="AC478" s="9" t="s">
        <v>20</v>
      </c>
      <c r="AD478" s="15"/>
      <c r="AE478" s="9" t="str">
        <f>IF(AC478="","",ROUND(AC478,1))</f>
        <v/>
      </c>
    </row>
    <row r="479" spans="1:31" x14ac:dyDescent="0.25">
      <c r="A479" s="2">
        <v>977</v>
      </c>
      <c r="B479" s="3" t="s">
        <v>122</v>
      </c>
      <c r="C479" s="2">
        <v>2</v>
      </c>
      <c r="D479" s="3" t="s">
        <v>19</v>
      </c>
      <c r="E479" s="3" t="s">
        <v>20</v>
      </c>
      <c r="F479" s="4">
        <v>36546</v>
      </c>
      <c r="G479" s="11">
        <v>51.4</v>
      </c>
      <c r="H479" s="11">
        <v>6.8</v>
      </c>
      <c r="I479" s="11">
        <v>6.7</v>
      </c>
      <c r="J479" s="15"/>
      <c r="K479" s="15"/>
      <c r="L479" s="13">
        <v>7641</v>
      </c>
      <c r="M479" s="14">
        <v>36616</v>
      </c>
      <c r="N479" s="11">
        <v>86.4</v>
      </c>
      <c r="O479" s="15"/>
      <c r="P479" s="17"/>
      <c r="Q479" s="17"/>
      <c r="S479" s="2">
        <v>977</v>
      </c>
      <c r="T479" s="2">
        <v>1</v>
      </c>
      <c r="U479">
        <f>IF(AND(G479&gt;0,N479&gt;0), N479-G479, 0)</f>
        <v>35.000000000000007</v>
      </c>
      <c r="V479">
        <f>M479-F479</f>
        <v>70</v>
      </c>
      <c r="W479">
        <f>IF(U479 &gt; 0, U479/V479, 0)</f>
        <v>0.50000000000000011</v>
      </c>
      <c r="X479">
        <f>IF(AND(H479&gt;0,O479&gt;0), O479-H479, 0)</f>
        <v>0</v>
      </c>
      <c r="Y479" s="9">
        <f>IF(AND(G479&gt;0,H479&gt;0),G479/H479,"")</f>
        <v>7.5588235294117645</v>
      </c>
      <c r="Z479" s="9" t="str">
        <f>IF(AND(N479&gt;0,O479&gt;0),N479/O479,"")</f>
        <v/>
      </c>
      <c r="AA479" s="9">
        <f>IF(AND(G479&gt;0,H479&gt;0),G479/(H479*H479),"")</f>
        <v>1.1115916955017302</v>
      </c>
      <c r="AB479" s="9" t="str">
        <f>IF(AND(N479&gt;0,O479&gt;0),G479/(O479*O479),"")</f>
        <v/>
      </c>
      <c r="AC479" s="9" t="s">
        <v>20</v>
      </c>
      <c r="AD479" s="15"/>
      <c r="AE479" s="9" t="str">
        <f>IF(AC479="","",ROUND(AC479,1))</f>
        <v/>
      </c>
    </row>
    <row r="480" spans="1:31" x14ac:dyDescent="0.25">
      <c r="A480" s="2">
        <v>126</v>
      </c>
      <c r="B480" s="3" t="s">
        <v>53</v>
      </c>
      <c r="C480" s="2">
        <v>2</v>
      </c>
      <c r="D480" s="3" t="s">
        <v>19</v>
      </c>
      <c r="E480" s="3" t="s">
        <v>20</v>
      </c>
      <c r="F480" s="4">
        <v>36546</v>
      </c>
      <c r="G480" s="11">
        <v>52.8</v>
      </c>
      <c r="H480" s="11">
        <v>6.7</v>
      </c>
      <c r="I480" s="11">
        <v>6.8</v>
      </c>
      <c r="J480" s="15"/>
      <c r="K480" s="15"/>
      <c r="L480" s="13">
        <v>8118</v>
      </c>
      <c r="M480" s="14">
        <v>36616</v>
      </c>
      <c r="N480" s="11">
        <v>81.5</v>
      </c>
      <c r="O480" s="15"/>
      <c r="P480" s="17"/>
      <c r="Q480" s="17"/>
      <c r="R480" s="20"/>
      <c r="S480" s="2">
        <v>126</v>
      </c>
      <c r="T480" s="2">
        <v>1</v>
      </c>
      <c r="U480">
        <f>IF(AND(G480&gt;0,N480&gt;0), N480-G480, 0)</f>
        <v>28.700000000000003</v>
      </c>
      <c r="V480">
        <f>M480-F480</f>
        <v>70</v>
      </c>
      <c r="W480">
        <f>IF(U480 &gt; 0, U480/V480, 0)</f>
        <v>0.41000000000000003</v>
      </c>
      <c r="X480">
        <f>IF(AND(H480&gt;0,O480&gt;0), O480-H480, 0)</f>
        <v>0</v>
      </c>
      <c r="Y480" s="9">
        <f>IF(AND(G480&gt;0,H480&gt;0),G480/H480,"")</f>
        <v>7.8805970149253728</v>
      </c>
      <c r="Z480" s="9" t="str">
        <f>IF(AND(N480&gt;0,O480&gt;0),N480/O480,"")</f>
        <v/>
      </c>
      <c r="AA480" s="9">
        <f>IF(AND(G480&gt;0,H480&gt;0),G480/(H480*H480),"")</f>
        <v>1.1762085096903541</v>
      </c>
      <c r="AB480" s="9" t="str">
        <f>IF(AND(N480&gt;0,O480&gt;0),G480/(O480*O480),"")</f>
        <v/>
      </c>
      <c r="AC480" s="9" t="s">
        <v>20</v>
      </c>
      <c r="AD480" s="15"/>
      <c r="AE480" s="9" t="str">
        <f>IF(AC480="","",ROUND(AC480,1))</f>
        <v/>
      </c>
    </row>
    <row r="481" spans="1:31" x14ac:dyDescent="0.25">
      <c r="A481" s="2">
        <v>278</v>
      </c>
      <c r="B481" s="3" t="s">
        <v>78</v>
      </c>
      <c r="C481" s="2">
        <v>2</v>
      </c>
      <c r="D481" s="3" t="s">
        <v>19</v>
      </c>
      <c r="E481" s="3" t="s">
        <v>20</v>
      </c>
      <c r="F481" s="4">
        <v>38838</v>
      </c>
      <c r="G481" s="11">
        <v>53</v>
      </c>
      <c r="H481" s="16">
        <v>7.5</v>
      </c>
      <c r="I481" s="16">
        <v>7.2</v>
      </c>
      <c r="L481" s="13">
        <v>8128</v>
      </c>
      <c r="M481" s="14">
        <v>38901</v>
      </c>
      <c r="N481" s="11">
        <v>73.5</v>
      </c>
      <c r="O481" s="15"/>
      <c r="P481" s="17"/>
      <c r="Q481" s="17"/>
      <c r="S481" s="2">
        <v>278</v>
      </c>
      <c r="T481" s="2">
        <v>1</v>
      </c>
      <c r="U481">
        <f>IF(AND(G481&gt;0,N481&gt;0), N481-G481, 0)</f>
        <v>20.5</v>
      </c>
      <c r="V481">
        <f>M481-F481</f>
        <v>63</v>
      </c>
      <c r="W481">
        <f>IF(U481 &gt; 0, U481/V481, 0)</f>
        <v>0.32539682539682541</v>
      </c>
      <c r="X481">
        <f>IF(AND(H481&gt;0,O481&gt;0), O481-H481, 0)</f>
        <v>0</v>
      </c>
      <c r="Y481" s="9">
        <f>IF(AND(G481&gt;0,H481&gt;0),G481/H481,"")</f>
        <v>7.0666666666666664</v>
      </c>
      <c r="Z481" s="9" t="str">
        <f>IF(AND(N481&gt;0,O481&gt;0),N481/O481,"")</f>
        <v/>
      </c>
      <c r="AA481" s="9">
        <f>IF(AND(G481&gt;0,H481&gt;0),G481/(H481*H481),"")</f>
        <v>0.94222222222222218</v>
      </c>
      <c r="AB481" s="9" t="str">
        <f>IF(AND(N481&gt;0,O481&gt;0),G481/(O481*O481),"")</f>
        <v/>
      </c>
      <c r="AC481" s="9" t="s">
        <v>20</v>
      </c>
      <c r="AD481" s="15"/>
      <c r="AE481" s="9" t="str">
        <f>IF(AC481="","",ROUND(AC481,1))</f>
        <v/>
      </c>
    </row>
    <row r="482" spans="1:31" x14ac:dyDescent="0.25">
      <c r="A482" s="2">
        <v>1032</v>
      </c>
      <c r="B482" s="3" t="s">
        <v>126</v>
      </c>
      <c r="C482" s="2">
        <v>2</v>
      </c>
      <c r="D482" s="3" t="s">
        <v>19</v>
      </c>
      <c r="E482" s="3" t="s">
        <v>20</v>
      </c>
      <c r="F482" s="4">
        <v>37697</v>
      </c>
      <c r="G482" s="11">
        <v>54.7</v>
      </c>
      <c r="H482" s="15"/>
      <c r="I482" s="15"/>
      <c r="J482" s="11">
        <v>6.6</v>
      </c>
      <c r="K482" s="11">
        <v>5.9</v>
      </c>
      <c r="L482" s="13">
        <v>7876</v>
      </c>
      <c r="M482" s="14">
        <v>37826</v>
      </c>
      <c r="N482" s="11">
        <v>161</v>
      </c>
      <c r="O482" s="15"/>
      <c r="P482" s="17"/>
      <c r="Q482" s="5">
        <v>9.1999999999999993</v>
      </c>
      <c r="R482" s="5">
        <v>7.4</v>
      </c>
      <c r="S482" s="2">
        <v>1032</v>
      </c>
      <c r="T482" s="2">
        <v>1</v>
      </c>
      <c r="U482">
        <f>IF(AND(G482&gt;0,N482&gt;0), N482-G482, 0)</f>
        <v>106.3</v>
      </c>
      <c r="V482">
        <f>M482-F482</f>
        <v>129</v>
      </c>
      <c r="W482">
        <f>IF(U482 &gt; 0, U482/V482, 0)</f>
        <v>0.82403100775193794</v>
      </c>
      <c r="X482">
        <f>IF(AND(H482&gt;0,O482&gt;0), O482-H482, 0)</f>
        <v>0</v>
      </c>
      <c r="Y482" s="9" t="str">
        <f>IF(AND(G482&gt;0,H482&gt;0),G482/H482,"")</f>
        <v/>
      </c>
      <c r="Z482" s="9" t="str">
        <f>IF(AND(N482&gt;0,O482&gt;0),N482/O482,"")</f>
        <v/>
      </c>
      <c r="AA482" s="9" t="str">
        <f>IF(AND(G482&gt;0,H482&gt;0),G482/(H482*H482),"")</f>
        <v/>
      </c>
      <c r="AB482" s="9" t="str">
        <f>IF(AND(N482&gt;0,O482&gt;0),G482/(O482*O482),"")</f>
        <v/>
      </c>
      <c r="AC482" s="9" t="s">
        <v>20</v>
      </c>
      <c r="AD482" s="15"/>
      <c r="AE482" s="9" t="str">
        <f>IF(AC482="","",ROUND(AC482,1))</f>
        <v/>
      </c>
    </row>
    <row r="483" spans="1:31" x14ac:dyDescent="0.25">
      <c r="A483" s="2">
        <v>7033</v>
      </c>
      <c r="B483" s="3" t="s">
        <v>53</v>
      </c>
      <c r="C483" s="2">
        <v>2</v>
      </c>
      <c r="D483" s="3" t="s">
        <v>19</v>
      </c>
      <c r="E483" s="3" t="s">
        <v>20</v>
      </c>
      <c r="F483" s="4">
        <v>43124</v>
      </c>
      <c r="G483" s="11">
        <v>55</v>
      </c>
      <c r="H483" s="11">
        <v>7</v>
      </c>
      <c r="I483" s="11">
        <v>7.3</v>
      </c>
      <c r="J483" s="11">
        <v>6.4</v>
      </c>
      <c r="K483" s="11">
        <v>5.5</v>
      </c>
      <c r="L483" s="13">
        <v>41482</v>
      </c>
      <c r="M483" s="14">
        <v>43177</v>
      </c>
      <c r="N483" s="11">
        <v>119</v>
      </c>
      <c r="O483" s="15"/>
      <c r="P483" s="17"/>
      <c r="Q483" s="17"/>
      <c r="R483" s="17"/>
      <c r="S483" s="2">
        <v>7033</v>
      </c>
      <c r="T483" s="2">
        <v>1</v>
      </c>
      <c r="U483">
        <f>IF(AND(G483&gt;0,N483&gt;0), N483-G483, 0)</f>
        <v>64</v>
      </c>
      <c r="V483">
        <f>M483-F483</f>
        <v>53</v>
      </c>
      <c r="W483">
        <f>IF(U483 &gt; 0, U483/V483, 0)</f>
        <v>1.2075471698113207</v>
      </c>
      <c r="X483">
        <f>IF(AND(H483&gt;0,O483&gt;0), O483-H483, 0)</f>
        <v>0</v>
      </c>
      <c r="Y483" s="9">
        <f>IF(AND(G483&gt;0,H483&gt;0),G483/H483,"")</f>
        <v>7.8571428571428568</v>
      </c>
      <c r="Z483" s="9" t="str">
        <f>IF(AND(N483&gt;0,O483&gt;0),N483/O483,"")</f>
        <v/>
      </c>
      <c r="AA483" s="9">
        <f>IF(AND(G483&gt;0,H483&gt;0),G483/(H483*H483),"")</f>
        <v>1.1224489795918366</v>
      </c>
      <c r="AB483" s="9" t="str">
        <f>IF(AND(N483&gt;0,O483&gt;0),G483/(O483*O483),"")</f>
        <v/>
      </c>
      <c r="AC483" s="9" t="s">
        <v>20</v>
      </c>
      <c r="AD483" s="15"/>
      <c r="AE483" s="9" t="str">
        <f>IF(AC483="","",ROUND(AC483,1))</f>
        <v/>
      </c>
    </row>
    <row r="484" spans="1:31" x14ac:dyDescent="0.25">
      <c r="A484" s="2">
        <v>441</v>
      </c>
      <c r="B484" s="3" t="s">
        <v>88</v>
      </c>
      <c r="C484" s="2">
        <v>2</v>
      </c>
      <c r="D484" s="3" t="s">
        <v>19</v>
      </c>
      <c r="E484" s="3" t="s">
        <v>20</v>
      </c>
      <c r="F484" s="4">
        <v>39158</v>
      </c>
      <c r="G484" s="11">
        <v>55.5</v>
      </c>
      <c r="H484" s="11">
        <v>8.5</v>
      </c>
      <c r="I484" s="11">
        <v>8</v>
      </c>
      <c r="J484" s="15"/>
      <c r="K484" s="15"/>
      <c r="L484" s="13">
        <v>6066</v>
      </c>
      <c r="M484" s="14">
        <v>39236</v>
      </c>
      <c r="N484" s="11">
        <v>173</v>
      </c>
      <c r="O484" s="15"/>
      <c r="P484" s="17"/>
      <c r="Q484" s="17"/>
      <c r="R484" s="17"/>
      <c r="S484" s="2">
        <v>441</v>
      </c>
      <c r="T484" s="2">
        <v>1</v>
      </c>
      <c r="U484">
        <f>IF(AND(G484&gt;0,N484&gt;0), N484-G484, 0)</f>
        <v>117.5</v>
      </c>
      <c r="V484">
        <f>M484-F484</f>
        <v>78</v>
      </c>
      <c r="W484">
        <f>IF(U484 &gt; 0, U484/V484, 0)</f>
        <v>1.5064102564102564</v>
      </c>
      <c r="X484">
        <f>IF(AND(H484&gt;0,O484&gt;0), O484-H484, 0)</f>
        <v>0</v>
      </c>
      <c r="Y484" s="9">
        <f>IF(AND(G484&gt;0,H484&gt;0),G484/H484,"")</f>
        <v>6.5294117647058822</v>
      </c>
      <c r="Z484" s="9" t="str">
        <f>IF(AND(N484&gt;0,O484&gt;0),N484/O484,"")</f>
        <v/>
      </c>
      <c r="AA484" s="9">
        <f>IF(AND(G484&gt;0,H484&gt;0),G484/(H484*H484),"")</f>
        <v>0.76816608996539792</v>
      </c>
      <c r="AB484" s="9" t="str">
        <f>IF(AND(N484&gt;0,O484&gt;0),G484/(O484*O484),"")</f>
        <v/>
      </c>
      <c r="AC484" s="9" t="s">
        <v>20</v>
      </c>
      <c r="AD484" s="15"/>
      <c r="AE484" s="9" t="str">
        <f>IF(AC484="","",ROUND(AC484,1))</f>
        <v/>
      </c>
    </row>
    <row r="485" spans="1:31" x14ac:dyDescent="0.25">
      <c r="A485" s="2">
        <v>211</v>
      </c>
      <c r="B485" s="3" t="s">
        <v>71</v>
      </c>
      <c r="C485" s="2">
        <v>2</v>
      </c>
      <c r="D485" s="3" t="s">
        <v>19</v>
      </c>
      <c r="E485" s="3" t="s">
        <v>20</v>
      </c>
      <c r="F485" s="4">
        <v>38318</v>
      </c>
      <c r="G485" s="11">
        <v>57.7</v>
      </c>
      <c r="H485" s="11">
        <v>7.2</v>
      </c>
      <c r="I485" s="11">
        <v>7</v>
      </c>
      <c r="L485" s="13">
        <v>8777</v>
      </c>
      <c r="M485" s="14">
        <v>38520</v>
      </c>
      <c r="N485" s="11">
        <v>172</v>
      </c>
      <c r="O485" s="15"/>
      <c r="P485" s="17"/>
      <c r="S485" s="2">
        <v>211</v>
      </c>
      <c r="T485" s="2">
        <v>1</v>
      </c>
      <c r="U485">
        <f>IF(AND(G485&gt;0,N485&gt;0), N485-G485, 0)</f>
        <v>114.3</v>
      </c>
      <c r="V485">
        <f>M485-F485</f>
        <v>202</v>
      </c>
      <c r="W485">
        <f>IF(U485 &gt; 0, U485/V485, 0)</f>
        <v>0.56584158415841579</v>
      </c>
      <c r="X485">
        <f>IF(AND(H485&gt;0,O485&gt;0), O485-H485, 0)</f>
        <v>0</v>
      </c>
      <c r="Y485" s="9">
        <f>IF(AND(G485&gt;0,H485&gt;0),G485/H485,"")</f>
        <v>8.0138888888888893</v>
      </c>
      <c r="Z485" s="9" t="str">
        <f>IF(AND(N485&gt;0,O485&gt;0),N485/O485,"")</f>
        <v/>
      </c>
      <c r="AA485" s="9">
        <f>IF(AND(G485&gt;0,H485&gt;0),G485/(H485*H485),"")</f>
        <v>1.1130401234567902</v>
      </c>
      <c r="AB485" s="9" t="str">
        <f>IF(AND(N485&gt;0,O485&gt;0),G485/(O485*O485),"")</f>
        <v/>
      </c>
      <c r="AC485" s="9" t="s">
        <v>20</v>
      </c>
      <c r="AD485" s="15"/>
      <c r="AE485" s="9" t="str">
        <f>IF(AC485="","",ROUND(AC485,1))</f>
        <v/>
      </c>
    </row>
    <row r="486" spans="1:31" x14ac:dyDescent="0.25">
      <c r="A486" s="2">
        <v>515</v>
      </c>
      <c r="B486" s="3" t="s">
        <v>105</v>
      </c>
      <c r="C486" s="2">
        <v>2</v>
      </c>
      <c r="D486" s="3" t="s">
        <v>19</v>
      </c>
      <c r="E486" s="3" t="s">
        <v>20</v>
      </c>
      <c r="F486" s="4">
        <v>39108</v>
      </c>
      <c r="G486" s="11">
        <v>58</v>
      </c>
      <c r="H486" s="15"/>
      <c r="I486" s="15"/>
      <c r="J486" s="15"/>
      <c r="K486" s="15"/>
      <c r="L486" s="13">
        <v>1118</v>
      </c>
      <c r="M486" s="14">
        <v>39108</v>
      </c>
      <c r="N486" s="11">
        <v>58</v>
      </c>
      <c r="O486" s="19"/>
      <c r="P486" s="20"/>
      <c r="S486" s="2">
        <v>515</v>
      </c>
      <c r="T486" s="2">
        <v>1</v>
      </c>
      <c r="U486">
        <f>IF(AND(G486&gt;0,N486&gt;0), N486-G486, 0)</f>
        <v>0</v>
      </c>
      <c r="V486">
        <f>M486-F486</f>
        <v>0</v>
      </c>
      <c r="W486">
        <f>IF(U486 &gt; 0, U486/V486, 0)</f>
        <v>0</v>
      </c>
      <c r="X486">
        <f>IF(AND(H486&gt;0,O486&gt;0), O486-H486, 0)</f>
        <v>0</v>
      </c>
      <c r="Y486" s="9" t="str">
        <f>IF(AND(G486&gt;0,H486&gt;0),G486/H486,"")</f>
        <v/>
      </c>
      <c r="Z486" s="9" t="str">
        <f>IF(AND(N486&gt;0,O486&gt;0),N486/O486,"")</f>
        <v/>
      </c>
      <c r="AA486" s="9" t="str">
        <f>IF(AND(G486&gt;0,H486&gt;0),G486/(H486*H486),"")</f>
        <v/>
      </c>
      <c r="AB486" s="9" t="str">
        <f>IF(AND(N486&gt;0,O486&gt;0),G486/(O486*O486),"")</f>
        <v/>
      </c>
      <c r="AC486" s="9" t="s">
        <v>20</v>
      </c>
      <c r="AD486" s="19"/>
      <c r="AE486" s="9" t="str">
        <f>IF(AC486="","",ROUND(AC486,1))</f>
        <v/>
      </c>
    </row>
    <row r="487" spans="1:31" x14ac:dyDescent="0.25">
      <c r="A487" s="2">
        <v>13</v>
      </c>
      <c r="B487" s="3" t="s">
        <v>21</v>
      </c>
      <c r="C487" s="2">
        <v>2</v>
      </c>
      <c r="D487" s="3" t="s">
        <v>19</v>
      </c>
      <c r="E487" s="3" t="s">
        <v>20</v>
      </c>
      <c r="F487" s="4">
        <v>37701</v>
      </c>
      <c r="G487" s="11">
        <v>59.5</v>
      </c>
      <c r="H487" s="11">
        <v>6.4</v>
      </c>
      <c r="I487" s="11">
        <v>5.4</v>
      </c>
      <c r="J487" s="15"/>
      <c r="K487" s="15"/>
      <c r="L487" s="13">
        <v>6140</v>
      </c>
      <c r="M487" s="14">
        <v>37826</v>
      </c>
      <c r="N487" s="11">
        <v>158</v>
      </c>
      <c r="O487" s="15"/>
      <c r="P487" s="17"/>
      <c r="Q487" s="5">
        <v>8.9</v>
      </c>
      <c r="R487" s="5">
        <v>8.1</v>
      </c>
      <c r="S487" s="2">
        <v>13</v>
      </c>
      <c r="T487" s="2">
        <v>1</v>
      </c>
      <c r="U487">
        <f>IF(AND(G487&gt;0,N487&gt;0), N487-G487, 0)</f>
        <v>98.5</v>
      </c>
      <c r="V487">
        <f>M487-F487</f>
        <v>125</v>
      </c>
      <c r="W487">
        <f>IF(U487 &gt; 0, U487/V487, 0)</f>
        <v>0.78800000000000003</v>
      </c>
      <c r="X487">
        <f>IF(AND(H487&gt;0,O487&gt;0), O487-H487, 0)</f>
        <v>0</v>
      </c>
      <c r="Y487" s="9">
        <f>IF(AND(G487&gt;0,H487&gt;0),G487/H487,"")</f>
        <v>9.296875</v>
      </c>
      <c r="Z487" s="9" t="str">
        <f>IF(AND(N487&gt;0,O487&gt;0),N487/O487,"")</f>
        <v/>
      </c>
      <c r="AA487" s="9">
        <f>IF(AND(G487&gt;0,H487&gt;0),G487/(H487*H487),"")</f>
        <v>1.4526367187499998</v>
      </c>
      <c r="AB487" s="9" t="str">
        <f>IF(AND(N487&gt;0,O487&gt;0),G487/(O487*O487),"")</f>
        <v/>
      </c>
      <c r="AC487" s="9" t="s">
        <v>20</v>
      </c>
      <c r="AD487" s="15"/>
      <c r="AE487" s="9" t="str">
        <f>IF(AC487="","",ROUND(AC487,1))</f>
        <v/>
      </c>
    </row>
    <row r="488" spans="1:31" x14ac:dyDescent="0.25">
      <c r="A488" s="2">
        <v>6417</v>
      </c>
      <c r="B488" s="3" t="s">
        <v>414</v>
      </c>
      <c r="C488" s="2">
        <v>2</v>
      </c>
      <c r="D488" s="3" t="s">
        <v>19</v>
      </c>
      <c r="E488" s="3" t="s">
        <v>20</v>
      </c>
      <c r="F488" s="4">
        <v>42088</v>
      </c>
      <c r="G488" s="11">
        <v>63</v>
      </c>
      <c r="H488" s="15"/>
      <c r="I488" s="15"/>
      <c r="J488" s="15"/>
      <c r="K488" s="15"/>
      <c r="L488" s="13">
        <v>34251</v>
      </c>
      <c r="M488" s="14">
        <v>42135</v>
      </c>
      <c r="N488" s="11">
        <v>107</v>
      </c>
      <c r="S488" s="2">
        <v>6417</v>
      </c>
      <c r="T488" s="2">
        <v>1</v>
      </c>
      <c r="U488">
        <f>IF(AND(G488&gt;0,N488&gt;0), N488-G488, 0)</f>
        <v>44</v>
      </c>
      <c r="V488">
        <f>M488-F488</f>
        <v>47</v>
      </c>
      <c r="W488">
        <f>IF(U488 &gt; 0, U488/V488, 0)</f>
        <v>0.93617021276595747</v>
      </c>
      <c r="X488">
        <f>IF(AND(H488&gt;0,O488&gt;0), O488-H488, 0)</f>
        <v>0</v>
      </c>
      <c r="Y488" s="9" t="str">
        <f>IF(AND(G488&gt;0,H488&gt;0),G488/H488,"")</f>
        <v/>
      </c>
      <c r="Z488" s="9" t="str">
        <f>IF(AND(N488&gt;0,O488&gt;0),N488/O488,"")</f>
        <v/>
      </c>
      <c r="AA488" s="9" t="str">
        <f>IF(AND(G488&gt;0,H488&gt;0),G488/(H488*H488),"")</f>
        <v/>
      </c>
      <c r="AB488" s="9" t="str">
        <f>IF(AND(N488&gt;0,O488&gt;0),G488/(O488*O488),"")</f>
        <v/>
      </c>
      <c r="AC488" s="9" t="s">
        <v>20</v>
      </c>
      <c r="AE488" s="9" t="str">
        <f>IF(AC488="","",ROUND(AC488,1))</f>
        <v/>
      </c>
    </row>
    <row r="489" spans="1:31" x14ac:dyDescent="0.25">
      <c r="A489" s="2">
        <v>141</v>
      </c>
      <c r="B489" s="3" t="s">
        <v>58</v>
      </c>
      <c r="C489" s="2">
        <v>2</v>
      </c>
      <c r="D489" s="3" t="s">
        <v>19</v>
      </c>
      <c r="E489" s="3" t="s">
        <v>20</v>
      </c>
      <c r="F489" s="4">
        <v>38038</v>
      </c>
      <c r="G489" s="11">
        <v>64</v>
      </c>
      <c r="H489" s="16">
        <v>7.6</v>
      </c>
      <c r="I489" s="16">
        <v>7.5</v>
      </c>
      <c r="J489" s="16">
        <v>7</v>
      </c>
      <c r="K489" s="16">
        <v>7.1</v>
      </c>
      <c r="L489" s="13">
        <v>7906</v>
      </c>
      <c r="M489" s="14">
        <v>38182</v>
      </c>
      <c r="N489" s="11">
        <v>327</v>
      </c>
      <c r="O489" s="15"/>
      <c r="P489" s="17"/>
      <c r="Q489" s="17"/>
      <c r="S489" s="2">
        <v>141</v>
      </c>
      <c r="T489" s="2">
        <v>1</v>
      </c>
      <c r="U489">
        <f>IF(AND(G489&gt;0,N489&gt;0), N489-G489, 0)</f>
        <v>263</v>
      </c>
      <c r="V489">
        <f>M489-F489</f>
        <v>144</v>
      </c>
      <c r="W489">
        <f>IF(U489 &gt; 0, U489/V489, 0)</f>
        <v>1.8263888888888888</v>
      </c>
      <c r="X489">
        <f>IF(AND(H489&gt;0,O489&gt;0), O489-H489, 0)</f>
        <v>0</v>
      </c>
      <c r="Y489" s="9">
        <f>IF(AND(G489&gt;0,H489&gt;0),G489/H489,"")</f>
        <v>8.4210526315789469</v>
      </c>
      <c r="Z489" s="9" t="str">
        <f>IF(AND(N489&gt;0,O489&gt;0),N489/O489,"")</f>
        <v/>
      </c>
      <c r="AA489" s="9">
        <f>IF(AND(G489&gt;0,H489&gt;0),G489/(H489*H489),"")</f>
        <v>1.10803324099723</v>
      </c>
      <c r="AB489" s="9" t="str">
        <f>IF(AND(N489&gt;0,O489&gt;0),G489/(O489*O489),"")</f>
        <v/>
      </c>
      <c r="AC489" s="9" t="s">
        <v>20</v>
      </c>
      <c r="AD489" s="15"/>
      <c r="AE489" s="9" t="str">
        <f>IF(AC489="","",ROUND(AC489,1))</f>
        <v/>
      </c>
    </row>
    <row r="490" spans="1:31" ht="30" x14ac:dyDescent="0.25">
      <c r="A490" s="2">
        <v>984</v>
      </c>
      <c r="B490" s="3" t="s">
        <v>123</v>
      </c>
      <c r="C490" s="2">
        <v>2</v>
      </c>
      <c r="D490" s="3" t="s">
        <v>19</v>
      </c>
      <c r="E490" s="3" t="s">
        <v>20</v>
      </c>
      <c r="F490" s="4">
        <v>36253</v>
      </c>
      <c r="G490" s="16">
        <v>65.2</v>
      </c>
      <c r="H490" s="11">
        <v>9</v>
      </c>
      <c r="I490" s="15"/>
      <c r="J490" s="15"/>
      <c r="K490" s="15"/>
      <c r="L490" s="13">
        <v>8228</v>
      </c>
      <c r="M490" s="14">
        <v>36340</v>
      </c>
      <c r="N490" s="11">
        <v>178</v>
      </c>
      <c r="O490" s="15"/>
      <c r="P490" s="17"/>
      <c r="Q490" s="17"/>
      <c r="R490" s="17"/>
      <c r="S490" s="2">
        <v>984</v>
      </c>
      <c r="T490" s="2">
        <v>1</v>
      </c>
      <c r="U490">
        <f>IF(AND(G490&gt;0,N490&gt;0), N490-G490, 0)</f>
        <v>112.8</v>
      </c>
      <c r="V490">
        <f>M490-F490</f>
        <v>87</v>
      </c>
      <c r="W490">
        <f>IF(U490 &gt; 0, U490/V490, 0)</f>
        <v>1.296551724137931</v>
      </c>
      <c r="X490">
        <f>IF(AND(H490&gt;0,O490&gt;0), O490-H490, 0)</f>
        <v>0</v>
      </c>
      <c r="Y490" s="9">
        <f>IF(AND(G490&gt;0,H490&gt;0),G490/H490,"")</f>
        <v>7.2444444444444445</v>
      </c>
      <c r="Z490" s="9" t="str">
        <f>IF(AND(N490&gt;0,O490&gt;0),N490/O490,"")</f>
        <v/>
      </c>
      <c r="AA490" s="9">
        <f>IF(AND(G490&gt;0,H490&gt;0),G490/(H490*H490),"")</f>
        <v>0.80493827160493836</v>
      </c>
      <c r="AB490" s="9" t="str">
        <f>IF(AND(N490&gt;0,O490&gt;0),G490/(O490*O490),"")</f>
        <v/>
      </c>
      <c r="AC490" s="9" t="s">
        <v>20</v>
      </c>
      <c r="AD490" s="15"/>
      <c r="AE490" s="9" t="str">
        <f>IF(AC490="","",ROUND(AC490,1))</f>
        <v/>
      </c>
    </row>
    <row r="491" spans="1:31" x14ac:dyDescent="0.25">
      <c r="A491" s="2">
        <v>509</v>
      </c>
      <c r="B491" s="3" t="s">
        <v>100</v>
      </c>
      <c r="C491" s="2">
        <v>2</v>
      </c>
      <c r="D491" s="3" t="s">
        <v>19</v>
      </c>
      <c r="E491" s="3" t="s">
        <v>20</v>
      </c>
      <c r="F491" s="4">
        <v>39117</v>
      </c>
      <c r="G491" s="11">
        <v>66.5</v>
      </c>
      <c r="H491" s="11">
        <v>7.6</v>
      </c>
      <c r="I491" s="11">
        <v>7.5</v>
      </c>
      <c r="J491" s="15"/>
      <c r="K491" s="15"/>
      <c r="L491" s="13">
        <v>6060</v>
      </c>
      <c r="M491" s="14">
        <v>39236</v>
      </c>
      <c r="N491" s="11">
        <v>172</v>
      </c>
      <c r="O491" s="15"/>
      <c r="P491" s="17"/>
      <c r="Q491" s="17"/>
      <c r="R491" s="20"/>
      <c r="S491" s="2">
        <v>509</v>
      </c>
      <c r="T491" s="2">
        <v>1</v>
      </c>
      <c r="U491">
        <f>IF(AND(G491&gt;0,N491&gt;0), N491-G491, 0)</f>
        <v>105.5</v>
      </c>
      <c r="V491">
        <f>M491-F491</f>
        <v>119</v>
      </c>
      <c r="W491">
        <f>IF(U491 &gt; 0, U491/V491, 0)</f>
        <v>0.88655462184873945</v>
      </c>
      <c r="X491">
        <f>IF(AND(H491&gt;0,O491&gt;0), O491-H491, 0)</f>
        <v>0</v>
      </c>
      <c r="Y491" s="9">
        <f>IF(AND(G491&gt;0,H491&gt;0),G491/H491,"")</f>
        <v>8.75</v>
      </c>
      <c r="Z491" s="9" t="str">
        <f>IF(AND(N491&gt;0,O491&gt;0),N491/O491,"")</f>
        <v/>
      </c>
      <c r="AA491" s="9">
        <f>IF(AND(G491&gt;0,H491&gt;0),G491/(H491*H491),"")</f>
        <v>1.1513157894736843</v>
      </c>
      <c r="AB491" s="9" t="str">
        <f>IF(AND(N491&gt;0,O491&gt;0),G491/(O491*O491),"")</f>
        <v/>
      </c>
      <c r="AC491" s="9" t="s">
        <v>20</v>
      </c>
      <c r="AD491" s="15"/>
      <c r="AE491" s="9" t="str">
        <f>IF(AC491="","",ROUND(AC491,1))</f>
        <v/>
      </c>
    </row>
    <row r="492" spans="1:31" x14ac:dyDescent="0.25">
      <c r="A492" s="2">
        <v>7030</v>
      </c>
      <c r="B492" s="3" t="s">
        <v>527</v>
      </c>
      <c r="C492" s="2">
        <v>2</v>
      </c>
      <c r="D492" s="3" t="s">
        <v>19</v>
      </c>
      <c r="E492" s="3" t="s">
        <v>20</v>
      </c>
      <c r="F492" s="4">
        <v>43120</v>
      </c>
      <c r="G492" s="11">
        <v>68</v>
      </c>
      <c r="H492" s="11">
        <v>7.5</v>
      </c>
      <c r="I492" s="11">
        <v>7.5</v>
      </c>
      <c r="J492" s="15"/>
      <c r="K492" s="15"/>
      <c r="L492" s="13">
        <v>41486</v>
      </c>
      <c r="M492" s="14">
        <v>43177</v>
      </c>
      <c r="N492" s="11">
        <v>106</v>
      </c>
      <c r="O492" s="15"/>
      <c r="P492" s="17"/>
      <c r="Q492" s="17"/>
      <c r="S492" s="2">
        <v>7030</v>
      </c>
      <c r="T492" s="2">
        <v>1</v>
      </c>
      <c r="U492">
        <f>IF(AND(G492&gt;0,N492&gt;0), N492-G492, 0)</f>
        <v>38</v>
      </c>
      <c r="V492">
        <f>M492-F492</f>
        <v>57</v>
      </c>
      <c r="W492">
        <f>IF(U492 &gt; 0, U492/V492, 0)</f>
        <v>0.66666666666666663</v>
      </c>
      <c r="X492">
        <f>IF(AND(H492&gt;0,O492&gt;0), O492-H492, 0)</f>
        <v>0</v>
      </c>
      <c r="Y492" s="9">
        <f>IF(AND(G492&gt;0,H492&gt;0),G492/H492,"")</f>
        <v>9.0666666666666664</v>
      </c>
      <c r="Z492" s="9" t="str">
        <f>IF(AND(N492&gt;0,O492&gt;0),N492/O492,"")</f>
        <v/>
      </c>
      <c r="AA492" s="9">
        <f>IF(AND(G492&gt;0,H492&gt;0),G492/(H492*H492),"")</f>
        <v>1.2088888888888889</v>
      </c>
      <c r="AB492" s="9" t="str">
        <f>IF(AND(N492&gt;0,O492&gt;0),G492/(O492*O492),"")</f>
        <v/>
      </c>
      <c r="AC492" s="9" t="s">
        <v>20</v>
      </c>
      <c r="AD492" s="15"/>
      <c r="AE492" s="9" t="str">
        <f>IF(AC492="","",ROUND(AC492,1))</f>
        <v/>
      </c>
    </row>
    <row r="493" spans="1:31" x14ac:dyDescent="0.25">
      <c r="A493" s="2">
        <v>439</v>
      </c>
      <c r="B493" s="3" t="s">
        <v>87</v>
      </c>
      <c r="C493" s="2">
        <v>2</v>
      </c>
      <c r="D493" s="3" t="s">
        <v>19</v>
      </c>
      <c r="E493" s="3" t="s">
        <v>20</v>
      </c>
      <c r="F493" s="4">
        <v>39156</v>
      </c>
      <c r="G493" s="11">
        <v>69.5</v>
      </c>
      <c r="H493" s="11">
        <v>7.7</v>
      </c>
      <c r="I493" s="11">
        <v>7.5</v>
      </c>
      <c r="J493" s="15"/>
      <c r="K493" s="15"/>
      <c r="L493" s="13">
        <v>6067</v>
      </c>
      <c r="M493" s="14">
        <v>39236</v>
      </c>
      <c r="N493" s="11">
        <v>157</v>
      </c>
      <c r="O493" s="19"/>
      <c r="P493" s="20"/>
      <c r="Q493" s="20"/>
      <c r="R493" s="20"/>
      <c r="S493" s="2">
        <v>439</v>
      </c>
      <c r="T493" s="2">
        <v>1</v>
      </c>
      <c r="U493">
        <f>IF(AND(G493&gt;0,N493&gt;0), N493-G493, 0)</f>
        <v>87.5</v>
      </c>
      <c r="V493">
        <f>M493-F493</f>
        <v>80</v>
      </c>
      <c r="W493">
        <f>IF(U493 &gt; 0, U493/V493, 0)</f>
        <v>1.09375</v>
      </c>
      <c r="X493">
        <f>IF(AND(H493&gt;0,O493&gt;0), O493-H493, 0)</f>
        <v>0</v>
      </c>
      <c r="Y493" s="9">
        <f>IF(AND(G493&gt;0,H493&gt;0),G493/H493,"")</f>
        <v>9.0259740259740262</v>
      </c>
      <c r="Z493" s="9" t="str">
        <f>IF(AND(N493&gt;0,O493&gt;0),N493/O493,"")</f>
        <v/>
      </c>
      <c r="AA493" s="9">
        <f>IF(AND(G493&gt;0,H493&gt;0),G493/(H493*H493),"")</f>
        <v>1.1722044189576657</v>
      </c>
      <c r="AB493" s="9" t="str">
        <f>IF(AND(N493&gt;0,O493&gt;0),G493/(O493*O493),"")</f>
        <v/>
      </c>
      <c r="AC493" s="9" t="s">
        <v>20</v>
      </c>
      <c r="AD493" s="19"/>
      <c r="AE493" s="9" t="str">
        <f>IF(AC493="","",ROUND(AC493,1))</f>
        <v/>
      </c>
    </row>
    <row r="494" spans="1:31" x14ac:dyDescent="0.25">
      <c r="A494" s="2">
        <v>90</v>
      </c>
      <c r="B494" s="3" t="s">
        <v>42</v>
      </c>
      <c r="C494" s="2">
        <v>2</v>
      </c>
      <c r="D494" s="3" t="s">
        <v>19</v>
      </c>
      <c r="E494" s="3" t="s">
        <v>20</v>
      </c>
      <c r="F494" s="4">
        <v>37304</v>
      </c>
      <c r="G494" s="11">
        <v>69.599999999999994</v>
      </c>
      <c r="H494" s="11">
        <v>7.9</v>
      </c>
      <c r="I494" s="11">
        <v>8.4</v>
      </c>
      <c r="J494" s="11">
        <v>7.5</v>
      </c>
      <c r="K494" s="11">
        <v>6.8</v>
      </c>
      <c r="L494" s="13">
        <v>6334</v>
      </c>
      <c r="M494" s="14">
        <v>37396</v>
      </c>
      <c r="N494" s="11">
        <v>122</v>
      </c>
      <c r="O494" s="19"/>
      <c r="P494" s="20"/>
      <c r="S494" s="2">
        <v>90</v>
      </c>
      <c r="T494" s="2">
        <v>1</v>
      </c>
      <c r="U494">
        <f>IF(AND(G494&gt;0,N494&gt;0), N494-G494, 0)</f>
        <v>52.400000000000006</v>
      </c>
      <c r="V494">
        <f>M494-F494</f>
        <v>92</v>
      </c>
      <c r="W494">
        <f>IF(U494 &gt; 0, U494/V494, 0)</f>
        <v>0.56956521739130439</v>
      </c>
      <c r="X494">
        <f>IF(AND(H494&gt;0,O494&gt;0), O494-H494, 0)</f>
        <v>0</v>
      </c>
      <c r="Y494" s="9">
        <f>IF(AND(G494&gt;0,H494&gt;0),G494/H494,"")</f>
        <v>8.81012658227848</v>
      </c>
      <c r="Z494" s="9" t="str">
        <f>IF(AND(N494&gt;0,O494&gt;0),N494/O494,"")</f>
        <v/>
      </c>
      <c r="AA494" s="9">
        <f>IF(AND(G494&gt;0,H494&gt;0),G494/(H494*H494),"")</f>
        <v>1.1152058964909468</v>
      </c>
      <c r="AB494" s="9" t="str">
        <f>IF(AND(N494&gt;0,O494&gt;0),G494/(O494*O494),"")</f>
        <v/>
      </c>
      <c r="AC494" s="9" t="s">
        <v>20</v>
      </c>
      <c r="AD494" s="19"/>
      <c r="AE494" s="9" t="str">
        <f>IF(AC494="","",ROUND(AC494,1))</f>
        <v/>
      </c>
    </row>
    <row r="495" spans="1:31" x14ac:dyDescent="0.25">
      <c r="A495" s="2">
        <v>1033</v>
      </c>
      <c r="B495" s="3" t="s">
        <v>127</v>
      </c>
      <c r="C495" s="2">
        <v>2</v>
      </c>
      <c r="D495" s="3" t="s">
        <v>19</v>
      </c>
      <c r="E495" s="3" t="s">
        <v>20</v>
      </c>
      <c r="F495" s="4">
        <v>37699</v>
      </c>
      <c r="G495" s="11">
        <v>69.900000000000006</v>
      </c>
      <c r="H495" s="19"/>
      <c r="I495" s="19"/>
      <c r="J495" s="16">
        <v>7</v>
      </c>
      <c r="K495" s="16">
        <v>6.3</v>
      </c>
      <c r="L495" s="13">
        <v>8153</v>
      </c>
      <c r="M495" s="14">
        <v>37826</v>
      </c>
      <c r="N495" s="11">
        <v>168</v>
      </c>
      <c r="O495" s="15"/>
      <c r="P495" s="17"/>
      <c r="Q495" s="18">
        <v>9.5</v>
      </c>
      <c r="R495" s="18">
        <v>8.1</v>
      </c>
      <c r="S495" s="2">
        <v>1033</v>
      </c>
      <c r="T495" s="2">
        <v>1</v>
      </c>
      <c r="U495">
        <f>IF(AND(G495&gt;0,N495&gt;0), N495-G495, 0)</f>
        <v>98.1</v>
      </c>
      <c r="V495">
        <f>M495-F495</f>
        <v>127</v>
      </c>
      <c r="W495">
        <f>IF(U495 &gt; 0, U495/V495, 0)</f>
        <v>0.77244094488188975</v>
      </c>
      <c r="X495">
        <f>IF(AND(H495&gt;0,O495&gt;0), O495-H495, 0)</f>
        <v>0</v>
      </c>
      <c r="Y495" s="9" t="str">
        <f>IF(AND(G495&gt;0,H495&gt;0),G495/H495,"")</f>
        <v/>
      </c>
      <c r="Z495" s="9" t="str">
        <f>IF(AND(N495&gt;0,O495&gt;0),N495/O495,"")</f>
        <v/>
      </c>
      <c r="AA495" s="9" t="str">
        <f>IF(AND(G495&gt;0,H495&gt;0),G495/(H495*H495),"")</f>
        <v/>
      </c>
      <c r="AB495" s="9" t="str">
        <f>IF(AND(N495&gt;0,O495&gt;0),G495/(O495*O495),"")</f>
        <v/>
      </c>
      <c r="AC495" s="9" t="s">
        <v>20</v>
      </c>
      <c r="AD495" s="15"/>
      <c r="AE495" s="9" t="str">
        <f>IF(AC495="","",ROUND(AC495,1))</f>
        <v/>
      </c>
    </row>
    <row r="496" spans="1:31" x14ac:dyDescent="0.25">
      <c r="A496" s="2">
        <v>166</v>
      </c>
      <c r="B496" s="3" t="s">
        <v>64</v>
      </c>
      <c r="C496" s="2">
        <v>2</v>
      </c>
      <c r="D496" s="3" t="s">
        <v>19</v>
      </c>
      <c r="E496" s="3" t="s">
        <v>20</v>
      </c>
      <c r="F496" s="4">
        <v>38122</v>
      </c>
      <c r="G496" s="11">
        <v>72</v>
      </c>
      <c r="H496" s="11">
        <v>7.8</v>
      </c>
      <c r="I496" s="11">
        <v>7.6</v>
      </c>
      <c r="J496" s="15"/>
      <c r="K496" s="15"/>
      <c r="L496" s="13">
        <v>8050</v>
      </c>
      <c r="M496" s="14">
        <v>38182</v>
      </c>
      <c r="N496" s="11">
        <v>173.5</v>
      </c>
      <c r="O496" s="15"/>
      <c r="P496" s="17"/>
      <c r="Q496" s="17"/>
      <c r="S496" s="2">
        <v>166</v>
      </c>
      <c r="T496" s="2">
        <v>1</v>
      </c>
      <c r="U496">
        <f>IF(AND(G496&gt;0,N496&gt;0), N496-G496, 0)</f>
        <v>101.5</v>
      </c>
      <c r="V496">
        <f>M496-F496</f>
        <v>60</v>
      </c>
      <c r="W496">
        <f>IF(U496 &gt; 0, U496/V496, 0)</f>
        <v>1.6916666666666667</v>
      </c>
      <c r="X496">
        <f>IF(AND(H496&gt;0,O496&gt;0), O496-H496, 0)</f>
        <v>0</v>
      </c>
      <c r="Y496" s="9">
        <f>IF(AND(G496&gt;0,H496&gt;0),G496/H496,"")</f>
        <v>9.2307692307692317</v>
      </c>
      <c r="Z496" s="9" t="str">
        <f>IF(AND(N496&gt;0,O496&gt;0),N496/O496,"")</f>
        <v/>
      </c>
      <c r="AA496" s="9">
        <f>IF(AND(G496&gt;0,H496&gt;0),G496/(H496*H496),"")</f>
        <v>1.1834319526627219</v>
      </c>
      <c r="AB496" s="9" t="str">
        <f>IF(AND(N496&gt;0,O496&gt;0),G496/(O496*O496),"")</f>
        <v/>
      </c>
      <c r="AC496" s="9" t="s">
        <v>20</v>
      </c>
      <c r="AD496" s="15"/>
      <c r="AE496" s="9" t="str">
        <f>IF(AC496="","",ROUND(AC496,1))</f>
        <v/>
      </c>
    </row>
    <row r="497" spans="1:31" x14ac:dyDescent="0.25">
      <c r="A497" s="2">
        <v>102</v>
      </c>
      <c r="B497" s="3" t="s">
        <v>48</v>
      </c>
      <c r="C497" s="2">
        <v>2</v>
      </c>
      <c r="D497" s="3" t="s">
        <v>19</v>
      </c>
      <c r="E497" s="3" t="s">
        <v>20</v>
      </c>
      <c r="F497" s="4">
        <v>37610</v>
      </c>
      <c r="G497" s="16">
        <v>72.599999999999994</v>
      </c>
      <c r="H497" s="11">
        <v>6.9</v>
      </c>
      <c r="I497" s="11">
        <v>7.6</v>
      </c>
      <c r="J497" s="11">
        <v>6.5</v>
      </c>
      <c r="K497" s="11">
        <v>6</v>
      </c>
      <c r="L497" s="13">
        <v>8390</v>
      </c>
      <c r="M497" s="14">
        <v>37718</v>
      </c>
      <c r="N497" s="11">
        <v>141</v>
      </c>
      <c r="O497" s="15"/>
      <c r="P497" s="17"/>
      <c r="Q497" s="5">
        <v>8.3000000000000007</v>
      </c>
      <c r="R497" s="18">
        <v>7.4</v>
      </c>
      <c r="S497" s="2">
        <v>102</v>
      </c>
      <c r="T497" s="2">
        <v>1</v>
      </c>
      <c r="U497">
        <f>IF(AND(G497&gt;0,N497&gt;0), N497-G497, 0)</f>
        <v>68.400000000000006</v>
      </c>
      <c r="V497">
        <f>M497-F497</f>
        <v>108</v>
      </c>
      <c r="W497">
        <f>IF(U497 &gt; 0, U497/V497, 0)</f>
        <v>0.63333333333333341</v>
      </c>
      <c r="X497">
        <f>IF(AND(H497&gt;0,O497&gt;0), O497-H497, 0)</f>
        <v>0</v>
      </c>
      <c r="Y497" s="9">
        <f>IF(AND(G497&gt;0,H497&gt;0),G497/H497,"")</f>
        <v>10.521739130434781</v>
      </c>
      <c r="Z497" s="9" t="str">
        <f>IF(AND(N497&gt;0,O497&gt;0),N497/O497,"")</f>
        <v/>
      </c>
      <c r="AA497" s="9">
        <f>IF(AND(G497&gt;0,H497&gt;0),G497/(H497*H497),"")</f>
        <v>1.5248897290485188</v>
      </c>
      <c r="AB497" s="9" t="str">
        <f>IF(AND(N497&gt;0,O497&gt;0),G497/(O497*O497),"")</f>
        <v/>
      </c>
      <c r="AC497" s="9" t="s">
        <v>20</v>
      </c>
      <c r="AD497" s="15"/>
      <c r="AE497" s="9" t="str">
        <f>IF(AC497="","",ROUND(AC497,1))</f>
        <v/>
      </c>
    </row>
    <row r="498" spans="1:31" x14ac:dyDescent="0.25">
      <c r="A498" s="2">
        <v>7028</v>
      </c>
      <c r="B498" s="3" t="s">
        <v>525</v>
      </c>
      <c r="C498" s="2">
        <v>2</v>
      </c>
      <c r="D498" s="3" t="s">
        <v>19</v>
      </c>
      <c r="E498" s="3" t="s">
        <v>20</v>
      </c>
      <c r="F498" s="4">
        <v>43120</v>
      </c>
      <c r="G498" s="11">
        <v>74</v>
      </c>
      <c r="H498" s="16">
        <v>8</v>
      </c>
      <c r="I498" s="16">
        <v>7.5</v>
      </c>
      <c r="J498" s="19"/>
      <c r="K498" s="19"/>
      <c r="L498" s="13">
        <v>41487</v>
      </c>
      <c r="M498" s="14">
        <v>43177</v>
      </c>
      <c r="N498" s="11">
        <v>96</v>
      </c>
      <c r="O498" s="19"/>
      <c r="P498" s="20"/>
      <c r="S498" s="2">
        <v>7028</v>
      </c>
      <c r="T498" s="2">
        <v>1</v>
      </c>
      <c r="U498">
        <f>IF(AND(G498&gt;0,N498&gt;0), N498-G498, 0)</f>
        <v>22</v>
      </c>
      <c r="V498">
        <f>M498-F498</f>
        <v>57</v>
      </c>
      <c r="W498">
        <f>IF(U498 &gt; 0, U498/V498, 0)</f>
        <v>0.38596491228070173</v>
      </c>
      <c r="X498">
        <f>IF(AND(H498&gt;0,O498&gt;0), O498-H498, 0)</f>
        <v>0</v>
      </c>
      <c r="Y498" s="9">
        <f>IF(AND(G498&gt;0,H498&gt;0),G498/H498,"")</f>
        <v>9.25</v>
      </c>
      <c r="Z498" s="9" t="str">
        <f>IF(AND(N498&gt;0,O498&gt;0),N498/O498,"")</f>
        <v/>
      </c>
      <c r="AA498" s="9">
        <f>IF(AND(G498&gt;0,H498&gt;0),G498/(H498*H498),"")</f>
        <v>1.15625</v>
      </c>
      <c r="AB498" s="9" t="str">
        <f>IF(AND(N498&gt;0,O498&gt;0),G498/(O498*O498),"")</f>
        <v/>
      </c>
      <c r="AC498" s="9" t="s">
        <v>20</v>
      </c>
      <c r="AD498" s="19"/>
      <c r="AE498" s="9" t="str">
        <f>IF(AC498="","",ROUND(AC498,1))</f>
        <v/>
      </c>
    </row>
    <row r="499" spans="1:31" x14ac:dyDescent="0.25">
      <c r="A499" s="2">
        <v>7027</v>
      </c>
      <c r="B499" s="3" t="s">
        <v>524</v>
      </c>
      <c r="C499" s="2">
        <v>2</v>
      </c>
      <c r="D499" s="3" t="s">
        <v>19</v>
      </c>
      <c r="E499" s="3" t="s">
        <v>20</v>
      </c>
      <c r="F499" s="4">
        <v>43120</v>
      </c>
      <c r="G499" s="11">
        <v>75</v>
      </c>
      <c r="H499" s="16">
        <v>8</v>
      </c>
      <c r="I499" s="16">
        <v>8.1999999999999993</v>
      </c>
      <c r="L499" s="13">
        <v>41484</v>
      </c>
      <c r="M499" s="14">
        <v>43177</v>
      </c>
      <c r="N499" s="11">
        <v>108</v>
      </c>
      <c r="O499" s="15"/>
      <c r="P499" s="17"/>
      <c r="Q499" s="17"/>
      <c r="R499" s="17"/>
      <c r="S499" s="2">
        <v>7027</v>
      </c>
      <c r="T499" s="2">
        <v>1</v>
      </c>
      <c r="U499">
        <f>IF(AND(G499&gt;0,N499&gt;0), N499-G499, 0)</f>
        <v>33</v>
      </c>
      <c r="V499">
        <f>M499-F499</f>
        <v>57</v>
      </c>
      <c r="W499">
        <f>IF(U499 &gt; 0, U499/V499, 0)</f>
        <v>0.57894736842105265</v>
      </c>
      <c r="X499">
        <f>IF(AND(H499&gt;0,O499&gt;0), O499-H499, 0)</f>
        <v>0</v>
      </c>
      <c r="Y499" s="9">
        <f>IF(AND(G499&gt;0,H499&gt;0),G499/H499,"")</f>
        <v>9.375</v>
      </c>
      <c r="Z499" s="9" t="str">
        <f>IF(AND(N499&gt;0,O499&gt;0),N499/O499,"")</f>
        <v/>
      </c>
      <c r="AA499" s="9">
        <f>IF(AND(G499&gt;0,H499&gt;0),G499/(H499*H499),"")</f>
        <v>1.171875</v>
      </c>
      <c r="AB499" s="9" t="str">
        <f>IF(AND(N499&gt;0,O499&gt;0),G499/(O499*O499),"")</f>
        <v/>
      </c>
      <c r="AC499" s="9" t="s">
        <v>20</v>
      </c>
      <c r="AD499" s="15"/>
      <c r="AE499" s="9" t="str">
        <f>IF(AC499="","",ROUND(AC499,1))</f>
        <v/>
      </c>
    </row>
    <row r="500" spans="1:31" x14ac:dyDescent="0.25">
      <c r="A500" s="2">
        <v>508</v>
      </c>
      <c r="B500" s="3" t="s">
        <v>99</v>
      </c>
      <c r="C500" s="2">
        <v>2</v>
      </c>
      <c r="D500" s="3" t="s">
        <v>19</v>
      </c>
      <c r="E500" s="3" t="s">
        <v>20</v>
      </c>
      <c r="F500" s="4">
        <v>39121</v>
      </c>
      <c r="G500" s="11">
        <v>78</v>
      </c>
      <c r="H500" s="11">
        <v>8.5</v>
      </c>
      <c r="I500" s="11">
        <v>8.1999999999999993</v>
      </c>
      <c r="J500" s="15"/>
      <c r="K500" s="15"/>
      <c r="L500" s="13">
        <v>6063</v>
      </c>
      <c r="M500" s="14">
        <v>39236</v>
      </c>
      <c r="N500" s="11">
        <v>260</v>
      </c>
      <c r="O500" s="15"/>
      <c r="P500" s="17"/>
      <c r="Q500" s="17"/>
      <c r="S500" s="2">
        <v>508</v>
      </c>
      <c r="T500" s="2">
        <v>1</v>
      </c>
      <c r="U500">
        <f>IF(AND(G500&gt;0,N500&gt;0), N500-G500, 0)</f>
        <v>182</v>
      </c>
      <c r="V500">
        <f>M500-F500</f>
        <v>115</v>
      </c>
      <c r="W500">
        <f>IF(U500 &gt; 0, U500/V500, 0)</f>
        <v>1.5826086956521739</v>
      </c>
      <c r="X500">
        <f>IF(AND(H500&gt;0,O500&gt;0), O500-H500, 0)</f>
        <v>0</v>
      </c>
      <c r="Y500" s="9">
        <f>IF(AND(G500&gt;0,H500&gt;0),G500/H500,"")</f>
        <v>9.1764705882352935</v>
      </c>
      <c r="Z500" s="9" t="str">
        <f>IF(AND(N500&gt;0,O500&gt;0),N500/O500,"")</f>
        <v/>
      </c>
      <c r="AA500" s="9">
        <f>IF(AND(G500&gt;0,H500&gt;0),G500/(H500*H500),"")</f>
        <v>1.0795847750865053</v>
      </c>
      <c r="AB500" s="9" t="str">
        <f>IF(AND(N500&gt;0,O500&gt;0),G500/(O500*O500),"")</f>
        <v/>
      </c>
      <c r="AC500" s="9" t="s">
        <v>20</v>
      </c>
      <c r="AD500" s="15"/>
      <c r="AE500" s="9" t="str">
        <f>IF(AC500="","",ROUND(AC500,1))</f>
        <v/>
      </c>
    </row>
    <row r="501" spans="1:31" x14ac:dyDescent="0.25">
      <c r="A501" s="2">
        <v>516</v>
      </c>
      <c r="B501" s="3" t="s">
        <v>106</v>
      </c>
      <c r="C501" s="2">
        <v>2</v>
      </c>
      <c r="D501" s="3" t="s">
        <v>19</v>
      </c>
      <c r="E501" s="3" t="s">
        <v>20</v>
      </c>
      <c r="F501" s="4">
        <v>39199</v>
      </c>
      <c r="G501" s="11">
        <v>82</v>
      </c>
      <c r="H501" s="15"/>
      <c r="I501" s="15"/>
      <c r="J501" s="15"/>
      <c r="K501" s="15"/>
      <c r="L501" s="13">
        <v>1121</v>
      </c>
      <c r="M501" s="14">
        <v>39199</v>
      </c>
      <c r="N501" s="11">
        <v>82</v>
      </c>
      <c r="S501" s="2">
        <v>516</v>
      </c>
      <c r="T501" s="2">
        <v>1</v>
      </c>
      <c r="U501">
        <f>IF(AND(G501&gt;0,N501&gt;0), N501-G501, 0)</f>
        <v>0</v>
      </c>
      <c r="V501">
        <f>M501-F501</f>
        <v>0</v>
      </c>
      <c r="W501">
        <f>IF(U501 &gt; 0, U501/V501, 0)</f>
        <v>0</v>
      </c>
      <c r="X501">
        <f>IF(AND(H501&gt;0,O501&gt;0), O501-H501, 0)</f>
        <v>0</v>
      </c>
      <c r="Y501" s="9" t="str">
        <f>IF(AND(G501&gt;0,H501&gt;0),G501/H501,"")</f>
        <v/>
      </c>
      <c r="Z501" s="9" t="str">
        <f>IF(AND(N501&gt;0,O501&gt;0),N501/O501,"")</f>
        <v/>
      </c>
      <c r="AA501" s="9" t="str">
        <f>IF(AND(G501&gt;0,H501&gt;0),G501/(H501*H501),"")</f>
        <v/>
      </c>
      <c r="AB501" s="9" t="str">
        <f>IF(AND(N501&gt;0,O501&gt;0),G501/(O501*O501),"")</f>
        <v/>
      </c>
      <c r="AC501" s="9" t="s">
        <v>20</v>
      </c>
      <c r="AE501" s="9" t="str">
        <f>IF(AC501="","",ROUND(AC501,1))</f>
        <v/>
      </c>
    </row>
    <row r="502" spans="1:31" x14ac:dyDescent="0.25">
      <c r="A502" s="2">
        <v>1000</v>
      </c>
      <c r="B502" s="3" t="s">
        <v>125</v>
      </c>
      <c r="C502" s="2">
        <v>2</v>
      </c>
      <c r="D502" s="3" t="s">
        <v>19</v>
      </c>
      <c r="E502" s="3" t="s">
        <v>20</v>
      </c>
      <c r="F502" s="4">
        <v>37733</v>
      </c>
      <c r="G502" s="11">
        <v>83.5</v>
      </c>
      <c r="H502" s="15"/>
      <c r="I502" s="15"/>
      <c r="J502" s="11">
        <v>8.1999999999999993</v>
      </c>
      <c r="K502" s="11">
        <v>7.4</v>
      </c>
      <c r="L502" s="13">
        <v>6097</v>
      </c>
      <c r="M502" s="14">
        <v>37826</v>
      </c>
      <c r="N502" s="11">
        <v>209</v>
      </c>
      <c r="O502" s="15"/>
      <c r="P502" s="17"/>
      <c r="Q502" s="5">
        <v>10.4</v>
      </c>
      <c r="R502" s="5">
        <v>9.6</v>
      </c>
      <c r="S502" s="2">
        <v>1000</v>
      </c>
      <c r="T502" s="2">
        <v>1</v>
      </c>
      <c r="U502">
        <f>IF(AND(G502&gt;0,N502&gt;0), N502-G502, 0)</f>
        <v>125.5</v>
      </c>
      <c r="V502">
        <f>M502-F502</f>
        <v>93</v>
      </c>
      <c r="W502">
        <f>IF(U502 &gt; 0, U502/V502, 0)</f>
        <v>1.3494623655913978</v>
      </c>
      <c r="X502">
        <f>IF(AND(H502&gt;0,O502&gt;0), O502-H502, 0)</f>
        <v>0</v>
      </c>
      <c r="Y502" s="9" t="str">
        <f>IF(AND(G502&gt;0,H502&gt;0),G502/H502,"")</f>
        <v/>
      </c>
      <c r="Z502" s="9" t="str">
        <f>IF(AND(N502&gt;0,O502&gt;0),N502/O502,"")</f>
        <v/>
      </c>
      <c r="AA502" s="9" t="str">
        <f>IF(AND(G502&gt;0,H502&gt;0),G502/(H502*H502),"")</f>
        <v/>
      </c>
      <c r="AB502" s="9" t="str">
        <f>IF(AND(N502&gt;0,O502&gt;0),G502/(O502*O502),"")</f>
        <v/>
      </c>
      <c r="AC502" s="9" t="s">
        <v>20</v>
      </c>
      <c r="AD502" s="15"/>
      <c r="AE502" s="9" t="str">
        <f>IF(AC502="","",ROUND(AC502,1))</f>
        <v/>
      </c>
    </row>
    <row r="503" spans="1:31" x14ac:dyDescent="0.25">
      <c r="A503" s="2">
        <v>17</v>
      </c>
      <c r="B503" s="3" t="s">
        <v>23</v>
      </c>
      <c r="C503" s="2">
        <v>2</v>
      </c>
      <c r="D503" s="3" t="s">
        <v>19</v>
      </c>
      <c r="E503" s="3" t="s">
        <v>20</v>
      </c>
      <c r="F503" s="4">
        <v>37701</v>
      </c>
      <c r="G503" s="11">
        <v>84.5</v>
      </c>
      <c r="H503" s="15"/>
      <c r="I503" s="15"/>
      <c r="J503" s="11">
        <v>7.5</v>
      </c>
      <c r="K503" s="11">
        <v>6.7</v>
      </c>
      <c r="L503" s="13">
        <v>6122</v>
      </c>
      <c r="M503" s="14">
        <v>37826</v>
      </c>
      <c r="N503" s="11">
        <v>217</v>
      </c>
      <c r="O503" s="15"/>
      <c r="P503" s="17"/>
      <c r="Q503" s="5">
        <v>10</v>
      </c>
      <c r="R503" s="5">
        <v>8.6999999999999993</v>
      </c>
      <c r="S503" s="2">
        <v>17</v>
      </c>
      <c r="T503" s="2">
        <v>1</v>
      </c>
      <c r="U503">
        <f>IF(AND(G503&gt;0,N503&gt;0), N503-G503, 0)</f>
        <v>132.5</v>
      </c>
      <c r="V503">
        <f>M503-F503</f>
        <v>125</v>
      </c>
      <c r="W503">
        <f>IF(U503 &gt; 0, U503/V503, 0)</f>
        <v>1.06</v>
      </c>
      <c r="X503">
        <f>IF(AND(H503&gt;0,O503&gt;0), O503-H503, 0)</f>
        <v>0</v>
      </c>
      <c r="Y503" s="9" t="str">
        <f>IF(AND(G503&gt;0,H503&gt;0),G503/H503,"")</f>
        <v/>
      </c>
      <c r="Z503" s="9" t="str">
        <f>IF(AND(N503&gt;0,O503&gt;0),N503/O503,"")</f>
        <v/>
      </c>
      <c r="AA503" s="9" t="str">
        <f>IF(AND(G503&gt;0,H503&gt;0),G503/(H503*H503),"")</f>
        <v/>
      </c>
      <c r="AB503" s="9" t="str">
        <f>IF(AND(N503&gt;0,O503&gt;0),G503/(O503*O503),"")</f>
        <v/>
      </c>
      <c r="AC503" s="9" t="s">
        <v>20</v>
      </c>
      <c r="AD503" s="15"/>
      <c r="AE503" s="9" t="str">
        <f>IF(AC503="","",ROUND(AC503,1))</f>
        <v/>
      </c>
    </row>
    <row r="504" spans="1:31" ht="14.25" customHeight="1" x14ac:dyDescent="0.25">
      <c r="A504" s="2">
        <v>513</v>
      </c>
      <c r="B504" s="3" t="s">
        <v>103</v>
      </c>
      <c r="C504" s="2">
        <v>2</v>
      </c>
      <c r="D504" s="3" t="s">
        <v>19</v>
      </c>
      <c r="E504" s="3" t="s">
        <v>20</v>
      </c>
      <c r="F504" s="4">
        <v>39120</v>
      </c>
      <c r="G504" s="11">
        <v>87</v>
      </c>
      <c r="H504" s="11">
        <v>9</v>
      </c>
      <c r="I504" s="16">
        <v>8.6999999999999993</v>
      </c>
      <c r="J504" s="19"/>
      <c r="K504" s="19"/>
      <c r="L504" s="13">
        <v>6062</v>
      </c>
      <c r="M504" s="14">
        <v>39236</v>
      </c>
      <c r="N504" s="11">
        <v>260</v>
      </c>
      <c r="O504" s="15"/>
      <c r="P504" s="17"/>
      <c r="Q504" s="17"/>
      <c r="R504" s="20"/>
      <c r="S504" s="2">
        <v>513</v>
      </c>
      <c r="T504" s="2">
        <v>1</v>
      </c>
      <c r="U504">
        <f>IF(AND(G504&gt;0,N504&gt;0), N504-G504, 0)</f>
        <v>173</v>
      </c>
      <c r="V504">
        <f>M504-F504</f>
        <v>116</v>
      </c>
      <c r="W504">
        <f>IF(U504 &gt; 0, U504/V504, 0)</f>
        <v>1.4913793103448276</v>
      </c>
      <c r="X504">
        <f>IF(AND(H504&gt;0,O504&gt;0), O504-H504, 0)</f>
        <v>0</v>
      </c>
      <c r="Y504" s="9">
        <f>IF(AND(G504&gt;0,H504&gt;0),G504/H504,"")</f>
        <v>9.6666666666666661</v>
      </c>
      <c r="Z504" s="9" t="str">
        <f>IF(AND(N504&gt;0,O504&gt;0),N504/O504,"")</f>
        <v/>
      </c>
      <c r="AA504" s="9">
        <f>IF(AND(G504&gt;0,H504&gt;0),G504/(H504*H504),"")</f>
        <v>1.0740740740740742</v>
      </c>
      <c r="AB504" s="9" t="str">
        <f>IF(AND(N504&gt;0,O504&gt;0),G504/(O504*O504),"")</f>
        <v/>
      </c>
      <c r="AC504" s="9" t="s">
        <v>20</v>
      </c>
      <c r="AD504" s="15"/>
      <c r="AE504" s="9" t="str">
        <f>IF(AC504="","",ROUND(AC504,1))</f>
        <v/>
      </c>
    </row>
    <row r="505" spans="1:31" x14ac:dyDescent="0.25">
      <c r="A505" s="2">
        <v>7012</v>
      </c>
      <c r="B505" s="3" t="s">
        <v>519</v>
      </c>
      <c r="C505" s="2">
        <v>2</v>
      </c>
      <c r="D505" s="3" t="s">
        <v>19</v>
      </c>
      <c r="E505" s="3" t="s">
        <v>20</v>
      </c>
      <c r="F505" s="4">
        <v>43094</v>
      </c>
      <c r="G505" s="11">
        <v>90</v>
      </c>
      <c r="H505" s="16">
        <v>8</v>
      </c>
      <c r="I505" s="16">
        <v>8.1</v>
      </c>
      <c r="J505" s="16">
        <v>7.6</v>
      </c>
      <c r="K505" s="16">
        <v>6.5</v>
      </c>
      <c r="L505" s="13">
        <v>41481</v>
      </c>
      <c r="M505" s="14">
        <v>43177</v>
      </c>
      <c r="N505" s="11">
        <v>226</v>
      </c>
      <c r="O505" s="19"/>
      <c r="P505" s="20"/>
      <c r="Q505" s="20"/>
      <c r="R505" s="20"/>
      <c r="S505" s="2">
        <v>7012</v>
      </c>
      <c r="T505" s="2">
        <v>1</v>
      </c>
      <c r="U505">
        <f>IF(AND(G505&gt;0,N505&gt;0), N505-G505, 0)</f>
        <v>136</v>
      </c>
      <c r="V505">
        <f>M505-F505</f>
        <v>83</v>
      </c>
      <c r="W505">
        <f>IF(U505 &gt; 0, U505/V505, 0)</f>
        <v>1.6385542168674698</v>
      </c>
      <c r="X505">
        <f>IF(AND(H505&gt;0,O505&gt;0), O505-H505, 0)</f>
        <v>0</v>
      </c>
      <c r="Y505" s="9">
        <f>IF(AND(G505&gt;0,H505&gt;0),G505/H505,"")</f>
        <v>11.25</v>
      </c>
      <c r="Z505" s="9" t="str">
        <f>IF(AND(N505&gt;0,O505&gt;0),N505/O505,"")</f>
        <v/>
      </c>
      <c r="AA505" s="9">
        <f>IF(AND(G505&gt;0,H505&gt;0),G505/(H505*H505),"")</f>
        <v>1.40625</v>
      </c>
      <c r="AB505" s="9" t="str">
        <f>IF(AND(N505&gt;0,O505&gt;0),G505/(O505*O505),"")</f>
        <v/>
      </c>
      <c r="AC505" s="9" t="s">
        <v>20</v>
      </c>
      <c r="AD505" s="19"/>
      <c r="AE505" s="9" t="str">
        <f>IF(AC505="","",ROUND(AC505,1))</f>
        <v/>
      </c>
    </row>
    <row r="506" spans="1:31" x14ac:dyDescent="0.25">
      <c r="A506" s="2">
        <v>464</v>
      </c>
      <c r="B506" s="3" t="s">
        <v>97</v>
      </c>
      <c r="C506" s="2">
        <v>2</v>
      </c>
      <c r="D506" s="3" t="s">
        <v>19</v>
      </c>
      <c r="E506" s="3" t="s">
        <v>20</v>
      </c>
      <c r="F506" s="4">
        <v>39199</v>
      </c>
      <c r="G506" s="11">
        <v>91.4</v>
      </c>
      <c r="H506" s="15"/>
      <c r="I506" s="15"/>
      <c r="J506" s="15"/>
      <c r="K506" s="15"/>
      <c r="L506" s="13">
        <v>6068</v>
      </c>
      <c r="M506" s="14">
        <v>39236</v>
      </c>
      <c r="N506" s="11">
        <v>135</v>
      </c>
      <c r="O506" s="15"/>
      <c r="P506" s="17"/>
      <c r="Q506" s="17"/>
      <c r="R506" s="17"/>
      <c r="S506" s="2">
        <v>464</v>
      </c>
      <c r="T506" s="2">
        <v>1</v>
      </c>
      <c r="U506">
        <f>IF(AND(G506&gt;0,N506&gt;0), N506-G506, 0)</f>
        <v>43.599999999999994</v>
      </c>
      <c r="V506">
        <f>M506-F506</f>
        <v>37</v>
      </c>
      <c r="W506">
        <f>IF(U506 &gt; 0, U506/V506, 0)</f>
        <v>1.1783783783783783</v>
      </c>
      <c r="X506">
        <f>IF(AND(H506&gt;0,O506&gt;0), O506-H506, 0)</f>
        <v>0</v>
      </c>
      <c r="Y506" s="9" t="str">
        <f>IF(AND(G506&gt;0,H506&gt;0),G506/H506,"")</f>
        <v/>
      </c>
      <c r="Z506" s="9" t="str">
        <f>IF(AND(N506&gt;0,O506&gt;0),N506/O506,"")</f>
        <v/>
      </c>
      <c r="AA506" s="9" t="str">
        <f>IF(AND(G506&gt;0,H506&gt;0),G506/(H506*H506),"")</f>
        <v/>
      </c>
      <c r="AB506" s="9" t="str">
        <f>IF(AND(N506&gt;0,O506&gt;0),G506/(O506*O506),"")</f>
        <v/>
      </c>
      <c r="AC506" s="9" t="s">
        <v>20</v>
      </c>
      <c r="AD506" s="15"/>
      <c r="AE506" s="9" t="str">
        <f>IF(AC506="","",ROUND(AC506,1))</f>
        <v/>
      </c>
    </row>
    <row r="507" spans="1:31" x14ac:dyDescent="0.25">
      <c r="A507" s="2">
        <v>138</v>
      </c>
      <c r="B507" s="3" t="s">
        <v>57</v>
      </c>
      <c r="C507" s="2">
        <v>2</v>
      </c>
      <c r="D507" s="3" t="s">
        <v>19</v>
      </c>
      <c r="E507" s="3" t="s">
        <v>20</v>
      </c>
      <c r="F507" s="4">
        <v>38033</v>
      </c>
      <c r="G507" s="11">
        <v>93.5</v>
      </c>
      <c r="H507" s="11">
        <v>8.3000000000000007</v>
      </c>
      <c r="I507" s="11">
        <v>8.3000000000000007</v>
      </c>
      <c r="L507" s="13">
        <v>7886</v>
      </c>
      <c r="M507" s="14">
        <v>38182</v>
      </c>
      <c r="N507" s="11">
        <v>367.5</v>
      </c>
      <c r="O507" s="19"/>
      <c r="P507" s="20"/>
      <c r="Q507" s="20"/>
      <c r="R507" s="20"/>
      <c r="S507" s="2">
        <v>138</v>
      </c>
      <c r="T507" s="2">
        <v>1</v>
      </c>
      <c r="U507">
        <f>IF(AND(G507&gt;0,N507&gt;0), N507-G507, 0)</f>
        <v>274</v>
      </c>
      <c r="V507">
        <f>M507-F507</f>
        <v>149</v>
      </c>
      <c r="W507">
        <f>IF(U507 &gt; 0, U507/V507, 0)</f>
        <v>1.8389261744966443</v>
      </c>
      <c r="X507">
        <f>IF(AND(H507&gt;0,O507&gt;0), O507-H507, 0)</f>
        <v>0</v>
      </c>
      <c r="Y507" s="9">
        <f>IF(AND(G507&gt;0,H507&gt;0),G507/H507,"")</f>
        <v>11.265060240963855</v>
      </c>
      <c r="Z507" s="9" t="str">
        <f>IF(AND(N507&gt;0,O507&gt;0),N507/O507,"")</f>
        <v/>
      </c>
      <c r="AA507" s="9">
        <f>IF(AND(G507&gt;0,H507&gt;0),G507/(H507*H507),"")</f>
        <v>1.3572361736101028</v>
      </c>
      <c r="AB507" s="9" t="str">
        <f>IF(AND(N507&gt;0,O507&gt;0),G507/(O507*O507),"")</f>
        <v/>
      </c>
      <c r="AC507" s="9" t="s">
        <v>20</v>
      </c>
      <c r="AD507" s="19"/>
      <c r="AE507" s="9" t="str">
        <f>IF(AC507="","",ROUND(AC507,1))</f>
        <v/>
      </c>
    </row>
    <row r="508" spans="1:31" x14ac:dyDescent="0.25">
      <c r="A508" s="2">
        <v>7031</v>
      </c>
      <c r="B508" s="3" t="s">
        <v>528</v>
      </c>
      <c r="C508" s="2">
        <v>2</v>
      </c>
      <c r="D508" s="3" t="s">
        <v>19</v>
      </c>
      <c r="E508" s="3" t="s">
        <v>20</v>
      </c>
      <c r="F508" s="4">
        <v>43120</v>
      </c>
      <c r="G508" s="11">
        <v>94</v>
      </c>
      <c r="H508" s="11">
        <v>8.5</v>
      </c>
      <c r="I508" s="11">
        <v>8</v>
      </c>
      <c r="J508" s="15"/>
      <c r="K508" s="15"/>
      <c r="L508" s="13">
        <v>41483</v>
      </c>
      <c r="M508" s="14">
        <v>43177</v>
      </c>
      <c r="N508" s="11">
        <v>173</v>
      </c>
      <c r="O508" s="15"/>
      <c r="P508" s="17"/>
      <c r="Q508" s="17"/>
      <c r="R508" s="17"/>
      <c r="S508" s="2">
        <v>7031</v>
      </c>
      <c r="T508" s="2">
        <v>1</v>
      </c>
      <c r="U508">
        <f>IF(AND(G508&gt;0,N508&gt;0), N508-G508, 0)</f>
        <v>79</v>
      </c>
      <c r="V508">
        <f>M508-F508</f>
        <v>57</v>
      </c>
      <c r="W508">
        <f>IF(U508 &gt; 0, U508/V508, 0)</f>
        <v>1.3859649122807018</v>
      </c>
      <c r="X508">
        <f>IF(AND(H508&gt;0,O508&gt;0), O508-H508, 0)</f>
        <v>0</v>
      </c>
      <c r="Y508" s="9">
        <f>IF(AND(G508&gt;0,H508&gt;0),G508/H508,"")</f>
        <v>11.058823529411764</v>
      </c>
      <c r="Z508" s="9" t="str">
        <f>IF(AND(N508&gt;0,O508&gt;0),N508/O508,"")</f>
        <v/>
      </c>
      <c r="AA508" s="9">
        <f>IF(AND(G508&gt;0,H508&gt;0),G508/(H508*H508),"")</f>
        <v>1.301038062283737</v>
      </c>
      <c r="AB508" s="9" t="str">
        <f>IF(AND(N508&gt;0,O508&gt;0),G508/(O508*O508),"")</f>
        <v/>
      </c>
      <c r="AC508" s="9" t="s">
        <v>20</v>
      </c>
      <c r="AD508" s="15"/>
      <c r="AE508" s="9" t="str">
        <f>IF(AC508="","",ROUND(AC508,1))</f>
        <v/>
      </c>
    </row>
    <row r="509" spans="1:31" x14ac:dyDescent="0.25">
      <c r="A509" s="2">
        <v>511</v>
      </c>
      <c r="B509" s="3" t="s">
        <v>102</v>
      </c>
      <c r="C509" s="2">
        <v>2</v>
      </c>
      <c r="D509" s="3" t="s">
        <v>19</v>
      </c>
      <c r="E509" s="3" t="s">
        <v>20</v>
      </c>
      <c r="F509" s="4">
        <v>39119</v>
      </c>
      <c r="G509" s="11">
        <v>95</v>
      </c>
      <c r="H509" s="11">
        <v>8.6</v>
      </c>
      <c r="I509" s="11">
        <v>8.8000000000000007</v>
      </c>
      <c r="J509" s="15"/>
      <c r="K509" s="15"/>
      <c r="L509" s="13">
        <v>6061</v>
      </c>
      <c r="M509" s="14">
        <v>39236</v>
      </c>
      <c r="N509" s="11">
        <v>238</v>
      </c>
      <c r="O509" s="19"/>
      <c r="P509" s="20"/>
      <c r="S509" s="2">
        <v>511</v>
      </c>
      <c r="T509" s="2">
        <v>1</v>
      </c>
      <c r="U509">
        <f>IF(AND(G509&gt;0,N509&gt;0), N509-G509, 0)</f>
        <v>143</v>
      </c>
      <c r="V509">
        <f>M509-F509</f>
        <v>117</v>
      </c>
      <c r="W509">
        <f>IF(U509 &gt; 0, U509/V509, 0)</f>
        <v>1.2222222222222223</v>
      </c>
      <c r="X509">
        <f>IF(AND(H509&gt;0,O509&gt;0), O509-H509, 0)</f>
        <v>0</v>
      </c>
      <c r="Y509" s="9">
        <f>IF(AND(G509&gt;0,H509&gt;0),G509/H509,"")</f>
        <v>11.046511627906977</v>
      </c>
      <c r="Z509" s="9" t="str">
        <f>IF(AND(N509&gt;0,O509&gt;0),N509/O509,"")</f>
        <v/>
      </c>
      <c r="AA509" s="9">
        <f>IF(AND(G509&gt;0,H509&gt;0),G509/(H509*H509),"")</f>
        <v>1.2844780962682532</v>
      </c>
      <c r="AB509" s="9" t="str">
        <f>IF(AND(N509&gt;0,O509&gt;0),G509/(O509*O509),"")</f>
        <v/>
      </c>
      <c r="AC509" s="9" t="s">
        <v>20</v>
      </c>
      <c r="AD509" s="19"/>
      <c r="AE509" s="9" t="str">
        <f>IF(AC509="","",ROUND(AC509,1))</f>
        <v/>
      </c>
    </row>
    <row r="510" spans="1:31" x14ac:dyDescent="0.25">
      <c r="A510" s="2">
        <v>7029</v>
      </c>
      <c r="B510" s="3" t="s">
        <v>526</v>
      </c>
      <c r="C510" s="2">
        <v>2</v>
      </c>
      <c r="D510" s="3" t="s">
        <v>19</v>
      </c>
      <c r="E510" s="3" t="s">
        <v>20</v>
      </c>
      <c r="F510" s="4">
        <v>43120</v>
      </c>
      <c r="G510" s="11">
        <v>100</v>
      </c>
      <c r="H510" s="11">
        <v>8.5</v>
      </c>
      <c r="I510" s="11">
        <v>8.5</v>
      </c>
      <c r="J510" s="15"/>
      <c r="K510" s="15"/>
      <c r="L510" s="13">
        <v>41480</v>
      </c>
      <c r="M510" s="14">
        <v>43177</v>
      </c>
      <c r="N510" s="11">
        <v>168</v>
      </c>
      <c r="O510" s="19"/>
      <c r="P510" s="20"/>
      <c r="Q510" s="20"/>
      <c r="R510" s="20"/>
      <c r="S510" s="2">
        <v>7029</v>
      </c>
      <c r="T510" s="2">
        <v>1</v>
      </c>
      <c r="U510">
        <f>IF(AND(G510&gt;0,N510&gt;0), N510-G510, 0)</f>
        <v>68</v>
      </c>
      <c r="V510">
        <f>M510-F510</f>
        <v>57</v>
      </c>
      <c r="W510">
        <f>IF(U510 &gt; 0, U510/V510, 0)</f>
        <v>1.1929824561403508</v>
      </c>
      <c r="X510">
        <f>IF(AND(H510&gt;0,O510&gt;0), O510-H510, 0)</f>
        <v>0</v>
      </c>
      <c r="Y510" s="9">
        <f>IF(AND(G510&gt;0,H510&gt;0),G510/H510,"")</f>
        <v>11.764705882352942</v>
      </c>
      <c r="Z510" s="9" t="str">
        <f>IF(AND(N510&gt;0,O510&gt;0),N510/O510,"")</f>
        <v/>
      </c>
      <c r="AA510" s="9">
        <f>IF(AND(G510&gt;0,H510&gt;0),G510/(H510*H510),"")</f>
        <v>1.3840830449826989</v>
      </c>
      <c r="AB510" s="9" t="str">
        <f>IF(AND(N510&gt;0,O510&gt;0),G510/(O510*O510),"")</f>
        <v/>
      </c>
      <c r="AC510" s="9" t="s">
        <v>20</v>
      </c>
      <c r="AD510" s="19"/>
      <c r="AE510" s="9" t="str">
        <f>IF(AC510="","",ROUND(AC510,1))</f>
        <v/>
      </c>
    </row>
    <row r="511" spans="1:31" x14ac:dyDescent="0.25">
      <c r="A511" s="2">
        <v>95</v>
      </c>
      <c r="B511" s="3" t="s">
        <v>44</v>
      </c>
      <c r="C511" s="2">
        <v>2</v>
      </c>
      <c r="D511" s="3" t="s">
        <v>19</v>
      </c>
      <c r="E511" s="3" t="s">
        <v>20</v>
      </c>
      <c r="F511" s="4">
        <v>37349</v>
      </c>
      <c r="G511" s="16">
        <v>102.7</v>
      </c>
      <c r="H511" s="11">
        <v>8.8000000000000007</v>
      </c>
      <c r="I511" s="11">
        <v>8.5</v>
      </c>
      <c r="J511" s="11">
        <v>8.3000000000000007</v>
      </c>
      <c r="K511" s="16">
        <v>7.4</v>
      </c>
      <c r="L511" s="13">
        <v>6134</v>
      </c>
      <c r="M511" s="14">
        <v>37396</v>
      </c>
      <c r="N511" s="16">
        <v>159</v>
      </c>
      <c r="O511" s="15"/>
      <c r="P511" s="17"/>
      <c r="Q511" s="17"/>
      <c r="R511" s="20"/>
      <c r="S511" s="2">
        <v>95</v>
      </c>
      <c r="T511" s="2">
        <v>1</v>
      </c>
      <c r="U511">
        <f>IF(AND(G511&gt;0,N511&gt;0), N511-G511, 0)</f>
        <v>56.3</v>
      </c>
      <c r="V511">
        <f>M511-F511</f>
        <v>47</v>
      </c>
      <c r="W511">
        <f>IF(U511 &gt; 0, U511/V511, 0)</f>
        <v>1.1978723404255318</v>
      </c>
      <c r="X511">
        <f>IF(AND(H511&gt;0,O511&gt;0), O511-H511, 0)</f>
        <v>0</v>
      </c>
      <c r="Y511" s="9">
        <f>IF(AND(G511&gt;0,H511&gt;0),G511/H511,"")</f>
        <v>11.670454545454545</v>
      </c>
      <c r="Z511" s="9" t="str">
        <f>IF(AND(N511&gt;0,O511&gt;0),N511/O511,"")</f>
        <v/>
      </c>
      <c r="AA511" s="9">
        <f>IF(AND(G511&gt;0,H511&gt;0),G511/(H511*H511),"")</f>
        <v>1.3261880165289255</v>
      </c>
      <c r="AB511" s="9" t="str">
        <f>IF(AND(N511&gt;0,O511&gt;0),G511/(O511*O511),"")</f>
        <v/>
      </c>
      <c r="AC511" s="9" t="s">
        <v>20</v>
      </c>
      <c r="AD511" s="15"/>
      <c r="AE511" s="9" t="str">
        <f>IF(AC511="","",ROUND(AC511,1))</f>
        <v/>
      </c>
    </row>
    <row r="512" spans="1:31" x14ac:dyDescent="0.25">
      <c r="A512" s="2">
        <v>19</v>
      </c>
      <c r="B512" s="3" t="s">
        <v>25</v>
      </c>
      <c r="C512" s="2">
        <v>2</v>
      </c>
      <c r="D512" s="3" t="s">
        <v>19</v>
      </c>
      <c r="E512" s="3" t="s">
        <v>20</v>
      </c>
      <c r="F512" s="4">
        <v>37705</v>
      </c>
      <c r="G512" s="11">
        <v>110</v>
      </c>
      <c r="H512" s="11">
        <v>9</v>
      </c>
      <c r="I512" s="15"/>
      <c r="J512" s="11">
        <v>7.8</v>
      </c>
      <c r="K512" s="15"/>
      <c r="L512" s="13">
        <v>6144</v>
      </c>
      <c r="M512" s="14">
        <v>37826</v>
      </c>
      <c r="N512" s="11">
        <v>264</v>
      </c>
      <c r="O512" s="19"/>
      <c r="P512" s="20"/>
      <c r="Q512" s="18">
        <v>11</v>
      </c>
      <c r="R512" s="18">
        <v>9.3000000000000007</v>
      </c>
      <c r="S512" s="2">
        <v>19</v>
      </c>
      <c r="T512" s="2">
        <v>1</v>
      </c>
      <c r="U512">
        <f>IF(AND(G512&gt;0,N512&gt;0), N512-G512, 0)</f>
        <v>154</v>
      </c>
      <c r="V512">
        <f>M512-F512</f>
        <v>121</v>
      </c>
      <c r="W512">
        <f>IF(U512 &gt; 0, U512/V512, 0)</f>
        <v>1.2727272727272727</v>
      </c>
      <c r="X512">
        <f>IF(AND(H512&gt;0,O512&gt;0), O512-H512, 0)</f>
        <v>0</v>
      </c>
      <c r="Y512" s="9">
        <f>IF(AND(G512&gt;0,H512&gt;0),G512/H512,"")</f>
        <v>12.222222222222221</v>
      </c>
      <c r="Z512" s="9" t="str">
        <f>IF(AND(N512&gt;0,O512&gt;0),N512/O512,"")</f>
        <v/>
      </c>
      <c r="AA512" s="9">
        <f>IF(AND(G512&gt;0,H512&gt;0),G512/(H512*H512),"")</f>
        <v>1.3580246913580247</v>
      </c>
      <c r="AB512" s="9" t="str">
        <f>IF(AND(N512&gt;0,O512&gt;0),G512/(O512*O512),"")</f>
        <v/>
      </c>
      <c r="AC512" s="9" t="s">
        <v>20</v>
      </c>
      <c r="AD512" s="19"/>
      <c r="AE512" s="9" t="str">
        <f>IF(AC512="","",ROUND(AC512,1))</f>
        <v/>
      </c>
    </row>
    <row r="513" spans="1:31" x14ac:dyDescent="0.25">
      <c r="A513" s="2">
        <v>7039</v>
      </c>
      <c r="B513" s="3" t="s">
        <v>531</v>
      </c>
      <c r="C513" s="2">
        <v>2</v>
      </c>
      <c r="D513" s="3" t="s">
        <v>19</v>
      </c>
      <c r="E513" s="3" t="s">
        <v>20</v>
      </c>
      <c r="F513" s="4">
        <v>43129</v>
      </c>
      <c r="G513" s="11">
        <v>110</v>
      </c>
      <c r="H513" s="15"/>
      <c r="I513" s="15"/>
      <c r="J513" s="15"/>
      <c r="K513" s="15"/>
      <c r="L513" s="13">
        <v>41485</v>
      </c>
      <c r="M513" s="14">
        <v>43177</v>
      </c>
      <c r="N513" s="11">
        <v>164</v>
      </c>
      <c r="O513" s="15"/>
      <c r="P513" s="17"/>
      <c r="Q513" s="17"/>
      <c r="R513" s="20"/>
      <c r="S513" s="2">
        <v>7039</v>
      </c>
      <c r="T513" s="2">
        <v>1</v>
      </c>
      <c r="U513">
        <f>IF(AND(G513&gt;0,N513&gt;0), N513-G513, 0)</f>
        <v>54</v>
      </c>
      <c r="V513">
        <f>M513-F513</f>
        <v>48</v>
      </c>
      <c r="W513">
        <f>IF(U513 &gt; 0, U513/V513, 0)</f>
        <v>1.125</v>
      </c>
      <c r="X513">
        <f>IF(AND(H513&gt;0,O513&gt;0), O513-H513, 0)</f>
        <v>0</v>
      </c>
      <c r="Y513" s="9" t="str">
        <f>IF(AND(G513&gt;0,H513&gt;0),G513/H513,"")</f>
        <v/>
      </c>
      <c r="Z513" s="9" t="str">
        <f>IF(AND(N513&gt;0,O513&gt;0),N513/O513,"")</f>
        <v/>
      </c>
      <c r="AA513" s="9" t="str">
        <f>IF(AND(G513&gt;0,H513&gt;0),G513/(H513*H513),"")</f>
        <v/>
      </c>
      <c r="AB513" s="9" t="str">
        <f>IF(AND(N513&gt;0,O513&gt;0),G513/(O513*O513),"")</f>
        <v/>
      </c>
      <c r="AC513" s="9" t="s">
        <v>20</v>
      </c>
      <c r="AD513" s="15"/>
      <c r="AE513" s="9" t="str">
        <f>IF(AC513="","",ROUND(AC513,1))</f>
        <v/>
      </c>
    </row>
    <row r="514" spans="1:31" x14ac:dyDescent="0.25">
      <c r="A514" s="2">
        <v>965</v>
      </c>
      <c r="B514" s="3" t="s">
        <v>119</v>
      </c>
      <c r="C514" s="2">
        <v>2</v>
      </c>
      <c r="D514" s="3" t="s">
        <v>19</v>
      </c>
      <c r="E514" s="3" t="s">
        <v>20</v>
      </c>
      <c r="F514" s="4">
        <v>36946</v>
      </c>
      <c r="G514" s="11">
        <v>113</v>
      </c>
      <c r="H514" s="11">
        <v>7</v>
      </c>
      <c r="I514" s="11">
        <v>6.9</v>
      </c>
      <c r="J514" s="11">
        <v>6.5</v>
      </c>
      <c r="K514" s="15"/>
      <c r="L514" s="13">
        <v>8923</v>
      </c>
      <c r="M514" s="14">
        <v>36980</v>
      </c>
      <c r="N514" s="11">
        <v>138.38</v>
      </c>
      <c r="O514" s="15"/>
      <c r="P514" s="17"/>
      <c r="Q514" s="17"/>
      <c r="R514" s="20"/>
      <c r="S514" s="2">
        <v>965</v>
      </c>
      <c r="T514" s="2">
        <v>1</v>
      </c>
      <c r="U514">
        <f>IF(AND(G514&gt;0,N514&gt;0), N514-G514, 0)</f>
        <v>25.379999999999995</v>
      </c>
      <c r="V514">
        <f>M514-F514</f>
        <v>34</v>
      </c>
      <c r="W514">
        <f>IF(U514 &gt; 0, U514/V514, 0)</f>
        <v>0.746470588235294</v>
      </c>
      <c r="X514">
        <f>IF(AND(H514&gt;0,O514&gt;0), O514-H514, 0)</f>
        <v>0</v>
      </c>
      <c r="Y514" s="9">
        <f>IF(AND(G514&gt;0,H514&gt;0),G514/H514,"")</f>
        <v>16.142857142857142</v>
      </c>
      <c r="Z514" s="9" t="str">
        <f>IF(AND(N514&gt;0,O514&gt;0),N514/O514,"")</f>
        <v/>
      </c>
      <c r="AA514" s="9">
        <f>IF(AND(G514&gt;0,H514&gt;0),G514/(H514*H514),"")</f>
        <v>2.306122448979592</v>
      </c>
      <c r="AB514" s="9" t="str">
        <f>IF(AND(N514&gt;0,O514&gt;0),G514/(O514*O514),"")</f>
        <v/>
      </c>
      <c r="AC514" s="9" t="s">
        <v>20</v>
      </c>
      <c r="AD514" s="15"/>
      <c r="AE514" s="9" t="str">
        <f>IF(AC514="","",ROUND(AC514,1))</f>
        <v/>
      </c>
    </row>
    <row r="515" spans="1:31" x14ac:dyDescent="0.25">
      <c r="A515" s="2">
        <v>76</v>
      </c>
      <c r="B515" s="3" t="s">
        <v>37</v>
      </c>
      <c r="C515" s="2">
        <v>2</v>
      </c>
      <c r="D515" s="3" t="s">
        <v>19</v>
      </c>
      <c r="E515" s="3" t="s">
        <v>20</v>
      </c>
      <c r="F515" s="4">
        <v>37126</v>
      </c>
      <c r="G515" s="11">
        <v>124.43</v>
      </c>
      <c r="H515" s="11">
        <v>11</v>
      </c>
      <c r="I515" s="11">
        <v>10.9</v>
      </c>
      <c r="J515" s="11">
        <v>10.199999999999999</v>
      </c>
      <c r="K515" s="16">
        <v>9</v>
      </c>
      <c r="L515" s="13">
        <v>7898</v>
      </c>
      <c r="M515" s="14">
        <v>37396</v>
      </c>
      <c r="N515" s="11">
        <v>1009.7</v>
      </c>
      <c r="O515" s="15"/>
      <c r="P515" s="17"/>
      <c r="Q515" s="17"/>
      <c r="R515" s="20"/>
      <c r="S515" s="2">
        <v>76</v>
      </c>
      <c r="T515" s="2">
        <v>1</v>
      </c>
      <c r="U515">
        <f>IF(AND(G515&gt;0,N515&gt;0), N515-G515, 0)</f>
        <v>885.27</v>
      </c>
      <c r="V515">
        <f>M515-F515</f>
        <v>270</v>
      </c>
      <c r="W515">
        <f>IF(U515 &gt; 0, U515/V515, 0)</f>
        <v>3.2787777777777776</v>
      </c>
      <c r="X515">
        <f>IF(AND(H515&gt;0,O515&gt;0), O515-H515, 0)</f>
        <v>0</v>
      </c>
      <c r="Y515" s="9">
        <f>IF(AND(G515&gt;0,H515&gt;0),G515/H515,"")</f>
        <v>11.311818181818182</v>
      </c>
      <c r="Z515" s="9" t="str">
        <f>IF(AND(N515&gt;0,O515&gt;0),N515/O515,"")</f>
        <v/>
      </c>
      <c r="AA515" s="9">
        <f>IF(AND(G515&gt;0,H515&gt;0),G515/(H515*H515),"")</f>
        <v>1.0283471074380166</v>
      </c>
      <c r="AB515" s="9" t="str">
        <f>IF(AND(N515&gt;0,O515&gt;0),G515/(O515*O515),"")</f>
        <v/>
      </c>
      <c r="AC515" s="9" t="s">
        <v>20</v>
      </c>
      <c r="AD515" s="15"/>
      <c r="AE515" s="9" t="str">
        <f>IF(AC515="","",ROUND(AC515,1))</f>
        <v/>
      </c>
    </row>
    <row r="516" spans="1:31" x14ac:dyDescent="0.25">
      <c r="A516" s="2">
        <v>514</v>
      </c>
      <c r="B516" s="3" t="s">
        <v>104</v>
      </c>
      <c r="C516" s="2">
        <v>2</v>
      </c>
      <c r="D516" s="3" t="s">
        <v>19</v>
      </c>
      <c r="E516" s="3" t="s">
        <v>20</v>
      </c>
      <c r="F516" s="4">
        <v>39108</v>
      </c>
      <c r="G516" s="11">
        <v>133</v>
      </c>
      <c r="H516" s="15"/>
      <c r="I516" s="15"/>
      <c r="J516" s="15"/>
      <c r="K516" s="15"/>
      <c r="L516" s="13">
        <v>1116</v>
      </c>
      <c r="M516" s="14">
        <v>39108</v>
      </c>
      <c r="N516" s="11">
        <v>133</v>
      </c>
      <c r="O516" s="19"/>
      <c r="P516" s="20"/>
      <c r="Q516" s="20"/>
      <c r="R516" s="20"/>
      <c r="S516" s="2">
        <v>514</v>
      </c>
      <c r="T516" s="2">
        <v>1</v>
      </c>
      <c r="U516">
        <f>IF(AND(G516&gt;0,N516&gt;0), N516-G516, 0)</f>
        <v>0</v>
      </c>
      <c r="V516">
        <f>M516-F516</f>
        <v>0</v>
      </c>
      <c r="W516">
        <f>IF(U516 &gt; 0, U516/V516, 0)</f>
        <v>0</v>
      </c>
      <c r="X516">
        <f>IF(AND(H516&gt;0,O516&gt;0), O516-H516, 0)</f>
        <v>0</v>
      </c>
      <c r="Y516" s="9" t="str">
        <f>IF(AND(G516&gt;0,H516&gt;0),G516/H516,"")</f>
        <v/>
      </c>
      <c r="Z516" s="9" t="str">
        <f>IF(AND(N516&gt;0,O516&gt;0),N516/O516,"")</f>
        <v/>
      </c>
      <c r="AA516" s="9" t="str">
        <f>IF(AND(G516&gt;0,H516&gt;0),G516/(H516*H516),"")</f>
        <v/>
      </c>
      <c r="AB516" s="9" t="str">
        <f>IF(AND(N516&gt;0,O516&gt;0),G516/(O516*O516),"")</f>
        <v/>
      </c>
      <c r="AC516" s="9" t="s">
        <v>20</v>
      </c>
      <c r="AD516" s="19"/>
      <c r="AE516" s="9" t="str">
        <f>IF(AC516="","",ROUND(AC516,1))</f>
        <v/>
      </c>
    </row>
    <row r="517" spans="1:31" x14ac:dyDescent="0.25">
      <c r="A517" s="2">
        <v>14</v>
      </c>
      <c r="B517" s="3" t="s">
        <v>22</v>
      </c>
      <c r="C517" s="2">
        <v>2</v>
      </c>
      <c r="D517" s="3" t="s">
        <v>19</v>
      </c>
      <c r="E517" s="3" t="s">
        <v>20</v>
      </c>
      <c r="F517" s="4">
        <v>37739</v>
      </c>
      <c r="G517" s="11">
        <v>153</v>
      </c>
      <c r="H517" s="15"/>
      <c r="I517" s="15"/>
      <c r="J517" s="11">
        <v>9.9</v>
      </c>
      <c r="K517" s="11">
        <v>8.4</v>
      </c>
      <c r="L517" s="13">
        <v>8149</v>
      </c>
      <c r="M517" s="14">
        <v>37826</v>
      </c>
      <c r="N517" s="11">
        <v>206</v>
      </c>
      <c r="O517" s="15"/>
      <c r="P517" s="17"/>
      <c r="Q517" s="5">
        <v>10.5</v>
      </c>
      <c r="R517" s="18">
        <v>8.5500000000000007</v>
      </c>
      <c r="S517" s="2">
        <v>14</v>
      </c>
      <c r="T517" s="2">
        <v>1</v>
      </c>
      <c r="U517">
        <f>IF(AND(G517&gt;0,N517&gt;0), N517-G517, 0)</f>
        <v>53</v>
      </c>
      <c r="V517">
        <f>M517-F517</f>
        <v>87</v>
      </c>
      <c r="W517">
        <f>IF(U517 &gt; 0, U517/V517, 0)</f>
        <v>0.60919540229885061</v>
      </c>
      <c r="X517">
        <f>IF(AND(H517&gt;0,O517&gt;0), O517-H517, 0)</f>
        <v>0</v>
      </c>
      <c r="Y517" s="9" t="str">
        <f>IF(AND(G517&gt;0,H517&gt;0),G517/H517,"")</f>
        <v/>
      </c>
      <c r="Z517" s="9" t="str">
        <f>IF(AND(N517&gt;0,O517&gt;0),N517/O517,"")</f>
        <v/>
      </c>
      <c r="AA517" s="9" t="str">
        <f>IF(AND(G517&gt;0,H517&gt;0),G517/(H517*H517),"")</f>
        <v/>
      </c>
      <c r="AB517" s="9" t="str">
        <f>IF(AND(N517&gt;0,O517&gt;0),G517/(O517*O517),"")</f>
        <v/>
      </c>
      <c r="AC517" s="9" t="s">
        <v>20</v>
      </c>
      <c r="AD517" s="15"/>
      <c r="AE517" s="9" t="str">
        <f>IF(AC517="","",ROUND(AC517,1))</f>
        <v/>
      </c>
    </row>
    <row r="518" spans="1:31" x14ac:dyDescent="0.25">
      <c r="A518" s="2">
        <v>975</v>
      </c>
      <c r="B518" s="3" t="s">
        <v>121</v>
      </c>
      <c r="C518" s="2">
        <v>2</v>
      </c>
      <c r="D518" s="3" t="s">
        <v>19</v>
      </c>
      <c r="E518" s="3" t="s">
        <v>20</v>
      </c>
      <c r="F518" s="4">
        <v>37657</v>
      </c>
      <c r="G518" s="11">
        <v>156.9</v>
      </c>
      <c r="H518" s="19"/>
      <c r="I518" s="16">
        <v>7.6</v>
      </c>
      <c r="J518" s="11">
        <v>9.1</v>
      </c>
      <c r="K518" s="15"/>
      <c r="L518" s="13">
        <v>8004</v>
      </c>
      <c r="M518" s="14">
        <v>37718</v>
      </c>
      <c r="N518" s="11">
        <v>233.5</v>
      </c>
      <c r="O518" s="19"/>
      <c r="P518" s="20"/>
      <c r="Q518" s="18">
        <v>10.1</v>
      </c>
      <c r="R518" s="18">
        <v>8.6999999999999993</v>
      </c>
      <c r="S518" s="2">
        <v>975</v>
      </c>
      <c r="T518" s="2">
        <v>1</v>
      </c>
      <c r="U518">
        <f>IF(AND(G518&gt;0,N518&gt;0), N518-G518, 0)</f>
        <v>76.599999999999994</v>
      </c>
      <c r="V518">
        <f>M518-F518</f>
        <v>61</v>
      </c>
      <c r="W518">
        <f>IF(U518 &gt; 0, U518/V518, 0)</f>
        <v>1.2557377049180327</v>
      </c>
      <c r="X518">
        <f>IF(AND(H518&gt;0,O518&gt;0), O518-H518, 0)</f>
        <v>0</v>
      </c>
      <c r="Y518" s="9" t="str">
        <f>IF(AND(G518&gt;0,H518&gt;0),G518/H518,"")</f>
        <v/>
      </c>
      <c r="Z518" s="9" t="str">
        <f>IF(AND(N518&gt;0,O518&gt;0),N518/O518,"")</f>
        <v/>
      </c>
      <c r="AA518" s="9" t="str">
        <f>IF(AND(G518&gt;0,H518&gt;0),G518/(H518*H518),"")</f>
        <v/>
      </c>
      <c r="AB518" s="9" t="str">
        <f>IF(AND(N518&gt;0,O518&gt;0),G518/(O518*O518),"")</f>
        <v/>
      </c>
      <c r="AC518" s="9" t="s">
        <v>20</v>
      </c>
      <c r="AD518" s="19"/>
      <c r="AE518" s="9" t="str">
        <f>IF(AC518="","",ROUND(AC518,1))</f>
        <v/>
      </c>
    </row>
    <row r="519" spans="1:31" x14ac:dyDescent="0.25">
      <c r="A519" s="2">
        <v>967</v>
      </c>
      <c r="B519" s="3" t="s">
        <v>120</v>
      </c>
      <c r="C519" s="2">
        <v>2</v>
      </c>
      <c r="D519" s="3" t="s">
        <v>19</v>
      </c>
      <c r="E519" s="3" t="s">
        <v>20</v>
      </c>
      <c r="F519" s="4">
        <v>38039</v>
      </c>
      <c r="G519" s="11">
        <v>160.5</v>
      </c>
      <c r="H519" s="11">
        <v>10.5</v>
      </c>
      <c r="I519" s="11">
        <v>10</v>
      </c>
      <c r="J519" s="15"/>
      <c r="K519" s="15"/>
      <c r="L519" s="13">
        <v>8653</v>
      </c>
      <c r="M519" s="14">
        <v>38182</v>
      </c>
      <c r="N519" s="11">
        <v>579</v>
      </c>
      <c r="O519" s="15"/>
      <c r="P519" s="17"/>
      <c r="Q519" s="17"/>
      <c r="R519" s="17"/>
      <c r="S519" s="2">
        <v>967</v>
      </c>
      <c r="T519" s="2">
        <v>1</v>
      </c>
      <c r="U519">
        <f>IF(AND(G519&gt;0,N519&gt;0), N519-G519, 0)</f>
        <v>418.5</v>
      </c>
      <c r="V519">
        <f>M519-F519</f>
        <v>143</v>
      </c>
      <c r="W519">
        <f>IF(U519 &gt; 0, U519/V519, 0)</f>
        <v>2.9265734265734267</v>
      </c>
      <c r="X519">
        <f>IF(AND(H519&gt;0,O519&gt;0), O519-H519, 0)</f>
        <v>0</v>
      </c>
      <c r="Y519" s="9">
        <f>IF(AND(G519&gt;0,H519&gt;0),G519/H519,"")</f>
        <v>15.285714285714286</v>
      </c>
      <c r="Z519" s="9" t="str">
        <f>IF(AND(N519&gt;0,O519&gt;0),N519/O519,"")</f>
        <v/>
      </c>
      <c r="AA519" s="9">
        <f>IF(AND(G519&gt;0,H519&gt;0),G519/(H519*H519),"")</f>
        <v>1.4557823129251701</v>
      </c>
      <c r="AB519" s="9" t="str">
        <f>IF(AND(N519&gt;0,O519&gt;0),G519/(O519*O519),"")</f>
        <v/>
      </c>
      <c r="AC519" s="9" t="s">
        <v>20</v>
      </c>
      <c r="AD519" s="15"/>
      <c r="AE519" s="9" t="str">
        <f>IF(AC519="","",ROUND(AC519,1))</f>
        <v/>
      </c>
    </row>
    <row r="520" spans="1:31" x14ac:dyDescent="0.25">
      <c r="A520" s="2">
        <v>6872</v>
      </c>
      <c r="B520" s="3" t="s">
        <v>490</v>
      </c>
      <c r="C520" s="2">
        <v>2</v>
      </c>
      <c r="D520" s="3" t="s">
        <v>19</v>
      </c>
      <c r="E520" s="3" t="s">
        <v>20</v>
      </c>
      <c r="F520" s="4">
        <v>42854</v>
      </c>
      <c r="G520" s="11">
        <v>165</v>
      </c>
      <c r="H520" s="11">
        <v>10.199999999999999</v>
      </c>
      <c r="I520" s="11">
        <v>10.3</v>
      </c>
      <c r="J520" s="11">
        <v>10</v>
      </c>
      <c r="K520" s="11">
        <v>8.1999999999999993</v>
      </c>
      <c r="L520" s="13">
        <v>39081</v>
      </c>
      <c r="M520" s="14">
        <v>42908</v>
      </c>
      <c r="N520" s="11">
        <v>323</v>
      </c>
      <c r="O520" s="15"/>
      <c r="P520" s="17"/>
      <c r="Q520" s="17"/>
      <c r="R520" s="20"/>
      <c r="S520" s="2">
        <v>6872</v>
      </c>
      <c r="T520" s="2">
        <v>1</v>
      </c>
      <c r="U520">
        <f>IF(AND(G520&gt;0,N520&gt;0), N520-G520, 0)</f>
        <v>158</v>
      </c>
      <c r="V520">
        <f>M520-F520</f>
        <v>54</v>
      </c>
      <c r="W520">
        <f>IF(U520 &gt; 0, U520/V520, 0)</f>
        <v>2.925925925925926</v>
      </c>
      <c r="X520">
        <f>IF(AND(H520&gt;0,O520&gt;0), O520-H520, 0)</f>
        <v>0</v>
      </c>
      <c r="Y520" s="9">
        <f>IF(AND(G520&gt;0,H520&gt;0),G520/H520,"")</f>
        <v>16.176470588235293</v>
      </c>
      <c r="Z520" s="9" t="str">
        <f>IF(AND(N520&gt;0,O520&gt;0),N520/O520,"")</f>
        <v/>
      </c>
      <c r="AA520" s="9">
        <f>IF(AND(G520&gt;0,H520&gt;0),G520/(H520*H520),"")</f>
        <v>1.5859284890426759</v>
      </c>
      <c r="AB520" s="9" t="str">
        <f>IF(AND(N520&gt;0,O520&gt;0),G520/(O520*O520),"")</f>
        <v/>
      </c>
      <c r="AC520" s="9" t="s">
        <v>20</v>
      </c>
      <c r="AD520" s="15"/>
      <c r="AE520" s="9" t="str">
        <f>IF(AC520="","",ROUND(AC520,1))</f>
        <v/>
      </c>
    </row>
    <row r="521" spans="1:31" x14ac:dyDescent="0.25">
      <c r="A521" s="2">
        <v>6158</v>
      </c>
      <c r="B521" s="3" t="s">
        <v>385</v>
      </c>
      <c r="C521" s="2">
        <v>2</v>
      </c>
      <c r="D521" s="3" t="s">
        <v>19</v>
      </c>
      <c r="E521" s="3" t="s">
        <v>20</v>
      </c>
      <c r="F521" s="4">
        <v>41808</v>
      </c>
      <c r="G521" s="11">
        <v>178</v>
      </c>
      <c r="H521" s="11">
        <v>10</v>
      </c>
      <c r="I521" s="11">
        <v>10.199999999999999</v>
      </c>
      <c r="J521" s="15"/>
      <c r="K521" s="15"/>
      <c r="L521" s="13">
        <v>32259</v>
      </c>
      <c r="M521" s="14">
        <v>41846</v>
      </c>
      <c r="N521" s="11">
        <v>287</v>
      </c>
      <c r="O521" s="15"/>
      <c r="P521" s="17"/>
      <c r="Q521" s="17"/>
      <c r="R521" s="20"/>
      <c r="S521" s="2">
        <v>6158</v>
      </c>
      <c r="T521" s="2">
        <v>1</v>
      </c>
      <c r="U521">
        <f>IF(AND(G521&gt;0,N521&gt;0), N521-G521, 0)</f>
        <v>109</v>
      </c>
      <c r="V521">
        <f>M521-F521</f>
        <v>38</v>
      </c>
      <c r="W521">
        <f>IF(U521 &gt; 0, U521/V521, 0)</f>
        <v>2.8684210526315788</v>
      </c>
      <c r="X521">
        <f>IF(AND(H521&gt;0,O521&gt;0), O521-H521, 0)</f>
        <v>0</v>
      </c>
      <c r="Y521" s="9">
        <f>IF(AND(G521&gt;0,H521&gt;0),G521/H521,"")</f>
        <v>17.8</v>
      </c>
      <c r="Z521" s="9" t="str">
        <f>IF(AND(N521&gt;0,O521&gt;0),N521/O521,"")</f>
        <v/>
      </c>
      <c r="AA521" s="9">
        <f>IF(AND(G521&gt;0,H521&gt;0),G521/(H521*H521),"")</f>
        <v>1.78</v>
      </c>
      <c r="AB521" s="9" t="str">
        <f>IF(AND(N521&gt;0,O521&gt;0),G521/(O521*O521),"")</f>
        <v/>
      </c>
      <c r="AC521" s="9" t="s">
        <v>20</v>
      </c>
      <c r="AD521" s="15"/>
      <c r="AE521" s="9" t="str">
        <f>IF(AC521="","",ROUND(AC521,1))</f>
        <v/>
      </c>
    </row>
    <row r="522" spans="1:31" ht="45" x14ac:dyDescent="0.25">
      <c r="A522" s="2">
        <v>6902</v>
      </c>
      <c r="B522" s="3" t="s">
        <v>504</v>
      </c>
      <c r="C522" s="2">
        <v>2</v>
      </c>
      <c r="D522" s="3" t="s">
        <v>19</v>
      </c>
      <c r="E522" s="3" t="s">
        <v>20</v>
      </c>
      <c r="F522" s="4">
        <v>42959</v>
      </c>
      <c r="G522" s="11">
        <v>203</v>
      </c>
      <c r="H522" s="11">
        <v>12.2</v>
      </c>
      <c r="I522" s="11">
        <v>11.7</v>
      </c>
      <c r="J522" s="11">
        <v>10.9</v>
      </c>
      <c r="K522" s="11">
        <v>10.199999999999999</v>
      </c>
      <c r="L522" s="13">
        <v>40040</v>
      </c>
      <c r="M522" s="14">
        <v>43040</v>
      </c>
      <c r="N522" s="11">
        <v>404</v>
      </c>
      <c r="O522" s="15"/>
      <c r="P522" s="17"/>
      <c r="Q522" s="17"/>
      <c r="S522" s="2">
        <v>6902</v>
      </c>
      <c r="T522" s="2">
        <v>1</v>
      </c>
      <c r="U522">
        <f>IF(AND(G522&gt;0,N522&gt;0), N522-G522, 0)</f>
        <v>201</v>
      </c>
      <c r="V522">
        <f>M522-F522</f>
        <v>81</v>
      </c>
      <c r="W522">
        <f>IF(U522 &gt; 0, U522/V522, 0)</f>
        <v>2.4814814814814814</v>
      </c>
      <c r="X522">
        <f>IF(AND(H522&gt;0,O522&gt;0), O522-H522, 0)</f>
        <v>0</v>
      </c>
      <c r="Y522" s="9">
        <f>IF(AND(G522&gt;0,H522&gt;0),G522/H522,"")</f>
        <v>16.639344262295083</v>
      </c>
      <c r="Z522" s="9" t="str">
        <f>IF(AND(N522&gt;0,O522&gt;0),N522/O522,"")</f>
        <v/>
      </c>
      <c r="AA522" s="9">
        <f>IF(AND(G522&gt;0,H522&gt;0),G522/(H522*H522),"")</f>
        <v>1.363880677237302</v>
      </c>
      <c r="AB522" s="9" t="str">
        <f>IF(AND(N522&gt;0,O522&gt;0),G522/(O522*O522),"")</f>
        <v/>
      </c>
      <c r="AC522" s="9" t="s">
        <v>20</v>
      </c>
      <c r="AD522" s="15"/>
      <c r="AE522" s="9" t="str">
        <f>IF(AC522="","",ROUND(AC522,1))</f>
        <v/>
      </c>
    </row>
    <row r="523" spans="1:31" ht="45" x14ac:dyDescent="0.25">
      <c r="A523" s="2">
        <v>6831</v>
      </c>
      <c r="B523" s="3" t="s">
        <v>483</v>
      </c>
      <c r="C523" s="2">
        <v>2</v>
      </c>
      <c r="D523" s="3" t="s">
        <v>19</v>
      </c>
      <c r="E523" s="3" t="s">
        <v>20</v>
      </c>
      <c r="F523" s="4">
        <v>42764</v>
      </c>
      <c r="G523" s="11">
        <v>250</v>
      </c>
      <c r="H523" s="11">
        <v>13</v>
      </c>
      <c r="I523" s="11">
        <v>12</v>
      </c>
      <c r="J523" s="11">
        <v>11</v>
      </c>
      <c r="K523" s="11">
        <v>9.5</v>
      </c>
      <c r="L523" s="13">
        <v>38213</v>
      </c>
      <c r="M523" s="14">
        <v>42788</v>
      </c>
      <c r="N523" s="11">
        <v>321</v>
      </c>
      <c r="O523" s="15"/>
      <c r="P523" s="17"/>
      <c r="Q523" s="17"/>
      <c r="R523" s="20"/>
      <c r="S523" s="2">
        <v>6831</v>
      </c>
      <c r="T523" s="2">
        <v>1</v>
      </c>
      <c r="U523">
        <f>IF(AND(G523&gt;0,N523&gt;0), N523-G523, 0)</f>
        <v>71</v>
      </c>
      <c r="V523">
        <f>M523-F523</f>
        <v>24</v>
      </c>
      <c r="W523">
        <f>IF(U523 &gt; 0, U523/V523, 0)</f>
        <v>2.9583333333333335</v>
      </c>
      <c r="X523">
        <f>IF(AND(H523&gt;0,O523&gt;0), O523-H523, 0)</f>
        <v>0</v>
      </c>
      <c r="Y523" s="9">
        <f>IF(AND(G523&gt;0,H523&gt;0),G523/H523,"")</f>
        <v>19.23076923076923</v>
      </c>
      <c r="Z523" s="9" t="str">
        <f>IF(AND(N523&gt;0,O523&gt;0),N523/O523,"")</f>
        <v/>
      </c>
      <c r="AA523" s="9">
        <f>IF(AND(G523&gt;0,H523&gt;0),G523/(H523*H523),"")</f>
        <v>1.4792899408284024</v>
      </c>
      <c r="AB523" s="9" t="str">
        <f>IF(AND(N523&gt;0,O523&gt;0),G523/(O523*O523),"")</f>
        <v/>
      </c>
      <c r="AC523" s="9" t="s">
        <v>20</v>
      </c>
      <c r="AD523" s="15"/>
      <c r="AE523" s="9" t="str">
        <f>IF(AC523="","",ROUND(AC523,1))</f>
        <v/>
      </c>
    </row>
    <row r="524" spans="1:31" ht="45" x14ac:dyDescent="0.25">
      <c r="A524" s="2">
        <v>7078</v>
      </c>
      <c r="B524" s="3" t="s">
        <v>547</v>
      </c>
      <c r="C524" s="2">
        <v>2</v>
      </c>
      <c r="D524" s="3" t="s">
        <v>19</v>
      </c>
      <c r="E524" s="3" t="s">
        <v>20</v>
      </c>
      <c r="F524" s="4">
        <v>43290</v>
      </c>
      <c r="G524" s="11">
        <v>299</v>
      </c>
      <c r="H524" s="11">
        <v>12.5</v>
      </c>
      <c r="I524" s="11">
        <v>13</v>
      </c>
      <c r="J524" s="11">
        <v>12</v>
      </c>
      <c r="K524" s="11">
        <v>11.5</v>
      </c>
      <c r="L524" s="13">
        <v>43199</v>
      </c>
      <c r="M524" s="14">
        <v>43355</v>
      </c>
      <c r="N524" s="11">
        <v>591</v>
      </c>
      <c r="O524" s="15"/>
      <c r="P524" s="17"/>
      <c r="Q524" s="17"/>
      <c r="R524" s="20"/>
      <c r="S524" s="2">
        <v>7078</v>
      </c>
      <c r="T524" s="2">
        <v>1</v>
      </c>
      <c r="U524">
        <f>IF(AND(G524&gt;0,N524&gt;0), N524-G524, 0)</f>
        <v>292</v>
      </c>
      <c r="V524">
        <f>M524-F524</f>
        <v>65</v>
      </c>
      <c r="W524">
        <f>IF(U524 &gt; 0, U524/V524, 0)</f>
        <v>4.4923076923076923</v>
      </c>
      <c r="X524">
        <f>IF(AND(H524&gt;0,O524&gt;0), O524-H524, 0)</f>
        <v>0</v>
      </c>
      <c r="Y524" s="9">
        <f>IF(AND(G524&gt;0,H524&gt;0),G524/H524,"")</f>
        <v>23.92</v>
      </c>
      <c r="Z524" s="9" t="str">
        <f>IF(AND(N524&gt;0,O524&gt;0),N524/O524,"")</f>
        <v/>
      </c>
      <c r="AA524" s="9">
        <f>IF(AND(G524&gt;0,H524&gt;0),G524/(H524*H524),"")</f>
        <v>1.9136</v>
      </c>
      <c r="AB524" s="9" t="str">
        <f>IF(AND(N524&gt;0,O524&gt;0),G524/(O524*O524),"")</f>
        <v/>
      </c>
      <c r="AC524" s="9" t="s">
        <v>20</v>
      </c>
      <c r="AD524" s="15"/>
      <c r="AE524" s="9" t="str">
        <f>IF(AC524="","",ROUND(AC524,1))</f>
        <v/>
      </c>
    </row>
    <row r="525" spans="1:31" x14ac:dyDescent="0.25">
      <c r="A525" s="2">
        <v>1068</v>
      </c>
      <c r="B525" s="3" t="s">
        <v>128</v>
      </c>
      <c r="C525" s="2">
        <v>2</v>
      </c>
      <c r="D525" s="3" t="s">
        <v>19</v>
      </c>
      <c r="E525" s="3" t="s">
        <v>20</v>
      </c>
      <c r="F525" s="4">
        <v>38189</v>
      </c>
      <c r="G525" s="11">
        <v>324.5</v>
      </c>
      <c r="H525" s="11">
        <v>14</v>
      </c>
      <c r="I525" s="11">
        <v>13.4</v>
      </c>
      <c r="J525" s="11">
        <v>12.6</v>
      </c>
      <c r="K525" s="11">
        <v>10.6</v>
      </c>
      <c r="L525" s="13">
        <v>8656</v>
      </c>
      <c r="M525" s="14">
        <v>38295</v>
      </c>
      <c r="N525" s="11">
        <v>1052</v>
      </c>
      <c r="O525" s="15"/>
      <c r="P525" s="17"/>
      <c r="Q525" s="17"/>
      <c r="R525" s="20"/>
      <c r="S525" s="2">
        <v>1068</v>
      </c>
      <c r="T525" s="2">
        <v>1</v>
      </c>
      <c r="U525">
        <f>IF(AND(G525&gt;0,N525&gt;0), N525-G525, 0)</f>
        <v>727.5</v>
      </c>
      <c r="V525">
        <f>M525-F525</f>
        <v>106</v>
      </c>
      <c r="W525">
        <f>IF(U525 &gt; 0, U525/V525, 0)</f>
        <v>6.8632075471698117</v>
      </c>
      <c r="X525">
        <f>IF(AND(H525&gt;0,O525&gt;0), O525-H525, 0)</f>
        <v>0</v>
      </c>
      <c r="Y525" s="9">
        <f>IF(AND(G525&gt;0,H525&gt;0),G525/H525,"")</f>
        <v>23.178571428571427</v>
      </c>
      <c r="Z525" s="9" t="str">
        <f>IF(AND(N525&gt;0,O525&gt;0),N525/O525,"")</f>
        <v/>
      </c>
      <c r="AA525" s="9">
        <f>IF(AND(G525&gt;0,H525&gt;0),G525/(H525*H525),"")</f>
        <v>1.6556122448979591</v>
      </c>
      <c r="AB525" s="9" t="str">
        <f>IF(AND(N525&gt;0,O525&gt;0),G525/(O525*O525),"")</f>
        <v/>
      </c>
      <c r="AC525" s="9" t="s">
        <v>20</v>
      </c>
      <c r="AD525" s="15"/>
      <c r="AE525" s="9" t="str">
        <f>IF(AC525="","",ROUND(AC525,1))</f>
        <v/>
      </c>
    </row>
    <row r="526" spans="1:31" x14ac:dyDescent="0.25">
      <c r="A526" s="2">
        <v>6166</v>
      </c>
      <c r="B526" s="3" t="s">
        <v>387</v>
      </c>
      <c r="C526" s="2">
        <v>2</v>
      </c>
      <c r="D526" s="3" t="s">
        <v>19</v>
      </c>
      <c r="E526" s="3" t="s">
        <v>20</v>
      </c>
      <c r="F526" s="4">
        <v>41834</v>
      </c>
      <c r="G526" s="11">
        <v>343</v>
      </c>
      <c r="H526" s="11">
        <v>13.9</v>
      </c>
      <c r="I526" s="11">
        <v>13.6</v>
      </c>
      <c r="J526" s="11">
        <v>12.1</v>
      </c>
      <c r="K526" s="11">
        <v>10.5</v>
      </c>
      <c r="L526" s="13">
        <v>32625</v>
      </c>
      <c r="M526" s="14">
        <v>41897</v>
      </c>
      <c r="N526" s="16">
        <v>654</v>
      </c>
      <c r="O526" s="15"/>
      <c r="P526" s="17"/>
      <c r="Q526" s="17"/>
      <c r="R526" s="17"/>
      <c r="S526" s="2">
        <v>6166</v>
      </c>
      <c r="T526" s="2">
        <v>1</v>
      </c>
      <c r="U526">
        <f>IF(AND(G526&gt;0,N526&gt;0), N526-G526, 0)</f>
        <v>311</v>
      </c>
      <c r="V526">
        <f>M526-F526</f>
        <v>63</v>
      </c>
      <c r="W526">
        <f>IF(U526 &gt; 0, U526/V526, 0)</f>
        <v>4.9365079365079367</v>
      </c>
      <c r="X526">
        <f>IF(AND(H526&gt;0,O526&gt;0), O526-H526, 0)</f>
        <v>0</v>
      </c>
      <c r="Y526" s="9">
        <f>IF(AND(G526&gt;0,H526&gt;0),G526/H526,"")</f>
        <v>24.676258992805757</v>
      </c>
      <c r="Z526" s="9" t="str">
        <f>IF(AND(N526&gt;0,O526&gt;0),N526/O526,"")</f>
        <v/>
      </c>
      <c r="AA526" s="9">
        <f>IF(AND(G526&gt;0,H526&gt;0),G526/(H526*H526),"")</f>
        <v>1.7752704311371046</v>
      </c>
      <c r="AB526" s="9" t="str">
        <f>IF(AND(N526&gt;0,O526&gt;0),G526/(O526*O526),"")</f>
        <v/>
      </c>
      <c r="AC526" s="9" t="s">
        <v>20</v>
      </c>
      <c r="AD526" s="15"/>
      <c r="AE526" s="9" t="str">
        <f>IF(AC526="","",ROUND(AC526,1))</f>
        <v/>
      </c>
    </row>
    <row r="527" spans="1:31" x14ac:dyDescent="0.25">
      <c r="A527" s="2">
        <v>6901</v>
      </c>
      <c r="B527" s="3" t="s">
        <v>484</v>
      </c>
      <c r="C527" s="2">
        <v>2</v>
      </c>
      <c r="D527" s="3" t="s">
        <v>19</v>
      </c>
      <c r="E527" s="3" t="s">
        <v>20</v>
      </c>
      <c r="F527" s="4">
        <v>42959</v>
      </c>
      <c r="G527" s="11">
        <v>395</v>
      </c>
      <c r="H527" s="11">
        <v>14.4</v>
      </c>
      <c r="I527" s="11">
        <v>13.7</v>
      </c>
      <c r="J527" s="11">
        <v>13.5</v>
      </c>
      <c r="K527" s="11">
        <v>11.7</v>
      </c>
      <c r="L527" s="13">
        <v>40035</v>
      </c>
      <c r="M527" s="14">
        <v>43040</v>
      </c>
      <c r="N527" s="11">
        <v>804</v>
      </c>
      <c r="O527" s="15"/>
      <c r="P527" s="17"/>
      <c r="Q527" s="17"/>
      <c r="R527" s="20"/>
      <c r="S527" s="2">
        <v>6901</v>
      </c>
      <c r="T527" s="2">
        <v>1</v>
      </c>
      <c r="U527">
        <f>IF(AND(G527&gt;0,N527&gt;0), N527-G527, 0)</f>
        <v>409</v>
      </c>
      <c r="V527">
        <f>M527-F527</f>
        <v>81</v>
      </c>
      <c r="W527">
        <f>IF(U527 &gt; 0, U527/V527, 0)</f>
        <v>5.0493827160493829</v>
      </c>
      <c r="X527">
        <f>IF(AND(H527&gt;0,O527&gt;0), O527-H527, 0)</f>
        <v>0</v>
      </c>
      <c r="Y527" s="9">
        <f>IF(AND(G527&gt;0,H527&gt;0),G527/H527,"")</f>
        <v>27.430555555555554</v>
      </c>
      <c r="Z527" s="9" t="str">
        <f>IF(AND(N527&gt;0,O527&gt;0),N527/O527,"")</f>
        <v/>
      </c>
      <c r="AA527" s="9">
        <f>IF(AND(G527&gt;0,H527&gt;0),G527/(H527*H527),"")</f>
        <v>1.9048996913580245</v>
      </c>
      <c r="AB527" s="9" t="str">
        <f>IF(AND(N527&gt;0,O527&gt;0),G527/(O527*O527),"")</f>
        <v/>
      </c>
      <c r="AC527" s="9" t="s">
        <v>20</v>
      </c>
      <c r="AD527" s="15"/>
      <c r="AE527" s="9" t="str">
        <f>IF(AC527="","",ROUND(AC527,1))</f>
        <v/>
      </c>
    </row>
    <row r="528" spans="1:31" x14ac:dyDescent="0.25">
      <c r="A528" s="2">
        <v>6905</v>
      </c>
      <c r="B528" s="3" t="s">
        <v>506</v>
      </c>
      <c r="C528" s="2">
        <v>2</v>
      </c>
      <c r="D528" s="3" t="s">
        <v>19</v>
      </c>
      <c r="E528" s="3" t="s">
        <v>20</v>
      </c>
      <c r="F528" s="4">
        <v>42966</v>
      </c>
      <c r="G528" s="11">
        <v>403</v>
      </c>
      <c r="H528" s="11">
        <v>13.9</v>
      </c>
      <c r="I528" s="11">
        <v>13.8</v>
      </c>
      <c r="J528" s="11">
        <v>13.2</v>
      </c>
      <c r="K528" s="11">
        <v>10.8</v>
      </c>
      <c r="L528" s="13">
        <v>40038</v>
      </c>
      <c r="M528" s="14">
        <v>43040</v>
      </c>
      <c r="N528" s="11">
        <v>610</v>
      </c>
      <c r="O528" s="15"/>
      <c r="P528" s="17"/>
      <c r="Q528" s="17"/>
      <c r="S528" s="2">
        <v>6905</v>
      </c>
      <c r="T528" s="2">
        <v>1</v>
      </c>
      <c r="U528">
        <f>IF(AND(G528&gt;0,N528&gt;0), N528-G528, 0)</f>
        <v>207</v>
      </c>
      <c r="V528">
        <f>M528-F528</f>
        <v>74</v>
      </c>
      <c r="W528">
        <f>IF(U528 &gt; 0, U528/V528, 0)</f>
        <v>2.7972972972972974</v>
      </c>
      <c r="X528">
        <f>IF(AND(H528&gt;0,O528&gt;0), O528-H528, 0)</f>
        <v>0</v>
      </c>
      <c r="Y528" s="9">
        <f>IF(AND(G528&gt;0,H528&gt;0),G528/H528,"")</f>
        <v>28.992805755395683</v>
      </c>
      <c r="Z528" s="9" t="str">
        <f>IF(AND(N528&gt;0,O528&gt;0),N528/O528,"")</f>
        <v/>
      </c>
      <c r="AA528" s="9">
        <f>IF(AND(G528&gt;0,H528&gt;0),G528/(H528*H528),"")</f>
        <v>2.0858133636975311</v>
      </c>
      <c r="AB528" s="9" t="str">
        <f>IF(AND(N528&gt;0,O528&gt;0),G528/(O528*O528),"")</f>
        <v/>
      </c>
      <c r="AC528" s="9" t="s">
        <v>20</v>
      </c>
      <c r="AD528" s="15"/>
      <c r="AE528" s="9" t="str">
        <f>IF(AC528="","",ROUND(AC528,1))</f>
        <v/>
      </c>
    </row>
    <row r="529" spans="1:31" x14ac:dyDescent="0.25">
      <c r="A529" s="2">
        <v>6895</v>
      </c>
      <c r="B529" s="3" t="s">
        <v>500</v>
      </c>
      <c r="C529" s="2">
        <v>2</v>
      </c>
      <c r="D529" s="3" t="s">
        <v>19</v>
      </c>
      <c r="E529" s="3" t="s">
        <v>20</v>
      </c>
      <c r="F529" s="4">
        <v>42946</v>
      </c>
      <c r="G529" s="11">
        <v>504</v>
      </c>
      <c r="H529" s="15"/>
      <c r="I529" s="15"/>
      <c r="J529" s="15"/>
      <c r="K529" s="15"/>
      <c r="L529" s="13">
        <v>40037</v>
      </c>
      <c r="M529" s="14">
        <v>43040</v>
      </c>
      <c r="N529" s="11">
        <v>938</v>
      </c>
      <c r="O529" s="15"/>
      <c r="P529" s="17"/>
      <c r="Q529" s="17"/>
      <c r="R529" s="20"/>
      <c r="S529" s="2">
        <v>6895</v>
      </c>
      <c r="T529" s="2">
        <v>1</v>
      </c>
      <c r="U529">
        <f>IF(AND(G529&gt;0,N529&gt;0), N529-G529, 0)</f>
        <v>434</v>
      </c>
      <c r="V529">
        <f>M529-F529</f>
        <v>94</v>
      </c>
      <c r="W529">
        <f>IF(U529 &gt; 0, U529/V529, 0)</f>
        <v>4.6170212765957448</v>
      </c>
      <c r="X529">
        <f>IF(AND(H529&gt;0,O529&gt;0), O529-H529, 0)</f>
        <v>0</v>
      </c>
      <c r="Y529" s="9" t="str">
        <f>IF(AND(G529&gt;0,H529&gt;0),G529/H529,"")</f>
        <v/>
      </c>
      <c r="Z529" s="9" t="str">
        <f>IF(AND(N529&gt;0,O529&gt;0),N529/O529,"")</f>
        <v/>
      </c>
      <c r="AA529" s="9" t="str">
        <f>IF(AND(G529&gt;0,H529&gt;0),G529/(H529*H529),"")</f>
        <v/>
      </c>
      <c r="AB529" s="9" t="str">
        <f>IF(AND(N529&gt;0,O529&gt;0),G529/(O529*O529),"")</f>
        <v/>
      </c>
      <c r="AC529" s="9" t="s">
        <v>20</v>
      </c>
      <c r="AD529" s="15"/>
      <c r="AE529" s="9" t="str">
        <f>IF(AC529="","",ROUND(AC529,1))</f>
        <v/>
      </c>
    </row>
    <row r="530" spans="1:31" x14ac:dyDescent="0.25">
      <c r="A530" s="2">
        <v>201</v>
      </c>
      <c r="B530" s="3" t="s">
        <v>67</v>
      </c>
      <c r="C530" s="2">
        <v>2</v>
      </c>
      <c r="D530" s="3" t="s">
        <v>19</v>
      </c>
      <c r="E530" s="3" t="s">
        <v>20</v>
      </c>
      <c r="F530" s="4">
        <v>38240</v>
      </c>
      <c r="G530" s="11">
        <v>546</v>
      </c>
      <c r="H530" s="11">
        <v>16.5</v>
      </c>
      <c r="I530" s="11">
        <v>15.4</v>
      </c>
      <c r="J530" s="15"/>
      <c r="K530" s="15"/>
      <c r="L530" s="13">
        <v>8502</v>
      </c>
      <c r="M530" s="14">
        <v>38295</v>
      </c>
      <c r="N530" s="11">
        <v>815</v>
      </c>
      <c r="O530" s="15"/>
      <c r="P530" s="17"/>
      <c r="Q530" s="17"/>
      <c r="R530" s="20"/>
      <c r="S530" s="2">
        <v>201</v>
      </c>
      <c r="T530" s="2">
        <v>1</v>
      </c>
      <c r="U530">
        <f>IF(AND(G530&gt;0,N530&gt;0), N530-G530, 0)</f>
        <v>269</v>
      </c>
      <c r="V530">
        <f>M530-F530</f>
        <v>55</v>
      </c>
      <c r="W530">
        <f>IF(U530 &gt; 0, U530/V530, 0)</f>
        <v>4.8909090909090907</v>
      </c>
      <c r="X530">
        <f>IF(AND(H530&gt;0,O530&gt;0), O530-H530, 0)</f>
        <v>0</v>
      </c>
      <c r="Y530" s="9">
        <f>IF(AND(G530&gt;0,H530&gt;0),G530/H530,"")</f>
        <v>33.090909090909093</v>
      </c>
      <c r="Z530" s="9" t="str">
        <f>IF(AND(N530&gt;0,O530&gt;0),N530/O530,"")</f>
        <v/>
      </c>
      <c r="AA530" s="9">
        <f>IF(AND(G530&gt;0,H530&gt;0),G530/(H530*H530),"")</f>
        <v>2.0055096418732781</v>
      </c>
      <c r="AB530" s="9" t="str">
        <f>IF(AND(N530&gt;0,O530&gt;0),G530/(O530*O530),"")</f>
        <v/>
      </c>
      <c r="AC530" s="9" t="s">
        <v>20</v>
      </c>
      <c r="AD530" s="15"/>
      <c r="AE530" s="9" t="str">
        <f>IF(AC530="","",ROUND(AC530,1))</f>
        <v/>
      </c>
    </row>
    <row r="531" spans="1:31" x14ac:dyDescent="0.25">
      <c r="A531" s="2">
        <v>7046</v>
      </c>
      <c r="B531" s="3" t="s">
        <v>536</v>
      </c>
      <c r="C531" s="2">
        <v>2</v>
      </c>
      <c r="D531" s="3" t="s">
        <v>19</v>
      </c>
      <c r="E531" s="3" t="s">
        <v>20</v>
      </c>
      <c r="F531" s="4">
        <v>43156</v>
      </c>
      <c r="G531" s="11">
        <v>562</v>
      </c>
      <c r="H531" s="11">
        <v>17</v>
      </c>
      <c r="I531" s="11">
        <v>15.5</v>
      </c>
      <c r="J531" s="16">
        <v>16</v>
      </c>
      <c r="K531" s="16">
        <v>13.5</v>
      </c>
      <c r="L531" s="13">
        <v>42724</v>
      </c>
      <c r="M531" s="14">
        <v>43313</v>
      </c>
      <c r="N531" s="11">
        <v>1518</v>
      </c>
      <c r="O531" s="19"/>
      <c r="P531" s="20"/>
      <c r="Q531" s="20"/>
      <c r="R531" s="20"/>
      <c r="S531" s="2">
        <v>7046</v>
      </c>
      <c r="T531" s="2">
        <v>1</v>
      </c>
      <c r="U531">
        <f>IF(AND(G531&gt;0,N531&gt;0), N531-G531, 0)</f>
        <v>956</v>
      </c>
      <c r="V531">
        <f>M531-F531</f>
        <v>157</v>
      </c>
      <c r="W531">
        <f>IF(U531 &gt; 0, U531/V531, 0)</f>
        <v>6.0891719745222934</v>
      </c>
      <c r="X531">
        <f>IF(AND(H531&gt;0,O531&gt;0), O531-H531, 0)</f>
        <v>0</v>
      </c>
      <c r="Y531" s="9">
        <f>IF(AND(G531&gt;0,H531&gt;0),G531/H531,"")</f>
        <v>33.058823529411768</v>
      </c>
      <c r="Z531" s="9" t="str">
        <f>IF(AND(N531&gt;0,O531&gt;0),N531/O531,"")</f>
        <v/>
      </c>
      <c r="AA531" s="9">
        <f>IF(AND(G531&gt;0,H531&gt;0),G531/(H531*H531),"")</f>
        <v>1.9446366782006921</v>
      </c>
      <c r="AB531" s="9" t="str">
        <f>IF(AND(N531&gt;0,O531&gt;0),G531/(O531*O531),"")</f>
        <v/>
      </c>
      <c r="AC531" s="9" t="s">
        <v>20</v>
      </c>
      <c r="AD531" s="19"/>
      <c r="AE531" s="9" t="str">
        <f>IF(AC531="","",ROUND(AC531,1))</f>
        <v/>
      </c>
    </row>
    <row r="532" spans="1:31" x14ac:dyDescent="0.25">
      <c r="A532" s="2">
        <v>6571</v>
      </c>
      <c r="B532" s="3" t="s">
        <v>427</v>
      </c>
      <c r="C532" s="2">
        <v>2</v>
      </c>
      <c r="D532" s="3" t="s">
        <v>19</v>
      </c>
      <c r="E532" s="3" t="s">
        <v>20</v>
      </c>
      <c r="F532" s="4">
        <v>42215</v>
      </c>
      <c r="G532" s="11">
        <v>594</v>
      </c>
      <c r="H532" s="11">
        <v>16.600000000000001</v>
      </c>
      <c r="I532" s="11">
        <v>15</v>
      </c>
      <c r="J532" s="11">
        <v>14.1</v>
      </c>
      <c r="K532" s="11">
        <v>10.1</v>
      </c>
      <c r="L532" s="13">
        <v>35444</v>
      </c>
      <c r="M532" s="14">
        <v>42310</v>
      </c>
      <c r="N532" s="11">
        <v>1134</v>
      </c>
      <c r="O532" s="19"/>
      <c r="P532" s="20"/>
      <c r="Q532" s="20"/>
      <c r="R532" s="20"/>
      <c r="S532" s="2">
        <v>6571</v>
      </c>
      <c r="T532" s="2">
        <v>1</v>
      </c>
      <c r="U532">
        <f>IF(AND(G532&gt;0,N532&gt;0), N532-G532, 0)</f>
        <v>540</v>
      </c>
      <c r="V532">
        <f>M532-F532</f>
        <v>95</v>
      </c>
      <c r="W532">
        <f>IF(U532 &gt; 0, U532/V532, 0)</f>
        <v>5.6842105263157894</v>
      </c>
      <c r="X532">
        <f>IF(AND(H532&gt;0,O532&gt;0), O532-H532, 0)</f>
        <v>0</v>
      </c>
      <c r="Y532" s="9">
        <f>IF(AND(G532&gt;0,H532&gt;0),G532/H532,"")</f>
        <v>35.783132530120476</v>
      </c>
      <c r="Z532" s="9" t="str">
        <f>IF(AND(N532&gt;0,O532&gt;0),N532/O532,"")</f>
        <v/>
      </c>
      <c r="AA532" s="9">
        <f>IF(AND(G532&gt;0,H532&gt;0),G532/(H532*H532),"")</f>
        <v>2.1556103933807513</v>
      </c>
      <c r="AB532" s="9" t="str">
        <f>IF(AND(N532&gt;0,O532&gt;0),G532/(O532*O532),"")</f>
        <v/>
      </c>
      <c r="AC532" s="9" t="s">
        <v>20</v>
      </c>
      <c r="AD532" s="19"/>
      <c r="AE532" s="9" t="str">
        <f>IF(AC532="","",ROUND(AC532,1))</f>
        <v/>
      </c>
    </row>
    <row r="533" spans="1:31" x14ac:dyDescent="0.25">
      <c r="A533" s="2">
        <v>300</v>
      </c>
      <c r="B533" s="3" t="s">
        <v>79</v>
      </c>
      <c r="C533" s="2">
        <v>2</v>
      </c>
      <c r="D533" s="3" t="s">
        <v>19</v>
      </c>
      <c r="E533" s="3" t="s">
        <v>20</v>
      </c>
      <c r="F533" s="4">
        <v>38796</v>
      </c>
      <c r="G533" s="11">
        <v>704</v>
      </c>
      <c r="H533" s="11">
        <v>20</v>
      </c>
      <c r="I533" s="11">
        <v>18.5</v>
      </c>
      <c r="J533" s="15"/>
      <c r="K533" s="15"/>
      <c r="L533" s="13">
        <v>6110</v>
      </c>
      <c r="M533" s="14">
        <v>38901</v>
      </c>
      <c r="N533" s="11">
        <v>1470</v>
      </c>
      <c r="O533" s="15"/>
      <c r="P533" s="17"/>
      <c r="Q533" s="17"/>
      <c r="S533" s="2">
        <v>300</v>
      </c>
      <c r="T533" s="2">
        <v>1</v>
      </c>
      <c r="U533">
        <f>IF(AND(G533&gt;0,N533&gt;0), N533-G533, 0)</f>
        <v>766</v>
      </c>
      <c r="V533">
        <f>M533-F533</f>
        <v>105</v>
      </c>
      <c r="W533">
        <f>IF(U533 &gt; 0, U533/V533, 0)</f>
        <v>7.2952380952380951</v>
      </c>
      <c r="X533">
        <f>IF(AND(H533&gt;0,O533&gt;0), O533-H533, 0)</f>
        <v>0</v>
      </c>
      <c r="Y533" s="9">
        <f>IF(AND(G533&gt;0,H533&gt;0),G533/H533,"")</f>
        <v>35.200000000000003</v>
      </c>
      <c r="Z533" s="9" t="str">
        <f>IF(AND(N533&gt;0,O533&gt;0),N533/O533,"")</f>
        <v/>
      </c>
      <c r="AA533" s="9">
        <f>IF(AND(G533&gt;0,H533&gt;0),G533/(H533*H533),"")</f>
        <v>1.76</v>
      </c>
      <c r="AB533" s="9" t="str">
        <f>IF(AND(N533&gt;0,O533&gt;0),G533/(O533*O533),"")</f>
        <v/>
      </c>
      <c r="AC533" s="9" t="s">
        <v>20</v>
      </c>
      <c r="AD533" s="15"/>
      <c r="AE533" s="9" t="str">
        <f>IF(AC533="","",ROUND(AC533,1))</f>
        <v/>
      </c>
    </row>
    <row r="534" spans="1:31" x14ac:dyDescent="0.25">
      <c r="A534" s="2">
        <v>4552</v>
      </c>
      <c r="B534" s="3" t="s">
        <v>158</v>
      </c>
      <c r="C534" s="2">
        <v>2</v>
      </c>
      <c r="D534" s="3" t="s">
        <v>19</v>
      </c>
      <c r="E534" s="3" t="s">
        <v>20</v>
      </c>
      <c r="F534" s="4">
        <v>38796</v>
      </c>
      <c r="G534" s="11">
        <v>704</v>
      </c>
      <c r="H534" s="11">
        <v>20</v>
      </c>
      <c r="I534" s="11">
        <v>18.5</v>
      </c>
      <c r="J534" s="15"/>
      <c r="K534" s="15"/>
      <c r="L534" s="13">
        <v>20708</v>
      </c>
      <c r="M534" s="14">
        <v>38901</v>
      </c>
      <c r="N534" s="11">
        <v>1470</v>
      </c>
      <c r="O534" s="19"/>
      <c r="P534" s="20"/>
      <c r="Q534" s="20"/>
      <c r="R534" s="20"/>
      <c r="S534" s="2">
        <v>4552</v>
      </c>
      <c r="T534" s="2">
        <v>1</v>
      </c>
      <c r="U534">
        <f>IF(AND(G534&gt;0,N534&gt;0), N534-G534, 0)</f>
        <v>766</v>
      </c>
      <c r="V534">
        <f>M534-F534</f>
        <v>105</v>
      </c>
      <c r="W534">
        <f>IF(U534 &gt; 0, U534/V534, 0)</f>
        <v>7.2952380952380951</v>
      </c>
      <c r="X534">
        <f>IF(AND(H534&gt;0,O534&gt;0), O534-H534, 0)</f>
        <v>0</v>
      </c>
      <c r="Y534" s="9">
        <f>IF(AND(G534&gt;0,H534&gt;0),G534/H534,"")</f>
        <v>35.200000000000003</v>
      </c>
      <c r="Z534" s="9" t="str">
        <f>IF(AND(N534&gt;0,O534&gt;0),N534/O534,"")</f>
        <v/>
      </c>
      <c r="AA534" s="9">
        <f>IF(AND(G534&gt;0,H534&gt;0),G534/(H534*H534),"")</f>
        <v>1.76</v>
      </c>
      <c r="AB534" s="9" t="str">
        <f>IF(AND(N534&gt;0,O534&gt;0),G534/(O534*O534),"")</f>
        <v/>
      </c>
      <c r="AC534" s="9" t="s">
        <v>20</v>
      </c>
      <c r="AD534" s="19"/>
      <c r="AE534" s="9" t="str">
        <f>IF(AC534="","",ROUND(AC534,1))</f>
        <v/>
      </c>
    </row>
    <row r="535" spans="1:31" x14ac:dyDescent="0.25">
      <c r="A535" s="2">
        <v>7011</v>
      </c>
      <c r="B535" s="3" t="s">
        <v>163</v>
      </c>
      <c r="C535" s="2">
        <v>2</v>
      </c>
      <c r="D535" s="3" t="s">
        <v>19</v>
      </c>
      <c r="E535" s="3" t="s">
        <v>20</v>
      </c>
      <c r="F535" s="4">
        <v>43090</v>
      </c>
      <c r="G535" s="11">
        <v>1140</v>
      </c>
      <c r="H535" s="11">
        <v>19.5</v>
      </c>
      <c r="I535" s="11">
        <v>18.5</v>
      </c>
      <c r="J535" s="15"/>
      <c r="K535" s="15"/>
      <c r="L535" s="13">
        <v>40623</v>
      </c>
      <c r="M535" s="14">
        <v>43110</v>
      </c>
      <c r="N535" s="11">
        <v>1193</v>
      </c>
      <c r="O535" s="15"/>
      <c r="P535" s="17"/>
      <c r="Q535" s="17"/>
      <c r="R535" s="20"/>
      <c r="S535" s="2">
        <v>7011</v>
      </c>
      <c r="T535" s="2">
        <v>1</v>
      </c>
      <c r="U535">
        <f>IF(AND(G535&gt;0,N535&gt;0), N535-G535, 0)</f>
        <v>53</v>
      </c>
      <c r="V535">
        <f>M535-F535</f>
        <v>20</v>
      </c>
      <c r="W535">
        <f>IF(U535 &gt; 0, U535/V535, 0)</f>
        <v>2.65</v>
      </c>
      <c r="X535">
        <f>IF(AND(H535&gt;0,O535&gt;0), O535-H535, 0)</f>
        <v>0</v>
      </c>
      <c r="Y535" s="9">
        <f>IF(AND(G535&gt;0,H535&gt;0),G535/H535,"")</f>
        <v>58.46153846153846</v>
      </c>
      <c r="Z535" s="9" t="str">
        <f>IF(AND(N535&gt;0,O535&gt;0),N535/O535,"")</f>
        <v/>
      </c>
      <c r="AA535" s="9">
        <f>IF(AND(G535&gt;0,H535&gt;0),G535/(H535*H535),"")</f>
        <v>2.998027613412229</v>
      </c>
      <c r="AB535" s="9" t="str">
        <f>IF(AND(N535&gt;0,O535&gt;0),G535/(O535*O535),"")</f>
        <v/>
      </c>
      <c r="AC535" s="9" t="s">
        <v>20</v>
      </c>
      <c r="AD535" s="15"/>
      <c r="AE535" s="9" t="str">
        <f>IF(AC535="","",ROUND(AC535,1))</f>
        <v/>
      </c>
    </row>
    <row r="536" spans="1:31" x14ac:dyDescent="0.25">
      <c r="A536" s="2">
        <v>302</v>
      </c>
      <c r="B536" s="3" t="s">
        <v>80</v>
      </c>
      <c r="C536" s="2">
        <v>2</v>
      </c>
      <c r="D536" s="3" t="s">
        <v>19</v>
      </c>
      <c r="E536" s="3" t="s">
        <v>20</v>
      </c>
      <c r="F536" s="4">
        <v>38854</v>
      </c>
      <c r="G536" s="11">
        <v>1150</v>
      </c>
      <c r="H536" s="11">
        <v>19</v>
      </c>
      <c r="I536" s="11">
        <v>18.5</v>
      </c>
      <c r="J536" s="19"/>
      <c r="K536" s="19"/>
      <c r="L536" s="13">
        <v>8880</v>
      </c>
      <c r="M536" s="14">
        <v>38901</v>
      </c>
      <c r="N536" s="11">
        <v>1490</v>
      </c>
      <c r="O536" s="15"/>
      <c r="P536" s="17"/>
      <c r="Q536" s="17"/>
      <c r="R536" s="20"/>
      <c r="S536" s="2">
        <v>302</v>
      </c>
      <c r="T536" s="2">
        <v>1</v>
      </c>
      <c r="U536">
        <f>IF(AND(G536&gt;0,N536&gt;0), N536-G536, 0)</f>
        <v>340</v>
      </c>
      <c r="V536">
        <f>M536-F536</f>
        <v>47</v>
      </c>
      <c r="W536">
        <f>IF(U536 &gt; 0, U536/V536, 0)</f>
        <v>7.2340425531914896</v>
      </c>
      <c r="X536">
        <f>IF(AND(H536&gt;0,O536&gt;0), O536-H536, 0)</f>
        <v>0</v>
      </c>
      <c r="Y536" s="9">
        <f>IF(AND(G536&gt;0,H536&gt;0),G536/H536,"")</f>
        <v>60.526315789473685</v>
      </c>
      <c r="Z536" s="9" t="str">
        <f>IF(AND(N536&gt;0,O536&gt;0),N536/O536,"")</f>
        <v/>
      </c>
      <c r="AA536" s="9">
        <f>IF(AND(G536&gt;0,H536&gt;0),G536/(H536*H536),"")</f>
        <v>3.1855955678670358</v>
      </c>
      <c r="AB536" s="9" t="str">
        <f>IF(AND(N536&gt;0,O536&gt;0),G536/(O536*O536),"")</f>
        <v/>
      </c>
      <c r="AC536" s="9" t="s">
        <v>20</v>
      </c>
      <c r="AD536" s="15"/>
      <c r="AE536" s="9" t="str">
        <f>IF(AC536="","",ROUND(AC536,1))</f>
        <v/>
      </c>
    </row>
    <row r="537" spans="1:31" x14ac:dyDescent="0.25">
      <c r="A537" s="2">
        <v>6586</v>
      </c>
      <c r="B537" s="3" t="s">
        <v>428</v>
      </c>
      <c r="C537" s="2">
        <v>2</v>
      </c>
      <c r="D537" s="3" t="s">
        <v>19</v>
      </c>
      <c r="E537" s="3" t="s">
        <v>20</v>
      </c>
      <c r="F537" s="4">
        <v>42244</v>
      </c>
      <c r="G537" s="11">
        <v>2115</v>
      </c>
      <c r="H537" s="11">
        <v>27</v>
      </c>
      <c r="I537" s="11">
        <v>23.5</v>
      </c>
      <c r="J537" s="16">
        <v>22.5</v>
      </c>
      <c r="K537" s="16">
        <v>18.7</v>
      </c>
      <c r="L537" s="13">
        <v>35426</v>
      </c>
      <c r="M537" s="14">
        <v>42306</v>
      </c>
      <c r="N537" s="11">
        <v>2486</v>
      </c>
      <c r="O537" s="15"/>
      <c r="P537" s="17"/>
      <c r="Q537" s="17"/>
      <c r="R537" s="17"/>
      <c r="S537" s="2">
        <v>6586</v>
      </c>
      <c r="T537" s="2">
        <v>1</v>
      </c>
      <c r="U537">
        <f>IF(AND(G537&gt;0,N537&gt;0), N537-G537, 0)</f>
        <v>371</v>
      </c>
      <c r="V537">
        <f>M537-F537</f>
        <v>62</v>
      </c>
      <c r="W537">
        <f>IF(U537 &gt; 0, U537/V537, 0)</f>
        <v>5.9838709677419351</v>
      </c>
      <c r="X537">
        <f>IF(AND(H537&gt;0,O537&gt;0), O537-H537, 0)</f>
        <v>0</v>
      </c>
      <c r="Y537" s="9">
        <f>IF(AND(G537&gt;0,H537&gt;0),G537/H537,"")</f>
        <v>78.333333333333329</v>
      </c>
      <c r="Z537" s="9" t="str">
        <f>IF(AND(N537&gt;0,O537&gt;0),N537/O537,"")</f>
        <v/>
      </c>
      <c r="AA537" s="9">
        <f>IF(AND(G537&gt;0,H537&gt;0),G537/(H537*H537),"")</f>
        <v>2.9012345679012346</v>
      </c>
      <c r="AB537" s="9" t="str">
        <f>IF(AND(N537&gt;0,O537&gt;0),G537/(O537*O537),"")</f>
        <v/>
      </c>
      <c r="AC537" s="9" t="s">
        <v>20</v>
      </c>
      <c r="AD537" s="15"/>
      <c r="AE537" s="9" t="str">
        <f>IF(AC537="","",ROUND(AC537,1))</f>
        <v/>
      </c>
    </row>
    <row r="538" spans="1:31" x14ac:dyDescent="0.25">
      <c r="A538" s="2">
        <v>907</v>
      </c>
      <c r="B538" s="3" t="s">
        <v>115</v>
      </c>
      <c r="C538" s="2">
        <v>2</v>
      </c>
      <c r="D538" s="3" t="s">
        <v>19</v>
      </c>
      <c r="E538" s="3" t="s">
        <v>20</v>
      </c>
      <c r="F538" s="4">
        <v>37217</v>
      </c>
      <c r="G538" s="11">
        <v>2900</v>
      </c>
      <c r="H538" s="11">
        <v>29.3</v>
      </c>
      <c r="I538" s="11">
        <v>25.6</v>
      </c>
      <c r="J538" s="19"/>
      <c r="K538" s="19"/>
      <c r="L538" s="13">
        <v>8277</v>
      </c>
      <c r="M538" s="14">
        <v>37404</v>
      </c>
      <c r="N538" s="11">
        <v>4800</v>
      </c>
      <c r="O538" s="19"/>
      <c r="P538" s="20"/>
      <c r="Q538" s="20"/>
      <c r="R538" s="20"/>
      <c r="S538" s="2">
        <v>907</v>
      </c>
      <c r="T538" s="2">
        <v>1</v>
      </c>
      <c r="U538">
        <f>IF(AND(G538&gt;0,N538&gt;0), N538-G538, 0)</f>
        <v>1900</v>
      </c>
      <c r="V538">
        <f>M538-F538</f>
        <v>187</v>
      </c>
      <c r="W538">
        <f>IF(U538 &gt; 0, U538/V538, 0)</f>
        <v>10.160427807486631</v>
      </c>
      <c r="X538">
        <f>IF(AND(H538&gt;0,O538&gt;0), O538-H538, 0)</f>
        <v>0</v>
      </c>
      <c r="Y538" s="9">
        <f>IF(AND(G538&gt;0,H538&gt;0),G538/H538,"")</f>
        <v>98.976109215017061</v>
      </c>
      <c r="Z538" s="9" t="str">
        <f>IF(AND(N538&gt;0,O538&gt;0),N538/O538,"")</f>
        <v/>
      </c>
      <c r="AA538" s="9">
        <f>IF(AND(G538&gt;0,H538&gt;0),G538/(H538*H538),"")</f>
        <v>3.3780242052906848</v>
      </c>
      <c r="AB538" s="9" t="str">
        <f>IF(AND(N538&gt;0,O538&gt;0),G538/(O538*O538),"")</f>
        <v/>
      </c>
      <c r="AC538" s="9" t="s">
        <v>20</v>
      </c>
      <c r="AD538" s="19"/>
      <c r="AE538" s="9" t="str">
        <f>IF(AC538="","",ROUND(AC538,1))</f>
        <v/>
      </c>
    </row>
    <row r="539" spans="1:31" x14ac:dyDescent="0.25">
      <c r="A539" s="2">
        <v>6836</v>
      </c>
      <c r="B539" s="3" t="s">
        <v>485</v>
      </c>
      <c r="C539" s="2">
        <v>2</v>
      </c>
      <c r="D539" s="3" t="s">
        <v>19</v>
      </c>
      <c r="E539" s="3" t="s">
        <v>20</v>
      </c>
      <c r="F539" s="4">
        <v>42816</v>
      </c>
      <c r="G539" s="11">
        <v>4720</v>
      </c>
      <c r="H539" s="11">
        <v>31.6</v>
      </c>
      <c r="I539" s="11">
        <v>30.5</v>
      </c>
      <c r="J539" s="16">
        <v>28.8</v>
      </c>
      <c r="K539" s="16">
        <v>24.9</v>
      </c>
      <c r="L539" s="13">
        <v>38946</v>
      </c>
      <c r="M539" s="14">
        <v>42891</v>
      </c>
      <c r="N539" s="11">
        <v>4880</v>
      </c>
      <c r="O539" s="19"/>
      <c r="P539" s="20"/>
      <c r="Q539" s="20"/>
      <c r="R539" s="20"/>
      <c r="S539" s="2">
        <v>6836</v>
      </c>
      <c r="T539" s="2">
        <v>1</v>
      </c>
      <c r="U539">
        <f>IF(AND(G539&gt;0,N539&gt;0), N539-G539, 0)</f>
        <v>160</v>
      </c>
      <c r="V539">
        <f>M539-F539</f>
        <v>75</v>
      </c>
      <c r="W539">
        <f>IF(U539 &gt; 0, U539/V539, 0)</f>
        <v>2.1333333333333333</v>
      </c>
      <c r="X539">
        <f>IF(AND(H539&gt;0,O539&gt;0), O539-H539, 0)</f>
        <v>0</v>
      </c>
      <c r="Y539" s="9">
        <f>IF(AND(G539&gt;0,H539&gt;0),G539/H539,"")</f>
        <v>149.36708860759492</v>
      </c>
      <c r="Z539" s="9" t="str">
        <f>IF(AND(N539&gt;0,O539&gt;0),N539/O539,"")</f>
        <v/>
      </c>
      <c r="AA539" s="9">
        <f>IF(AND(G539&gt;0,H539&gt;0),G539/(H539*H539),"")</f>
        <v>4.7268066015061683</v>
      </c>
      <c r="AB539" s="9" t="str">
        <f>IF(AND(N539&gt;0,O539&gt;0),G539/(O539*O539),"")</f>
        <v/>
      </c>
      <c r="AC539" s="9" t="s">
        <v>20</v>
      </c>
      <c r="AD539" s="19"/>
      <c r="AE539" s="9" t="str">
        <f>IF(AC539="","",ROUND(AC539,1))</f>
        <v/>
      </c>
    </row>
    <row r="540" spans="1:31" x14ac:dyDescent="0.25">
      <c r="A540" s="2">
        <v>911</v>
      </c>
      <c r="B540" s="3" t="s">
        <v>117</v>
      </c>
      <c r="C540" s="2">
        <v>2</v>
      </c>
      <c r="D540" s="3" t="s">
        <v>19</v>
      </c>
      <c r="E540" s="3" t="s">
        <v>47</v>
      </c>
      <c r="F540" s="4">
        <v>36975</v>
      </c>
      <c r="G540" s="11">
        <v>6980</v>
      </c>
      <c r="H540" s="11">
        <v>40</v>
      </c>
      <c r="I540" s="11">
        <v>0</v>
      </c>
      <c r="J540" s="16">
        <v>35.4</v>
      </c>
      <c r="K540" s="16">
        <v>0</v>
      </c>
      <c r="L540" s="13">
        <v>7635</v>
      </c>
      <c r="M540" s="14">
        <v>37067</v>
      </c>
      <c r="N540" s="11">
        <v>10000</v>
      </c>
      <c r="O540" s="19"/>
      <c r="P540" s="20"/>
      <c r="S540" s="2">
        <v>911</v>
      </c>
      <c r="T540" s="2">
        <v>1</v>
      </c>
      <c r="U540">
        <f>IF(AND(G540&gt;0,N540&gt;0), N540-G540, 0)</f>
        <v>3020</v>
      </c>
      <c r="V540">
        <f>M540-F540</f>
        <v>92</v>
      </c>
      <c r="W540">
        <f>IF(U540 &gt; 0, U540/V540, 0)</f>
        <v>32.826086956521742</v>
      </c>
      <c r="X540">
        <f>IF(AND(H540&gt;0,O540&gt;0), O540-H540, 0)</f>
        <v>0</v>
      </c>
      <c r="Y540" s="9">
        <f>IF(AND(G540&gt;0,H540&gt;0),G540/H540,"")</f>
        <v>174.5</v>
      </c>
      <c r="Z540" s="9" t="str">
        <f>IF(AND(N540&gt;0,O540&gt;0),N540/O540,"")</f>
        <v/>
      </c>
      <c r="AA540" s="9">
        <f>IF(AND(G540&gt;0,H540&gt;0),G540/(H540*H540),"")</f>
        <v>4.3624999999999998</v>
      </c>
      <c r="AB540" s="9" t="str">
        <f>IF(AND(N540&gt;0,O540&gt;0),G540/(O540*O540),"")</f>
        <v/>
      </c>
      <c r="AC540" s="9" t="s">
        <v>20</v>
      </c>
      <c r="AD540" s="19"/>
      <c r="AE540" s="9" t="str">
        <f>IF(AC540="","",ROUND(AC540,1))</f>
        <v/>
      </c>
    </row>
    <row r="541" spans="1:31" x14ac:dyDescent="0.25">
      <c r="A541" s="2">
        <v>2099</v>
      </c>
      <c r="B541" s="3" t="s">
        <v>146</v>
      </c>
      <c r="C541" s="2">
        <v>2</v>
      </c>
      <c r="D541" s="3" t="s">
        <v>19</v>
      </c>
      <c r="E541" s="3" t="s">
        <v>20</v>
      </c>
      <c r="F541" s="4">
        <v>38854</v>
      </c>
      <c r="G541" s="11">
        <v>15640</v>
      </c>
      <c r="H541" s="11">
        <v>48</v>
      </c>
      <c r="I541" s="11">
        <v>52</v>
      </c>
      <c r="J541" s="19"/>
      <c r="K541" s="19"/>
      <c r="L541" s="13">
        <v>15037</v>
      </c>
      <c r="M541" s="14">
        <v>39008</v>
      </c>
      <c r="N541" s="11">
        <v>20520</v>
      </c>
      <c r="O541" s="19"/>
      <c r="P541" s="20"/>
      <c r="Q541" s="20"/>
      <c r="R541" s="20"/>
      <c r="S541" s="2">
        <v>2099</v>
      </c>
      <c r="T541" s="2">
        <v>1</v>
      </c>
      <c r="U541">
        <f>IF(AND(G541&gt;0,N541&gt;0), N541-G541, 0)</f>
        <v>4880</v>
      </c>
      <c r="V541">
        <f>M541-F541</f>
        <v>154</v>
      </c>
      <c r="W541">
        <f>IF(U541 &gt; 0, U541/V541, 0)</f>
        <v>31.688311688311689</v>
      </c>
      <c r="X541">
        <f>IF(AND(H541&gt;0,O541&gt;0), O541-H541, 0)</f>
        <v>0</v>
      </c>
      <c r="Y541" s="9">
        <f>IF(AND(G541&gt;0,H541&gt;0),G541/H541,"")</f>
        <v>325.83333333333331</v>
      </c>
      <c r="Z541" s="9" t="str">
        <f>IF(AND(N541&gt;0,O541&gt;0),N541/O541,"")</f>
        <v/>
      </c>
      <c r="AA541" s="9">
        <f>IF(AND(G541&gt;0,H541&gt;0),G541/(H541*H541),"")</f>
        <v>6.7881944444444446</v>
      </c>
      <c r="AB541" s="9" t="str">
        <f>IF(AND(N541&gt;0,O541&gt;0),G541/(O541*O541),"")</f>
        <v/>
      </c>
      <c r="AC541" s="9" t="s">
        <v>20</v>
      </c>
      <c r="AD541" s="19"/>
      <c r="AE541" s="9" t="str">
        <f>IF(AC541="","",ROUND(AC541,1))</f>
        <v/>
      </c>
    </row>
    <row r="542" spans="1:31" x14ac:dyDescent="0.25">
      <c r="A542" s="2">
        <v>6292</v>
      </c>
      <c r="B542" s="3" t="s">
        <v>399</v>
      </c>
      <c r="C542" s="2">
        <v>2</v>
      </c>
      <c r="D542" s="3" t="s">
        <v>19</v>
      </c>
      <c r="E542" s="3" t="s">
        <v>47</v>
      </c>
      <c r="F542" s="4">
        <v>41958</v>
      </c>
      <c r="G542" s="11">
        <v>16360</v>
      </c>
      <c r="H542" s="11">
        <v>51.5</v>
      </c>
      <c r="I542" s="11">
        <v>47.5</v>
      </c>
      <c r="J542" s="16">
        <v>46.3</v>
      </c>
      <c r="K542" s="16">
        <v>37.5</v>
      </c>
      <c r="L542" s="13">
        <v>33583</v>
      </c>
      <c r="M542" s="14">
        <v>42060</v>
      </c>
      <c r="N542" s="11">
        <v>18640</v>
      </c>
      <c r="O542" s="19"/>
      <c r="P542" s="20"/>
      <c r="Q542" s="20"/>
      <c r="R542" s="20"/>
      <c r="S542" s="2">
        <v>6292</v>
      </c>
      <c r="T542" s="2">
        <v>1</v>
      </c>
      <c r="U542">
        <f>IF(AND(G542&gt;0,N542&gt;0), N542-G542, 0)</f>
        <v>2280</v>
      </c>
      <c r="V542">
        <f>M542-F542</f>
        <v>102</v>
      </c>
      <c r="W542">
        <f>IF(U542 &gt; 0, U542/V542, 0)</f>
        <v>22.352941176470587</v>
      </c>
      <c r="X542">
        <f>IF(AND(H542&gt;0,O542&gt;0), O542-H542, 0)</f>
        <v>0</v>
      </c>
      <c r="Y542" s="9">
        <f>IF(AND(G542&gt;0,H542&gt;0),G542/H542,"")</f>
        <v>317.66990291262135</v>
      </c>
      <c r="Z542" s="9" t="str">
        <f>IF(AND(N542&gt;0,O542&gt;0),N542/O542,"")</f>
        <v/>
      </c>
      <c r="AA542" s="9">
        <f>IF(AND(G542&gt;0,H542&gt;0),G542/(H542*H542),"")</f>
        <v>6.1683476293712882</v>
      </c>
      <c r="AB542" s="9" t="str">
        <f>IF(AND(N542&gt;0,O542&gt;0),G542/(O542*O542),"")</f>
        <v/>
      </c>
      <c r="AC542" s="9" t="s">
        <v>20</v>
      </c>
      <c r="AD542" s="19"/>
      <c r="AE542" s="9" t="str">
        <f>IF(AC542="","",ROUND(AC542,1))</f>
        <v/>
      </c>
    </row>
    <row r="543" spans="1:31" x14ac:dyDescent="0.25">
      <c r="A543" s="2">
        <v>4553</v>
      </c>
      <c r="B543" s="3" t="s">
        <v>234</v>
      </c>
      <c r="C543" s="2">
        <v>2</v>
      </c>
      <c r="D543" s="3" t="s">
        <v>19</v>
      </c>
      <c r="E543" s="3" t="s">
        <v>20</v>
      </c>
      <c r="F543" s="4">
        <v>38531</v>
      </c>
      <c r="G543" s="11">
        <v>22500</v>
      </c>
      <c r="H543" s="15"/>
      <c r="I543" s="15"/>
      <c r="L543" s="13">
        <v>20706</v>
      </c>
      <c r="M543" s="14">
        <v>38644</v>
      </c>
      <c r="N543" s="11">
        <v>24120</v>
      </c>
      <c r="O543" s="19"/>
      <c r="P543" s="20"/>
      <c r="S543" s="2">
        <v>4553</v>
      </c>
      <c r="T543" s="2">
        <v>1</v>
      </c>
      <c r="U543">
        <f>IF(AND(G543&gt;0,N543&gt;0), N543-G543, 0)</f>
        <v>1620</v>
      </c>
      <c r="V543">
        <f>M543-F543</f>
        <v>113</v>
      </c>
      <c r="W543">
        <f>IF(U543 &gt; 0, U543/V543, 0)</f>
        <v>14.336283185840708</v>
      </c>
      <c r="X543">
        <f>IF(AND(H543&gt;0,O543&gt;0), O543-H543, 0)</f>
        <v>0</v>
      </c>
      <c r="Y543" s="9" t="str">
        <f>IF(AND(G543&gt;0,H543&gt;0),G543/H543,"")</f>
        <v/>
      </c>
      <c r="Z543" s="9" t="str">
        <f>IF(AND(N543&gt;0,O543&gt;0),N543/O543,"")</f>
        <v/>
      </c>
      <c r="AA543" s="9" t="str">
        <f>IF(AND(G543&gt;0,H543&gt;0),G543/(H543*H543),"")</f>
        <v/>
      </c>
      <c r="AB543" s="9" t="str">
        <f>IF(AND(N543&gt;0,O543&gt;0),G543/(O543*O543),"")</f>
        <v/>
      </c>
      <c r="AC543" s="9" t="s">
        <v>20</v>
      </c>
      <c r="AD543" s="19"/>
      <c r="AE543" s="9" t="str">
        <f>IF(AC543="","",ROUND(AC543,1))</f>
        <v/>
      </c>
    </row>
    <row r="544" spans="1:31" x14ac:dyDescent="0.25">
      <c r="A544" s="2">
        <v>6800</v>
      </c>
      <c r="B544" s="3" t="s">
        <v>473</v>
      </c>
      <c r="C544" s="2">
        <v>2</v>
      </c>
      <c r="D544" s="3" t="s">
        <v>19</v>
      </c>
      <c r="E544" s="3" t="s">
        <v>41</v>
      </c>
      <c r="F544" s="4">
        <v>42688</v>
      </c>
      <c r="G544" s="11">
        <v>23300</v>
      </c>
      <c r="H544" s="11">
        <v>57.3</v>
      </c>
      <c r="I544" s="11">
        <v>55</v>
      </c>
      <c r="J544" s="11">
        <v>53.5</v>
      </c>
      <c r="K544" s="11">
        <v>45.5</v>
      </c>
      <c r="L544" s="13">
        <v>39907</v>
      </c>
      <c r="M544" s="14">
        <v>43024</v>
      </c>
      <c r="N544" s="11">
        <v>16820</v>
      </c>
      <c r="O544" s="19"/>
      <c r="P544" s="20"/>
      <c r="S544" s="2">
        <v>6800</v>
      </c>
      <c r="T544" s="2">
        <v>1</v>
      </c>
      <c r="U544">
        <f>IF(AND(G544&gt;0,N544&gt;0), N544-G544, 0)</f>
        <v>-6480</v>
      </c>
      <c r="V544">
        <f>M544-F544</f>
        <v>336</v>
      </c>
      <c r="W544">
        <f>IF(U544 &gt; 0, U544/V544, 0)</f>
        <v>0</v>
      </c>
      <c r="X544">
        <f>IF(AND(H544&gt;0,O544&gt;0), O544-H544, 0)</f>
        <v>0</v>
      </c>
      <c r="Y544" s="9">
        <f>IF(AND(G544&gt;0,H544&gt;0),G544/H544,"")</f>
        <v>406.63176265270511</v>
      </c>
      <c r="Z544" s="9" t="str">
        <f>IF(AND(N544&gt;0,O544&gt;0),N544/O544,"")</f>
        <v/>
      </c>
      <c r="AA544" s="9">
        <f>IF(AND(G544&gt;0,H544&gt;0),G544/(H544*H544),"")</f>
        <v>7.0965403604311543</v>
      </c>
      <c r="AB544" s="9" t="str">
        <f>IF(AND(N544&gt;0,O544&gt;0),G544/(O544*O544),"")</f>
        <v/>
      </c>
      <c r="AC544" s="9" t="s">
        <v>20</v>
      </c>
      <c r="AD544" s="19"/>
      <c r="AE544" s="9" t="str">
        <f>IF(AC544="","",ROUND(AC544,1))</f>
        <v/>
      </c>
    </row>
    <row r="545" spans="1:31" x14ac:dyDescent="0.25">
      <c r="A545" s="2">
        <v>130</v>
      </c>
      <c r="B545" s="3" t="s">
        <v>54</v>
      </c>
      <c r="C545" s="2">
        <v>2</v>
      </c>
      <c r="D545" s="3" t="s">
        <v>19</v>
      </c>
      <c r="E545" s="3" t="s">
        <v>47</v>
      </c>
      <c r="F545" s="4">
        <v>36865</v>
      </c>
      <c r="G545" s="11">
        <v>24000</v>
      </c>
      <c r="H545" s="11">
        <v>54</v>
      </c>
      <c r="I545" s="11">
        <v>53.7</v>
      </c>
      <c r="L545" s="13">
        <v>7873</v>
      </c>
      <c r="M545" s="14">
        <v>38029</v>
      </c>
      <c r="N545" s="11">
        <v>24000</v>
      </c>
      <c r="O545" s="15"/>
      <c r="P545" s="17"/>
      <c r="Q545" s="17"/>
      <c r="S545" s="2">
        <v>130</v>
      </c>
      <c r="T545" s="2">
        <v>1</v>
      </c>
      <c r="U545">
        <f>IF(AND(G545&gt;0,N545&gt;0), N545-G545, 0)</f>
        <v>0</v>
      </c>
      <c r="V545">
        <f>M545-F545</f>
        <v>1164</v>
      </c>
      <c r="W545">
        <f>IF(U545 &gt; 0, U545/V545, 0)</f>
        <v>0</v>
      </c>
      <c r="X545">
        <f>IF(AND(H545&gt;0,O545&gt;0), O545-H545, 0)</f>
        <v>0</v>
      </c>
      <c r="Y545" s="9">
        <f>IF(AND(G545&gt;0,H545&gt;0),G545/H545,"")</f>
        <v>444.44444444444446</v>
      </c>
      <c r="Z545" s="9" t="str">
        <f>IF(AND(N545&gt;0,O545&gt;0),N545/O545,"")</f>
        <v/>
      </c>
      <c r="AA545" s="9">
        <f>IF(AND(G545&gt;0,H545&gt;0),G545/(H545*H545),"")</f>
        <v>8.2304526748971192</v>
      </c>
      <c r="AB545" s="9" t="str">
        <f>IF(AND(N545&gt;0,O545&gt;0),G545/(O545*O545),"")</f>
        <v/>
      </c>
      <c r="AC545" s="9" t="s">
        <v>20</v>
      </c>
      <c r="AD545" s="15"/>
      <c r="AE545" s="9" t="str">
        <f>IF(AC545="","",ROUND(AC545,1))</f>
        <v/>
      </c>
    </row>
    <row r="546" spans="1:31" x14ac:dyDescent="0.25">
      <c r="A546" s="2">
        <v>6271</v>
      </c>
      <c r="B546" s="3" t="s">
        <v>396</v>
      </c>
      <c r="C546" s="2">
        <v>2</v>
      </c>
      <c r="D546" s="3" t="s">
        <v>19</v>
      </c>
      <c r="E546" s="3" t="s">
        <v>47</v>
      </c>
      <c r="F546" s="4">
        <v>41924</v>
      </c>
      <c r="G546" s="11">
        <v>24880</v>
      </c>
      <c r="H546" s="11">
        <v>58</v>
      </c>
      <c r="I546" s="11">
        <v>54.4</v>
      </c>
      <c r="J546" s="16">
        <v>53.4</v>
      </c>
      <c r="K546" s="16">
        <v>44</v>
      </c>
      <c r="L546" s="13">
        <v>33584</v>
      </c>
      <c r="M546" s="14">
        <v>42060</v>
      </c>
      <c r="N546" s="11">
        <v>28860</v>
      </c>
      <c r="O546" s="15"/>
      <c r="P546" s="17"/>
      <c r="Q546" s="20"/>
      <c r="S546" s="2">
        <v>6271</v>
      </c>
      <c r="T546" s="2">
        <v>1</v>
      </c>
      <c r="U546">
        <f>IF(AND(G546&gt;0,N546&gt;0), N546-G546, 0)</f>
        <v>3980</v>
      </c>
      <c r="V546">
        <f>M546-F546</f>
        <v>136</v>
      </c>
      <c r="W546">
        <f>IF(U546 &gt; 0, U546/V546, 0)</f>
        <v>29.264705882352942</v>
      </c>
      <c r="X546">
        <f>IF(AND(H546&gt;0,O546&gt;0), O546-H546, 0)</f>
        <v>0</v>
      </c>
      <c r="Y546" s="9">
        <f>IF(AND(G546&gt;0,H546&gt;0),G546/H546,"")</f>
        <v>428.9655172413793</v>
      </c>
      <c r="Z546" s="9" t="str">
        <f>IF(AND(N546&gt;0,O546&gt;0),N546/O546,"")</f>
        <v/>
      </c>
      <c r="AA546" s="9">
        <f>IF(AND(G546&gt;0,H546&gt;0),G546/(H546*H546),"")</f>
        <v>7.3959571938168844</v>
      </c>
      <c r="AB546" s="9" t="str">
        <f>IF(AND(N546&gt;0,O546&gt;0),G546/(O546*O546),"")</f>
        <v/>
      </c>
      <c r="AC546" s="9" t="s">
        <v>20</v>
      </c>
      <c r="AD546" s="15"/>
      <c r="AE546" s="9" t="str">
        <f>IF(AC546="","",ROUND(AC546,1))</f>
        <v/>
      </c>
    </row>
    <row r="547" spans="1:31" x14ac:dyDescent="0.25">
      <c r="A547" s="2">
        <v>7048</v>
      </c>
      <c r="B547" s="3" t="s">
        <v>538</v>
      </c>
      <c r="C547" s="2">
        <v>2</v>
      </c>
      <c r="D547" s="3" t="s">
        <v>19</v>
      </c>
      <c r="E547" s="3" t="s">
        <v>20</v>
      </c>
      <c r="F547" s="4">
        <v>43182</v>
      </c>
      <c r="G547" s="11">
        <v>26220</v>
      </c>
      <c r="H547" s="16">
        <v>60.5</v>
      </c>
      <c r="I547" s="16">
        <v>54</v>
      </c>
      <c r="J547" s="16">
        <v>54.3</v>
      </c>
      <c r="K547" s="16">
        <v>42.5</v>
      </c>
      <c r="L547" s="13">
        <v>42284</v>
      </c>
      <c r="M547" s="14">
        <v>43258</v>
      </c>
      <c r="N547" s="11">
        <v>28780</v>
      </c>
      <c r="O547" s="19"/>
      <c r="P547" s="20"/>
      <c r="Q547" s="20"/>
      <c r="R547" s="20"/>
      <c r="S547" s="2">
        <v>7048</v>
      </c>
      <c r="T547" s="2">
        <v>1</v>
      </c>
      <c r="U547">
        <f>IF(AND(G547&gt;0,N547&gt;0), N547-G547, 0)</f>
        <v>2560</v>
      </c>
      <c r="V547">
        <f>M547-F547</f>
        <v>76</v>
      </c>
      <c r="W547">
        <f>IF(U547 &gt; 0, U547/V547, 0)</f>
        <v>33.684210526315788</v>
      </c>
      <c r="X547">
        <f>IF(AND(H547&gt;0,O547&gt;0), O547-H547, 0)</f>
        <v>0</v>
      </c>
      <c r="Y547" s="9">
        <f>IF(AND(G547&gt;0,H547&gt;0),G547/H547,"")</f>
        <v>433.38842975206609</v>
      </c>
      <c r="Z547" s="9" t="str">
        <f>IF(AND(N547&gt;0,O547&gt;0),N547/O547,"")</f>
        <v/>
      </c>
      <c r="AA547" s="9">
        <f>IF(AND(G547&gt;0,H547&gt;0),G547/(H547*H547),"")</f>
        <v>7.1634451198688618</v>
      </c>
      <c r="AB547" s="9" t="str">
        <f>IF(AND(N547&gt;0,O547&gt;0),G547/(O547*O547),"")</f>
        <v/>
      </c>
      <c r="AC547" s="9" t="s">
        <v>20</v>
      </c>
      <c r="AD547" s="19"/>
      <c r="AE547" s="9" t="str">
        <f>IF(AC547="","",ROUND(AC547,1))</f>
        <v/>
      </c>
    </row>
    <row r="548" spans="1:31" x14ac:dyDescent="0.25">
      <c r="A548" s="2">
        <v>6920</v>
      </c>
      <c r="B548" s="3" t="s">
        <v>510</v>
      </c>
      <c r="C548" s="2">
        <v>2</v>
      </c>
      <c r="D548" s="3" t="s">
        <v>19</v>
      </c>
      <c r="E548" s="3" t="s">
        <v>47</v>
      </c>
      <c r="F548" s="4">
        <v>43026</v>
      </c>
      <c r="G548" s="11">
        <v>27360</v>
      </c>
      <c r="H548" s="11">
        <v>61.5</v>
      </c>
      <c r="I548" s="11">
        <v>58</v>
      </c>
      <c r="J548" s="11">
        <v>56.2</v>
      </c>
      <c r="K548" s="11">
        <v>45</v>
      </c>
      <c r="L548" s="13">
        <v>40503</v>
      </c>
      <c r="M548" s="14">
        <v>43090</v>
      </c>
      <c r="N548" s="11">
        <v>31120</v>
      </c>
      <c r="O548" s="15"/>
      <c r="P548" s="17"/>
      <c r="Q548" s="17"/>
      <c r="R548" s="20"/>
      <c r="S548" s="2">
        <v>6920</v>
      </c>
      <c r="T548" s="2">
        <v>1</v>
      </c>
      <c r="U548">
        <f>IF(AND(G548&gt;0,N548&gt;0), N548-G548, 0)</f>
        <v>3760</v>
      </c>
      <c r="V548">
        <f>M548-F548</f>
        <v>64</v>
      </c>
      <c r="W548">
        <f>IF(U548 &gt; 0, U548/V548, 0)</f>
        <v>58.75</v>
      </c>
      <c r="X548">
        <f>IF(AND(H548&gt;0,O548&gt;0), O548-H548, 0)</f>
        <v>0</v>
      </c>
      <c r="Y548" s="9">
        <f>IF(AND(G548&gt;0,H548&gt;0),G548/H548,"")</f>
        <v>444.8780487804878</v>
      </c>
      <c r="Z548" s="9" t="str">
        <f>IF(AND(N548&gt;0,O548&gt;0),N548/O548,"")</f>
        <v/>
      </c>
      <c r="AA548" s="9">
        <f>IF(AND(G548&gt;0,H548&gt;0),G548/(H548*H548),"")</f>
        <v>7.2337894110648424</v>
      </c>
      <c r="AB548" s="9" t="str">
        <f>IF(AND(N548&gt;0,O548&gt;0),G548/(O548*O548),"")</f>
        <v/>
      </c>
      <c r="AC548" s="9" t="s">
        <v>20</v>
      </c>
      <c r="AD548" s="15"/>
      <c r="AE548" s="9" t="str">
        <f>IF(AC548="","",ROUND(AC548,1))</f>
        <v/>
      </c>
    </row>
    <row r="549" spans="1:31" x14ac:dyDescent="0.25">
      <c r="A549" s="2">
        <v>6884</v>
      </c>
      <c r="B549" s="3" t="s">
        <v>494</v>
      </c>
      <c r="C549" s="2">
        <v>2</v>
      </c>
      <c r="D549" s="3" t="s">
        <v>19</v>
      </c>
      <c r="E549" s="3" t="s">
        <v>47</v>
      </c>
      <c r="F549" s="4">
        <v>42893</v>
      </c>
      <c r="G549" s="11">
        <v>32500</v>
      </c>
      <c r="H549" s="15"/>
      <c r="I549" s="15"/>
      <c r="J549" s="19"/>
      <c r="K549" s="19"/>
      <c r="L549" s="13">
        <v>38978</v>
      </c>
      <c r="M549" s="14">
        <v>42893</v>
      </c>
      <c r="N549" s="11">
        <v>32500</v>
      </c>
      <c r="O549" s="15"/>
      <c r="P549" s="17"/>
      <c r="Q549" s="20"/>
      <c r="R549" s="20"/>
      <c r="S549" s="2">
        <v>6884</v>
      </c>
      <c r="T549" s="2">
        <v>1</v>
      </c>
      <c r="U549">
        <f>IF(AND(G549&gt;0,N549&gt;0), N549-G549, 0)</f>
        <v>0</v>
      </c>
      <c r="V549">
        <f>M549-F549</f>
        <v>0</v>
      </c>
      <c r="W549">
        <f>IF(U549 &gt; 0, U549/V549, 0)</f>
        <v>0</v>
      </c>
      <c r="X549">
        <f>IF(AND(H549&gt;0,O549&gt;0), O549-H549, 0)</f>
        <v>0</v>
      </c>
      <c r="Y549" s="9" t="str">
        <f>IF(AND(G549&gt;0,H549&gt;0),G549/H549,"")</f>
        <v/>
      </c>
      <c r="Z549" s="9" t="str">
        <f>IF(AND(N549&gt;0,O549&gt;0),N549/O549,"")</f>
        <v/>
      </c>
      <c r="AA549" s="9" t="str">
        <f>IF(AND(G549&gt;0,H549&gt;0),G549/(H549*H549),"")</f>
        <v/>
      </c>
      <c r="AB549" s="9" t="str">
        <f>IF(AND(N549&gt;0,O549&gt;0),G549/(O549*O549),"")</f>
        <v/>
      </c>
      <c r="AC549" s="9" t="s">
        <v>20</v>
      </c>
      <c r="AD549" s="15"/>
      <c r="AE549" s="9" t="str">
        <f>IF(AC549="","",ROUND(AC549,1))</f>
        <v/>
      </c>
    </row>
    <row r="550" spans="1:31" x14ac:dyDescent="0.25">
      <c r="A550" s="2">
        <v>83</v>
      </c>
      <c r="B550" s="3" t="s">
        <v>40</v>
      </c>
      <c r="C550" s="2">
        <v>2</v>
      </c>
      <c r="D550" s="3" t="s">
        <v>19</v>
      </c>
      <c r="E550" s="3" t="s">
        <v>41</v>
      </c>
      <c r="F550" s="4">
        <v>37267</v>
      </c>
      <c r="G550" s="11">
        <v>35200</v>
      </c>
      <c r="H550" s="11">
        <v>65.5</v>
      </c>
      <c r="I550" s="11">
        <v>63</v>
      </c>
      <c r="J550" s="19"/>
      <c r="K550" s="19"/>
      <c r="L550" s="13">
        <v>8300</v>
      </c>
      <c r="M550" s="14">
        <v>37404</v>
      </c>
      <c r="N550" s="11">
        <v>41000</v>
      </c>
      <c r="O550" s="19"/>
      <c r="P550" s="20"/>
      <c r="Q550" s="20"/>
      <c r="R550" s="20"/>
      <c r="S550" s="2">
        <v>83</v>
      </c>
      <c r="T550" s="2">
        <v>1</v>
      </c>
      <c r="U550">
        <f>IF(AND(G550&gt;0,N550&gt;0), N550-G550, 0)</f>
        <v>5800</v>
      </c>
      <c r="V550">
        <f>M550-F550</f>
        <v>137</v>
      </c>
      <c r="W550">
        <f>IF(U550 &gt; 0, U550/V550, 0)</f>
        <v>42.335766423357661</v>
      </c>
      <c r="X550">
        <f>IF(AND(H550&gt;0,O550&gt;0), O550-H550, 0)</f>
        <v>0</v>
      </c>
      <c r="Y550" s="9">
        <f>IF(AND(G550&gt;0,H550&gt;0),G550/H550,"")</f>
        <v>537.40458015267177</v>
      </c>
      <c r="Z550" s="9" t="str">
        <f>IF(AND(N550&gt;0,O550&gt;0),N550/O550,"")</f>
        <v/>
      </c>
      <c r="AA550" s="9">
        <f>IF(AND(G550&gt;0,H550&gt;0),G550/(H550*H550),"")</f>
        <v>8.2046500786667451</v>
      </c>
      <c r="AB550" s="9" t="str">
        <f>IF(AND(N550&gt;0,O550&gt;0),G550/(O550*O550),"")</f>
        <v/>
      </c>
      <c r="AC550" s="9" t="s">
        <v>20</v>
      </c>
      <c r="AD550" s="19"/>
      <c r="AE550" s="9" t="str">
        <f>IF(AC550="","",ROUND(AC550,1))</f>
        <v/>
      </c>
    </row>
    <row r="551" spans="1:31" x14ac:dyDescent="0.25">
      <c r="A551" s="2">
        <v>5658</v>
      </c>
      <c r="B551" s="3" t="s">
        <v>308</v>
      </c>
      <c r="C551" s="2">
        <v>2</v>
      </c>
      <c r="D551" s="3" t="s">
        <v>19</v>
      </c>
      <c r="E551" s="3" t="s">
        <v>47</v>
      </c>
      <c r="F551" s="4">
        <v>41254</v>
      </c>
      <c r="G551" s="11">
        <v>36280</v>
      </c>
      <c r="H551" s="11">
        <v>72.3</v>
      </c>
      <c r="I551" s="11">
        <v>64.900000000000006</v>
      </c>
      <c r="J551" s="11">
        <v>68.7</v>
      </c>
      <c r="K551" s="11">
        <v>53.5</v>
      </c>
      <c r="L551" s="13">
        <v>29784</v>
      </c>
      <c r="M551" s="14">
        <v>41492</v>
      </c>
      <c r="N551" s="11">
        <v>44620</v>
      </c>
      <c r="O551" s="19"/>
      <c r="P551" s="20"/>
      <c r="Q551" s="20"/>
      <c r="R551" s="20"/>
      <c r="S551" s="2">
        <v>5658</v>
      </c>
      <c r="T551" s="2">
        <v>1</v>
      </c>
      <c r="U551">
        <f>IF(AND(G551&gt;0,N551&gt;0), N551-G551, 0)</f>
        <v>8340</v>
      </c>
      <c r="V551">
        <f>M551-F551</f>
        <v>238</v>
      </c>
      <c r="W551">
        <f>IF(U551 &gt; 0, U551/V551, 0)</f>
        <v>35.042016806722692</v>
      </c>
      <c r="X551">
        <f>IF(AND(H551&gt;0,O551&gt;0), O551-H551, 0)</f>
        <v>0</v>
      </c>
      <c r="Y551" s="9">
        <f>IF(AND(G551&gt;0,H551&gt;0),G551/H551,"")</f>
        <v>501.7980636237898</v>
      </c>
      <c r="Z551" s="9" t="str">
        <f>IF(AND(N551&gt;0,O551&gt;0),N551/O551,"")</f>
        <v/>
      </c>
      <c r="AA551" s="9">
        <f>IF(AND(G551&gt;0,H551&gt;0),G551/(H551*H551),"")</f>
        <v>6.9404988053082954</v>
      </c>
      <c r="AB551" s="9" t="str">
        <f>IF(AND(N551&gt;0,O551&gt;0),G551/(O551*O551),"")</f>
        <v/>
      </c>
      <c r="AC551" s="9" t="s">
        <v>20</v>
      </c>
      <c r="AD551" s="19"/>
      <c r="AE551" s="9" t="str">
        <f>IF(AC551="","",ROUND(AC551,1))</f>
        <v/>
      </c>
    </row>
    <row r="552" spans="1:31" x14ac:dyDescent="0.25">
      <c r="A552" s="2">
        <v>6720</v>
      </c>
      <c r="B552" s="3" t="s">
        <v>462</v>
      </c>
      <c r="C552" s="2">
        <v>2</v>
      </c>
      <c r="D552" s="3" t="s">
        <v>19</v>
      </c>
      <c r="E552" s="3" t="s">
        <v>47</v>
      </c>
      <c r="F552" s="4">
        <v>42533</v>
      </c>
      <c r="G552" s="11">
        <v>36450</v>
      </c>
      <c r="H552" s="11">
        <v>68.2</v>
      </c>
      <c r="I552" s="11">
        <v>63</v>
      </c>
      <c r="J552" s="11">
        <v>63.5</v>
      </c>
      <c r="K552" s="11">
        <v>64.7</v>
      </c>
      <c r="L552" s="13">
        <v>36681</v>
      </c>
      <c r="M552" s="14">
        <v>42537</v>
      </c>
      <c r="N552" s="11">
        <v>34960</v>
      </c>
      <c r="O552" s="15"/>
      <c r="P552" s="17"/>
      <c r="Q552" s="17"/>
      <c r="R552" s="20"/>
      <c r="S552" s="2">
        <v>6720</v>
      </c>
      <c r="T552" s="2">
        <v>1</v>
      </c>
      <c r="U552">
        <f>IF(AND(G552&gt;0,N552&gt;0), N552-G552, 0)</f>
        <v>-1490</v>
      </c>
      <c r="V552">
        <f>M552-F552</f>
        <v>4</v>
      </c>
      <c r="W552">
        <f>IF(U552 &gt; 0, U552/V552, 0)</f>
        <v>0</v>
      </c>
      <c r="X552">
        <f>IF(AND(H552&gt;0,O552&gt;0), O552-H552, 0)</f>
        <v>0</v>
      </c>
      <c r="Y552" s="9">
        <f>IF(AND(G552&gt;0,H552&gt;0),G552/H552,"")</f>
        <v>534.45747800586503</v>
      </c>
      <c r="Z552" s="9" t="str">
        <f>IF(AND(N552&gt;0,O552&gt;0),N552/O552,"")</f>
        <v/>
      </c>
      <c r="AA552" s="9">
        <f>IF(AND(G552&gt;0,H552&gt;0),G552/(H552*H552),"")</f>
        <v>7.836619912109458</v>
      </c>
      <c r="AB552" s="9" t="str">
        <f>IF(AND(N552&gt;0,O552&gt;0),G552/(O552*O552),"")</f>
        <v/>
      </c>
      <c r="AC552" s="9" t="s">
        <v>20</v>
      </c>
      <c r="AD552" s="15"/>
      <c r="AE552" s="9" t="str">
        <f>IF(AC552="","",ROUND(AC552,1))</f>
        <v/>
      </c>
    </row>
    <row r="553" spans="1:31" ht="30" x14ac:dyDescent="0.25">
      <c r="A553" s="2">
        <v>5667</v>
      </c>
      <c r="B553" s="3" t="s">
        <v>313</v>
      </c>
      <c r="C553" s="2">
        <v>2</v>
      </c>
      <c r="D553" s="3" t="s">
        <v>19</v>
      </c>
      <c r="E553" s="3" t="s">
        <v>47</v>
      </c>
      <c r="F553" s="4">
        <v>41265</v>
      </c>
      <c r="G553" s="11">
        <v>37160</v>
      </c>
      <c r="H553" s="11">
        <v>70.2</v>
      </c>
      <c r="I553" s="11">
        <v>66.400000000000006</v>
      </c>
      <c r="J553" s="11">
        <v>66.2</v>
      </c>
      <c r="K553" s="11">
        <v>53.1</v>
      </c>
      <c r="L553" s="13">
        <v>32448</v>
      </c>
      <c r="M553" s="14">
        <v>41878</v>
      </c>
      <c r="N553" s="11">
        <v>50400</v>
      </c>
      <c r="O553" s="19"/>
      <c r="P553" s="20"/>
      <c r="Q553" s="18">
        <v>69.3</v>
      </c>
      <c r="R553" s="20"/>
      <c r="S553" s="2">
        <v>5667</v>
      </c>
      <c r="T553" s="2">
        <v>1</v>
      </c>
      <c r="U553">
        <f>IF(AND(G553&gt;0,N553&gt;0), N553-G553, 0)</f>
        <v>13240</v>
      </c>
      <c r="V553">
        <f>M553-F553</f>
        <v>613</v>
      </c>
      <c r="W553">
        <f>IF(U553 &gt; 0, U553/V553, 0)</f>
        <v>21.598694942903752</v>
      </c>
      <c r="X553">
        <f>IF(AND(H553&gt;0,O553&gt;0), O553-H553, 0)</f>
        <v>0</v>
      </c>
      <c r="Y553" s="9">
        <f>IF(AND(G553&gt;0,H553&gt;0),G553/H553,"")</f>
        <v>529.34472934472933</v>
      </c>
      <c r="Z553" s="9" t="str">
        <f>IF(AND(N553&gt;0,O553&gt;0),N553/O553,"")</f>
        <v/>
      </c>
      <c r="AA553" s="9">
        <f>IF(AND(G553&gt;0,H553&gt;0),G553/(H553*H553),"")</f>
        <v>7.5405232100388799</v>
      </c>
      <c r="AB553" s="9" t="str">
        <f>IF(AND(N553&gt;0,O553&gt;0),G553/(O553*O553),"")</f>
        <v/>
      </c>
      <c r="AC553" s="9" t="s">
        <v>20</v>
      </c>
      <c r="AD553" s="19"/>
      <c r="AE553" s="9" t="str">
        <f>IF(AC553="","",ROUND(AC553,1))</f>
        <v/>
      </c>
    </row>
    <row r="554" spans="1:31" x14ac:dyDescent="0.25">
      <c r="A554" s="2">
        <v>7020</v>
      </c>
      <c r="B554" s="3" t="s">
        <v>520</v>
      </c>
      <c r="C554" s="2">
        <v>2</v>
      </c>
      <c r="D554" s="3" t="s">
        <v>19</v>
      </c>
      <c r="E554" s="3" t="s">
        <v>47</v>
      </c>
      <c r="F554" s="4">
        <v>43108</v>
      </c>
      <c r="G554" s="11">
        <v>40780</v>
      </c>
      <c r="H554" s="11">
        <v>71</v>
      </c>
      <c r="I554" s="11">
        <v>63.3</v>
      </c>
      <c r="J554" s="11">
        <v>65.3</v>
      </c>
      <c r="K554" s="11">
        <v>52.2</v>
      </c>
      <c r="L554" s="13">
        <v>42779</v>
      </c>
      <c r="M554" s="14">
        <v>43321</v>
      </c>
      <c r="N554" s="11">
        <v>54820</v>
      </c>
      <c r="O554" s="15"/>
      <c r="P554" s="17"/>
      <c r="Q554" s="17"/>
      <c r="R554" s="20"/>
      <c r="S554" s="2">
        <v>7020</v>
      </c>
      <c r="T554" s="2">
        <v>1</v>
      </c>
      <c r="U554">
        <f>IF(AND(G554&gt;0,N554&gt;0), N554-G554, 0)</f>
        <v>14040</v>
      </c>
      <c r="V554">
        <f>M554-F554</f>
        <v>213</v>
      </c>
      <c r="W554">
        <f>IF(U554 &gt; 0, U554/V554, 0)</f>
        <v>65.91549295774648</v>
      </c>
      <c r="X554">
        <f>IF(AND(H554&gt;0,O554&gt;0), O554-H554, 0)</f>
        <v>0</v>
      </c>
      <c r="Y554" s="9">
        <f>IF(AND(G554&gt;0,H554&gt;0),G554/H554,"")</f>
        <v>574.36619718309862</v>
      </c>
      <c r="Z554" s="9" t="str">
        <f>IF(AND(N554&gt;0,O554&gt;0),N554/O554,"")</f>
        <v/>
      </c>
      <c r="AA554" s="9">
        <f>IF(AND(G554&gt;0,H554&gt;0),G554/(H554*H554),"")</f>
        <v>8.0896647490577269</v>
      </c>
      <c r="AB554" s="9" t="str">
        <f>IF(AND(N554&gt;0,O554&gt;0),G554/(O554*O554),"")</f>
        <v/>
      </c>
      <c r="AC554" s="9" t="s">
        <v>20</v>
      </c>
      <c r="AD554" s="15"/>
      <c r="AE554" s="9" t="str">
        <f>IF(AC554="","",ROUND(AC554,1))</f>
        <v/>
      </c>
    </row>
    <row r="555" spans="1:31" x14ac:dyDescent="0.25">
      <c r="A555" s="2">
        <v>7057</v>
      </c>
      <c r="B555" s="3" t="s">
        <v>540</v>
      </c>
      <c r="C555" s="2">
        <v>2</v>
      </c>
      <c r="D555" s="3" t="s">
        <v>19</v>
      </c>
      <c r="E555" s="3" t="s">
        <v>47</v>
      </c>
      <c r="F555" s="4">
        <v>43207</v>
      </c>
      <c r="G555" s="11">
        <v>41000</v>
      </c>
      <c r="H555" s="11">
        <v>68</v>
      </c>
      <c r="I555" s="11">
        <v>63</v>
      </c>
      <c r="J555" s="11">
        <v>62.8</v>
      </c>
      <c r="K555" s="11">
        <v>49.2</v>
      </c>
      <c r="L555" s="13">
        <v>42733</v>
      </c>
      <c r="M555" s="14">
        <v>43314</v>
      </c>
      <c r="N555" s="11">
        <v>50600</v>
      </c>
      <c r="O555" s="19"/>
      <c r="P555" s="20"/>
      <c r="Q555" s="20"/>
      <c r="S555" s="2">
        <v>7057</v>
      </c>
      <c r="T555" s="2">
        <v>1</v>
      </c>
      <c r="U555">
        <f>IF(AND(G555&gt;0,N555&gt;0), N555-G555, 0)</f>
        <v>9600</v>
      </c>
      <c r="V555">
        <f>M555-F555</f>
        <v>107</v>
      </c>
      <c r="W555">
        <f>IF(U555 &gt; 0, U555/V555, 0)</f>
        <v>89.719626168224295</v>
      </c>
      <c r="X555">
        <f>IF(AND(H555&gt;0,O555&gt;0), O555-H555, 0)</f>
        <v>0</v>
      </c>
      <c r="Y555" s="9">
        <f>IF(AND(G555&gt;0,H555&gt;0),G555/H555,"")</f>
        <v>602.94117647058829</v>
      </c>
      <c r="Z555" s="9" t="str">
        <f>IF(AND(N555&gt;0,O555&gt;0),N555/O555,"")</f>
        <v/>
      </c>
      <c r="AA555" s="9">
        <f>IF(AND(G555&gt;0,H555&gt;0),G555/(H555*H555),"")</f>
        <v>8.8667820069204151</v>
      </c>
      <c r="AB555" s="9" t="str">
        <f>IF(AND(N555&gt;0,O555&gt;0),G555/(O555*O555),"")</f>
        <v/>
      </c>
      <c r="AC555" s="9" t="s">
        <v>20</v>
      </c>
      <c r="AD555" s="19"/>
      <c r="AE555" s="9" t="str">
        <f>IF(AC555="","",ROUND(AC555,1))</f>
        <v/>
      </c>
    </row>
    <row r="556" spans="1:31" x14ac:dyDescent="0.25">
      <c r="A556" s="2">
        <v>1319</v>
      </c>
      <c r="B556" s="3" t="s">
        <v>143</v>
      </c>
      <c r="C556" s="2">
        <v>2</v>
      </c>
      <c r="D556" s="3" t="s">
        <v>19</v>
      </c>
      <c r="E556" s="3" t="s">
        <v>47</v>
      </c>
      <c r="F556" s="4">
        <v>39377</v>
      </c>
      <c r="G556" s="11">
        <v>41200</v>
      </c>
      <c r="H556" s="11">
        <v>70.099999999999994</v>
      </c>
      <c r="I556" s="11">
        <v>69.400000000000006</v>
      </c>
      <c r="J556" s="19"/>
      <c r="L556" s="13">
        <v>10740</v>
      </c>
      <c r="M556" s="14">
        <v>39645</v>
      </c>
      <c r="N556" s="15"/>
      <c r="O556" s="15"/>
      <c r="P556" s="17"/>
      <c r="Q556" s="17"/>
      <c r="S556" s="2">
        <v>1319</v>
      </c>
      <c r="T556" s="2">
        <v>1</v>
      </c>
      <c r="U556">
        <f>IF(AND(G556&gt;0,N556&gt;0), N556-G556, 0)</f>
        <v>0</v>
      </c>
      <c r="V556">
        <f>M556-F556</f>
        <v>268</v>
      </c>
      <c r="W556">
        <f>IF(U556 &gt; 0, U556/V556, 0)</f>
        <v>0</v>
      </c>
      <c r="X556">
        <f>IF(AND(H556&gt;0,O556&gt;0), O556-H556, 0)</f>
        <v>0</v>
      </c>
      <c r="Y556" s="9">
        <f>IF(AND(G556&gt;0,H556&gt;0),G556/H556,"")</f>
        <v>587.73181169757493</v>
      </c>
      <c r="Z556" s="9" t="str">
        <f>IF(AND(N556&gt;0,O556&gt;0),N556/O556,"")</f>
        <v/>
      </c>
      <c r="AA556" s="9">
        <f>IF(AND(G556&gt;0,H556&gt;0),G556/(H556*H556),"")</f>
        <v>8.3841913223619819</v>
      </c>
      <c r="AB556" s="9" t="str">
        <f>IF(AND(N556&gt;0,O556&gt;0),G556/(O556*O556),"")</f>
        <v/>
      </c>
      <c r="AC556" s="9" t="s">
        <v>20</v>
      </c>
      <c r="AD556" s="15"/>
      <c r="AE556" s="9" t="str">
        <f>IF(AC556="","",ROUND(AC556,1))</f>
        <v/>
      </c>
    </row>
    <row r="557" spans="1:31" x14ac:dyDescent="0.25">
      <c r="A557" s="2">
        <v>457</v>
      </c>
      <c r="B557" s="3" t="s">
        <v>94</v>
      </c>
      <c r="C557" s="2">
        <v>2</v>
      </c>
      <c r="D557" s="3" t="s">
        <v>19</v>
      </c>
      <c r="E557" s="3" t="s">
        <v>47</v>
      </c>
      <c r="F557" s="4">
        <v>38847</v>
      </c>
      <c r="G557" s="11">
        <v>41600</v>
      </c>
      <c r="H557" s="11">
        <v>76</v>
      </c>
      <c r="I557" s="11">
        <v>68</v>
      </c>
      <c r="J557" s="15"/>
      <c r="K557" s="15"/>
      <c r="L557" s="13">
        <v>976</v>
      </c>
      <c r="M557" s="14">
        <v>39201</v>
      </c>
      <c r="N557" s="11">
        <v>57800</v>
      </c>
      <c r="O557" s="19"/>
      <c r="P557" s="20"/>
      <c r="Q557" s="20"/>
      <c r="R557" s="20"/>
      <c r="S557" s="2">
        <v>457</v>
      </c>
      <c r="T557" s="2">
        <v>1</v>
      </c>
      <c r="U557">
        <f>IF(AND(G557&gt;0,N557&gt;0), N557-G557, 0)</f>
        <v>16200</v>
      </c>
      <c r="V557">
        <f>M557-F557</f>
        <v>354</v>
      </c>
      <c r="W557">
        <f>IF(U557 &gt; 0, U557/V557, 0)</f>
        <v>45.762711864406782</v>
      </c>
      <c r="X557">
        <f>IF(AND(H557&gt;0,O557&gt;0), O557-H557, 0)</f>
        <v>0</v>
      </c>
      <c r="Y557" s="9">
        <f>IF(AND(G557&gt;0,H557&gt;0),G557/H557,"")</f>
        <v>547.36842105263156</v>
      </c>
      <c r="Z557" s="9" t="str">
        <f>IF(AND(N557&gt;0,O557&gt;0),N557/O557,"")</f>
        <v/>
      </c>
      <c r="AA557" s="9">
        <f>IF(AND(G557&gt;0,H557&gt;0),G557/(H557*H557),"")</f>
        <v>7.2022160664819941</v>
      </c>
      <c r="AB557" s="9" t="str">
        <f>IF(AND(N557&gt;0,O557&gt;0),G557/(O557*O557),"")</f>
        <v/>
      </c>
      <c r="AC557" s="9" t="s">
        <v>20</v>
      </c>
      <c r="AD557" s="19"/>
      <c r="AE557" s="9" t="str">
        <f>IF(AC557="","",ROUND(AC557,1))</f>
        <v/>
      </c>
    </row>
    <row r="558" spans="1:31" x14ac:dyDescent="0.25">
      <c r="A558" s="2">
        <v>4265</v>
      </c>
      <c r="B558" s="3" t="s">
        <v>211</v>
      </c>
      <c r="C558" s="2">
        <v>2</v>
      </c>
      <c r="D558" s="3" t="s">
        <v>19</v>
      </c>
      <c r="E558" s="3" t="s">
        <v>41</v>
      </c>
      <c r="F558" s="4">
        <v>40258</v>
      </c>
      <c r="G558" s="11">
        <v>50460</v>
      </c>
      <c r="H558" s="11">
        <v>77</v>
      </c>
      <c r="I558" s="11">
        <v>68.8</v>
      </c>
      <c r="J558" s="11">
        <v>75</v>
      </c>
      <c r="K558" s="11">
        <v>56.2</v>
      </c>
      <c r="L558" s="13">
        <v>18688</v>
      </c>
      <c r="M558" s="14">
        <v>40293</v>
      </c>
      <c r="N558" s="11">
        <v>49000</v>
      </c>
      <c r="O558" s="15"/>
      <c r="P558" s="17"/>
      <c r="Q558" s="17"/>
      <c r="R558" s="20"/>
      <c r="S558" s="2">
        <v>4265</v>
      </c>
      <c r="T558" s="2">
        <v>1</v>
      </c>
      <c r="U558">
        <f>IF(AND(G558&gt;0,N558&gt;0), N558-G558, 0)</f>
        <v>-1460</v>
      </c>
      <c r="V558">
        <f>M558-F558</f>
        <v>35</v>
      </c>
      <c r="W558">
        <f>IF(U558 &gt; 0, U558/V558, 0)</f>
        <v>0</v>
      </c>
      <c r="X558">
        <f>IF(AND(H558&gt;0,O558&gt;0), O558-H558, 0)</f>
        <v>0</v>
      </c>
      <c r="Y558" s="9">
        <f>IF(AND(G558&gt;0,H558&gt;0),G558/H558,"")</f>
        <v>655.32467532467535</v>
      </c>
      <c r="Z558" s="9" t="str">
        <f>IF(AND(N558&gt;0,O558&gt;0),N558/O558,"")</f>
        <v/>
      </c>
      <c r="AA558" s="9">
        <f>IF(AND(G558&gt;0,H558&gt;0),G558/(H558*H558),"")</f>
        <v>8.510710069151628</v>
      </c>
      <c r="AB558" s="9" t="str">
        <f>IF(AND(N558&gt;0,O558&gt;0),G558/(O558*O558),"")</f>
        <v/>
      </c>
      <c r="AC558" s="9" t="s">
        <v>20</v>
      </c>
      <c r="AD558" s="15"/>
      <c r="AE558" s="9" t="str">
        <f>IF(AC558="","",ROUND(AC558,1))</f>
        <v/>
      </c>
    </row>
    <row r="559" spans="1:31" x14ac:dyDescent="0.25">
      <c r="A559" s="2">
        <v>5358</v>
      </c>
      <c r="B559" s="3" t="s">
        <v>291</v>
      </c>
      <c r="C559" s="2">
        <v>2</v>
      </c>
      <c r="D559" s="3" t="s">
        <v>19</v>
      </c>
      <c r="E559" s="3" t="s">
        <v>47</v>
      </c>
      <c r="F559" s="4">
        <v>41040</v>
      </c>
      <c r="G559" s="15"/>
      <c r="H559" s="11">
        <v>69</v>
      </c>
      <c r="I559" s="11">
        <v>62.7</v>
      </c>
      <c r="J559" s="11">
        <v>65.7</v>
      </c>
      <c r="K559" s="11">
        <v>52</v>
      </c>
      <c r="L559" s="13">
        <v>26491</v>
      </c>
      <c r="M559" s="14">
        <v>41041</v>
      </c>
      <c r="N559" s="11">
        <v>43440</v>
      </c>
      <c r="O559" s="15"/>
      <c r="P559" s="17"/>
      <c r="Q559" s="17"/>
      <c r="S559" s="2">
        <v>5358</v>
      </c>
      <c r="T559" s="2">
        <v>1</v>
      </c>
      <c r="U559">
        <f>IF(AND(G559&gt;0,N559&gt;0), N559-G559, 0)</f>
        <v>0</v>
      </c>
      <c r="V559">
        <f>M559-F559</f>
        <v>1</v>
      </c>
      <c r="W559">
        <f>IF(U559 &gt; 0, U559/V559, 0)</f>
        <v>0</v>
      </c>
      <c r="X559">
        <f>IF(AND(H559&gt;0,O559&gt;0), O559-H559, 0)</f>
        <v>0</v>
      </c>
      <c r="Y559" s="9" t="str">
        <f>IF(AND(G559&gt;0,H559&gt;0),G559/H559,"")</f>
        <v/>
      </c>
      <c r="Z559" s="9" t="str">
        <f>IF(AND(N559&gt;0,O559&gt;0),N559/O559,"")</f>
        <v/>
      </c>
      <c r="AA559" s="9" t="str">
        <f>IF(AND(G559&gt;0,H559&gt;0),G559/(H559*H559),"")</f>
        <v/>
      </c>
      <c r="AB559" s="9" t="str">
        <f>IF(AND(N559&gt;0,O559&gt;0),G559/(O559*O559),"")</f>
        <v/>
      </c>
      <c r="AC559" s="9" t="s">
        <v>20</v>
      </c>
      <c r="AD559" s="15"/>
      <c r="AE559" s="9" t="str">
        <f>IF(AC559="","",ROUND(AC559,1))</f>
        <v/>
      </c>
    </row>
    <row r="560" spans="1:31" x14ac:dyDescent="0.25">
      <c r="A560" s="2">
        <v>4786</v>
      </c>
      <c r="B560" s="3" t="s">
        <v>236</v>
      </c>
      <c r="C560" s="2">
        <v>6</v>
      </c>
      <c r="D560" s="3" t="s">
        <v>237</v>
      </c>
      <c r="E560" s="3" t="s">
        <v>20</v>
      </c>
      <c r="F560" s="4">
        <v>40580</v>
      </c>
      <c r="G560" s="11">
        <v>17</v>
      </c>
      <c r="H560" s="11">
        <v>5.4</v>
      </c>
      <c r="I560" s="11">
        <v>5.2</v>
      </c>
      <c r="J560" s="15"/>
      <c r="K560" s="15"/>
      <c r="L560" s="13">
        <v>21780</v>
      </c>
      <c r="M560" s="14">
        <v>40648</v>
      </c>
      <c r="N560" s="11">
        <v>15</v>
      </c>
      <c r="O560" s="15"/>
      <c r="P560" s="17"/>
      <c r="Q560" s="17"/>
      <c r="S560" s="2">
        <v>4786</v>
      </c>
      <c r="T560" s="2">
        <v>1</v>
      </c>
      <c r="U560">
        <f>IF(AND(G560&gt;0,N560&gt;0), N560-G560, 0)</f>
        <v>-2</v>
      </c>
      <c r="V560">
        <f>M560-F560</f>
        <v>68</v>
      </c>
      <c r="W560">
        <f>IF(U560 &gt; 0, U560/V560, 0)</f>
        <v>0</v>
      </c>
      <c r="X560">
        <f>IF(AND(H560&gt;0,O560&gt;0), O560-H560, 0)</f>
        <v>0</v>
      </c>
      <c r="Y560" s="9">
        <f>IF(AND(G560&gt;0,H560&gt;0),G560/H560,"")</f>
        <v>3.1481481481481479</v>
      </c>
      <c r="Z560" s="9" t="str">
        <f>IF(AND(N560&gt;0,O560&gt;0),N560/O560,"")</f>
        <v/>
      </c>
      <c r="AA560" s="9">
        <f>IF(AND(G560&gt;0,H560&gt;0),G560/(H560*H560),"")</f>
        <v>0.58299039780521256</v>
      </c>
      <c r="AB560" s="9" t="str">
        <f>IF(AND(N560&gt;0,O560&gt;0),G560/(O560*O560),"")</f>
        <v/>
      </c>
      <c r="AC560" s="9" t="s">
        <v>20</v>
      </c>
      <c r="AD560" s="15"/>
      <c r="AE560" s="9" t="str">
        <f>IF(AC560="","",ROUND(AC560,1))</f>
        <v/>
      </c>
    </row>
    <row r="561" spans="1:31" x14ac:dyDescent="0.25">
      <c r="A561" s="2">
        <v>5334</v>
      </c>
      <c r="B561" s="3" t="s">
        <v>282</v>
      </c>
      <c r="C561" s="2">
        <v>6</v>
      </c>
      <c r="D561" s="3" t="s">
        <v>237</v>
      </c>
      <c r="E561" s="3" t="s">
        <v>41</v>
      </c>
      <c r="F561" s="4">
        <v>41014</v>
      </c>
      <c r="G561" s="11">
        <v>520</v>
      </c>
      <c r="H561" s="15"/>
      <c r="I561" s="15"/>
      <c r="J561" s="15"/>
      <c r="K561" s="15"/>
      <c r="L561" s="13">
        <v>26410</v>
      </c>
      <c r="M561" s="14">
        <v>41036</v>
      </c>
      <c r="N561" s="11">
        <v>565</v>
      </c>
      <c r="O561" s="15"/>
      <c r="P561" s="17"/>
      <c r="Q561" s="17"/>
      <c r="S561" s="2">
        <v>5334</v>
      </c>
      <c r="T561" s="2">
        <v>1</v>
      </c>
      <c r="U561">
        <f>IF(AND(G561&gt;0,N561&gt;0), N561-G561, 0)</f>
        <v>45</v>
      </c>
      <c r="V561">
        <f>M561-F561</f>
        <v>22</v>
      </c>
      <c r="W561">
        <f>IF(U561 &gt; 0, U561/V561, 0)</f>
        <v>2.0454545454545454</v>
      </c>
      <c r="X561">
        <f>IF(AND(H561&gt;0,O561&gt;0), O561-H561, 0)</f>
        <v>0</v>
      </c>
      <c r="Y561" s="9" t="str">
        <f>IF(AND(G561&gt;0,H561&gt;0),G561/H561,"")</f>
        <v/>
      </c>
      <c r="Z561" s="9" t="str">
        <f>IF(AND(N561&gt;0,O561&gt;0),N561/O561,"")</f>
        <v/>
      </c>
      <c r="AA561" s="9" t="str">
        <f>IF(AND(G561&gt;0,H561&gt;0),G561/(H561*H561),"")</f>
        <v/>
      </c>
      <c r="AB561" s="9" t="str">
        <f>IF(AND(N561&gt;0,O561&gt;0),G561/(O561*O561),"")</f>
        <v/>
      </c>
      <c r="AC561" s="9" t="s">
        <v>20</v>
      </c>
      <c r="AD561" s="15"/>
      <c r="AE561" s="9" t="str">
        <f>IF(AC561="","",ROUND(AC561,1))</f>
        <v/>
      </c>
    </row>
    <row r="562" spans="1:31" x14ac:dyDescent="0.25">
      <c r="A562" s="2">
        <v>5687</v>
      </c>
      <c r="B562" s="3" t="s">
        <v>315</v>
      </c>
      <c r="C562" s="2">
        <v>5</v>
      </c>
      <c r="D562" s="3" t="s">
        <v>52</v>
      </c>
      <c r="E562" s="3" t="s">
        <v>20</v>
      </c>
      <c r="F562" s="4">
        <v>41285</v>
      </c>
      <c r="G562" s="11">
        <v>210</v>
      </c>
      <c r="H562" s="11">
        <v>14.6</v>
      </c>
      <c r="I562" s="11">
        <v>11.3</v>
      </c>
      <c r="J562" s="16">
        <v>13.4</v>
      </c>
      <c r="K562" s="16">
        <v>11.6</v>
      </c>
      <c r="L562" s="13">
        <v>28720</v>
      </c>
      <c r="M562" s="14">
        <v>41314</v>
      </c>
      <c r="N562" s="11">
        <v>222</v>
      </c>
      <c r="O562" s="15"/>
      <c r="P562" s="17"/>
      <c r="Q562" s="20"/>
      <c r="S562" s="2">
        <v>5687</v>
      </c>
      <c r="T562" s="2">
        <v>1</v>
      </c>
      <c r="U562">
        <f>IF(AND(G562&gt;0,N562&gt;0), N562-G562, 0)</f>
        <v>12</v>
      </c>
      <c r="V562">
        <f>M562-F562</f>
        <v>29</v>
      </c>
      <c r="W562">
        <f>IF(U562 &gt; 0, U562/V562, 0)</f>
        <v>0.41379310344827586</v>
      </c>
      <c r="X562">
        <f>IF(AND(H562&gt;0,O562&gt;0), O562-H562, 0)</f>
        <v>0</v>
      </c>
      <c r="Y562" s="9">
        <f>IF(AND(G562&gt;0,H562&gt;0),G562/H562,"")</f>
        <v>14.383561643835616</v>
      </c>
      <c r="Z562" s="9" t="str">
        <f>IF(AND(N562&gt;0,O562&gt;0),N562/O562,"")</f>
        <v/>
      </c>
      <c r="AA562" s="9">
        <f>IF(AND(G562&gt;0,H562&gt;0),G562/(H562*H562),"")</f>
        <v>0.98517545505723403</v>
      </c>
      <c r="AB562" s="9" t="str">
        <f>IF(AND(N562&gt;0,O562&gt;0),G562/(O562*O562),"")</f>
        <v/>
      </c>
      <c r="AC562" s="9" t="s">
        <v>20</v>
      </c>
      <c r="AD562" s="15"/>
      <c r="AE562" s="9" t="str">
        <f>IF(AC562="","",ROUND(AC562,1))</f>
        <v/>
      </c>
    </row>
    <row r="563" spans="1:31" x14ac:dyDescent="0.25">
      <c r="A563" s="2">
        <v>6616</v>
      </c>
      <c r="B563" s="3" t="s">
        <v>434</v>
      </c>
      <c r="C563" s="2">
        <v>5</v>
      </c>
      <c r="D563" s="3" t="s">
        <v>52</v>
      </c>
      <c r="E563" s="3" t="s">
        <v>20</v>
      </c>
      <c r="F563" s="4">
        <v>42283</v>
      </c>
      <c r="G563" s="11">
        <v>998</v>
      </c>
      <c r="H563" s="15"/>
      <c r="I563" s="15"/>
      <c r="J563" s="19"/>
      <c r="K563" s="19"/>
      <c r="L563" s="13">
        <v>35376</v>
      </c>
      <c r="M563" s="14">
        <v>42296</v>
      </c>
      <c r="N563" s="11">
        <v>1018</v>
      </c>
      <c r="O563" s="15"/>
      <c r="P563" s="17"/>
      <c r="Q563" s="20"/>
      <c r="R563" s="20"/>
      <c r="S563" s="2">
        <v>6616</v>
      </c>
      <c r="T563" s="2">
        <v>1</v>
      </c>
      <c r="U563">
        <f>IF(AND(G563&gt;0,N563&gt;0), N563-G563, 0)</f>
        <v>20</v>
      </c>
      <c r="V563">
        <f>M563-F563</f>
        <v>13</v>
      </c>
      <c r="W563">
        <f>IF(U563 &gt; 0, U563/V563, 0)</f>
        <v>1.5384615384615385</v>
      </c>
      <c r="X563">
        <f>IF(AND(H563&gt;0,O563&gt;0), O563-H563, 0)</f>
        <v>0</v>
      </c>
      <c r="Y563" s="9" t="str">
        <f>IF(AND(G563&gt;0,H563&gt;0),G563/H563,"")</f>
        <v/>
      </c>
      <c r="Z563" s="9" t="str">
        <f>IF(AND(N563&gt;0,O563&gt;0),N563/O563,"")</f>
        <v/>
      </c>
      <c r="AA563" s="9" t="str">
        <f>IF(AND(G563&gt;0,H563&gt;0),G563/(H563*H563),"")</f>
        <v/>
      </c>
      <c r="AB563" s="9" t="str">
        <f>IF(AND(N563&gt;0,O563&gt;0),G563/(O563*O563),"")</f>
        <v/>
      </c>
      <c r="AC563" s="9" t="s">
        <v>20</v>
      </c>
      <c r="AD563" s="15"/>
      <c r="AE563" s="9" t="str">
        <f>IF(AC563="","",ROUND(AC563,1))</f>
        <v/>
      </c>
    </row>
    <row r="564" spans="1:31" x14ac:dyDescent="0.25">
      <c r="A564" s="2">
        <v>6734</v>
      </c>
      <c r="B564" s="3" t="s">
        <v>465</v>
      </c>
      <c r="C564" s="2">
        <v>5</v>
      </c>
      <c r="D564" s="3" t="s">
        <v>52</v>
      </c>
      <c r="E564" s="3" t="s">
        <v>20</v>
      </c>
      <c r="F564" s="4">
        <v>42578</v>
      </c>
      <c r="G564" s="11">
        <v>1000</v>
      </c>
      <c r="H564" s="15"/>
      <c r="I564" s="15"/>
      <c r="J564" s="15"/>
      <c r="K564" s="15"/>
      <c r="L564" s="13">
        <v>36953</v>
      </c>
      <c r="M564" s="14">
        <v>42578</v>
      </c>
      <c r="N564" s="11">
        <v>1000</v>
      </c>
      <c r="O564" s="19"/>
      <c r="P564" s="20"/>
      <c r="Q564" s="20"/>
      <c r="R564" s="20"/>
      <c r="S564" s="2">
        <v>6734</v>
      </c>
      <c r="T564" s="2">
        <v>1</v>
      </c>
      <c r="U564">
        <f>IF(AND(G564&gt;0,N564&gt;0), N564-G564, 0)</f>
        <v>0</v>
      </c>
      <c r="V564">
        <f>M564-F564</f>
        <v>0</v>
      </c>
      <c r="W564">
        <f>IF(U564 &gt; 0, U564/V564, 0)</f>
        <v>0</v>
      </c>
      <c r="X564">
        <f>IF(AND(H564&gt;0,O564&gt;0), O564-H564, 0)</f>
        <v>0</v>
      </c>
      <c r="Y564" s="9" t="str">
        <f>IF(AND(G564&gt;0,H564&gt;0),G564/H564,"")</f>
        <v/>
      </c>
      <c r="Z564" s="9" t="str">
        <f>IF(AND(N564&gt;0,O564&gt;0),N564/O564,"")</f>
        <v/>
      </c>
      <c r="AA564" s="9" t="str">
        <f>IF(AND(G564&gt;0,H564&gt;0),G564/(H564*H564),"")</f>
        <v/>
      </c>
      <c r="AB564" s="9" t="str">
        <f>IF(AND(N564&gt;0,O564&gt;0),G564/(O564*O564),"")</f>
        <v/>
      </c>
      <c r="AC564" s="9" t="s">
        <v>20</v>
      </c>
      <c r="AD564" s="19"/>
      <c r="AE564" s="9" t="str">
        <f>IF(AC564="","",ROUND(AC564,1))</f>
        <v/>
      </c>
    </row>
    <row r="565" spans="1:31" x14ac:dyDescent="0.25">
      <c r="A565" s="2">
        <v>5044</v>
      </c>
      <c r="B565" s="3" t="s">
        <v>249</v>
      </c>
      <c r="C565" s="2">
        <v>5</v>
      </c>
      <c r="D565" s="3" t="s">
        <v>52</v>
      </c>
      <c r="E565" s="3" t="s">
        <v>20</v>
      </c>
      <c r="F565" s="4">
        <v>40735</v>
      </c>
      <c r="G565" s="11">
        <v>3600</v>
      </c>
      <c r="H565" s="11">
        <v>38.5</v>
      </c>
      <c r="I565" s="11">
        <v>30.5</v>
      </c>
      <c r="J565" s="19"/>
      <c r="K565" s="19"/>
      <c r="L565" s="13">
        <v>22690</v>
      </c>
      <c r="M565" s="14">
        <v>40751</v>
      </c>
      <c r="N565" s="11">
        <v>3280</v>
      </c>
      <c r="O565" s="15"/>
      <c r="P565" s="17"/>
      <c r="Q565" s="20"/>
      <c r="R565" s="20"/>
      <c r="S565" s="2">
        <v>5044</v>
      </c>
      <c r="T565" s="2">
        <v>1</v>
      </c>
      <c r="U565">
        <f>IF(AND(G565&gt;0,N565&gt;0), N565-G565, 0)</f>
        <v>-320</v>
      </c>
      <c r="V565">
        <f>M565-F565</f>
        <v>16</v>
      </c>
      <c r="W565">
        <f>IF(U565 &gt; 0, U565/V565, 0)</f>
        <v>0</v>
      </c>
      <c r="X565">
        <f>IF(AND(H565&gt;0,O565&gt;0), O565-H565, 0)</f>
        <v>0</v>
      </c>
      <c r="Y565" s="9">
        <f>IF(AND(G565&gt;0,H565&gt;0),G565/H565,"")</f>
        <v>93.506493506493513</v>
      </c>
      <c r="Z565" s="9" t="str">
        <f>IF(AND(N565&gt;0,O565&gt;0),N565/O565,"")</f>
        <v/>
      </c>
      <c r="AA565" s="9">
        <f>IF(AND(G565&gt;0,H565&gt;0),G565/(H565*H565),"")</f>
        <v>2.4287400910777532</v>
      </c>
      <c r="AB565" s="9" t="str">
        <f>IF(AND(N565&gt;0,O565&gt;0),G565/(O565*O565),"")</f>
        <v/>
      </c>
      <c r="AC565" s="9" t="s">
        <v>20</v>
      </c>
      <c r="AD565" s="15"/>
      <c r="AE565" s="9" t="str">
        <f>IF(AC565="","",ROUND(AC565,1))</f>
        <v/>
      </c>
    </row>
    <row r="566" spans="1:31" x14ac:dyDescent="0.25">
      <c r="A566" s="2">
        <v>5879</v>
      </c>
      <c r="B566" s="3" t="s">
        <v>353</v>
      </c>
      <c r="C566" s="2">
        <v>5</v>
      </c>
      <c r="D566" s="3" t="s">
        <v>52</v>
      </c>
      <c r="E566" s="3" t="s">
        <v>20</v>
      </c>
      <c r="F566" s="4">
        <v>41496</v>
      </c>
      <c r="G566" s="11">
        <v>11980</v>
      </c>
      <c r="H566" s="11">
        <v>56.5</v>
      </c>
      <c r="I566" s="11">
        <v>43.5</v>
      </c>
      <c r="J566" s="15"/>
      <c r="K566" s="15"/>
      <c r="L566" s="13">
        <v>29857</v>
      </c>
      <c r="M566" s="14">
        <v>41500</v>
      </c>
      <c r="N566" s="11">
        <v>12080</v>
      </c>
      <c r="O566" s="15"/>
      <c r="P566" s="17"/>
      <c r="Q566" s="17"/>
      <c r="R566" s="20"/>
      <c r="S566" s="2">
        <v>5879</v>
      </c>
      <c r="T566" s="2">
        <v>1</v>
      </c>
      <c r="U566">
        <f>IF(AND(G566&gt;0,N566&gt;0), N566-G566, 0)</f>
        <v>100</v>
      </c>
      <c r="V566">
        <f>M566-F566</f>
        <v>4</v>
      </c>
      <c r="W566">
        <f>IF(U566 &gt; 0, U566/V566, 0)</f>
        <v>25</v>
      </c>
      <c r="X566">
        <f>IF(AND(H566&gt;0,O566&gt;0), O566-H566, 0)</f>
        <v>0</v>
      </c>
      <c r="Y566" s="9">
        <f>IF(AND(G566&gt;0,H566&gt;0),G566/H566,"")</f>
        <v>212.0353982300885</v>
      </c>
      <c r="Z566" s="9" t="str">
        <f>IF(AND(N566&gt;0,O566&gt;0),N566/O566,"")</f>
        <v/>
      </c>
      <c r="AA566" s="9">
        <f>IF(AND(G566&gt;0,H566&gt;0),G566/(H566*H566),"")</f>
        <v>3.7528389067272299</v>
      </c>
      <c r="AB566" s="9" t="str">
        <f>IF(AND(N566&gt;0,O566&gt;0),G566/(O566*O566),"")</f>
        <v/>
      </c>
      <c r="AC566" s="9" t="s">
        <v>20</v>
      </c>
      <c r="AD566" s="15"/>
      <c r="AE566" s="9" t="str">
        <f>IF(AC566="","",ROUND(AC566,1))</f>
        <v/>
      </c>
    </row>
    <row r="567" spans="1:31" x14ac:dyDescent="0.25">
      <c r="A567" s="2">
        <v>5880</v>
      </c>
      <c r="B567" s="3" t="s">
        <v>354</v>
      </c>
      <c r="C567" s="2">
        <v>5</v>
      </c>
      <c r="D567" s="3" t="s">
        <v>52</v>
      </c>
      <c r="E567" s="3" t="s">
        <v>20</v>
      </c>
      <c r="F567" s="4">
        <v>41496</v>
      </c>
      <c r="G567" s="11">
        <v>13560</v>
      </c>
      <c r="H567" s="11">
        <v>57</v>
      </c>
      <c r="I567" s="11">
        <v>42.7</v>
      </c>
      <c r="J567" s="15"/>
      <c r="K567" s="15"/>
      <c r="L567" s="13">
        <v>29858</v>
      </c>
      <c r="M567" s="14">
        <v>41500</v>
      </c>
      <c r="N567" s="11">
        <v>13820</v>
      </c>
      <c r="O567" s="15"/>
      <c r="P567" s="17"/>
      <c r="Q567" s="17"/>
      <c r="R567" s="17"/>
      <c r="S567" s="2">
        <v>5880</v>
      </c>
      <c r="T567" s="2">
        <v>1</v>
      </c>
      <c r="U567">
        <f>IF(AND(G567&gt;0,N567&gt;0), N567-G567, 0)</f>
        <v>260</v>
      </c>
      <c r="V567">
        <f>M567-F567</f>
        <v>4</v>
      </c>
      <c r="W567">
        <f>IF(U567 &gt; 0, U567/V567, 0)</f>
        <v>65</v>
      </c>
      <c r="X567">
        <f>IF(AND(H567&gt;0,O567&gt;0), O567-H567, 0)</f>
        <v>0</v>
      </c>
      <c r="Y567" s="9">
        <f>IF(AND(G567&gt;0,H567&gt;0),G567/H567,"")</f>
        <v>237.89473684210526</v>
      </c>
      <c r="Z567" s="9" t="str">
        <f>IF(AND(N567&gt;0,O567&gt;0),N567/O567,"")</f>
        <v/>
      </c>
      <c r="AA567" s="9">
        <f>IF(AND(G567&gt;0,H567&gt;0),G567/(H567*H567),"")</f>
        <v>4.1735918744228995</v>
      </c>
      <c r="AB567" s="9" t="str">
        <f>IF(AND(N567&gt;0,O567&gt;0),G567/(O567*O567),"")</f>
        <v/>
      </c>
      <c r="AC567" s="9" t="s">
        <v>20</v>
      </c>
      <c r="AD567" s="15"/>
      <c r="AE567" s="9" t="str">
        <f>IF(AC567="","",ROUND(AC567,1))</f>
        <v/>
      </c>
    </row>
    <row r="568" spans="1:31" x14ac:dyDescent="0.25">
      <c r="A568" s="2">
        <v>5374</v>
      </c>
      <c r="B568" s="3" t="s">
        <v>296</v>
      </c>
      <c r="C568" s="2">
        <v>5</v>
      </c>
      <c r="D568" s="3" t="s">
        <v>52</v>
      </c>
      <c r="E568" s="3" t="s">
        <v>20</v>
      </c>
      <c r="F568" s="4">
        <v>41072</v>
      </c>
      <c r="G568" s="11">
        <v>14220</v>
      </c>
      <c r="H568" s="11">
        <v>63.3</v>
      </c>
      <c r="I568" s="11">
        <v>44.9</v>
      </c>
      <c r="J568" s="15"/>
      <c r="K568" s="15"/>
      <c r="L568" s="13">
        <v>27048</v>
      </c>
      <c r="M568" s="14">
        <v>41087</v>
      </c>
      <c r="N568" s="11">
        <v>15280</v>
      </c>
      <c r="O568" s="15"/>
      <c r="P568" s="17"/>
      <c r="Q568" s="17"/>
      <c r="R568" s="17"/>
      <c r="S568" s="2">
        <v>5374</v>
      </c>
      <c r="T568" s="2">
        <v>1</v>
      </c>
      <c r="U568">
        <f>IF(AND(G568&gt;0,N568&gt;0), N568-G568, 0)</f>
        <v>1060</v>
      </c>
      <c r="V568">
        <f>M568-F568</f>
        <v>15</v>
      </c>
      <c r="W568">
        <f>IF(U568 &gt; 0, U568/V568, 0)</f>
        <v>70.666666666666671</v>
      </c>
      <c r="X568">
        <f>IF(AND(H568&gt;0,O568&gt;0), O568-H568, 0)</f>
        <v>0</v>
      </c>
      <c r="Y568" s="9">
        <f>IF(AND(G568&gt;0,H568&gt;0),G568/H568,"")</f>
        <v>224.64454976303318</v>
      </c>
      <c r="Z568" s="9" t="str">
        <f>IF(AND(N568&gt;0,O568&gt;0),N568/O568,"")</f>
        <v/>
      </c>
      <c r="AA568" s="9">
        <f>IF(AND(G568&gt;0,H568&gt;0),G568/(H568*H568),"")</f>
        <v>3.5488870420700347</v>
      </c>
      <c r="AB568" s="9" t="str">
        <f>IF(AND(N568&gt;0,O568&gt;0),G568/(O568*O568),"")</f>
        <v/>
      </c>
      <c r="AC568" s="9" t="s">
        <v>20</v>
      </c>
      <c r="AD568" s="15"/>
      <c r="AE568" s="9" t="str">
        <f>IF(AC568="","",ROUND(AC568,1))</f>
        <v/>
      </c>
    </row>
    <row r="569" spans="1:31" x14ac:dyDescent="0.25">
      <c r="A569" s="2">
        <v>6930</v>
      </c>
      <c r="B569" s="3" t="s">
        <v>511</v>
      </c>
      <c r="C569" s="2">
        <v>5</v>
      </c>
      <c r="D569" s="3" t="s">
        <v>52</v>
      </c>
      <c r="E569" s="3" t="s">
        <v>20</v>
      </c>
      <c r="F569" s="4">
        <v>43034</v>
      </c>
      <c r="G569" s="11">
        <v>14620</v>
      </c>
      <c r="H569" s="15"/>
      <c r="I569" s="15"/>
      <c r="J569" s="11">
        <v>55</v>
      </c>
      <c r="K569" s="11">
        <v>39</v>
      </c>
      <c r="L569" s="13">
        <v>40947</v>
      </c>
      <c r="M569" s="14">
        <v>43136</v>
      </c>
      <c r="N569" s="11">
        <v>17850</v>
      </c>
      <c r="O569" s="15"/>
      <c r="P569" s="17"/>
      <c r="Q569" s="17"/>
      <c r="R569" s="17"/>
      <c r="S569" s="2">
        <v>6930</v>
      </c>
      <c r="T569" s="2">
        <v>2</v>
      </c>
      <c r="U569">
        <f>IF(AND(G569&gt;0,N569&gt;0), N569-G569, 0)</f>
        <v>3230</v>
      </c>
      <c r="V569">
        <f>M569-F569</f>
        <v>102</v>
      </c>
      <c r="W569">
        <f>IF(U569 &gt; 0, U569/V569, 0)</f>
        <v>31.666666666666668</v>
      </c>
      <c r="X569">
        <f>IF(AND(H569&gt;0,O569&gt;0), O569-H569, 0)</f>
        <v>0</v>
      </c>
      <c r="Y569" s="9" t="str">
        <f>IF(AND(G569&gt;0,H569&gt;0),G569/H569,"")</f>
        <v/>
      </c>
      <c r="Z569" s="9" t="str">
        <f>IF(AND(N569&gt;0,O569&gt;0),N569/O569,"")</f>
        <v/>
      </c>
      <c r="AA569" s="9" t="str">
        <f>IF(AND(G569&gt;0,H569&gt;0),G569/(H569*H569),"")</f>
        <v/>
      </c>
      <c r="AB569" s="9" t="str">
        <f>IF(AND(N569&gt;0,O569&gt;0),G569/(O569*O569),"")</f>
        <v/>
      </c>
      <c r="AC569" s="9" t="s">
        <v>20</v>
      </c>
      <c r="AD569" s="15"/>
      <c r="AE569" s="9" t="str">
        <f>IF(AC569="","",ROUND(AC569,1))</f>
        <v/>
      </c>
    </row>
    <row r="570" spans="1:31" x14ac:dyDescent="0.25">
      <c r="A570" s="2">
        <v>6898</v>
      </c>
      <c r="B570" s="3" t="s">
        <v>502</v>
      </c>
      <c r="C570" s="2">
        <v>5</v>
      </c>
      <c r="D570" s="3" t="s">
        <v>52</v>
      </c>
      <c r="E570" s="3" t="s">
        <v>20</v>
      </c>
      <c r="F570" s="4">
        <v>42953</v>
      </c>
      <c r="G570" s="11">
        <v>18320</v>
      </c>
      <c r="H570" s="11">
        <v>64</v>
      </c>
      <c r="I570" s="11">
        <v>49</v>
      </c>
      <c r="J570" s="15"/>
      <c r="K570" s="15"/>
      <c r="L570" s="13">
        <v>39473</v>
      </c>
      <c r="M570" s="14">
        <v>42964</v>
      </c>
      <c r="N570" s="11">
        <v>17140</v>
      </c>
      <c r="O570" s="15"/>
      <c r="P570" s="17"/>
      <c r="Q570" s="17"/>
      <c r="R570" s="17"/>
      <c r="S570" s="2">
        <v>6898</v>
      </c>
      <c r="T570" s="2">
        <v>1</v>
      </c>
      <c r="U570">
        <f>IF(AND(G570&gt;0,N570&gt;0), N570-G570, 0)</f>
        <v>-1180</v>
      </c>
      <c r="V570">
        <f>M570-F570</f>
        <v>11</v>
      </c>
      <c r="W570">
        <f>IF(U570 &gt; 0, U570/V570, 0)</f>
        <v>0</v>
      </c>
      <c r="X570">
        <f>IF(AND(H570&gt;0,O570&gt;0), O570-H570, 0)</f>
        <v>0</v>
      </c>
      <c r="Y570" s="9">
        <f>IF(AND(G570&gt;0,H570&gt;0),G570/H570,"")</f>
        <v>286.25</v>
      </c>
      <c r="Z570" s="9" t="str">
        <f>IF(AND(N570&gt;0,O570&gt;0),N570/O570,"")</f>
        <v/>
      </c>
      <c r="AA570" s="9">
        <f>IF(AND(G570&gt;0,H570&gt;0),G570/(H570*H570),"")</f>
        <v>4.47265625</v>
      </c>
      <c r="AB570" s="9" t="str">
        <f>IF(AND(N570&gt;0,O570&gt;0),G570/(O570*O570),"")</f>
        <v/>
      </c>
      <c r="AC570" s="9" t="s">
        <v>20</v>
      </c>
      <c r="AD570" s="15"/>
      <c r="AE570" s="9" t="str">
        <f>IF(AC570="","",ROUND(AC570,1))</f>
        <v/>
      </c>
    </row>
    <row r="571" spans="1:31" x14ac:dyDescent="0.25">
      <c r="A571" s="2">
        <v>5470</v>
      </c>
      <c r="B571" s="3" t="s">
        <v>303</v>
      </c>
      <c r="C571" s="2">
        <v>5</v>
      </c>
      <c r="D571" s="3" t="s">
        <v>52</v>
      </c>
      <c r="E571" s="3" t="s">
        <v>20</v>
      </c>
      <c r="F571" s="4">
        <v>41168</v>
      </c>
      <c r="G571" s="11">
        <v>36800</v>
      </c>
      <c r="H571" s="11">
        <v>81</v>
      </c>
      <c r="I571" s="11">
        <v>59</v>
      </c>
      <c r="J571" s="19"/>
      <c r="K571" s="19"/>
      <c r="L571" s="13">
        <v>27665</v>
      </c>
      <c r="M571" s="14">
        <v>41186</v>
      </c>
      <c r="N571" s="11">
        <v>34800</v>
      </c>
      <c r="O571" s="15"/>
      <c r="P571" s="17"/>
      <c r="Q571" s="20"/>
      <c r="R571" s="20"/>
      <c r="S571" s="2">
        <v>5470</v>
      </c>
      <c r="T571" s="2">
        <v>1</v>
      </c>
      <c r="U571">
        <f>IF(AND(G571&gt;0,N571&gt;0), N571-G571, 0)</f>
        <v>-2000</v>
      </c>
      <c r="V571">
        <f>M571-F571</f>
        <v>18</v>
      </c>
      <c r="W571">
        <f>IF(U571 &gt; 0, U571/V571, 0)</f>
        <v>0</v>
      </c>
      <c r="X571">
        <f>IF(AND(H571&gt;0,O571&gt;0), O571-H571, 0)</f>
        <v>0</v>
      </c>
      <c r="Y571" s="9">
        <f>IF(AND(G571&gt;0,H571&gt;0),G571/H571,"")</f>
        <v>454.32098765432102</v>
      </c>
      <c r="Z571" s="9" t="str">
        <f>IF(AND(N571&gt;0,O571&gt;0),N571/O571,"")</f>
        <v/>
      </c>
      <c r="AA571" s="9">
        <f>IF(AND(G571&gt;0,H571&gt;0),G571/(H571*H571),"")</f>
        <v>5.6089010821521113</v>
      </c>
      <c r="AB571" s="9" t="str">
        <f>IF(AND(N571&gt;0,O571&gt;0),G571/(O571*O571),"")</f>
        <v/>
      </c>
      <c r="AC571" s="9" t="s">
        <v>20</v>
      </c>
      <c r="AD571" s="15"/>
      <c r="AE571" s="9" t="str">
        <f>IF(AC571="","",ROUND(AC571,1))</f>
        <v/>
      </c>
    </row>
  </sheetData>
  <autoFilter ref="AD1:AD571" xr:uid="{745D5A0C-4D44-49B0-A86D-804A840ACFEB}"/>
  <sortState ref="A2:AE571">
    <sortCondition ref="AD2:AD57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weight</vt:lpstr>
      <vt:lpstr>CCL_a</vt:lpstr>
      <vt:lpstr>גיליון1</vt:lpstr>
      <vt:lpstr>גיליון3</vt:lpstr>
      <vt:lpstr>first_last_activity_type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Yigal</dc:creator>
  <cp:lastModifiedBy>Yigal</cp:lastModifiedBy>
  <dcterms:created xsi:type="dcterms:W3CDTF">2018-10-15T14:31:56Z</dcterms:created>
  <dcterms:modified xsi:type="dcterms:W3CDTF">2018-10-21T15:01:06Z</dcterms:modified>
</cp:coreProperties>
</file>