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ol\Desktop\"/>
    </mc:Choice>
  </mc:AlternateContent>
  <xr:revisionPtr revIDLastSave="0" documentId="8_{DC409F91-43BA-450B-8010-D7F76B4D2846}" xr6:coauthVersionLast="41" xr6:coauthVersionMax="41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Vasicek" sheetId="1" r:id="rId1"/>
    <sheet name="SMM" sheetId="3" r:id="rId2"/>
    <sheet name="R adjusted" sheetId="6" r:id="rId3"/>
    <sheet name="GARCH" sheetId="7" r:id="rId4"/>
  </sheets>
  <definedNames>
    <definedName name="_0.000003">GARCH!$J$9</definedName>
    <definedName name="alpha">GARCH!$J$3</definedName>
    <definedName name="beta">GARCH!$J$4</definedName>
    <definedName name="dt">GARCH!$B$34</definedName>
    <definedName name="gamma">GARCH!$J$5</definedName>
    <definedName name="IY">GARCH!$J$11</definedName>
    <definedName name="k">GARCH!$B$32</definedName>
    <definedName name="kappa">Vasicek!$B$3</definedName>
    <definedName name="r0">GARCH!$B$30</definedName>
    <definedName name="ro">Vasicek!$B$1</definedName>
    <definedName name="sigma">Vasicek!$B$6</definedName>
    <definedName name="SMM">Vasicek!$A$158</definedName>
    <definedName name="T">GARCH!$B$33</definedName>
    <definedName name="theta">GARCH!$B$31</definedName>
    <definedName name="volitity">GARCH!$J$9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7" l="1"/>
  <c r="B34" i="7"/>
  <c r="C50" i="7"/>
  <c r="C6" i="7"/>
  <c r="C51" i="7"/>
  <c r="C7" i="7"/>
  <c r="C52" i="7"/>
  <c r="C8" i="7"/>
  <c r="C53" i="7"/>
  <c r="C9" i="7"/>
  <c r="C54" i="7"/>
  <c r="C10" i="7"/>
  <c r="C55" i="7"/>
  <c r="C11" i="7"/>
  <c r="C56" i="7"/>
  <c r="C12" i="7"/>
  <c r="C57" i="7"/>
  <c r="C13" i="7"/>
  <c r="C58" i="7"/>
  <c r="C14" i="7"/>
  <c r="C59" i="7"/>
  <c r="C15" i="7"/>
  <c r="C60" i="7"/>
  <c r="C16" i="7"/>
  <c r="C61" i="7"/>
  <c r="C17" i="7"/>
  <c r="A6" i="7"/>
  <c r="A7" i="7"/>
  <c r="A8" i="7"/>
  <c r="A9" i="7"/>
  <c r="A10" i="7"/>
  <c r="A11" i="7"/>
  <c r="A12" i="7"/>
  <c r="A13" i="7"/>
  <c r="A14" i="7"/>
  <c r="A15" i="7"/>
  <c r="C62" i="7"/>
  <c r="A16" i="7"/>
  <c r="C63" i="7"/>
  <c r="A17" i="7"/>
  <c r="C64" i="7"/>
  <c r="A18" i="7"/>
  <c r="A5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E2" i="1"/>
  <c r="E3" i="1"/>
  <c r="E4" i="1"/>
  <c r="A46" i="6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J3" i="7"/>
  <c r="J4" i="7"/>
  <c r="D7" i="7"/>
  <c r="D8" i="7"/>
  <c r="D9" i="7"/>
  <c r="D10" i="7"/>
  <c r="D11" i="7"/>
  <c r="D12" i="7"/>
  <c r="D13" i="7"/>
  <c r="D14" i="7"/>
  <c r="D15" i="7"/>
  <c r="D16" i="7"/>
  <c r="D17" i="7"/>
  <c r="D6" i="7"/>
  <c r="J5" i="7"/>
  <c r="B6" i="7"/>
  <c r="B7" i="7"/>
  <c r="B8" i="7"/>
  <c r="B9" i="7"/>
  <c r="B10" i="7"/>
  <c r="B11" i="7"/>
  <c r="B12" i="7"/>
  <c r="B13" i="7"/>
  <c r="B14" i="7"/>
  <c r="B15" i="7"/>
  <c r="B16" i="7"/>
  <c r="B17" i="7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47" i="6"/>
  <c r="B47" i="6"/>
  <c r="A48" i="6"/>
  <c r="B48" i="6"/>
  <c r="A49" i="6"/>
  <c r="B49" i="6"/>
  <c r="A50" i="6"/>
  <c r="B50" i="6"/>
  <c r="A51" i="6"/>
  <c r="B51" i="6"/>
  <c r="A52" i="6"/>
  <c r="B52" i="6"/>
  <c r="B46" i="6"/>
  <c r="A71" i="6"/>
  <c r="A72" i="6"/>
  <c r="A73" i="6"/>
  <c r="A74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39" i="6"/>
  <c r="A40" i="6"/>
  <c r="A41" i="6"/>
  <c r="A38" i="6"/>
  <c r="B38" i="6"/>
  <c r="B39" i="6"/>
  <c r="B40" i="6"/>
  <c r="B41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C38" i="6"/>
  <c r="C39" i="6"/>
  <c r="C40" i="6"/>
  <c r="C41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5" i="6"/>
  <c r="A4" i="3"/>
  <c r="A5" i="3"/>
  <c r="A6" i="3"/>
  <c r="A7" i="3"/>
  <c r="A8" i="3"/>
  <c r="A9" i="3"/>
  <c r="A10" i="3"/>
  <c r="A11" i="3"/>
  <c r="A12" i="3"/>
  <c r="A13" i="3"/>
  <c r="A3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2" i="3"/>
  <c r="E2" i="3"/>
  <c r="F2" i="3"/>
  <c r="C2" i="3"/>
  <c r="D2" i="3"/>
  <c r="B158" i="1"/>
  <c r="B159" i="1"/>
  <c r="B160" i="1"/>
  <c r="B161" i="1"/>
  <c r="B162" i="1"/>
  <c r="B163" i="1"/>
  <c r="B164" i="1"/>
  <c r="B165" i="1"/>
  <c r="B166" i="1"/>
  <c r="B167" i="1"/>
  <c r="B5" i="1"/>
</calcChain>
</file>

<file path=xl/sharedStrings.xml><?xml version="1.0" encoding="utf-8"?>
<sst xmlns="http://schemas.openxmlformats.org/spreadsheetml/2006/main" count="251" uniqueCount="137">
  <si>
    <t>theta</t>
  </si>
  <si>
    <t>dt</t>
  </si>
  <si>
    <t>k</t>
  </si>
  <si>
    <t>T</t>
  </si>
  <si>
    <t>sigma</t>
  </si>
  <si>
    <t>t</t>
  </si>
  <si>
    <t>r(0)</t>
  </si>
  <si>
    <t>Path (i)</t>
  </si>
  <si>
    <t>vasicek</t>
  </si>
  <si>
    <t>dr=a*(b-r)*dt+sigma*dz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</si>
  <si>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</si>
  <si>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</si>
  <si>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</si>
  <si>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</si>
  <si>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</si>
  <si>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</si>
  <si>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</si>
  <si>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</si>
  <si>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</si>
  <si>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</si>
  <si>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</si>
  <si>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</si>
  <si>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</si>
  <si>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</si>
  <si>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</si>
  <si>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</si>
  <si>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</si>
  <si>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</si>
  <si>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</si>
  <si>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</si>
  <si>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</si>
  <si>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</si>
  <si>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</si>
  <si>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</si>
  <si>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</si>
  <si>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</si>
  <si>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</si>
  <si>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</si>
  <si>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</si>
  <si>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</si>
  <si>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</si>
  <si>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</si>
  <si>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</si>
  <si>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</si>
  <si>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</si>
  <si>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</si>
  <si>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</si>
  <si>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</si>
  <si>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</si>
  <si>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</si>
  <si>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</si>
  <si>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</si>
  <si>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</si>
  <si>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</si>
  <si>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</si>
  <si>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</si>
  <si>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</si>
  <si>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</si>
  <si>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</si>
  <si>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</si>
  <si>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</si>
  <si>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</si>
  <si>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</si>
  <si>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</si>
  <si>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</si>
  <si>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</si>
  <si>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</si>
  <si>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</si>
  <si>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</si>
  <si>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</si>
  <si>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</si>
  <si>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</si>
  <si>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</si>
  <si>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</si>
  <si>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</si>
  <si>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</si>
  <si>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</si>
  <si>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</si>
  <si>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</si>
  <si>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</si>
  <si>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</si>
  <si>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</si>
  <si>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</si>
  <si>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</si>
  <si>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</si>
  <si>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</si>
  <si>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</si>
  <si>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</si>
  <si>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</si>
  <si>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</si>
  <si>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</si>
  <si>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</si>
  <si>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</si>
  <si>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</si>
  <si>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</si>
  <si>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</si>
  <si>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</si>
  <si>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</si>
  <si>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</si>
  <si>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</si>
  <si>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</si>
  <si>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</si>
  <si>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</si>
  <si>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</si>
  <si>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</si>
  <si>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</si>
  <si>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</si>
  <si>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</si>
  <si>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</si>
  <si>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r+kappa*(theta-last)*dt+sigma*NORM.S.INV(ZUFALLSZAHL())</t>
  </si>
  <si>
    <t>float</t>
  </si>
  <si>
    <t>0.1</t>
  </si>
  <si>
    <t>SMM</t>
  </si>
  <si>
    <t>1-SMM</t>
  </si>
  <si>
    <t>SMM12</t>
  </si>
  <si>
    <t>1-SMM12</t>
  </si>
  <si>
    <t>(1-SMM)12</t>
  </si>
  <si>
    <t>1-(1-SMM)12</t>
  </si>
  <si>
    <t>adjusted R^2 = 1-(1-R^2)*(n-1)/(n-k-1)</t>
  </si>
  <si>
    <t>R^2</t>
  </si>
  <si>
    <t>versus</t>
  </si>
  <si>
    <t xml:space="preserve">adjusted </t>
  </si>
  <si>
    <t>1-(1-R^2)</t>
  </si>
  <si>
    <t>n</t>
  </si>
  <si>
    <t>adjusted R^2</t>
  </si>
  <si>
    <t>umia</t>
  </si>
  <si>
    <t>1-(1-umia)</t>
  </si>
  <si>
    <t>GARCH(1,1)</t>
  </si>
  <si>
    <t>sigma^2(n)=gamma*volitility+alpha*u^2(n-1)+beta*sigma^2(n-1)</t>
  </si>
  <si>
    <t>alpha</t>
  </si>
  <si>
    <t>beta</t>
  </si>
  <si>
    <t>gamma</t>
  </si>
  <si>
    <t>utility</t>
  </si>
  <si>
    <t>volitility</t>
  </si>
  <si>
    <t>Price</t>
  </si>
  <si>
    <t>IY</t>
  </si>
  <si>
    <t>YTM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</si>
</sst>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00%"/>
    <numFmt numFmtId="177" formatCode="0.0000%"/>
  </numFmts>
  <fonts count="5">
    <font>
      <sz val="16"/>
      <color theme="1"/>
      <name val="ArialMT"/>
      <family val="2"/>
    </font>
    <font>
      <u/>
      <sz val="16"/>
      <color theme="10"/>
      <name val="ArialMT"/>
      <family val="2"/>
    </font>
    <font>
      <u/>
      <sz val="16"/>
      <color theme="11"/>
      <name val="ArialMT"/>
      <family val="2"/>
    </font>
    <font>
      <sz val="16"/>
      <color theme="8" tint="0.59999389629810485"/>
      <name val="ArialMT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F59A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4" borderId="0" xfId="0" applyFill="1"/>
    <xf numFmtId="9" fontId="0" fillId="4" borderId="0" xfId="0" applyNumberFormat="1" applyFill="1"/>
    <xf numFmtId="0" fontId="3" fillId="3" borderId="0" xfId="0" applyFont="1" applyFill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8F59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53371470231289E-2"/>
          <c:y val="5.7984173786264297E-2"/>
          <c:w val="0.973853927627511"/>
          <c:h val="0.90595809027036101"/>
        </c:manualLayout>
      </c:layout>
      <c:lineChart>
        <c:grouping val="standard"/>
        <c:varyColors val="0"/>
        <c:ser>
          <c:idx val="10"/>
          <c:order val="8"/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Vasicek!$O$3:$O$101</c:f>
              <c:numCache>
                <c:formatCode>0.0000%</c:formatCode>
                <c:ptCount val="99"/>
                <c:pt idx="0">
                  <c:v>5.1814413137449257E-2</c:v>
                </c:pt>
                <c:pt idx="1">
                  <c:v>6.8423033760593388E-2</c:v>
                </c:pt>
                <c:pt idx="2">
                  <c:v>6.4681335538066653E-2</c:v>
                </c:pt>
                <c:pt idx="3">
                  <c:v>6.694750622997718E-2</c:v>
                </c:pt>
                <c:pt idx="4">
                  <c:v>8.1011415354719771E-2</c:v>
                </c:pt>
                <c:pt idx="5">
                  <c:v>8.2844100637347262E-2</c:v>
                </c:pt>
                <c:pt idx="6">
                  <c:v>8.7397169707986014E-2</c:v>
                </c:pt>
                <c:pt idx="7">
                  <c:v>9.3876274049104383E-2</c:v>
                </c:pt>
                <c:pt idx="8">
                  <c:v>7.2978515021690005E-2</c:v>
                </c:pt>
                <c:pt idx="9">
                  <c:v>0.10317775716986968</c:v>
                </c:pt>
                <c:pt idx="10">
                  <c:v>9.6724954458547271E-2</c:v>
                </c:pt>
                <c:pt idx="11">
                  <c:v>8.8831638163000548E-2</c:v>
                </c:pt>
                <c:pt idx="12">
                  <c:v>8.6080229543164855E-2</c:v>
                </c:pt>
                <c:pt idx="13">
                  <c:v>6.6970102660426661E-2</c:v>
                </c:pt>
                <c:pt idx="14">
                  <c:v>5.7522423660571399E-2</c:v>
                </c:pt>
                <c:pt idx="15">
                  <c:v>4.7371409006296494E-2</c:v>
                </c:pt>
                <c:pt idx="16">
                  <c:v>4.5782144763746424E-2</c:v>
                </c:pt>
                <c:pt idx="17">
                  <c:v>5.2383516824151002E-2</c:v>
                </c:pt>
                <c:pt idx="18">
                  <c:v>4.0901932635829821E-2</c:v>
                </c:pt>
                <c:pt idx="19">
                  <c:v>3.649980348247861E-2</c:v>
                </c:pt>
                <c:pt idx="20">
                  <c:v>4.4923819603457017E-2</c:v>
                </c:pt>
                <c:pt idx="21">
                  <c:v>6.7396959390422825E-2</c:v>
                </c:pt>
                <c:pt idx="22">
                  <c:v>4.7663560872091101E-2</c:v>
                </c:pt>
                <c:pt idx="23">
                  <c:v>5.1619417723189176E-2</c:v>
                </c:pt>
                <c:pt idx="24">
                  <c:v>4.569116854189241E-2</c:v>
                </c:pt>
                <c:pt idx="25">
                  <c:v>4.3592020547745428E-2</c:v>
                </c:pt>
                <c:pt idx="26">
                  <c:v>5.0751101555455654E-2</c:v>
                </c:pt>
                <c:pt idx="27">
                  <c:v>5.6059068135843708E-2</c:v>
                </c:pt>
                <c:pt idx="28">
                  <c:v>5.5601143501372671E-2</c:v>
                </c:pt>
                <c:pt idx="29">
                  <c:v>5.8457957794353317E-2</c:v>
                </c:pt>
                <c:pt idx="30">
                  <c:v>7.0630560772238532E-2</c:v>
                </c:pt>
                <c:pt idx="31">
                  <c:v>5.8901491627168193E-2</c:v>
                </c:pt>
                <c:pt idx="32">
                  <c:v>6.4458612930041986E-2</c:v>
                </c:pt>
                <c:pt idx="33">
                  <c:v>6.1465125099632013E-2</c:v>
                </c:pt>
                <c:pt idx="34">
                  <c:v>7.6155423565079691E-2</c:v>
                </c:pt>
                <c:pt idx="35">
                  <c:v>7.7752889240935957E-2</c:v>
                </c:pt>
                <c:pt idx="36">
                  <c:v>7.2749073448319573E-2</c:v>
                </c:pt>
                <c:pt idx="37">
                  <c:v>6.8197776907951341E-2</c:v>
                </c:pt>
                <c:pt idx="38">
                  <c:v>7.0682768762980547E-2</c:v>
                </c:pt>
                <c:pt idx="39">
                  <c:v>8.5581511570115926E-2</c:v>
                </c:pt>
                <c:pt idx="40">
                  <c:v>7.8267618570233163E-2</c:v>
                </c:pt>
                <c:pt idx="41">
                  <c:v>6.7423195865208216E-2</c:v>
                </c:pt>
                <c:pt idx="42">
                  <c:v>4.5133668569170379E-2</c:v>
                </c:pt>
                <c:pt idx="43">
                  <c:v>4.2466751466823147E-2</c:v>
                </c:pt>
                <c:pt idx="44">
                  <c:v>5.6399677593521859E-2</c:v>
                </c:pt>
                <c:pt idx="45">
                  <c:v>6.0222505042804894E-2</c:v>
                </c:pt>
                <c:pt idx="46">
                  <c:v>6.4352553598674728E-2</c:v>
                </c:pt>
                <c:pt idx="47">
                  <c:v>6.7974058785706004E-2</c:v>
                </c:pt>
                <c:pt idx="48">
                  <c:v>8.6752653031075752E-2</c:v>
                </c:pt>
                <c:pt idx="49">
                  <c:v>8.3086792878154778E-2</c:v>
                </c:pt>
                <c:pt idx="50">
                  <c:v>9.129388504529036E-2</c:v>
                </c:pt>
                <c:pt idx="51">
                  <c:v>0.11296936198672312</c:v>
                </c:pt>
                <c:pt idx="52">
                  <c:v>9.2941655250308119E-2</c:v>
                </c:pt>
                <c:pt idx="53">
                  <c:v>0.10100490805499328</c:v>
                </c:pt>
                <c:pt idx="54">
                  <c:v>0.1087807384759818</c:v>
                </c:pt>
                <c:pt idx="55">
                  <c:v>0.10544785858072937</c:v>
                </c:pt>
                <c:pt idx="56">
                  <c:v>0.11649751694472243</c:v>
                </c:pt>
                <c:pt idx="57">
                  <c:v>0.11698816150196195</c:v>
                </c:pt>
                <c:pt idx="58">
                  <c:v>0.11160152875479964</c:v>
                </c:pt>
                <c:pt idx="59">
                  <c:v>0.11853047918274895</c:v>
                </c:pt>
                <c:pt idx="60">
                  <c:v>0.1296525163056193</c:v>
                </c:pt>
                <c:pt idx="61">
                  <c:v>0.1393919231506765</c:v>
                </c:pt>
                <c:pt idx="62">
                  <c:v>0.13853402050760893</c:v>
                </c:pt>
                <c:pt idx="63">
                  <c:v>0.13016747720705668</c:v>
                </c:pt>
                <c:pt idx="64">
                  <c:v>0.14132257437347204</c:v>
                </c:pt>
                <c:pt idx="65">
                  <c:v>0.15210011506578591</c:v>
                </c:pt>
                <c:pt idx="66">
                  <c:v>0.15833236728216074</c:v>
                </c:pt>
                <c:pt idx="67">
                  <c:v>0.15548511949261209</c:v>
                </c:pt>
                <c:pt idx="68">
                  <c:v>0.1421964683618914</c:v>
                </c:pt>
                <c:pt idx="69">
                  <c:v>0.15760980810737615</c:v>
                </c:pt>
                <c:pt idx="70">
                  <c:v>0.15767562598050658</c:v>
                </c:pt>
                <c:pt idx="71">
                  <c:v>0.15499965839192734</c:v>
                </c:pt>
                <c:pt idx="72">
                  <c:v>0.1653807811031261</c:v>
                </c:pt>
                <c:pt idx="73">
                  <c:v>0.14938093546840986</c:v>
                </c:pt>
                <c:pt idx="74">
                  <c:v>0.15479110105056634</c:v>
                </c:pt>
                <c:pt idx="75">
                  <c:v>0.16263890007464601</c:v>
                </c:pt>
                <c:pt idx="76">
                  <c:v>0.16041016568989572</c:v>
                </c:pt>
                <c:pt idx="77">
                  <c:v>0.16640267362830741</c:v>
                </c:pt>
                <c:pt idx="78">
                  <c:v>0.15673111582478427</c:v>
                </c:pt>
                <c:pt idx="79">
                  <c:v>0.15970714015277054</c:v>
                </c:pt>
                <c:pt idx="80">
                  <c:v>0.1615229529688742</c:v>
                </c:pt>
                <c:pt idx="81">
                  <c:v>0.15242423636053126</c:v>
                </c:pt>
                <c:pt idx="82">
                  <c:v>0.14519321184126108</c:v>
                </c:pt>
                <c:pt idx="83">
                  <c:v>0.13242538846327251</c:v>
                </c:pt>
                <c:pt idx="84">
                  <c:v>0.14412132692191654</c:v>
                </c:pt>
                <c:pt idx="85">
                  <c:v>0.14633341799459726</c:v>
                </c:pt>
                <c:pt idx="86">
                  <c:v>0.14673058523952046</c:v>
                </c:pt>
                <c:pt idx="87">
                  <c:v>0.15415050219553661</c:v>
                </c:pt>
                <c:pt idx="88">
                  <c:v>0.14098126028558755</c:v>
                </c:pt>
                <c:pt idx="89">
                  <c:v>0.13621062549544705</c:v>
                </c:pt>
                <c:pt idx="90">
                  <c:v>0.14584930935153811</c:v>
                </c:pt>
                <c:pt idx="91">
                  <c:v>0.14533655468442566</c:v>
                </c:pt>
                <c:pt idx="92">
                  <c:v>0.13557860148078119</c:v>
                </c:pt>
                <c:pt idx="93">
                  <c:v>0.13691977680093148</c:v>
                </c:pt>
                <c:pt idx="94">
                  <c:v>0.13493575449130493</c:v>
                </c:pt>
                <c:pt idx="95">
                  <c:v>0.13869761756073556</c:v>
                </c:pt>
                <c:pt idx="96">
                  <c:v>0.13607349900901944</c:v>
                </c:pt>
                <c:pt idx="97">
                  <c:v>0.11992569099755418</c:v>
                </c:pt>
                <c:pt idx="98">
                  <c:v>0.1137986837049195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3-4DF6-A35D-A8173D4A77C8}"/>
            </c:ext>
          </c:extLst>
        </c:ser>
        <c:ser>
          <c:idx val="1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Vasicek!$F$3:$F$101</c:f>
              <c:numCache>
                <c:formatCode>0.0000%</c:formatCode>
                <c:ptCount val="99"/>
                <c:pt idx="0">
                  <c:v>2.7075771820553676E-2</c:v>
                </c:pt>
                <c:pt idx="1">
                  <c:v>4.4776327035935148E-2</c:v>
                </c:pt>
                <c:pt idx="2">
                  <c:v>4.891198325978173E-2</c:v>
                </c:pt>
                <c:pt idx="3">
                  <c:v>4.3191007845314891E-2</c:v>
                </c:pt>
                <c:pt idx="4">
                  <c:v>4.3772683262989588E-2</c:v>
                </c:pt>
                <c:pt idx="5">
                  <c:v>3.9252085504630725E-2</c:v>
                </c:pt>
                <c:pt idx="6">
                  <c:v>1.9492810928717675E-2</c:v>
                </c:pt>
                <c:pt idx="7">
                  <c:v>2.7340584372134425E-2</c:v>
                </c:pt>
                <c:pt idx="8">
                  <c:v>3.0723163789628229E-2</c:v>
                </c:pt>
                <c:pt idx="9">
                  <c:v>2.949686210646809E-2</c:v>
                </c:pt>
                <c:pt idx="10">
                  <c:v>3.1955873635235686E-2</c:v>
                </c:pt>
                <c:pt idx="11">
                  <c:v>3.9709304110424219E-2</c:v>
                </c:pt>
                <c:pt idx="12">
                  <c:v>3.3504424582756709E-2</c:v>
                </c:pt>
                <c:pt idx="13">
                  <c:v>2.0839963327134649E-2</c:v>
                </c:pt>
                <c:pt idx="14">
                  <c:v>2.4838286099937323E-2</c:v>
                </c:pt>
                <c:pt idx="15">
                  <c:v>2.9381928144126768E-2</c:v>
                </c:pt>
                <c:pt idx="16">
                  <c:v>2.9696020671975444E-2</c:v>
                </c:pt>
                <c:pt idx="17">
                  <c:v>2.4126589881729374E-2</c:v>
                </c:pt>
                <c:pt idx="18">
                  <c:v>1.3271263251388722E-2</c:v>
                </c:pt>
                <c:pt idx="19">
                  <c:v>3.3613417456257039E-2</c:v>
                </c:pt>
                <c:pt idx="20">
                  <c:v>3.8853371383903698E-2</c:v>
                </c:pt>
                <c:pt idx="21">
                  <c:v>4.6346951465335122E-2</c:v>
                </c:pt>
                <c:pt idx="22">
                  <c:v>5.2699737488294436E-2</c:v>
                </c:pt>
                <c:pt idx="23">
                  <c:v>4.6576595435990222E-2</c:v>
                </c:pt>
                <c:pt idx="24">
                  <c:v>4.4938607181636059E-2</c:v>
                </c:pt>
                <c:pt idx="25">
                  <c:v>4.7023386419687271E-2</c:v>
                </c:pt>
                <c:pt idx="26">
                  <c:v>4.8126915538276249E-2</c:v>
                </c:pt>
                <c:pt idx="27">
                  <c:v>5.0054309543530386E-2</c:v>
                </c:pt>
                <c:pt idx="28">
                  <c:v>6.315981463667919E-2</c:v>
                </c:pt>
                <c:pt idx="29">
                  <c:v>7.4290295045280411E-2</c:v>
                </c:pt>
                <c:pt idx="30">
                  <c:v>7.242278324654168E-2</c:v>
                </c:pt>
                <c:pt idx="31">
                  <c:v>6.546618573994642E-2</c:v>
                </c:pt>
                <c:pt idx="32">
                  <c:v>6.4283167514648326E-2</c:v>
                </c:pt>
                <c:pt idx="33">
                  <c:v>5.5351537373393683E-2</c:v>
                </c:pt>
                <c:pt idx="34">
                  <c:v>4.2158718012821367E-2</c:v>
                </c:pt>
                <c:pt idx="35">
                  <c:v>4.4163462477883934E-2</c:v>
                </c:pt>
                <c:pt idx="36">
                  <c:v>4.4811117926642836E-2</c:v>
                </c:pt>
                <c:pt idx="37">
                  <c:v>3.199594137883538E-2</c:v>
                </c:pt>
                <c:pt idx="38">
                  <c:v>3.8167191196144645E-2</c:v>
                </c:pt>
                <c:pt idx="39">
                  <c:v>2.1538053866557837E-2</c:v>
                </c:pt>
                <c:pt idx="40">
                  <c:v>2.6553472695049603E-2</c:v>
                </c:pt>
                <c:pt idx="41">
                  <c:v>4.7587183271237635E-2</c:v>
                </c:pt>
                <c:pt idx="42">
                  <c:v>6.1067631645764953E-2</c:v>
                </c:pt>
                <c:pt idx="43">
                  <c:v>5.8078812694021181E-2</c:v>
                </c:pt>
                <c:pt idx="44">
                  <c:v>6.7201107771870619E-2</c:v>
                </c:pt>
                <c:pt idx="45">
                  <c:v>8.3767117888682546E-2</c:v>
                </c:pt>
                <c:pt idx="46">
                  <c:v>8.6282505379734295E-2</c:v>
                </c:pt>
                <c:pt idx="47">
                  <c:v>9.9544345826812333E-2</c:v>
                </c:pt>
                <c:pt idx="48">
                  <c:v>0.12185570279899816</c:v>
                </c:pt>
                <c:pt idx="49">
                  <c:v>0.12186855750188434</c:v>
                </c:pt>
                <c:pt idx="50">
                  <c:v>0.13407720709946894</c:v>
                </c:pt>
                <c:pt idx="51">
                  <c:v>0.13280068432033298</c:v>
                </c:pt>
                <c:pt idx="52">
                  <c:v>0.1444531418594481</c:v>
                </c:pt>
                <c:pt idx="53">
                  <c:v>0.1433439038989052</c:v>
                </c:pt>
                <c:pt idx="54">
                  <c:v>0.13055073482420873</c:v>
                </c:pt>
                <c:pt idx="55">
                  <c:v>0.11937411572394338</c:v>
                </c:pt>
                <c:pt idx="56">
                  <c:v>0.12313267653715966</c:v>
                </c:pt>
                <c:pt idx="57">
                  <c:v>0.11735818814072151</c:v>
                </c:pt>
                <c:pt idx="58">
                  <c:v>0.11468098264271145</c:v>
                </c:pt>
                <c:pt idx="59">
                  <c:v>0.10387547858628275</c:v>
                </c:pt>
                <c:pt idx="60">
                  <c:v>0.10814537838499899</c:v>
                </c:pt>
                <c:pt idx="61">
                  <c:v>0.10587839147897021</c:v>
                </c:pt>
                <c:pt idx="62">
                  <c:v>9.754456724791058E-2</c:v>
                </c:pt>
                <c:pt idx="63">
                  <c:v>0.10136273616391996</c:v>
                </c:pt>
                <c:pt idx="64">
                  <c:v>0.10304260925007346</c:v>
                </c:pt>
                <c:pt idx="65">
                  <c:v>9.8695304712888274E-2</c:v>
                </c:pt>
                <c:pt idx="66">
                  <c:v>0.10701604203280053</c:v>
                </c:pt>
                <c:pt idx="67">
                  <c:v>0.11335924343571238</c:v>
                </c:pt>
                <c:pt idx="68">
                  <c:v>0.1119740051577188</c:v>
                </c:pt>
                <c:pt idx="69">
                  <c:v>8.9788736477611389E-2</c:v>
                </c:pt>
                <c:pt idx="70">
                  <c:v>8.7544191358361709E-2</c:v>
                </c:pt>
                <c:pt idx="71">
                  <c:v>8.7410117526231887E-2</c:v>
                </c:pt>
                <c:pt idx="72">
                  <c:v>8.8736578711214847E-2</c:v>
                </c:pt>
                <c:pt idx="73">
                  <c:v>8.5009031423304585E-2</c:v>
                </c:pt>
                <c:pt idx="74">
                  <c:v>7.5484179103191273E-2</c:v>
                </c:pt>
                <c:pt idx="75">
                  <c:v>8.7229720799254187E-2</c:v>
                </c:pt>
                <c:pt idx="76">
                  <c:v>8.9648371721337841E-2</c:v>
                </c:pt>
                <c:pt idx="77">
                  <c:v>8.5229526318321772E-2</c:v>
                </c:pt>
                <c:pt idx="78">
                  <c:v>8.0607882080193843E-2</c:v>
                </c:pt>
                <c:pt idx="79">
                  <c:v>8.6462437830938946E-2</c:v>
                </c:pt>
                <c:pt idx="80">
                  <c:v>8.5152565465281868E-2</c:v>
                </c:pt>
                <c:pt idx="81">
                  <c:v>9.6102522544709412E-2</c:v>
                </c:pt>
                <c:pt idx="82">
                  <c:v>9.883704942888262E-2</c:v>
                </c:pt>
                <c:pt idx="83">
                  <c:v>9.7382810389964061E-2</c:v>
                </c:pt>
                <c:pt idx="84">
                  <c:v>0.10576856471314888</c:v>
                </c:pt>
                <c:pt idx="85">
                  <c:v>0.11573368263597315</c:v>
                </c:pt>
                <c:pt idx="86">
                  <c:v>0.12841726487157387</c:v>
                </c:pt>
                <c:pt idx="87">
                  <c:v>0.10493852013403585</c:v>
                </c:pt>
                <c:pt idx="88">
                  <c:v>9.3729584392286472E-2</c:v>
                </c:pt>
                <c:pt idx="89">
                  <c:v>9.2804067507109539E-2</c:v>
                </c:pt>
                <c:pt idx="90">
                  <c:v>9.9909566320897397E-2</c:v>
                </c:pt>
                <c:pt idx="91">
                  <c:v>9.7452335012329444E-2</c:v>
                </c:pt>
                <c:pt idx="92">
                  <c:v>7.9847787829548364E-2</c:v>
                </c:pt>
                <c:pt idx="93">
                  <c:v>6.0020086511831591E-2</c:v>
                </c:pt>
                <c:pt idx="94">
                  <c:v>5.3355642104530678E-2</c:v>
                </c:pt>
                <c:pt idx="95">
                  <c:v>5.6649758251261943E-2</c:v>
                </c:pt>
                <c:pt idx="96">
                  <c:v>5.3201634029830545E-2</c:v>
                </c:pt>
                <c:pt idx="97">
                  <c:v>7.0546384856390809E-2</c:v>
                </c:pt>
                <c:pt idx="98">
                  <c:v>4.7264242842426682E-2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3-4DF6-A35D-A8173D4A77C8}"/>
            </c:ext>
          </c:extLst>
        </c:ser>
        <c:ser>
          <c:idx val="2"/>
          <c:order val="1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Vasicek!$G$3:$G$101</c:f>
              <c:numCache>
                <c:formatCode>0.0000%</c:formatCode>
                <c:ptCount val="99"/>
                <c:pt idx="0">
                  <c:v>4.0887530661636896E-2</c:v>
                </c:pt>
                <c:pt idx="1">
                  <c:v>5.8320719135057451E-2</c:v>
                </c:pt>
                <c:pt idx="2">
                  <c:v>6.6849104104511517E-2</c:v>
                </c:pt>
                <c:pt idx="3">
                  <c:v>6.7289218899186584E-2</c:v>
                </c:pt>
                <c:pt idx="4">
                  <c:v>5.2572062580199433E-2</c:v>
                </c:pt>
                <c:pt idx="5">
                  <c:v>6.0289320232047403E-2</c:v>
                </c:pt>
                <c:pt idx="6">
                  <c:v>7.2940561472771601E-2</c:v>
                </c:pt>
                <c:pt idx="7">
                  <c:v>6.9917475369229709E-2</c:v>
                </c:pt>
                <c:pt idx="8">
                  <c:v>7.0904731930154008E-2</c:v>
                </c:pt>
                <c:pt idx="9">
                  <c:v>6.9540697482356126E-2</c:v>
                </c:pt>
                <c:pt idx="10">
                  <c:v>5.7171860281178329E-2</c:v>
                </c:pt>
                <c:pt idx="11">
                  <c:v>3.3516486130050052E-2</c:v>
                </c:pt>
                <c:pt idx="12">
                  <c:v>2.7456428243474298E-2</c:v>
                </c:pt>
                <c:pt idx="13">
                  <c:v>3.1593957665359503E-2</c:v>
                </c:pt>
                <c:pt idx="14">
                  <c:v>4.0125945659206387E-2</c:v>
                </c:pt>
                <c:pt idx="15">
                  <c:v>3.8874473904812967E-2</c:v>
                </c:pt>
                <c:pt idx="16">
                  <c:v>4.7247937499311624E-2</c:v>
                </c:pt>
                <c:pt idx="17">
                  <c:v>4.8412964879424161E-2</c:v>
                </c:pt>
                <c:pt idx="18">
                  <c:v>5.802028562895991E-2</c:v>
                </c:pt>
                <c:pt idx="19">
                  <c:v>5.097710195327243E-2</c:v>
                </c:pt>
                <c:pt idx="20">
                  <c:v>5.6199328126210854E-2</c:v>
                </c:pt>
                <c:pt idx="21">
                  <c:v>6.8950958155400574E-2</c:v>
                </c:pt>
                <c:pt idx="22">
                  <c:v>6.1405445996993539E-2</c:v>
                </c:pt>
                <c:pt idx="23">
                  <c:v>5.9294036099667276E-2</c:v>
                </c:pt>
                <c:pt idx="24">
                  <c:v>4.8035160114532002E-2</c:v>
                </c:pt>
                <c:pt idx="25">
                  <c:v>5.3049689748282391E-2</c:v>
                </c:pt>
                <c:pt idx="26">
                  <c:v>4.4625690520589352E-2</c:v>
                </c:pt>
                <c:pt idx="27">
                  <c:v>4.7597811109521902E-2</c:v>
                </c:pt>
                <c:pt idx="28">
                  <c:v>4.7820626408273816E-2</c:v>
                </c:pt>
                <c:pt idx="29">
                  <c:v>4.9004873136949491E-2</c:v>
                </c:pt>
                <c:pt idx="30">
                  <c:v>5.6141806313518769E-2</c:v>
                </c:pt>
                <c:pt idx="31">
                  <c:v>5.1875235568908648E-2</c:v>
                </c:pt>
                <c:pt idx="32">
                  <c:v>5.5669815849096763E-2</c:v>
                </c:pt>
                <c:pt idx="33">
                  <c:v>5.6727765718812544E-2</c:v>
                </c:pt>
                <c:pt idx="34">
                  <c:v>7.5870455718708527E-2</c:v>
                </c:pt>
                <c:pt idx="35">
                  <c:v>8.8789865765566231E-2</c:v>
                </c:pt>
                <c:pt idx="36">
                  <c:v>6.679494245909251E-2</c:v>
                </c:pt>
                <c:pt idx="37">
                  <c:v>5.7005190508491281E-2</c:v>
                </c:pt>
                <c:pt idx="38">
                  <c:v>6.6597448620551419E-2</c:v>
                </c:pt>
                <c:pt idx="39">
                  <c:v>6.6918802549126716E-2</c:v>
                </c:pt>
                <c:pt idx="40">
                  <c:v>5.8825232624886634E-2</c:v>
                </c:pt>
                <c:pt idx="41">
                  <c:v>5.6622926827545723E-2</c:v>
                </c:pt>
                <c:pt idx="42">
                  <c:v>3.6864330269993584E-2</c:v>
                </c:pt>
                <c:pt idx="43">
                  <c:v>4.208826277088918E-2</c:v>
                </c:pt>
                <c:pt idx="44">
                  <c:v>5.1946225608536505E-2</c:v>
                </c:pt>
                <c:pt idx="45">
                  <c:v>5.5655888939844092E-2</c:v>
                </c:pt>
                <c:pt idx="46">
                  <c:v>5.4337914322313004E-2</c:v>
                </c:pt>
                <c:pt idx="47">
                  <c:v>3.7637074515110946E-2</c:v>
                </c:pt>
                <c:pt idx="48">
                  <c:v>4.7627321082343556E-2</c:v>
                </c:pt>
                <c:pt idx="49">
                  <c:v>4.6810426413900291E-2</c:v>
                </c:pt>
                <c:pt idx="50">
                  <c:v>4.1061051532183798E-2</c:v>
                </c:pt>
                <c:pt idx="51">
                  <c:v>5.4161491920318591E-2</c:v>
                </c:pt>
                <c:pt idx="52">
                  <c:v>6.1613760074267616E-2</c:v>
                </c:pt>
                <c:pt idx="53">
                  <c:v>5.9763195287930386E-2</c:v>
                </c:pt>
                <c:pt idx="54">
                  <c:v>6.5633245525409348E-2</c:v>
                </c:pt>
                <c:pt idx="55">
                  <c:v>7.119703500503452E-2</c:v>
                </c:pt>
                <c:pt idx="56">
                  <c:v>6.8273542073705937E-2</c:v>
                </c:pt>
                <c:pt idx="57">
                  <c:v>7.2318658883443881E-2</c:v>
                </c:pt>
                <c:pt idx="58">
                  <c:v>7.4971856771034642E-2</c:v>
                </c:pt>
                <c:pt idx="59">
                  <c:v>7.0877581649398669E-2</c:v>
                </c:pt>
                <c:pt idx="60">
                  <c:v>9.2884873222711523E-2</c:v>
                </c:pt>
                <c:pt idx="61">
                  <c:v>8.4143810826155935E-2</c:v>
                </c:pt>
                <c:pt idx="62">
                  <c:v>9.4240339368307141E-2</c:v>
                </c:pt>
                <c:pt idx="63">
                  <c:v>0.10220597452528875</c:v>
                </c:pt>
                <c:pt idx="64">
                  <c:v>0.11515500278182686</c:v>
                </c:pt>
                <c:pt idx="65">
                  <c:v>0.12251488578339836</c:v>
                </c:pt>
                <c:pt idx="66">
                  <c:v>0.14117621225932891</c:v>
                </c:pt>
                <c:pt idx="67">
                  <c:v>0.14700898883927807</c:v>
                </c:pt>
                <c:pt idx="68">
                  <c:v>0.13975283047258572</c:v>
                </c:pt>
                <c:pt idx="69">
                  <c:v>0.15473495774136448</c:v>
                </c:pt>
                <c:pt idx="70">
                  <c:v>0.16202801542833209</c:v>
                </c:pt>
                <c:pt idx="71">
                  <c:v>0.14457541109022057</c:v>
                </c:pt>
                <c:pt idx="72">
                  <c:v>0.13191395577384896</c:v>
                </c:pt>
                <c:pt idx="73">
                  <c:v>0.14025708442378315</c:v>
                </c:pt>
                <c:pt idx="74">
                  <c:v>0.12857242608461741</c:v>
                </c:pt>
                <c:pt idx="75">
                  <c:v>0.13145852776546002</c:v>
                </c:pt>
                <c:pt idx="76">
                  <c:v>0.12056107056165624</c:v>
                </c:pt>
                <c:pt idx="77">
                  <c:v>0.14692220843247789</c:v>
                </c:pt>
                <c:pt idx="78">
                  <c:v>0.14439629024121994</c:v>
                </c:pt>
                <c:pt idx="79">
                  <c:v>0.14283172446073655</c:v>
                </c:pt>
                <c:pt idx="80">
                  <c:v>0.15010671925630326</c:v>
                </c:pt>
                <c:pt idx="81">
                  <c:v>0.15654831870343403</c:v>
                </c:pt>
                <c:pt idx="82">
                  <c:v>0.16268128446235774</c:v>
                </c:pt>
                <c:pt idx="83">
                  <c:v>0.17334274112541304</c:v>
                </c:pt>
                <c:pt idx="84">
                  <c:v>0.1692703438522056</c:v>
                </c:pt>
                <c:pt idx="85">
                  <c:v>0.17285976971014</c:v>
                </c:pt>
                <c:pt idx="86">
                  <c:v>0.17280928410204982</c:v>
                </c:pt>
                <c:pt idx="87">
                  <c:v>0.15203133331215091</c:v>
                </c:pt>
                <c:pt idx="88">
                  <c:v>0.15032896632413464</c:v>
                </c:pt>
                <c:pt idx="89">
                  <c:v>0.1475365402511962</c:v>
                </c:pt>
                <c:pt idx="90">
                  <c:v>0.13058272528283041</c:v>
                </c:pt>
                <c:pt idx="91">
                  <c:v>0.12656908126104888</c:v>
                </c:pt>
                <c:pt idx="92">
                  <c:v>0.12131347222889785</c:v>
                </c:pt>
                <c:pt idx="93">
                  <c:v>0.1270482874711267</c:v>
                </c:pt>
                <c:pt idx="94">
                  <c:v>0.10441895159168442</c:v>
                </c:pt>
                <c:pt idx="95">
                  <c:v>0.10074582249194322</c:v>
                </c:pt>
                <c:pt idx="96">
                  <c:v>0.10616697131841769</c:v>
                </c:pt>
                <c:pt idx="97">
                  <c:v>0.12519786797537064</c:v>
                </c:pt>
                <c:pt idx="98">
                  <c:v>0.10911646272147985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3-4DF6-A35D-A8173D4A77C8}"/>
            </c:ext>
          </c:extLst>
        </c:ser>
        <c:ser>
          <c:idx val="3"/>
          <c:order val="2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Vasicek!$H$3:$H$101</c:f>
              <c:numCache>
                <c:formatCode>0.0000%</c:formatCode>
                <c:ptCount val="99"/>
                <c:pt idx="0">
                  <c:v>2.2351503739452307E-2</c:v>
                </c:pt>
                <c:pt idx="1">
                  <c:v>1.4839793322159435E-2</c:v>
                </c:pt>
                <c:pt idx="2">
                  <c:v>1.9144129369829382E-3</c:v>
                </c:pt>
                <c:pt idx="3">
                  <c:v>-1.635557219678372E-4</c:v>
                </c:pt>
                <c:pt idx="4">
                  <c:v>8.7495173588433214E-3</c:v>
                </c:pt>
                <c:pt idx="5">
                  <c:v>1.118335638973281E-2</c:v>
                </c:pt>
                <c:pt idx="6">
                  <c:v>1.3251341770261662E-2</c:v>
                </c:pt>
                <c:pt idx="7">
                  <c:v>6.6108568942980575E-3</c:v>
                </c:pt>
                <c:pt idx="8">
                  <c:v>2.2314706288655433E-2</c:v>
                </c:pt>
                <c:pt idx="9">
                  <c:v>1.7145404839365601E-2</c:v>
                </c:pt>
                <c:pt idx="10">
                  <c:v>-1.9291037240481354E-3</c:v>
                </c:pt>
                <c:pt idx="11">
                  <c:v>-1.0107339519808585E-2</c:v>
                </c:pt>
                <c:pt idx="12">
                  <c:v>-1.3839311173435797E-2</c:v>
                </c:pt>
                <c:pt idx="13">
                  <c:v>-8.516055057476879E-3</c:v>
                </c:pt>
                <c:pt idx="14">
                  <c:v>-2.0993263913991938E-3</c:v>
                </c:pt>
                <c:pt idx="15">
                  <c:v>-8.5907678018351807E-3</c:v>
                </c:pt>
                <c:pt idx="16">
                  <c:v>1.3862618181857408E-2</c:v>
                </c:pt>
                <c:pt idx="17">
                  <c:v>2.6784889685728092E-2</c:v>
                </c:pt>
                <c:pt idx="18">
                  <c:v>3.3083146383160497E-2</c:v>
                </c:pt>
                <c:pt idx="19">
                  <c:v>4.0057206596697391E-2</c:v>
                </c:pt>
                <c:pt idx="20">
                  <c:v>2.8465003143378749E-2</c:v>
                </c:pt>
                <c:pt idx="21">
                  <c:v>3.6085537716675428E-2</c:v>
                </c:pt>
                <c:pt idx="22">
                  <c:v>3.4414416374288222E-2</c:v>
                </c:pt>
                <c:pt idx="23">
                  <c:v>2.894780367369354E-2</c:v>
                </c:pt>
                <c:pt idx="24">
                  <c:v>3.8686478658597527E-2</c:v>
                </c:pt>
                <c:pt idx="25">
                  <c:v>4.9493669834313768E-2</c:v>
                </c:pt>
                <c:pt idx="26">
                  <c:v>5.8102215897670673E-2</c:v>
                </c:pt>
                <c:pt idx="27">
                  <c:v>4.7516869069654917E-2</c:v>
                </c:pt>
                <c:pt idx="28">
                  <c:v>3.501421417522721E-2</c:v>
                </c:pt>
                <c:pt idx="29">
                  <c:v>4.8711933467398202E-2</c:v>
                </c:pt>
                <c:pt idx="30">
                  <c:v>5.0528570821364138E-2</c:v>
                </c:pt>
                <c:pt idx="31">
                  <c:v>5.472852105638798E-2</c:v>
                </c:pt>
                <c:pt idx="32">
                  <c:v>5.3198150319429059E-2</c:v>
                </c:pt>
                <c:pt idx="33">
                  <c:v>4.3256711296531788E-2</c:v>
                </c:pt>
                <c:pt idx="34">
                  <c:v>4.990638733173737E-2</c:v>
                </c:pt>
                <c:pt idx="35">
                  <c:v>5.5230555891608357E-2</c:v>
                </c:pt>
                <c:pt idx="36">
                  <c:v>4.6173437365923518E-2</c:v>
                </c:pt>
                <c:pt idx="37">
                  <c:v>5.4285455711036289E-2</c:v>
                </c:pt>
                <c:pt idx="38">
                  <c:v>3.6247138412707672E-2</c:v>
                </c:pt>
                <c:pt idx="39">
                  <c:v>4.3932075626838013E-2</c:v>
                </c:pt>
                <c:pt idx="40">
                  <c:v>5.0328643852498425E-2</c:v>
                </c:pt>
                <c:pt idx="41">
                  <c:v>5.7915579628338675E-2</c:v>
                </c:pt>
                <c:pt idx="42">
                  <c:v>7.0518208614009342E-2</c:v>
                </c:pt>
                <c:pt idx="43">
                  <c:v>7.3399489730356982E-2</c:v>
                </c:pt>
                <c:pt idx="44">
                  <c:v>6.6557941190051331E-2</c:v>
                </c:pt>
                <c:pt idx="45">
                  <c:v>7.0068312099869925E-2</c:v>
                </c:pt>
                <c:pt idx="46">
                  <c:v>7.4246486045796423E-2</c:v>
                </c:pt>
                <c:pt idx="47">
                  <c:v>7.4658055616654104E-2</c:v>
                </c:pt>
                <c:pt idx="48">
                  <c:v>8.2450765004566426E-2</c:v>
                </c:pt>
                <c:pt idx="49">
                  <c:v>9.0040007683081347E-2</c:v>
                </c:pt>
                <c:pt idx="50">
                  <c:v>6.1548881690186089E-2</c:v>
                </c:pt>
                <c:pt idx="51">
                  <c:v>5.7451320512412189E-2</c:v>
                </c:pt>
                <c:pt idx="52">
                  <c:v>7.7059308907337989E-2</c:v>
                </c:pt>
                <c:pt idx="53">
                  <c:v>5.8252878712726899E-2</c:v>
                </c:pt>
                <c:pt idx="54">
                  <c:v>6.2415043607211229E-2</c:v>
                </c:pt>
                <c:pt idx="55">
                  <c:v>8.4161988671032001E-2</c:v>
                </c:pt>
                <c:pt idx="56">
                  <c:v>7.6350861491991648E-2</c:v>
                </c:pt>
                <c:pt idx="57">
                  <c:v>6.5096014248646319E-2</c:v>
                </c:pt>
                <c:pt idx="58">
                  <c:v>5.5820363015058425E-2</c:v>
                </c:pt>
                <c:pt idx="59">
                  <c:v>6.1807914510156853E-2</c:v>
                </c:pt>
                <c:pt idx="60">
                  <c:v>8.283335623655784E-2</c:v>
                </c:pt>
                <c:pt idx="61">
                  <c:v>9.8291945402509642E-2</c:v>
                </c:pt>
                <c:pt idx="62">
                  <c:v>9.4066017627486342E-2</c:v>
                </c:pt>
                <c:pt idx="63">
                  <c:v>9.7156855914894119E-2</c:v>
                </c:pt>
                <c:pt idx="64">
                  <c:v>9.6201790275103199E-2</c:v>
                </c:pt>
                <c:pt idx="65">
                  <c:v>9.2372969533733848E-2</c:v>
                </c:pt>
                <c:pt idx="66">
                  <c:v>8.7465658914546315E-2</c:v>
                </c:pt>
                <c:pt idx="67">
                  <c:v>8.9546981350022037E-2</c:v>
                </c:pt>
                <c:pt idx="68">
                  <c:v>6.8464197199399501E-2</c:v>
                </c:pt>
                <c:pt idx="69">
                  <c:v>6.2439867938351518E-2</c:v>
                </c:pt>
                <c:pt idx="70">
                  <c:v>6.5438809005733234E-2</c:v>
                </c:pt>
                <c:pt idx="71">
                  <c:v>5.0826618658775781E-2</c:v>
                </c:pt>
                <c:pt idx="72">
                  <c:v>7.2988213929419218E-2</c:v>
                </c:pt>
                <c:pt idx="73">
                  <c:v>6.7374292635324531E-2</c:v>
                </c:pt>
                <c:pt idx="74">
                  <c:v>5.1348772591974602E-2</c:v>
                </c:pt>
                <c:pt idx="75">
                  <c:v>3.8947067999918372E-2</c:v>
                </c:pt>
                <c:pt idx="76">
                  <c:v>2.7418014809629986E-2</c:v>
                </c:pt>
                <c:pt idx="77">
                  <c:v>2.6496078131773328E-2</c:v>
                </c:pt>
                <c:pt idx="78">
                  <c:v>2.3629446169983054E-2</c:v>
                </c:pt>
                <c:pt idx="79">
                  <c:v>3.6928533938828348E-2</c:v>
                </c:pt>
                <c:pt idx="80">
                  <c:v>3.661058193795666E-2</c:v>
                </c:pt>
                <c:pt idx="81">
                  <c:v>3.6259321505592454E-2</c:v>
                </c:pt>
                <c:pt idx="82">
                  <c:v>4.0343619348441793E-2</c:v>
                </c:pt>
                <c:pt idx="83">
                  <c:v>4.3713349080052609E-2</c:v>
                </c:pt>
                <c:pt idx="84">
                  <c:v>3.946588556170063E-2</c:v>
                </c:pt>
                <c:pt idx="85">
                  <c:v>4.2241789367216898E-2</c:v>
                </c:pt>
                <c:pt idx="86">
                  <c:v>2.6584460062922248E-2</c:v>
                </c:pt>
                <c:pt idx="87">
                  <c:v>1.855399684333281E-2</c:v>
                </c:pt>
                <c:pt idx="88">
                  <c:v>2.6578620474167924E-2</c:v>
                </c:pt>
                <c:pt idx="89">
                  <c:v>2.7587868610777569E-2</c:v>
                </c:pt>
                <c:pt idx="90">
                  <c:v>3.1062385043153402E-2</c:v>
                </c:pt>
                <c:pt idx="91">
                  <c:v>3.8055128443031543E-2</c:v>
                </c:pt>
                <c:pt idx="92">
                  <c:v>3.4065462921753074E-2</c:v>
                </c:pt>
                <c:pt idx="93">
                  <c:v>2.5557458695205058E-2</c:v>
                </c:pt>
                <c:pt idx="94">
                  <c:v>3.6356604185703453E-2</c:v>
                </c:pt>
                <c:pt idx="95">
                  <c:v>4.1059791434758838E-2</c:v>
                </c:pt>
                <c:pt idx="96">
                  <c:v>5.1875163676571939E-2</c:v>
                </c:pt>
                <c:pt idx="97">
                  <c:v>4.5057248715118028E-2</c:v>
                </c:pt>
                <c:pt idx="98">
                  <c:v>3.36221285602901E-2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53-4DF6-A35D-A8173D4A77C8}"/>
            </c:ext>
          </c:extLst>
        </c:ser>
        <c:ser>
          <c:idx val="5"/>
          <c:order val="3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Vasicek!$J$3:$J$101</c:f>
              <c:numCache>
                <c:formatCode>0.0000%</c:formatCode>
                <c:ptCount val="99"/>
                <c:pt idx="0">
                  <c:v>5.5946823006463677E-2</c:v>
                </c:pt>
                <c:pt idx="1">
                  <c:v>5.5779656287540849E-2</c:v>
                </c:pt>
                <c:pt idx="2">
                  <c:v>3.7037930625752329E-2</c:v>
                </c:pt>
                <c:pt idx="3">
                  <c:v>3.6165760096399886E-2</c:v>
                </c:pt>
                <c:pt idx="4">
                  <c:v>3.3622375694265849E-2</c:v>
                </c:pt>
                <c:pt idx="5">
                  <c:v>4.8666546354604392E-2</c:v>
                </c:pt>
                <c:pt idx="6">
                  <c:v>5.7241515860889339E-2</c:v>
                </c:pt>
                <c:pt idx="7">
                  <c:v>4.8602458017209416E-2</c:v>
                </c:pt>
                <c:pt idx="8">
                  <c:v>4.4600388313290891E-2</c:v>
                </c:pt>
                <c:pt idx="9">
                  <c:v>6.1801104356661238E-2</c:v>
                </c:pt>
                <c:pt idx="10">
                  <c:v>7.2092690166677215E-2</c:v>
                </c:pt>
                <c:pt idx="11">
                  <c:v>8.2471365850670011E-2</c:v>
                </c:pt>
                <c:pt idx="12">
                  <c:v>8.6422715465630295E-2</c:v>
                </c:pt>
                <c:pt idx="13">
                  <c:v>8.9019802589939495E-2</c:v>
                </c:pt>
                <c:pt idx="14">
                  <c:v>7.5444213540634186E-2</c:v>
                </c:pt>
                <c:pt idx="15">
                  <c:v>8.5666248449376453E-2</c:v>
                </c:pt>
                <c:pt idx="16">
                  <c:v>8.6215313810437955E-2</c:v>
                </c:pt>
                <c:pt idx="17">
                  <c:v>6.8663841097141007E-2</c:v>
                </c:pt>
                <c:pt idx="18">
                  <c:v>5.9426714095919791E-2</c:v>
                </c:pt>
                <c:pt idx="19">
                  <c:v>7.1165516274989501E-2</c:v>
                </c:pt>
                <c:pt idx="20">
                  <c:v>5.9633251750644316E-2</c:v>
                </c:pt>
                <c:pt idx="21">
                  <c:v>6.7029802271500655E-2</c:v>
                </c:pt>
                <c:pt idx="22">
                  <c:v>5.8120784131352431E-2</c:v>
                </c:pt>
                <c:pt idx="23">
                  <c:v>4.7380206115574655E-2</c:v>
                </c:pt>
                <c:pt idx="24">
                  <c:v>4.2446818508168532E-2</c:v>
                </c:pt>
                <c:pt idx="25">
                  <c:v>4.7584107219272122E-2</c:v>
                </c:pt>
                <c:pt idx="26">
                  <c:v>3.8406144836323208E-2</c:v>
                </c:pt>
                <c:pt idx="27">
                  <c:v>5.024466269998662E-2</c:v>
                </c:pt>
                <c:pt idx="28">
                  <c:v>6.5288368573461486E-2</c:v>
                </c:pt>
                <c:pt idx="29">
                  <c:v>8.0200701033714489E-2</c:v>
                </c:pt>
                <c:pt idx="30">
                  <c:v>8.3569060510186907E-2</c:v>
                </c:pt>
                <c:pt idx="31">
                  <c:v>9.2085036516286217E-2</c:v>
                </c:pt>
                <c:pt idx="32">
                  <c:v>0.10052539866458757</c:v>
                </c:pt>
                <c:pt idx="33">
                  <c:v>9.7654543146371592E-2</c:v>
                </c:pt>
                <c:pt idx="34">
                  <c:v>0.10780365142801526</c:v>
                </c:pt>
                <c:pt idx="35">
                  <c:v>0.11505482336749299</c:v>
                </c:pt>
                <c:pt idx="36">
                  <c:v>0.1458067249429964</c:v>
                </c:pt>
                <c:pt idx="37">
                  <c:v>0.13237950040929228</c:v>
                </c:pt>
                <c:pt idx="38">
                  <c:v>0.11416521151566723</c:v>
                </c:pt>
                <c:pt idx="39">
                  <c:v>0.11525107798590158</c:v>
                </c:pt>
                <c:pt idx="40">
                  <c:v>0.1166148442811084</c:v>
                </c:pt>
                <c:pt idx="41">
                  <c:v>0.10920250093015386</c:v>
                </c:pt>
                <c:pt idx="42">
                  <c:v>0.10093969454316036</c:v>
                </c:pt>
                <c:pt idx="43">
                  <c:v>0.10477260220884473</c:v>
                </c:pt>
                <c:pt idx="44">
                  <c:v>0.11716401106169134</c:v>
                </c:pt>
                <c:pt idx="45">
                  <c:v>9.103753800414692E-2</c:v>
                </c:pt>
                <c:pt idx="46">
                  <c:v>9.7944159433444852E-2</c:v>
                </c:pt>
                <c:pt idx="47">
                  <c:v>8.8609213377185969E-2</c:v>
                </c:pt>
                <c:pt idx="48">
                  <c:v>8.1620851203695513E-2</c:v>
                </c:pt>
                <c:pt idx="49">
                  <c:v>7.7745343825566304E-2</c:v>
                </c:pt>
                <c:pt idx="50">
                  <c:v>6.9478709534840671E-2</c:v>
                </c:pt>
                <c:pt idx="51">
                  <c:v>7.1665007707423067E-2</c:v>
                </c:pt>
                <c:pt idx="52">
                  <c:v>6.7222392125142291E-2</c:v>
                </c:pt>
                <c:pt idx="53">
                  <c:v>5.4902630856033231E-2</c:v>
                </c:pt>
                <c:pt idx="54">
                  <c:v>4.4883553971290208E-2</c:v>
                </c:pt>
                <c:pt idx="55">
                  <c:v>4.1432985239995307E-2</c:v>
                </c:pt>
                <c:pt idx="56">
                  <c:v>4.3698552308446006E-2</c:v>
                </c:pt>
                <c:pt idx="57">
                  <c:v>3.8111422543497434E-2</c:v>
                </c:pt>
                <c:pt idx="58">
                  <c:v>5.0509911376131283E-2</c:v>
                </c:pt>
                <c:pt idx="59">
                  <c:v>5.9408660983119241E-2</c:v>
                </c:pt>
                <c:pt idx="60">
                  <c:v>6.4552304122932933E-2</c:v>
                </c:pt>
                <c:pt idx="61">
                  <c:v>6.8997502880391998E-2</c:v>
                </c:pt>
                <c:pt idx="62">
                  <c:v>6.0335508330535734E-2</c:v>
                </c:pt>
                <c:pt idx="63">
                  <c:v>5.7982394049709333E-2</c:v>
                </c:pt>
                <c:pt idx="64">
                  <c:v>4.1784696666390522E-2</c:v>
                </c:pt>
                <c:pt idx="65">
                  <c:v>5.6231623437794365E-2</c:v>
                </c:pt>
                <c:pt idx="66">
                  <c:v>8.4402191303707796E-2</c:v>
                </c:pt>
                <c:pt idx="67">
                  <c:v>8.2549013205297478E-2</c:v>
                </c:pt>
                <c:pt idx="68">
                  <c:v>9.2430516857021666E-2</c:v>
                </c:pt>
                <c:pt idx="69">
                  <c:v>9.3360156213021794E-2</c:v>
                </c:pt>
                <c:pt idx="70">
                  <c:v>9.749378329244035E-2</c:v>
                </c:pt>
                <c:pt idx="71">
                  <c:v>9.3628124226262877E-2</c:v>
                </c:pt>
                <c:pt idx="72">
                  <c:v>8.1065050280446249E-2</c:v>
                </c:pt>
                <c:pt idx="73">
                  <c:v>6.3620126897533005E-2</c:v>
                </c:pt>
                <c:pt idx="74">
                  <c:v>8.7373198734207222E-2</c:v>
                </c:pt>
                <c:pt idx="75">
                  <c:v>8.7642581661624711E-2</c:v>
                </c:pt>
                <c:pt idx="76">
                  <c:v>8.5304154990966247E-2</c:v>
                </c:pt>
                <c:pt idx="77">
                  <c:v>9.4290391345347807E-2</c:v>
                </c:pt>
                <c:pt idx="78">
                  <c:v>9.2253532687190012E-2</c:v>
                </c:pt>
                <c:pt idx="79">
                  <c:v>8.8076370718305402E-2</c:v>
                </c:pt>
                <c:pt idx="80">
                  <c:v>8.5488234873037375E-2</c:v>
                </c:pt>
                <c:pt idx="81">
                  <c:v>7.4851139016419044E-2</c:v>
                </c:pt>
                <c:pt idx="82">
                  <c:v>6.5703448281096977E-2</c:v>
                </c:pt>
                <c:pt idx="83">
                  <c:v>6.0351277478641503E-2</c:v>
                </c:pt>
                <c:pt idx="84">
                  <c:v>6.7924833942563406E-2</c:v>
                </c:pt>
                <c:pt idx="85">
                  <c:v>8.0481382082325234E-2</c:v>
                </c:pt>
                <c:pt idx="86">
                  <c:v>9.2785440738119576E-2</c:v>
                </c:pt>
                <c:pt idx="87">
                  <c:v>9.486954535954302E-2</c:v>
                </c:pt>
                <c:pt idx="88">
                  <c:v>8.6232424026192467E-2</c:v>
                </c:pt>
                <c:pt idx="89">
                  <c:v>0.10259183856693956</c:v>
                </c:pt>
                <c:pt idx="90">
                  <c:v>0.10082344133667114</c:v>
                </c:pt>
                <c:pt idx="91">
                  <c:v>0.1103387545214769</c:v>
                </c:pt>
                <c:pt idx="92">
                  <c:v>9.0526344233030062E-2</c:v>
                </c:pt>
                <c:pt idx="93">
                  <c:v>8.9710120499888468E-2</c:v>
                </c:pt>
                <c:pt idx="94">
                  <c:v>9.07211051445488E-2</c:v>
                </c:pt>
                <c:pt idx="95">
                  <c:v>9.4913685894223471E-2</c:v>
                </c:pt>
                <c:pt idx="96">
                  <c:v>0.10361703481813221</c:v>
                </c:pt>
                <c:pt idx="97">
                  <c:v>8.762532759475325E-2</c:v>
                </c:pt>
                <c:pt idx="98">
                  <c:v>8.5746597543126565E-2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53-4DF6-A35D-A8173D4A77C8}"/>
            </c:ext>
          </c:extLst>
        </c:ser>
        <c:ser>
          <c:idx val="6"/>
          <c:order val="4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Vasicek!$K$3:$K$101</c:f>
              <c:numCache>
                <c:formatCode>0.0000%</c:formatCode>
                <c:ptCount val="99"/>
                <c:pt idx="0">
                  <c:v>5.2236356251767445E-2</c:v>
                </c:pt>
                <c:pt idx="1">
                  <c:v>6.064278198937393E-2</c:v>
                </c:pt>
                <c:pt idx="2">
                  <c:v>7.4782907008177676E-2</c:v>
                </c:pt>
                <c:pt idx="3">
                  <c:v>7.5155412516583073E-2</c:v>
                </c:pt>
                <c:pt idx="4">
                  <c:v>0.1001695135376228</c:v>
                </c:pt>
                <c:pt idx="5">
                  <c:v>8.8965636633642556E-2</c:v>
                </c:pt>
                <c:pt idx="6">
                  <c:v>8.6838406725768591E-2</c:v>
                </c:pt>
                <c:pt idx="7">
                  <c:v>8.4858318004179326E-2</c:v>
                </c:pt>
                <c:pt idx="8">
                  <c:v>0.10312778674242531</c:v>
                </c:pt>
                <c:pt idx="9">
                  <c:v>9.2553145587638469E-2</c:v>
                </c:pt>
                <c:pt idx="10">
                  <c:v>9.1348826784492312E-2</c:v>
                </c:pt>
                <c:pt idx="11">
                  <c:v>8.9605864036432378E-2</c:v>
                </c:pt>
                <c:pt idx="12">
                  <c:v>8.9572534587219713E-2</c:v>
                </c:pt>
                <c:pt idx="13">
                  <c:v>8.7405571437181473E-2</c:v>
                </c:pt>
                <c:pt idx="14">
                  <c:v>9.7757138678758113E-2</c:v>
                </c:pt>
                <c:pt idx="15">
                  <c:v>8.8106948905799343E-2</c:v>
                </c:pt>
                <c:pt idx="16">
                  <c:v>8.726210960946458E-2</c:v>
                </c:pt>
                <c:pt idx="17">
                  <c:v>6.9499029043931307E-2</c:v>
                </c:pt>
                <c:pt idx="18">
                  <c:v>5.8222127150322114E-2</c:v>
                </c:pt>
                <c:pt idx="19">
                  <c:v>6.6925789268879543E-2</c:v>
                </c:pt>
                <c:pt idx="20">
                  <c:v>8.7295718452648677E-2</c:v>
                </c:pt>
                <c:pt idx="21">
                  <c:v>9.4697402369647896E-2</c:v>
                </c:pt>
                <c:pt idx="22">
                  <c:v>7.649500999343932E-2</c:v>
                </c:pt>
                <c:pt idx="23">
                  <c:v>5.9331598542369357E-2</c:v>
                </c:pt>
                <c:pt idx="24">
                  <c:v>5.839149930026593E-2</c:v>
                </c:pt>
                <c:pt idx="25">
                  <c:v>6.20050552637035E-2</c:v>
                </c:pt>
                <c:pt idx="26">
                  <c:v>6.0664874497980137E-2</c:v>
                </c:pt>
                <c:pt idx="27">
                  <c:v>6.3252465403332958E-2</c:v>
                </c:pt>
                <c:pt idx="28">
                  <c:v>5.7813777147307177E-2</c:v>
                </c:pt>
                <c:pt idx="29">
                  <c:v>6.5075909219263775E-2</c:v>
                </c:pt>
                <c:pt idx="30">
                  <c:v>5.8336060835191252E-2</c:v>
                </c:pt>
                <c:pt idx="31">
                  <c:v>6.1123665110113162E-2</c:v>
                </c:pt>
                <c:pt idx="32">
                  <c:v>4.7015418369158526E-2</c:v>
                </c:pt>
                <c:pt idx="33">
                  <c:v>4.2169500294046078E-2</c:v>
                </c:pt>
                <c:pt idx="34">
                  <c:v>4.0024701411178157E-2</c:v>
                </c:pt>
                <c:pt idx="35">
                  <c:v>3.4173687936350811E-2</c:v>
                </c:pt>
                <c:pt idx="36">
                  <c:v>3.4306594433088158E-2</c:v>
                </c:pt>
                <c:pt idx="37">
                  <c:v>5.5437771520239258E-2</c:v>
                </c:pt>
                <c:pt idx="38">
                  <c:v>5.5395276269947981E-2</c:v>
                </c:pt>
                <c:pt idx="39">
                  <c:v>4.9591160386341586E-2</c:v>
                </c:pt>
                <c:pt idx="40">
                  <c:v>3.6671366954754793E-2</c:v>
                </c:pt>
                <c:pt idx="41">
                  <c:v>3.3972163447973346E-2</c:v>
                </c:pt>
                <c:pt idx="42">
                  <c:v>4.0876996601761445E-2</c:v>
                </c:pt>
                <c:pt idx="43">
                  <c:v>4.444703918331163E-2</c:v>
                </c:pt>
                <c:pt idx="44">
                  <c:v>4.0625201544408046E-2</c:v>
                </c:pt>
                <c:pt idx="45">
                  <c:v>2.9838655684684454E-2</c:v>
                </c:pt>
                <c:pt idx="46">
                  <c:v>3.143251396210333E-2</c:v>
                </c:pt>
                <c:pt idx="47">
                  <c:v>2.9547015276135763E-2</c:v>
                </c:pt>
                <c:pt idx="48">
                  <c:v>2.1725178775058515E-2</c:v>
                </c:pt>
                <c:pt idx="49">
                  <c:v>2.2371202243189097E-2</c:v>
                </c:pt>
                <c:pt idx="50">
                  <c:v>2.5271967663344948E-2</c:v>
                </c:pt>
                <c:pt idx="51">
                  <c:v>2.5851617331393625E-2</c:v>
                </c:pt>
                <c:pt idx="52">
                  <c:v>2.8077319196905152E-2</c:v>
                </c:pt>
                <c:pt idx="53">
                  <c:v>3.0330869740005168E-2</c:v>
                </c:pt>
                <c:pt idx="54">
                  <c:v>3.8053009985141939E-2</c:v>
                </c:pt>
                <c:pt idx="55">
                  <c:v>3.5345823360228727E-2</c:v>
                </c:pt>
                <c:pt idx="56">
                  <c:v>4.2845707192541702E-2</c:v>
                </c:pt>
                <c:pt idx="57">
                  <c:v>5.4175971967143674E-2</c:v>
                </c:pt>
                <c:pt idx="58">
                  <c:v>5.0798464096920876E-2</c:v>
                </c:pt>
                <c:pt idx="59">
                  <c:v>3.7659778972711597E-2</c:v>
                </c:pt>
                <c:pt idx="60">
                  <c:v>3.6469686984625473E-2</c:v>
                </c:pt>
                <c:pt idx="61">
                  <c:v>4.8343262074531226E-2</c:v>
                </c:pt>
                <c:pt idx="62">
                  <c:v>5.3317635800951876E-2</c:v>
                </c:pt>
                <c:pt idx="63">
                  <c:v>6.1265532981443972E-2</c:v>
                </c:pt>
                <c:pt idx="64">
                  <c:v>7.3285301345310791E-2</c:v>
                </c:pt>
                <c:pt idx="65">
                  <c:v>6.3734176185180541E-2</c:v>
                </c:pt>
                <c:pt idx="66">
                  <c:v>6.5972852140626911E-2</c:v>
                </c:pt>
                <c:pt idx="67">
                  <c:v>5.3382368737065526E-2</c:v>
                </c:pt>
                <c:pt idx="68">
                  <c:v>7.1744319561580824E-2</c:v>
                </c:pt>
                <c:pt idx="69">
                  <c:v>6.3826130401883174E-2</c:v>
                </c:pt>
                <c:pt idx="70">
                  <c:v>6.5266885805865787E-2</c:v>
                </c:pt>
                <c:pt idx="71">
                  <c:v>7.4268274966835357E-2</c:v>
                </c:pt>
                <c:pt idx="72">
                  <c:v>7.8788948632118952E-2</c:v>
                </c:pt>
                <c:pt idx="73">
                  <c:v>8.2522496928231381E-2</c:v>
                </c:pt>
                <c:pt idx="74">
                  <c:v>6.6446825732522544E-2</c:v>
                </c:pt>
                <c:pt idx="75">
                  <c:v>5.7625414921359842E-2</c:v>
                </c:pt>
                <c:pt idx="76">
                  <c:v>5.9299879514108006E-2</c:v>
                </c:pt>
                <c:pt idx="77">
                  <c:v>7.1482111556593786E-2</c:v>
                </c:pt>
                <c:pt idx="78">
                  <c:v>8.7644294033387096E-2</c:v>
                </c:pt>
                <c:pt idx="79">
                  <c:v>8.7022689898485869E-2</c:v>
                </c:pt>
                <c:pt idx="80">
                  <c:v>8.3219861168056089E-2</c:v>
                </c:pt>
                <c:pt idx="81">
                  <c:v>7.7564477428995068E-2</c:v>
                </c:pt>
                <c:pt idx="82">
                  <c:v>8.2901437961784202E-2</c:v>
                </c:pt>
                <c:pt idx="83">
                  <c:v>8.6310863872312946E-2</c:v>
                </c:pt>
                <c:pt idx="84">
                  <c:v>9.3374836078900542E-2</c:v>
                </c:pt>
                <c:pt idx="85">
                  <c:v>9.2815922964762682E-2</c:v>
                </c:pt>
                <c:pt idx="86">
                  <c:v>9.7141327378285097E-2</c:v>
                </c:pt>
                <c:pt idx="87">
                  <c:v>9.7333180172279418E-2</c:v>
                </c:pt>
                <c:pt idx="88">
                  <c:v>9.2811918462176513E-2</c:v>
                </c:pt>
                <c:pt idx="89">
                  <c:v>0.10160861899348143</c:v>
                </c:pt>
                <c:pt idx="90">
                  <c:v>9.5427054098856184E-2</c:v>
                </c:pt>
                <c:pt idx="91">
                  <c:v>9.5265244428867982E-2</c:v>
                </c:pt>
                <c:pt idx="92">
                  <c:v>0.11700485457189291</c:v>
                </c:pt>
                <c:pt idx="93">
                  <c:v>0.12182530240936339</c:v>
                </c:pt>
                <c:pt idx="94">
                  <c:v>0.13820187403938708</c:v>
                </c:pt>
                <c:pt idx="95">
                  <c:v>0.14448186114653488</c:v>
                </c:pt>
                <c:pt idx="96">
                  <c:v>0.13856198390647545</c:v>
                </c:pt>
                <c:pt idx="97">
                  <c:v>0.13726365817471861</c:v>
                </c:pt>
                <c:pt idx="98">
                  <c:v>0.14858706460345483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53-4DF6-A35D-A8173D4A77C8}"/>
            </c:ext>
          </c:extLst>
        </c:ser>
        <c:ser>
          <c:idx val="7"/>
          <c:order val="5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Vasicek!$L$3:$L$101</c:f>
              <c:numCache>
                <c:formatCode>0.0000%</c:formatCode>
                <c:ptCount val="99"/>
                <c:pt idx="0">
                  <c:v>4.3986366824484716E-2</c:v>
                </c:pt>
                <c:pt idx="1">
                  <c:v>2.923552124476262E-2</c:v>
                </c:pt>
                <c:pt idx="2">
                  <c:v>3.8757757203226738E-2</c:v>
                </c:pt>
                <c:pt idx="3">
                  <c:v>3.3370583226834193E-2</c:v>
                </c:pt>
                <c:pt idx="4">
                  <c:v>4.8031959996749231E-2</c:v>
                </c:pt>
                <c:pt idx="5">
                  <c:v>6.6118625920636137E-2</c:v>
                </c:pt>
                <c:pt idx="6">
                  <c:v>7.2798859654757825E-2</c:v>
                </c:pt>
                <c:pt idx="7">
                  <c:v>7.4307481554271415E-2</c:v>
                </c:pt>
                <c:pt idx="8">
                  <c:v>8.7501858878759942E-2</c:v>
                </c:pt>
                <c:pt idx="9">
                  <c:v>8.2696560396902874E-2</c:v>
                </c:pt>
                <c:pt idx="10">
                  <c:v>8.5429800964296324E-2</c:v>
                </c:pt>
                <c:pt idx="11">
                  <c:v>9.1174782648439173E-2</c:v>
                </c:pt>
                <c:pt idx="12">
                  <c:v>9.996914825659263E-2</c:v>
                </c:pt>
                <c:pt idx="13">
                  <c:v>8.3869385780884639E-2</c:v>
                </c:pt>
                <c:pt idx="14">
                  <c:v>7.0606916934340944E-2</c:v>
                </c:pt>
                <c:pt idx="15">
                  <c:v>7.1077455421324293E-2</c:v>
                </c:pt>
                <c:pt idx="16">
                  <c:v>6.3297075871800099E-2</c:v>
                </c:pt>
                <c:pt idx="17">
                  <c:v>7.1020017412887909E-2</c:v>
                </c:pt>
                <c:pt idx="18">
                  <c:v>7.4373754607838405E-2</c:v>
                </c:pt>
                <c:pt idx="19">
                  <c:v>8.030516571844E-2</c:v>
                </c:pt>
                <c:pt idx="20">
                  <c:v>6.8930382859712203E-2</c:v>
                </c:pt>
                <c:pt idx="21">
                  <c:v>7.3893676518514473E-2</c:v>
                </c:pt>
                <c:pt idx="22">
                  <c:v>7.0063304326030085E-2</c:v>
                </c:pt>
                <c:pt idx="23">
                  <c:v>7.9381586263251716E-2</c:v>
                </c:pt>
                <c:pt idx="24">
                  <c:v>8.8078327940584802E-2</c:v>
                </c:pt>
                <c:pt idx="25">
                  <c:v>0.11171319372093294</c:v>
                </c:pt>
                <c:pt idx="26">
                  <c:v>0.11423903820519292</c:v>
                </c:pt>
                <c:pt idx="27">
                  <c:v>0.11712844177741973</c:v>
                </c:pt>
                <c:pt idx="28">
                  <c:v>0.12642832312169813</c:v>
                </c:pt>
                <c:pt idx="29">
                  <c:v>0.1182014400006651</c:v>
                </c:pt>
                <c:pt idx="30">
                  <c:v>0.14190859448687218</c:v>
                </c:pt>
                <c:pt idx="31">
                  <c:v>0.14292962500060441</c:v>
                </c:pt>
                <c:pt idx="32">
                  <c:v>0.13681857201269998</c:v>
                </c:pt>
                <c:pt idx="33">
                  <c:v>0.12579695236614502</c:v>
                </c:pt>
                <c:pt idx="34">
                  <c:v>0.12369670425994071</c:v>
                </c:pt>
                <c:pt idx="35">
                  <c:v>0.13154973261064451</c:v>
                </c:pt>
                <c:pt idx="36">
                  <c:v>0.13172351701701637</c:v>
                </c:pt>
                <c:pt idx="37">
                  <c:v>0.12685513600264683</c:v>
                </c:pt>
                <c:pt idx="38">
                  <c:v>0.10826174547707461</c:v>
                </c:pt>
                <c:pt idx="39">
                  <c:v>0.10319129521764693</c:v>
                </c:pt>
                <c:pt idx="40">
                  <c:v>9.2168006614995621E-2</c:v>
                </c:pt>
                <c:pt idx="41">
                  <c:v>9.1357118914579205E-2</c:v>
                </c:pt>
                <c:pt idx="42">
                  <c:v>8.255332447978489E-2</c:v>
                </c:pt>
                <c:pt idx="43">
                  <c:v>7.3646363132643389E-2</c:v>
                </c:pt>
                <c:pt idx="44">
                  <c:v>5.7835716332894416E-2</c:v>
                </c:pt>
                <c:pt idx="45">
                  <c:v>5.2656998358811977E-2</c:v>
                </c:pt>
                <c:pt idx="46">
                  <c:v>4.8131225303194219E-2</c:v>
                </c:pt>
                <c:pt idx="47">
                  <c:v>3.2250360783200024E-2</c:v>
                </c:pt>
                <c:pt idx="48">
                  <c:v>4.608166227743906E-2</c:v>
                </c:pt>
                <c:pt idx="49">
                  <c:v>5.3301478124525715E-2</c:v>
                </c:pt>
                <c:pt idx="50">
                  <c:v>5.8751319579627481E-2</c:v>
                </c:pt>
                <c:pt idx="51">
                  <c:v>7.186454869319267E-2</c:v>
                </c:pt>
                <c:pt idx="52">
                  <c:v>5.6544324962725934E-2</c:v>
                </c:pt>
                <c:pt idx="53">
                  <c:v>5.2877797927251051E-2</c:v>
                </c:pt>
                <c:pt idx="54">
                  <c:v>5.6589389461420815E-2</c:v>
                </c:pt>
                <c:pt idx="55">
                  <c:v>5.4850654083920328E-2</c:v>
                </c:pt>
                <c:pt idx="56">
                  <c:v>5.6797658199492125E-2</c:v>
                </c:pt>
                <c:pt idx="57">
                  <c:v>6.5427166687143073E-2</c:v>
                </c:pt>
                <c:pt idx="58">
                  <c:v>8.7426541277391856E-2</c:v>
                </c:pt>
                <c:pt idx="59">
                  <c:v>7.1548164998421787E-2</c:v>
                </c:pt>
                <c:pt idx="60">
                  <c:v>8.3466341836161209E-2</c:v>
                </c:pt>
                <c:pt idx="61">
                  <c:v>9.4444234577601704E-2</c:v>
                </c:pt>
                <c:pt idx="62">
                  <c:v>7.3776584622797389E-2</c:v>
                </c:pt>
                <c:pt idx="63">
                  <c:v>8.982486584425671E-2</c:v>
                </c:pt>
                <c:pt idx="64">
                  <c:v>9.8408804878399606E-2</c:v>
                </c:pt>
                <c:pt idx="65">
                  <c:v>9.0556793153544715E-2</c:v>
                </c:pt>
                <c:pt idx="66">
                  <c:v>9.2750735225736902E-2</c:v>
                </c:pt>
                <c:pt idx="67">
                  <c:v>9.0376096898765301E-2</c:v>
                </c:pt>
                <c:pt idx="68">
                  <c:v>8.6557581236030037E-2</c:v>
                </c:pt>
                <c:pt idx="69">
                  <c:v>0.10339074362026002</c:v>
                </c:pt>
                <c:pt idx="70">
                  <c:v>9.2635600041435867E-2</c:v>
                </c:pt>
                <c:pt idx="71">
                  <c:v>9.0838280896435447E-2</c:v>
                </c:pt>
                <c:pt idx="72">
                  <c:v>9.2872364714734854E-2</c:v>
                </c:pt>
                <c:pt idx="73">
                  <c:v>9.0044668630998012E-2</c:v>
                </c:pt>
                <c:pt idx="74">
                  <c:v>9.2008662102857616E-2</c:v>
                </c:pt>
                <c:pt idx="75">
                  <c:v>9.1989335067892905E-2</c:v>
                </c:pt>
                <c:pt idx="76">
                  <c:v>9.1723038742988997E-2</c:v>
                </c:pt>
                <c:pt idx="77">
                  <c:v>9.0533054022648995E-2</c:v>
                </c:pt>
                <c:pt idx="78">
                  <c:v>8.3014209565225733E-2</c:v>
                </c:pt>
                <c:pt idx="79">
                  <c:v>9.172832689303187E-2</c:v>
                </c:pt>
                <c:pt idx="80">
                  <c:v>0.11530041581513832</c:v>
                </c:pt>
                <c:pt idx="81">
                  <c:v>0.1109369934244657</c:v>
                </c:pt>
                <c:pt idx="82">
                  <c:v>0.10320833743352903</c:v>
                </c:pt>
                <c:pt idx="83">
                  <c:v>0.10200320432185069</c:v>
                </c:pt>
                <c:pt idx="84">
                  <c:v>0.1005676391526132</c:v>
                </c:pt>
                <c:pt idx="85">
                  <c:v>9.3965018951463322E-2</c:v>
                </c:pt>
                <c:pt idx="86">
                  <c:v>9.8131768986581908E-2</c:v>
                </c:pt>
                <c:pt idx="87">
                  <c:v>0.11370740388117809</c:v>
                </c:pt>
                <c:pt idx="88">
                  <c:v>0.11435486538943714</c:v>
                </c:pt>
                <c:pt idx="89">
                  <c:v>0.10931019683962415</c:v>
                </c:pt>
                <c:pt idx="90">
                  <c:v>0.10314253374959673</c:v>
                </c:pt>
                <c:pt idx="91">
                  <c:v>0.12141470097432172</c:v>
                </c:pt>
                <c:pt idx="92">
                  <c:v>9.1540200926740645E-2</c:v>
                </c:pt>
                <c:pt idx="93">
                  <c:v>8.8879301674818348E-2</c:v>
                </c:pt>
                <c:pt idx="94">
                  <c:v>9.958021988165168E-2</c:v>
                </c:pt>
                <c:pt idx="95">
                  <c:v>0.11514299494340266</c:v>
                </c:pt>
                <c:pt idx="96">
                  <c:v>0.11307587124688227</c:v>
                </c:pt>
                <c:pt idx="97">
                  <c:v>0.12393529261436441</c:v>
                </c:pt>
                <c:pt idx="98">
                  <c:v>0.11591669631110774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53-4DF6-A35D-A8173D4A77C8}"/>
            </c:ext>
          </c:extLst>
        </c:ser>
        <c:ser>
          <c:idx val="8"/>
          <c:order val="6"/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Vasicek!$M$3:$M$101</c:f>
              <c:numCache>
                <c:formatCode>0.0000%</c:formatCode>
                <c:ptCount val="99"/>
                <c:pt idx="0">
                  <c:v>4.4761664729618275E-2</c:v>
                </c:pt>
                <c:pt idx="1">
                  <c:v>4.3480165760277786E-2</c:v>
                </c:pt>
                <c:pt idx="2">
                  <c:v>3.8516593609647834E-2</c:v>
                </c:pt>
                <c:pt idx="3">
                  <c:v>3.1319972326787321E-2</c:v>
                </c:pt>
                <c:pt idx="4">
                  <c:v>3.610307456765486E-2</c:v>
                </c:pt>
                <c:pt idx="5">
                  <c:v>2.4851834219142672E-2</c:v>
                </c:pt>
                <c:pt idx="6">
                  <c:v>3.0149399447133192E-2</c:v>
                </c:pt>
                <c:pt idx="7">
                  <c:v>3.057205371471889E-2</c:v>
                </c:pt>
                <c:pt idx="8">
                  <c:v>3.987712492968868E-2</c:v>
                </c:pt>
                <c:pt idx="9">
                  <c:v>3.6555378005154349E-2</c:v>
                </c:pt>
                <c:pt idx="10">
                  <c:v>4.8564631527807219E-2</c:v>
                </c:pt>
                <c:pt idx="11">
                  <c:v>5.1692230197180673E-2</c:v>
                </c:pt>
                <c:pt idx="12">
                  <c:v>4.5502361986308186E-2</c:v>
                </c:pt>
                <c:pt idx="13">
                  <c:v>5.0641402863953813E-2</c:v>
                </c:pt>
                <c:pt idx="14">
                  <c:v>5.7127552370913555E-2</c:v>
                </c:pt>
                <c:pt idx="15">
                  <c:v>6.9800780824903472E-2</c:v>
                </c:pt>
                <c:pt idx="16">
                  <c:v>6.7757319672382924E-2</c:v>
                </c:pt>
                <c:pt idx="17">
                  <c:v>5.320567291174743E-2</c:v>
                </c:pt>
                <c:pt idx="18">
                  <c:v>6.2368023152869996E-2</c:v>
                </c:pt>
                <c:pt idx="19">
                  <c:v>6.3434703281113405E-2</c:v>
                </c:pt>
                <c:pt idx="20">
                  <c:v>5.6482093590809156E-2</c:v>
                </c:pt>
                <c:pt idx="21">
                  <c:v>6.3816615013095324E-2</c:v>
                </c:pt>
                <c:pt idx="22">
                  <c:v>8.4090267679090419E-2</c:v>
                </c:pt>
                <c:pt idx="23">
                  <c:v>8.8729124939374932E-2</c:v>
                </c:pt>
                <c:pt idx="24">
                  <c:v>8.7444977526354634E-2</c:v>
                </c:pt>
                <c:pt idx="25">
                  <c:v>7.5770245510785816E-2</c:v>
                </c:pt>
                <c:pt idx="26">
                  <c:v>7.1058107525437758E-2</c:v>
                </c:pt>
                <c:pt idx="27">
                  <c:v>8.5225964624714046E-2</c:v>
                </c:pt>
                <c:pt idx="28">
                  <c:v>9.7573230265328284E-2</c:v>
                </c:pt>
                <c:pt idx="29">
                  <c:v>9.4101582166030331E-2</c:v>
                </c:pt>
                <c:pt idx="30">
                  <c:v>0.11071238441580361</c:v>
                </c:pt>
                <c:pt idx="31">
                  <c:v>0.10009229419724591</c:v>
                </c:pt>
                <c:pt idx="32">
                  <c:v>0.11723364948847792</c:v>
                </c:pt>
                <c:pt idx="33">
                  <c:v>0.10016751904159019</c:v>
                </c:pt>
                <c:pt idx="34">
                  <c:v>8.1117138437706307E-2</c:v>
                </c:pt>
                <c:pt idx="35">
                  <c:v>8.1329871588753322E-2</c:v>
                </c:pt>
                <c:pt idx="36">
                  <c:v>7.949087428488745E-2</c:v>
                </c:pt>
                <c:pt idx="37">
                  <c:v>7.5518628027439041E-2</c:v>
                </c:pt>
                <c:pt idx="38">
                  <c:v>7.0195814836206682E-2</c:v>
                </c:pt>
                <c:pt idx="39">
                  <c:v>7.8445588316647011E-2</c:v>
                </c:pt>
                <c:pt idx="40">
                  <c:v>6.7819882707859394E-2</c:v>
                </c:pt>
                <c:pt idx="41">
                  <c:v>6.1698494402482713E-2</c:v>
                </c:pt>
                <c:pt idx="42">
                  <c:v>5.9987364259621451E-2</c:v>
                </c:pt>
                <c:pt idx="43">
                  <c:v>8.5323342188848655E-2</c:v>
                </c:pt>
                <c:pt idx="44">
                  <c:v>7.7473695559361885E-2</c:v>
                </c:pt>
                <c:pt idx="45">
                  <c:v>7.7595995993643654E-2</c:v>
                </c:pt>
                <c:pt idx="46">
                  <c:v>8.6477935624504662E-2</c:v>
                </c:pt>
                <c:pt idx="47">
                  <c:v>9.2206446692741639E-2</c:v>
                </c:pt>
                <c:pt idx="48">
                  <c:v>0.11238777323905681</c:v>
                </c:pt>
                <c:pt idx="49">
                  <c:v>0.11100490779992558</c:v>
                </c:pt>
                <c:pt idx="50">
                  <c:v>9.6695726221283376E-2</c:v>
                </c:pt>
                <c:pt idx="51">
                  <c:v>9.827407093913372E-2</c:v>
                </c:pt>
                <c:pt idx="52">
                  <c:v>8.4287312757594185E-2</c:v>
                </c:pt>
                <c:pt idx="53">
                  <c:v>8.8391926442657531E-2</c:v>
                </c:pt>
                <c:pt idx="54">
                  <c:v>7.1953021588915866E-2</c:v>
                </c:pt>
                <c:pt idx="55">
                  <c:v>6.2019472466797572E-2</c:v>
                </c:pt>
                <c:pt idx="56">
                  <c:v>5.9369676994265284E-2</c:v>
                </c:pt>
                <c:pt idx="57">
                  <c:v>6.7833427012687256E-2</c:v>
                </c:pt>
                <c:pt idx="58">
                  <c:v>4.8884838439809369E-2</c:v>
                </c:pt>
                <c:pt idx="59">
                  <c:v>5.5548297798313662E-2</c:v>
                </c:pt>
                <c:pt idx="60">
                  <c:v>7.8480806754665414E-2</c:v>
                </c:pt>
                <c:pt idx="61">
                  <c:v>7.5461378389859488E-2</c:v>
                </c:pt>
                <c:pt idx="62">
                  <c:v>7.9615735610326449E-2</c:v>
                </c:pt>
                <c:pt idx="63">
                  <c:v>8.2571647146020152E-2</c:v>
                </c:pt>
                <c:pt idx="64">
                  <c:v>7.4679278214470082E-2</c:v>
                </c:pt>
                <c:pt idx="65">
                  <c:v>6.003787659667225E-2</c:v>
                </c:pt>
                <c:pt idx="66">
                  <c:v>6.6866227228228298E-2</c:v>
                </c:pt>
                <c:pt idx="67">
                  <c:v>5.5249181110645196E-2</c:v>
                </c:pt>
                <c:pt idx="68">
                  <c:v>4.9435198617333677E-2</c:v>
                </c:pt>
                <c:pt idx="69">
                  <c:v>5.1223536522015979E-2</c:v>
                </c:pt>
                <c:pt idx="70">
                  <c:v>4.5377295798301041E-2</c:v>
                </c:pt>
                <c:pt idx="71">
                  <c:v>5.2493030835205186E-2</c:v>
                </c:pt>
                <c:pt idx="72">
                  <c:v>5.3206236399741307E-2</c:v>
                </c:pt>
                <c:pt idx="73">
                  <c:v>4.6670599599801597E-2</c:v>
                </c:pt>
                <c:pt idx="74">
                  <c:v>4.2412963964966827E-2</c:v>
                </c:pt>
                <c:pt idx="75">
                  <c:v>5.4915030991274601E-2</c:v>
                </c:pt>
                <c:pt idx="76">
                  <c:v>4.2453966553770844E-2</c:v>
                </c:pt>
                <c:pt idx="77">
                  <c:v>5.8375855237402123E-2</c:v>
                </c:pt>
                <c:pt idx="78">
                  <c:v>6.2479194552727491E-2</c:v>
                </c:pt>
                <c:pt idx="79">
                  <c:v>6.4724352428031595E-2</c:v>
                </c:pt>
                <c:pt idx="80">
                  <c:v>4.6072433860355928E-2</c:v>
                </c:pt>
                <c:pt idx="81">
                  <c:v>3.2724387687917605E-2</c:v>
                </c:pt>
                <c:pt idx="82">
                  <c:v>3.9113347408514035E-2</c:v>
                </c:pt>
                <c:pt idx="83">
                  <c:v>5.6289104522992767E-2</c:v>
                </c:pt>
                <c:pt idx="84">
                  <c:v>4.9747827344021424E-2</c:v>
                </c:pt>
                <c:pt idx="85">
                  <c:v>4.8192433496944395E-2</c:v>
                </c:pt>
                <c:pt idx="86">
                  <c:v>6.6944291455721172E-2</c:v>
                </c:pt>
                <c:pt idx="87">
                  <c:v>6.1105428183164834E-2</c:v>
                </c:pt>
                <c:pt idx="88">
                  <c:v>7.0735311459494229E-2</c:v>
                </c:pt>
                <c:pt idx="89">
                  <c:v>7.6636076108529988E-2</c:v>
                </c:pt>
                <c:pt idx="90">
                  <c:v>6.9709894396654357E-2</c:v>
                </c:pt>
                <c:pt idx="91">
                  <c:v>8.2435783552901987E-2</c:v>
                </c:pt>
                <c:pt idx="92">
                  <c:v>9.1856615241087403E-2</c:v>
                </c:pt>
                <c:pt idx="93">
                  <c:v>9.3572450594511761E-2</c:v>
                </c:pt>
                <c:pt idx="94">
                  <c:v>0.10282302289738278</c:v>
                </c:pt>
                <c:pt idx="95">
                  <c:v>9.9567740482188305E-2</c:v>
                </c:pt>
                <c:pt idx="96">
                  <c:v>0.11413771392189551</c:v>
                </c:pt>
                <c:pt idx="97">
                  <c:v>0.1389167409932294</c:v>
                </c:pt>
                <c:pt idx="98">
                  <c:v>0.12413235193817607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53-4DF6-A35D-A8173D4A77C8}"/>
            </c:ext>
          </c:extLst>
        </c:ser>
        <c:ser>
          <c:idx val="9"/>
          <c:order val="7"/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Vasicek!$N$3:$N$101</c:f>
              <c:numCache>
                <c:formatCode>0.0000%</c:formatCode>
                <c:ptCount val="99"/>
                <c:pt idx="0">
                  <c:v>3.7034433031933073E-2</c:v>
                </c:pt>
                <c:pt idx="1">
                  <c:v>3.1412436165684926E-2</c:v>
                </c:pt>
                <c:pt idx="2">
                  <c:v>3.2705294308068893E-2</c:v>
                </c:pt>
                <c:pt idx="3">
                  <c:v>2.6523229175044599E-2</c:v>
                </c:pt>
                <c:pt idx="4">
                  <c:v>4.2395716954600128E-2</c:v>
                </c:pt>
                <c:pt idx="5">
                  <c:v>4.8859780516470434E-2</c:v>
                </c:pt>
                <c:pt idx="6">
                  <c:v>4.4805503537488939E-2</c:v>
                </c:pt>
                <c:pt idx="7">
                  <c:v>4.9979579819419931E-2</c:v>
                </c:pt>
                <c:pt idx="8">
                  <c:v>4.6619316219362585E-2</c:v>
                </c:pt>
                <c:pt idx="9">
                  <c:v>5.0300977452272744E-2</c:v>
                </c:pt>
                <c:pt idx="10">
                  <c:v>2.701933353609973E-2</c:v>
                </c:pt>
                <c:pt idx="11">
                  <c:v>2.816363758790312E-2</c:v>
                </c:pt>
                <c:pt idx="12">
                  <c:v>7.1537706845258425E-3</c:v>
                </c:pt>
                <c:pt idx="13">
                  <c:v>6.2885504825486507E-3</c:v>
                </c:pt>
                <c:pt idx="14">
                  <c:v>8.7749317884328291E-3</c:v>
                </c:pt>
                <c:pt idx="15">
                  <c:v>3.3725107866472452E-3</c:v>
                </c:pt>
                <c:pt idx="16">
                  <c:v>8.6827065371935224E-3</c:v>
                </c:pt>
                <c:pt idx="17">
                  <c:v>-4.9254864490370226E-4</c:v>
                </c:pt>
                <c:pt idx="18">
                  <c:v>4.5724054345711602E-3</c:v>
                </c:pt>
                <c:pt idx="19">
                  <c:v>-5.0698857835735408E-4</c:v>
                </c:pt>
                <c:pt idx="20">
                  <c:v>-3.7001924324411915E-3</c:v>
                </c:pt>
                <c:pt idx="21">
                  <c:v>-1.0428139739415712E-2</c:v>
                </c:pt>
                <c:pt idx="22">
                  <c:v>2.746146704548421E-5</c:v>
                </c:pt>
                <c:pt idx="23">
                  <c:v>-2.6098289565976802E-3</c:v>
                </c:pt>
                <c:pt idx="24">
                  <c:v>-1.2765070591747732E-2</c:v>
                </c:pt>
                <c:pt idx="25">
                  <c:v>-2.1495653610544598E-2</c:v>
                </c:pt>
                <c:pt idx="26">
                  <c:v>-2.6832090599993891E-2</c:v>
                </c:pt>
                <c:pt idx="27">
                  <c:v>-7.4132136910126378E-3</c:v>
                </c:pt>
                <c:pt idx="28">
                  <c:v>-2.4276847210016415E-3</c:v>
                </c:pt>
                <c:pt idx="29">
                  <c:v>-8.2434000211533912E-3</c:v>
                </c:pt>
                <c:pt idx="30">
                  <c:v>-2.3295510744422335E-2</c:v>
                </c:pt>
                <c:pt idx="31">
                  <c:v>-2.0767189391103686E-2</c:v>
                </c:pt>
                <c:pt idx="32">
                  <c:v>-1.2083039789011185E-2</c:v>
                </c:pt>
                <c:pt idx="33">
                  <c:v>-1.3534422052907974E-2</c:v>
                </c:pt>
                <c:pt idx="34">
                  <c:v>-2.1005315304549129E-2</c:v>
                </c:pt>
                <c:pt idx="35">
                  <c:v>-1.9131590857045314E-3</c:v>
                </c:pt>
                <c:pt idx="36">
                  <c:v>7.9791663314428135E-3</c:v>
                </c:pt>
                <c:pt idx="37">
                  <c:v>1.0415697787924194E-2</c:v>
                </c:pt>
                <c:pt idx="38">
                  <c:v>1.7856786895725851E-2</c:v>
                </c:pt>
                <c:pt idx="39">
                  <c:v>2.8097640727797822E-2</c:v>
                </c:pt>
                <c:pt idx="40">
                  <c:v>2.8894532117763886E-2</c:v>
                </c:pt>
                <c:pt idx="41">
                  <c:v>2.0796657451621035E-2</c:v>
                </c:pt>
                <c:pt idx="42">
                  <c:v>2.4404430050859745E-2</c:v>
                </c:pt>
                <c:pt idx="43">
                  <c:v>2.2726300362879825E-2</c:v>
                </c:pt>
                <c:pt idx="44">
                  <c:v>2.2378017202426163E-2</c:v>
                </c:pt>
                <c:pt idx="45">
                  <c:v>3.3788340428645203E-2</c:v>
                </c:pt>
                <c:pt idx="46">
                  <c:v>3.6806324942062679E-2</c:v>
                </c:pt>
                <c:pt idx="47">
                  <c:v>5.6100283795545033E-2</c:v>
                </c:pt>
                <c:pt idx="48">
                  <c:v>5.2083556789925239E-2</c:v>
                </c:pt>
                <c:pt idx="49">
                  <c:v>4.1719466386883286E-2</c:v>
                </c:pt>
                <c:pt idx="50">
                  <c:v>4.7928755173236345E-2</c:v>
                </c:pt>
                <c:pt idx="51">
                  <c:v>6.9091743533171185E-2</c:v>
                </c:pt>
                <c:pt idx="52">
                  <c:v>6.1853543895420332E-2</c:v>
                </c:pt>
                <c:pt idx="53">
                  <c:v>5.4557981710402777E-2</c:v>
                </c:pt>
                <c:pt idx="54">
                  <c:v>5.9831947456910853E-2</c:v>
                </c:pt>
                <c:pt idx="55">
                  <c:v>6.1121556850969788E-2</c:v>
                </c:pt>
                <c:pt idx="56">
                  <c:v>5.8760114331329549E-2</c:v>
                </c:pt>
                <c:pt idx="57">
                  <c:v>5.5813841039878929E-2</c:v>
                </c:pt>
                <c:pt idx="58">
                  <c:v>4.6893591646832072E-2</c:v>
                </c:pt>
                <c:pt idx="59">
                  <c:v>2.9993151211711751E-2</c:v>
                </c:pt>
                <c:pt idx="60">
                  <c:v>6.0482203461444062E-2</c:v>
                </c:pt>
                <c:pt idx="61">
                  <c:v>6.6324520765837544E-2</c:v>
                </c:pt>
                <c:pt idx="62">
                  <c:v>7.4112596585993423E-2</c:v>
                </c:pt>
                <c:pt idx="63">
                  <c:v>5.6158542364162095E-2</c:v>
                </c:pt>
                <c:pt idx="64">
                  <c:v>5.341304082471466E-2</c:v>
                </c:pt>
                <c:pt idx="65">
                  <c:v>5.3792211420416132E-2</c:v>
                </c:pt>
                <c:pt idx="66">
                  <c:v>6.2926675997874923E-2</c:v>
                </c:pt>
                <c:pt idx="67">
                  <c:v>5.6480471667072159E-2</c:v>
                </c:pt>
                <c:pt idx="68">
                  <c:v>4.9867952262715419E-2</c:v>
                </c:pt>
                <c:pt idx="69">
                  <c:v>4.4785833858314798E-2</c:v>
                </c:pt>
                <c:pt idx="70">
                  <c:v>5.7610115383113426E-2</c:v>
                </c:pt>
                <c:pt idx="71">
                  <c:v>7.1291829722771982E-2</c:v>
                </c:pt>
                <c:pt idx="72">
                  <c:v>5.9922199135079082E-2</c:v>
                </c:pt>
                <c:pt idx="73">
                  <c:v>6.4411076325487773E-2</c:v>
                </c:pt>
                <c:pt idx="74">
                  <c:v>7.1955900863429872E-2</c:v>
                </c:pt>
                <c:pt idx="75">
                  <c:v>5.1728636158158217E-2</c:v>
                </c:pt>
                <c:pt idx="76">
                  <c:v>4.5624181184397636E-2</c:v>
                </c:pt>
                <c:pt idx="77">
                  <c:v>4.1437921139525012E-2</c:v>
                </c:pt>
                <c:pt idx="78">
                  <c:v>5.467620686559959E-2</c:v>
                </c:pt>
                <c:pt idx="79">
                  <c:v>6.3449884703479148E-2</c:v>
                </c:pt>
                <c:pt idx="80">
                  <c:v>5.7425636574683442E-2</c:v>
                </c:pt>
                <c:pt idx="81">
                  <c:v>5.1838377845851727E-2</c:v>
                </c:pt>
                <c:pt idx="82">
                  <c:v>7.4875608096270363E-2</c:v>
                </c:pt>
                <c:pt idx="83">
                  <c:v>8.4682389738537742E-2</c:v>
                </c:pt>
                <c:pt idx="84">
                  <c:v>0.10725756370583797</c:v>
                </c:pt>
                <c:pt idx="85">
                  <c:v>9.5764419181238264E-2</c:v>
                </c:pt>
                <c:pt idx="86">
                  <c:v>9.7380807464625393E-2</c:v>
                </c:pt>
                <c:pt idx="87">
                  <c:v>9.6134949465126684E-2</c:v>
                </c:pt>
                <c:pt idx="88">
                  <c:v>0.11885124879823751</c:v>
                </c:pt>
                <c:pt idx="89">
                  <c:v>0.1151730390621865</c:v>
                </c:pt>
                <c:pt idx="90">
                  <c:v>0.11449710001838793</c:v>
                </c:pt>
                <c:pt idx="91">
                  <c:v>0.11126603244108828</c:v>
                </c:pt>
                <c:pt idx="92">
                  <c:v>0.10713340218084835</c:v>
                </c:pt>
                <c:pt idx="93">
                  <c:v>0.10908115486096714</c:v>
                </c:pt>
                <c:pt idx="94">
                  <c:v>9.8980296162350351E-2</c:v>
                </c:pt>
                <c:pt idx="95">
                  <c:v>8.8437409485060126E-2</c:v>
                </c:pt>
                <c:pt idx="96">
                  <c:v>9.9210034110841616E-2</c:v>
                </c:pt>
                <c:pt idx="97">
                  <c:v>0.10278648836208763</c:v>
                </c:pt>
                <c:pt idx="98">
                  <c:v>9.5809025100684522E-2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53-4DF6-A35D-A8173D4A77C8}"/>
            </c:ext>
          </c:extLst>
        </c:ser>
        <c:ser>
          <c:idx val="11"/>
          <c:order val="9"/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Vasicek!$P$3:$P$101</c:f>
              <c:numCache>
                <c:formatCode>0.0000%</c:formatCode>
                <c:ptCount val="99"/>
                <c:pt idx="0">
                  <c:v>4.88763192369875E-2</c:v>
                </c:pt>
                <c:pt idx="1">
                  <c:v>5.1904239730952602E-2</c:v>
                </c:pt>
                <c:pt idx="2">
                  <c:v>7.3783744553279129E-2</c:v>
                </c:pt>
                <c:pt idx="3">
                  <c:v>8.2694260801493349E-2</c:v>
                </c:pt>
                <c:pt idx="4">
                  <c:v>8.4103448541563056E-2</c:v>
                </c:pt>
                <c:pt idx="5">
                  <c:v>8.2429026395784824E-2</c:v>
                </c:pt>
                <c:pt idx="6">
                  <c:v>7.0034835788427868E-2</c:v>
                </c:pt>
                <c:pt idx="7">
                  <c:v>8.7171754095913961E-2</c:v>
                </c:pt>
                <c:pt idx="8">
                  <c:v>9.4219411949523491E-2</c:v>
                </c:pt>
                <c:pt idx="9">
                  <c:v>9.3088265414990962E-2</c:v>
                </c:pt>
                <c:pt idx="10">
                  <c:v>7.3623098416572497E-2</c:v>
                </c:pt>
                <c:pt idx="11">
                  <c:v>6.7912818116358992E-2</c:v>
                </c:pt>
                <c:pt idx="12">
                  <c:v>6.9719554002121861E-2</c:v>
                </c:pt>
                <c:pt idx="13">
                  <c:v>7.3404622760896293E-2</c:v>
                </c:pt>
                <c:pt idx="14">
                  <c:v>8.3794427257708137E-2</c:v>
                </c:pt>
                <c:pt idx="15">
                  <c:v>7.7572978446099061E-2</c:v>
                </c:pt>
                <c:pt idx="16">
                  <c:v>9.293575307767353E-2</c:v>
                </c:pt>
                <c:pt idx="17">
                  <c:v>0.10169166588620757</c:v>
                </c:pt>
                <c:pt idx="18">
                  <c:v>0.10145896102063028</c:v>
                </c:pt>
                <c:pt idx="19">
                  <c:v>8.4081082622709746E-2</c:v>
                </c:pt>
                <c:pt idx="20">
                  <c:v>8.103891774082965E-2</c:v>
                </c:pt>
                <c:pt idx="21">
                  <c:v>8.1944343846787823E-2</c:v>
                </c:pt>
                <c:pt idx="22">
                  <c:v>7.7036781694860515E-2</c:v>
                </c:pt>
                <c:pt idx="23">
                  <c:v>9.027196880787898E-2</c:v>
                </c:pt>
                <c:pt idx="24">
                  <c:v>8.7641385543733741E-2</c:v>
                </c:pt>
                <c:pt idx="25">
                  <c:v>6.8626359064623887E-2</c:v>
                </c:pt>
                <c:pt idx="26">
                  <c:v>7.6864027761892384E-2</c:v>
                </c:pt>
                <c:pt idx="27">
                  <c:v>7.7050018979116272E-2</c:v>
                </c:pt>
                <c:pt idx="28">
                  <c:v>8.0518366217896667E-2</c:v>
                </c:pt>
                <c:pt idx="29">
                  <c:v>7.2645435942948561E-2</c:v>
                </c:pt>
                <c:pt idx="30">
                  <c:v>6.154417712705347E-2</c:v>
                </c:pt>
                <c:pt idx="31">
                  <c:v>5.078444284816358E-2</c:v>
                </c:pt>
                <c:pt idx="32">
                  <c:v>4.2202111575662428E-2</c:v>
                </c:pt>
                <c:pt idx="33">
                  <c:v>3.8354029679751218E-2</c:v>
                </c:pt>
                <c:pt idx="34">
                  <c:v>2.8324831485814692E-2</c:v>
                </c:pt>
                <c:pt idx="35">
                  <c:v>4.371689412011015E-2</c:v>
                </c:pt>
                <c:pt idx="36">
                  <c:v>3.8638605332050734E-2</c:v>
                </c:pt>
                <c:pt idx="37">
                  <c:v>4.5918764490838176E-2</c:v>
                </c:pt>
                <c:pt idx="38">
                  <c:v>3.2838207523740594E-2</c:v>
                </c:pt>
                <c:pt idx="39">
                  <c:v>4.3975601123252897E-2</c:v>
                </c:pt>
                <c:pt idx="40">
                  <c:v>4.5307021677762162E-2</c:v>
                </c:pt>
                <c:pt idx="41">
                  <c:v>5.4559164296381871E-2</c:v>
                </c:pt>
                <c:pt idx="42">
                  <c:v>4.787372321274945E-2</c:v>
                </c:pt>
                <c:pt idx="43">
                  <c:v>3.6627755741835008E-2</c:v>
                </c:pt>
                <c:pt idx="44">
                  <c:v>4.1914197630178007E-2</c:v>
                </c:pt>
                <c:pt idx="45">
                  <c:v>5.0697830486327249E-2</c:v>
                </c:pt>
                <c:pt idx="46">
                  <c:v>5.9437346428453927E-2</c:v>
                </c:pt>
                <c:pt idx="47">
                  <c:v>6.672042623228211E-2</c:v>
                </c:pt>
                <c:pt idx="48">
                  <c:v>6.6295961200719553E-2</c:v>
                </c:pt>
                <c:pt idx="49">
                  <c:v>5.6373840553327587E-2</c:v>
                </c:pt>
                <c:pt idx="50">
                  <c:v>5.5366372758971834E-2</c:v>
                </c:pt>
                <c:pt idx="51">
                  <c:v>3.8378605291378133E-2</c:v>
                </c:pt>
                <c:pt idx="52">
                  <c:v>2.8149621890451594E-2</c:v>
                </c:pt>
                <c:pt idx="53">
                  <c:v>1.6521131847981953E-2</c:v>
                </c:pt>
                <c:pt idx="54">
                  <c:v>3.3679419305579723E-2</c:v>
                </c:pt>
                <c:pt idx="55">
                  <c:v>2.6350448797231651E-2</c:v>
                </c:pt>
                <c:pt idx="56">
                  <c:v>2.6406302018769073E-2</c:v>
                </c:pt>
                <c:pt idx="57">
                  <c:v>3.6490376538677656E-2</c:v>
                </c:pt>
                <c:pt idx="58">
                  <c:v>4.3768286718470072E-2</c:v>
                </c:pt>
                <c:pt idx="59">
                  <c:v>5.3543669440669725E-2</c:v>
                </c:pt>
                <c:pt idx="60">
                  <c:v>5.9791472101082703E-2</c:v>
                </c:pt>
                <c:pt idx="61">
                  <c:v>6.1919586951703867E-2</c:v>
                </c:pt>
                <c:pt idx="62">
                  <c:v>7.1024085877245416E-2</c:v>
                </c:pt>
                <c:pt idx="63">
                  <c:v>7.5862375789953085E-2</c:v>
                </c:pt>
                <c:pt idx="64">
                  <c:v>7.2227036019893623E-2</c:v>
                </c:pt>
                <c:pt idx="65">
                  <c:v>4.7611782578390535E-2</c:v>
                </c:pt>
                <c:pt idx="66">
                  <c:v>4.3253344947108703E-2</c:v>
                </c:pt>
                <c:pt idx="67">
                  <c:v>3.5718306826023172E-2</c:v>
                </c:pt>
                <c:pt idx="68">
                  <c:v>3.3299482093311072E-2</c:v>
                </c:pt>
                <c:pt idx="69">
                  <c:v>2.8749481231171874E-2</c:v>
                </c:pt>
                <c:pt idx="70">
                  <c:v>1.843758543072601E-2</c:v>
                </c:pt>
                <c:pt idx="71">
                  <c:v>1.7660329501713701E-2</c:v>
                </c:pt>
                <c:pt idx="72">
                  <c:v>1.8652692794313558E-2</c:v>
                </c:pt>
                <c:pt idx="73">
                  <c:v>1.7499340690116945E-2</c:v>
                </c:pt>
                <c:pt idx="74">
                  <c:v>2.0998879755516339E-2</c:v>
                </c:pt>
                <c:pt idx="75">
                  <c:v>2.1571916896505904E-2</c:v>
                </c:pt>
                <c:pt idx="76">
                  <c:v>1.1588719225041299E-2</c:v>
                </c:pt>
                <c:pt idx="77">
                  <c:v>7.432390687625379E-3</c:v>
                </c:pt>
                <c:pt idx="78">
                  <c:v>1.3305925041736935E-2</c:v>
                </c:pt>
                <c:pt idx="79">
                  <c:v>3.2433388173391642E-2</c:v>
                </c:pt>
                <c:pt idx="80">
                  <c:v>2.7746340028580233E-2</c:v>
                </c:pt>
                <c:pt idx="81">
                  <c:v>1.6020636504904227E-2</c:v>
                </c:pt>
                <c:pt idx="82">
                  <c:v>1.017969907860081E-2</c:v>
                </c:pt>
                <c:pt idx="83">
                  <c:v>-9.1794279685821802E-4</c:v>
                </c:pt>
                <c:pt idx="84">
                  <c:v>-3.632852195292564E-3</c:v>
                </c:pt>
                <c:pt idx="85">
                  <c:v>6.9570740601483166E-3</c:v>
                </c:pt>
                <c:pt idx="86">
                  <c:v>2.3885350456581519E-2</c:v>
                </c:pt>
                <c:pt idx="87">
                  <c:v>3.5993856953837861E-2</c:v>
                </c:pt>
                <c:pt idx="88">
                  <c:v>5.0633977634244098E-2</c:v>
                </c:pt>
                <c:pt idx="89">
                  <c:v>4.1456587689535612E-2</c:v>
                </c:pt>
                <c:pt idx="90">
                  <c:v>5.2346107345114266E-2</c:v>
                </c:pt>
                <c:pt idx="91">
                  <c:v>5.1728078437069697E-2</c:v>
                </c:pt>
                <c:pt idx="92">
                  <c:v>3.6132878136315577E-2</c:v>
                </c:pt>
                <c:pt idx="93">
                  <c:v>4.0988011652666675E-2</c:v>
                </c:pt>
                <c:pt idx="94">
                  <c:v>2.4268726093145003E-2</c:v>
                </c:pt>
                <c:pt idx="95">
                  <c:v>1.6771343104663206E-2</c:v>
                </c:pt>
                <c:pt idx="96">
                  <c:v>1.0380927679394603E-2</c:v>
                </c:pt>
                <c:pt idx="97">
                  <c:v>1.5389466700172825E-2</c:v>
                </c:pt>
                <c:pt idx="98">
                  <c:v>1.7731439685357942E-2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53-4DF6-A35D-A8173D4A77C8}"/>
            </c:ext>
          </c:extLst>
        </c:ser>
        <c:ser>
          <c:idx val="12"/>
          <c:order val="10"/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Vasicek!$Q$3:$Q$101</c:f>
              <c:numCache>
                <c:formatCode>0.0000%</c:formatCode>
                <c:ptCount val="99"/>
                <c:pt idx="0">
                  <c:v>4.8480127656107368E-2</c:v>
                </c:pt>
                <c:pt idx="1">
                  <c:v>5.8004793194993798E-2</c:v>
                </c:pt>
                <c:pt idx="2">
                  <c:v>6.3943439293417087E-2</c:v>
                </c:pt>
                <c:pt idx="3">
                  <c:v>4.9530796757007924E-2</c:v>
                </c:pt>
                <c:pt idx="4">
                  <c:v>5.2177413581047265E-2</c:v>
                </c:pt>
                <c:pt idx="5">
                  <c:v>4.2078911601661433E-2</c:v>
                </c:pt>
                <c:pt idx="6">
                  <c:v>5.2691685157669317E-2</c:v>
                </c:pt>
                <c:pt idx="7">
                  <c:v>5.3201951286688857E-2</c:v>
                </c:pt>
                <c:pt idx="8">
                  <c:v>5.5246978432956326E-2</c:v>
                </c:pt>
                <c:pt idx="9">
                  <c:v>6.1291125046188E-2</c:v>
                </c:pt>
                <c:pt idx="10">
                  <c:v>5.3291347400394082E-2</c:v>
                </c:pt>
                <c:pt idx="11">
                  <c:v>4.9368677562203631E-2</c:v>
                </c:pt>
                <c:pt idx="12">
                  <c:v>2.417793958271517E-2</c:v>
                </c:pt>
                <c:pt idx="13">
                  <c:v>3.4905773650394344E-2</c:v>
                </c:pt>
                <c:pt idx="14">
                  <c:v>4.380602546598647E-2</c:v>
                </c:pt>
                <c:pt idx="15">
                  <c:v>3.6369940971757095E-2</c:v>
                </c:pt>
                <c:pt idx="16">
                  <c:v>4.0572870354893112E-2</c:v>
                </c:pt>
                <c:pt idx="17">
                  <c:v>4.7981374518450422E-2</c:v>
                </c:pt>
                <c:pt idx="18">
                  <c:v>4.2407730893488149E-2</c:v>
                </c:pt>
                <c:pt idx="19">
                  <c:v>3.7197248052353325E-2</c:v>
                </c:pt>
                <c:pt idx="20">
                  <c:v>4.3262622865030832E-2</c:v>
                </c:pt>
                <c:pt idx="21">
                  <c:v>3.8697402737483191E-2</c:v>
                </c:pt>
                <c:pt idx="22">
                  <c:v>4.0858442001629691E-2</c:v>
                </c:pt>
                <c:pt idx="23">
                  <c:v>3.5629364593417076E-2</c:v>
                </c:pt>
                <c:pt idx="24">
                  <c:v>3.0868337282363493E-2</c:v>
                </c:pt>
                <c:pt idx="25">
                  <c:v>4.4062810390978396E-2</c:v>
                </c:pt>
                <c:pt idx="26">
                  <c:v>5.4626373266640674E-2</c:v>
                </c:pt>
                <c:pt idx="27">
                  <c:v>4.9389798953442067E-2</c:v>
                </c:pt>
                <c:pt idx="28">
                  <c:v>5.4797825442853658E-2</c:v>
                </c:pt>
                <c:pt idx="29">
                  <c:v>7.2352525737355261E-2</c:v>
                </c:pt>
                <c:pt idx="30">
                  <c:v>6.0784618833421039E-2</c:v>
                </c:pt>
                <c:pt idx="31">
                  <c:v>5.530014601439949E-2</c:v>
                </c:pt>
                <c:pt idx="32">
                  <c:v>6.133809836852136E-2</c:v>
                </c:pt>
                <c:pt idx="33">
                  <c:v>5.3356627373426738E-2</c:v>
                </c:pt>
                <c:pt idx="34">
                  <c:v>3.573787996866544E-2</c:v>
                </c:pt>
                <c:pt idx="35">
                  <c:v>3.7971407692472273E-2</c:v>
                </c:pt>
                <c:pt idx="36">
                  <c:v>2.4504583987694235E-2</c:v>
                </c:pt>
                <c:pt idx="37">
                  <c:v>2.8418896473116729E-2</c:v>
                </c:pt>
                <c:pt idx="38">
                  <c:v>2.4946382471462029E-2</c:v>
                </c:pt>
                <c:pt idx="39">
                  <c:v>3.8264541019970545E-2</c:v>
                </c:pt>
                <c:pt idx="40">
                  <c:v>5.5141794559045103E-2</c:v>
                </c:pt>
                <c:pt idx="41">
                  <c:v>6.3176723975782376E-2</c:v>
                </c:pt>
                <c:pt idx="42">
                  <c:v>7.6169139880801651E-2</c:v>
                </c:pt>
                <c:pt idx="43">
                  <c:v>7.5094856402378576E-2</c:v>
                </c:pt>
                <c:pt idx="44">
                  <c:v>7.0540001229787874E-2</c:v>
                </c:pt>
                <c:pt idx="45">
                  <c:v>8.3063042867941569E-2</c:v>
                </c:pt>
                <c:pt idx="46">
                  <c:v>7.6233808028870045E-2</c:v>
                </c:pt>
                <c:pt idx="47">
                  <c:v>8.066440964851386E-2</c:v>
                </c:pt>
                <c:pt idx="48">
                  <c:v>8.2850976731431089E-2</c:v>
                </c:pt>
                <c:pt idx="49">
                  <c:v>8.323123618043575E-2</c:v>
                </c:pt>
                <c:pt idx="50">
                  <c:v>7.6697445468863354E-2</c:v>
                </c:pt>
                <c:pt idx="51">
                  <c:v>9.2817956228308462E-2</c:v>
                </c:pt>
                <c:pt idx="52">
                  <c:v>9.3314723533160268E-2</c:v>
                </c:pt>
                <c:pt idx="53">
                  <c:v>9.7997847245651581E-2</c:v>
                </c:pt>
                <c:pt idx="54">
                  <c:v>0.10057816071695463</c:v>
                </c:pt>
                <c:pt idx="55">
                  <c:v>8.7986885931113146E-2</c:v>
                </c:pt>
                <c:pt idx="56">
                  <c:v>7.458066875736212E-2</c:v>
                </c:pt>
                <c:pt idx="57">
                  <c:v>7.6317517494729953E-2</c:v>
                </c:pt>
                <c:pt idx="58">
                  <c:v>5.9984909323523752E-2</c:v>
                </c:pt>
                <c:pt idx="59">
                  <c:v>5.0986517938407791E-2</c:v>
                </c:pt>
                <c:pt idx="60">
                  <c:v>4.768972366858195E-2</c:v>
                </c:pt>
                <c:pt idx="61">
                  <c:v>5.0629537337369079E-2</c:v>
                </c:pt>
                <c:pt idx="62">
                  <c:v>5.5934555906049579E-2</c:v>
                </c:pt>
                <c:pt idx="63">
                  <c:v>8.2668184124722516E-2</c:v>
                </c:pt>
                <c:pt idx="64">
                  <c:v>0.105531203069092</c:v>
                </c:pt>
                <c:pt idx="65">
                  <c:v>0.10817759199840331</c:v>
                </c:pt>
                <c:pt idx="66">
                  <c:v>0.1020871183312277</c:v>
                </c:pt>
                <c:pt idx="67">
                  <c:v>0.10306117057331572</c:v>
                </c:pt>
                <c:pt idx="68">
                  <c:v>0.12005342194311178</c:v>
                </c:pt>
                <c:pt idx="69">
                  <c:v>0.12356384092633438</c:v>
                </c:pt>
                <c:pt idx="70">
                  <c:v>0.12263883665520332</c:v>
                </c:pt>
                <c:pt idx="71">
                  <c:v>0.11107540303220556</c:v>
                </c:pt>
                <c:pt idx="72">
                  <c:v>0.10076259421553124</c:v>
                </c:pt>
                <c:pt idx="73">
                  <c:v>8.8879009642125764E-2</c:v>
                </c:pt>
                <c:pt idx="74">
                  <c:v>8.8319772736333332E-2</c:v>
                </c:pt>
                <c:pt idx="75">
                  <c:v>9.6914127378032788E-2</c:v>
                </c:pt>
                <c:pt idx="76">
                  <c:v>9.0607733745438859E-2</c:v>
                </c:pt>
                <c:pt idx="77">
                  <c:v>8.9265576969546956E-2</c:v>
                </c:pt>
                <c:pt idx="78">
                  <c:v>9.3943542668965027E-2</c:v>
                </c:pt>
                <c:pt idx="79">
                  <c:v>9.8723654218339521E-2</c:v>
                </c:pt>
                <c:pt idx="80">
                  <c:v>9.758711776791798E-2</c:v>
                </c:pt>
                <c:pt idx="81">
                  <c:v>8.9417008128464717E-2</c:v>
                </c:pt>
                <c:pt idx="82">
                  <c:v>8.3674972091376101E-2</c:v>
                </c:pt>
                <c:pt idx="83">
                  <c:v>9.47881684573222E-2</c:v>
                </c:pt>
                <c:pt idx="84">
                  <c:v>9.6661820913985175E-2</c:v>
                </c:pt>
                <c:pt idx="85">
                  <c:v>9.5936044554241443E-2</c:v>
                </c:pt>
                <c:pt idx="86">
                  <c:v>7.8233366221738307E-2</c:v>
                </c:pt>
                <c:pt idx="87">
                  <c:v>8.302134881647795E-2</c:v>
                </c:pt>
                <c:pt idx="88">
                  <c:v>8.1744704894359407E-2</c:v>
                </c:pt>
                <c:pt idx="89">
                  <c:v>8.5094090561014621E-2</c:v>
                </c:pt>
                <c:pt idx="90">
                  <c:v>9.2189005158428552E-2</c:v>
                </c:pt>
                <c:pt idx="91">
                  <c:v>8.9561501357761322E-2</c:v>
                </c:pt>
                <c:pt idx="92">
                  <c:v>8.0207491918064769E-2</c:v>
                </c:pt>
                <c:pt idx="93">
                  <c:v>7.8003174398211805E-2</c:v>
                </c:pt>
                <c:pt idx="94">
                  <c:v>8.7375885002642331E-2</c:v>
                </c:pt>
                <c:pt idx="95">
                  <c:v>9.1657492434296536E-2</c:v>
                </c:pt>
                <c:pt idx="96">
                  <c:v>8.4551033413499149E-2</c:v>
                </c:pt>
                <c:pt idx="97">
                  <c:v>6.7337965488254839E-2</c:v>
                </c:pt>
                <c:pt idx="98">
                  <c:v>6.4407994630766283E-2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53-4DF6-A35D-A8173D4A77C8}"/>
            </c:ext>
          </c:extLst>
        </c:ser>
        <c:ser>
          <c:idx val="13"/>
          <c:order val="11"/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Vasicek!$R$3:$R$101</c:f>
              <c:numCache>
                <c:formatCode>0.0000%</c:formatCode>
                <c:ptCount val="99"/>
                <c:pt idx="0">
                  <c:v>4.8375987609767225E-2</c:v>
                </c:pt>
                <c:pt idx="1">
                  <c:v>6.0659572361647193E-2</c:v>
                </c:pt>
                <c:pt idx="2">
                  <c:v>5.4924785338567449E-2</c:v>
                </c:pt>
                <c:pt idx="3">
                  <c:v>6.3940518058905799E-2</c:v>
                </c:pt>
                <c:pt idx="4">
                  <c:v>7.1582296433097353E-2</c:v>
                </c:pt>
                <c:pt idx="5">
                  <c:v>7.5679021740615013E-2</c:v>
                </c:pt>
                <c:pt idx="6">
                  <c:v>8.0398790912865101E-2</c:v>
                </c:pt>
                <c:pt idx="7">
                  <c:v>7.1875604824976555E-2</c:v>
                </c:pt>
                <c:pt idx="8">
                  <c:v>6.5846900582540405E-2</c:v>
                </c:pt>
                <c:pt idx="9">
                  <c:v>5.7325161251526258E-2</c:v>
                </c:pt>
                <c:pt idx="10">
                  <c:v>7.7668893567371167E-2</c:v>
                </c:pt>
                <c:pt idx="11">
                  <c:v>7.5809933729403534E-2</c:v>
                </c:pt>
                <c:pt idx="12">
                  <c:v>6.2339413216422321E-2</c:v>
                </c:pt>
                <c:pt idx="13">
                  <c:v>5.1801375950130235E-2</c:v>
                </c:pt>
                <c:pt idx="14">
                  <c:v>4.5296172374552253E-2</c:v>
                </c:pt>
                <c:pt idx="15">
                  <c:v>4.5184620011397114E-2</c:v>
                </c:pt>
                <c:pt idx="16">
                  <c:v>4.1040972194434533E-2</c:v>
                </c:pt>
                <c:pt idx="17">
                  <c:v>2.4010334943488813E-2</c:v>
                </c:pt>
                <c:pt idx="18">
                  <c:v>3.8740601434562774E-2</c:v>
                </c:pt>
                <c:pt idx="19">
                  <c:v>5.4781547506360578E-2</c:v>
                </c:pt>
                <c:pt idx="20">
                  <c:v>5.3057129328745511E-2</c:v>
                </c:pt>
                <c:pt idx="21">
                  <c:v>4.4797507490808935E-2</c:v>
                </c:pt>
                <c:pt idx="22">
                  <c:v>5.8726282600147034E-2</c:v>
                </c:pt>
                <c:pt idx="23">
                  <c:v>5.6864323344548232E-2</c:v>
                </c:pt>
                <c:pt idx="24">
                  <c:v>5.7089350864070694E-2</c:v>
                </c:pt>
                <c:pt idx="25">
                  <c:v>6.5479027383785623E-2</c:v>
                </c:pt>
                <c:pt idx="26">
                  <c:v>6.5591128161433213E-2</c:v>
                </c:pt>
                <c:pt idx="27">
                  <c:v>5.2503535429924711E-2</c:v>
                </c:pt>
                <c:pt idx="28">
                  <c:v>6.3836380707914975E-2</c:v>
                </c:pt>
                <c:pt idx="29">
                  <c:v>7.2540708040761279E-2</c:v>
                </c:pt>
                <c:pt idx="30">
                  <c:v>6.2368801037050191E-2</c:v>
                </c:pt>
                <c:pt idx="31">
                  <c:v>5.6254386377247209E-2</c:v>
                </c:pt>
                <c:pt idx="32">
                  <c:v>6.540542303172292E-2</c:v>
                </c:pt>
                <c:pt idx="33">
                  <c:v>6.6776012519854211E-2</c:v>
                </c:pt>
                <c:pt idx="34">
                  <c:v>8.1139978330965437E-2</c:v>
                </c:pt>
                <c:pt idx="35">
                  <c:v>9.3863151832256755E-2</c:v>
                </c:pt>
                <c:pt idx="36">
                  <c:v>0.10148751693487071</c:v>
                </c:pt>
                <c:pt idx="37">
                  <c:v>9.6880313817628419E-2</c:v>
                </c:pt>
                <c:pt idx="38">
                  <c:v>0.10767171889696234</c:v>
                </c:pt>
                <c:pt idx="39">
                  <c:v>0.11274040373225978</c:v>
                </c:pt>
                <c:pt idx="40">
                  <c:v>0.13339218392336549</c:v>
                </c:pt>
                <c:pt idx="41">
                  <c:v>0.14205651988753967</c:v>
                </c:pt>
                <c:pt idx="42">
                  <c:v>0.13075213348911952</c:v>
                </c:pt>
                <c:pt idx="43">
                  <c:v>0.13632585785245219</c:v>
                </c:pt>
                <c:pt idx="44">
                  <c:v>0.14717508431979989</c:v>
                </c:pt>
                <c:pt idx="45">
                  <c:v>0.14755959631303261</c:v>
                </c:pt>
                <c:pt idx="46">
                  <c:v>0.14871071300935257</c:v>
                </c:pt>
                <c:pt idx="47">
                  <c:v>0.14655881966201365</c:v>
                </c:pt>
                <c:pt idx="48">
                  <c:v>0.13621768254572267</c:v>
                </c:pt>
                <c:pt idx="49">
                  <c:v>0.14276181458641074</c:v>
                </c:pt>
                <c:pt idx="50">
                  <c:v>0.14039244886121766</c:v>
                </c:pt>
                <c:pt idx="51">
                  <c:v>0.13825785280343408</c:v>
                </c:pt>
                <c:pt idx="52">
                  <c:v>0.13433882887501553</c:v>
                </c:pt>
                <c:pt idx="53">
                  <c:v>0.11060639782953519</c:v>
                </c:pt>
                <c:pt idx="54">
                  <c:v>0.10751188049092729</c:v>
                </c:pt>
                <c:pt idx="55">
                  <c:v>0.1069103070965465</c:v>
                </c:pt>
                <c:pt idx="56">
                  <c:v>0.10491731189214203</c:v>
                </c:pt>
                <c:pt idx="57">
                  <c:v>9.4633413497004423E-2</c:v>
                </c:pt>
                <c:pt idx="58">
                  <c:v>0.11238024994947751</c:v>
                </c:pt>
                <c:pt idx="59">
                  <c:v>0.11986249005310715</c:v>
                </c:pt>
                <c:pt idx="60">
                  <c:v>0.12901778064237152</c:v>
                </c:pt>
                <c:pt idx="61">
                  <c:v>0.12482932201980422</c:v>
                </c:pt>
                <c:pt idx="62">
                  <c:v>0.11954892570358866</c:v>
                </c:pt>
                <c:pt idx="63">
                  <c:v>0.10193126681374212</c:v>
                </c:pt>
                <c:pt idx="64">
                  <c:v>8.6001764665368879E-2</c:v>
                </c:pt>
                <c:pt idx="65">
                  <c:v>9.0507337450235009E-2</c:v>
                </c:pt>
                <c:pt idx="66">
                  <c:v>9.7270425138378372E-2</c:v>
                </c:pt>
                <c:pt idx="67">
                  <c:v>8.6417001802611373E-2</c:v>
                </c:pt>
                <c:pt idx="68">
                  <c:v>8.3058417224347578E-2</c:v>
                </c:pt>
                <c:pt idx="69">
                  <c:v>6.4829024850923428E-2</c:v>
                </c:pt>
                <c:pt idx="70">
                  <c:v>5.9046450630779679E-2</c:v>
                </c:pt>
                <c:pt idx="71">
                  <c:v>6.9781179781505914E-2</c:v>
                </c:pt>
                <c:pt idx="72">
                  <c:v>6.2167833420140109E-2</c:v>
                </c:pt>
                <c:pt idx="73">
                  <c:v>6.6852588264406113E-2</c:v>
                </c:pt>
                <c:pt idx="74">
                  <c:v>6.9964063768526596E-2</c:v>
                </c:pt>
                <c:pt idx="75">
                  <c:v>7.4263472527614255E-2</c:v>
                </c:pt>
                <c:pt idx="76">
                  <c:v>6.6256271117926785E-2</c:v>
                </c:pt>
                <c:pt idx="77">
                  <c:v>7.8289717556600316E-2</c:v>
                </c:pt>
                <c:pt idx="78">
                  <c:v>8.4802804755984076E-2</c:v>
                </c:pt>
                <c:pt idx="79">
                  <c:v>8.9965970850324983E-2</c:v>
                </c:pt>
                <c:pt idx="80">
                  <c:v>9.0115847083367437E-2</c:v>
                </c:pt>
                <c:pt idx="81">
                  <c:v>7.6996105724384353E-2</c:v>
                </c:pt>
                <c:pt idx="82">
                  <c:v>8.1409464775384258E-2</c:v>
                </c:pt>
                <c:pt idx="83">
                  <c:v>7.5030561380341892E-2</c:v>
                </c:pt>
                <c:pt idx="84">
                  <c:v>6.8849446032635125E-2</c:v>
                </c:pt>
                <c:pt idx="85">
                  <c:v>7.3918484630953893E-2</c:v>
                </c:pt>
                <c:pt idx="86">
                  <c:v>8.4540826698446647E-2</c:v>
                </c:pt>
                <c:pt idx="87">
                  <c:v>8.9467156339834028E-2</c:v>
                </c:pt>
                <c:pt idx="88">
                  <c:v>7.6863686191615863E-2</c:v>
                </c:pt>
                <c:pt idx="89">
                  <c:v>8.1913096664944549E-2</c:v>
                </c:pt>
                <c:pt idx="90">
                  <c:v>8.483890918947741E-2</c:v>
                </c:pt>
                <c:pt idx="91">
                  <c:v>0.10147113772633325</c:v>
                </c:pt>
                <c:pt idx="92">
                  <c:v>8.2392477876474218E-2</c:v>
                </c:pt>
                <c:pt idx="93">
                  <c:v>8.6024212269218123E-2</c:v>
                </c:pt>
                <c:pt idx="94">
                  <c:v>9.7474730006709198E-2</c:v>
                </c:pt>
                <c:pt idx="95">
                  <c:v>0.11517496799499272</c:v>
                </c:pt>
                <c:pt idx="96">
                  <c:v>0.10446098448358304</c:v>
                </c:pt>
                <c:pt idx="97">
                  <c:v>7.9739332327160628E-2</c:v>
                </c:pt>
                <c:pt idx="98">
                  <c:v>6.5484383350694314E-2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F53-4DF6-A35D-A8173D4A77C8}"/>
            </c:ext>
          </c:extLst>
        </c:ser>
        <c:ser>
          <c:idx val="14"/>
          <c:order val="12"/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Vasicek!$S$3:$S$101</c:f>
              <c:numCache>
                <c:formatCode>0.0000%</c:formatCode>
                <c:ptCount val="99"/>
                <c:pt idx="0">
                  <c:v>4.9601261881453133E-2</c:v>
                </c:pt>
                <c:pt idx="1">
                  <c:v>5.1053876287583351E-2</c:v>
                </c:pt>
                <c:pt idx="2">
                  <c:v>5.1191880300091974E-2</c:v>
                </c:pt>
                <c:pt idx="3">
                  <c:v>4.8816691163275493E-2</c:v>
                </c:pt>
                <c:pt idx="4">
                  <c:v>4.6979214947035504E-2</c:v>
                </c:pt>
                <c:pt idx="5">
                  <c:v>4.9537077784490791E-2</c:v>
                </c:pt>
                <c:pt idx="6">
                  <c:v>5.285731312817022E-2</c:v>
                </c:pt>
                <c:pt idx="7">
                  <c:v>6.4245444712814098E-2</c:v>
                </c:pt>
                <c:pt idx="8">
                  <c:v>5.4250215757464242E-2</c:v>
                </c:pt>
                <c:pt idx="9">
                  <c:v>6.2592780456985256E-2</c:v>
                </c:pt>
                <c:pt idx="10">
                  <c:v>5.0027932560838144E-2</c:v>
                </c:pt>
                <c:pt idx="11">
                  <c:v>5.9678372938251324E-2</c:v>
                </c:pt>
                <c:pt idx="12">
                  <c:v>6.121517399776702E-2</c:v>
                </c:pt>
                <c:pt idx="13">
                  <c:v>6.2013890335951803E-2</c:v>
                </c:pt>
                <c:pt idx="14">
                  <c:v>5.2743803414827276E-2</c:v>
                </c:pt>
                <c:pt idx="15">
                  <c:v>4.7541775823874706E-2</c:v>
                </c:pt>
                <c:pt idx="16">
                  <c:v>3.984731036586249E-2</c:v>
                </c:pt>
                <c:pt idx="17">
                  <c:v>3.3233344489134092E-2</c:v>
                </c:pt>
                <c:pt idx="18">
                  <c:v>3.6384861802847418E-2</c:v>
                </c:pt>
                <c:pt idx="19">
                  <c:v>4.1105324722961238E-2</c:v>
                </c:pt>
                <c:pt idx="20">
                  <c:v>5.7120489443880117E-2</c:v>
                </c:pt>
                <c:pt idx="21">
                  <c:v>6.4142187332933281E-2</c:v>
                </c:pt>
                <c:pt idx="22">
                  <c:v>7.4165394877606733E-2</c:v>
                </c:pt>
                <c:pt idx="23">
                  <c:v>6.8709347513614044E-2</c:v>
                </c:pt>
                <c:pt idx="24">
                  <c:v>6.5857867578464263E-2</c:v>
                </c:pt>
                <c:pt idx="25">
                  <c:v>5.6939977330513467E-2</c:v>
                </c:pt>
                <c:pt idx="26">
                  <c:v>5.7002777951441347E-2</c:v>
                </c:pt>
                <c:pt idx="27">
                  <c:v>5.8500525458489376E-2</c:v>
                </c:pt>
                <c:pt idx="28">
                  <c:v>4.8917296641090027E-2</c:v>
                </c:pt>
                <c:pt idx="29">
                  <c:v>5.5003630806300705E-2</c:v>
                </c:pt>
                <c:pt idx="30">
                  <c:v>5.403568987769649E-2</c:v>
                </c:pt>
                <c:pt idx="31">
                  <c:v>4.8533639761049262E-2</c:v>
                </c:pt>
                <c:pt idx="32">
                  <c:v>3.4899040114572323E-2</c:v>
                </c:pt>
                <c:pt idx="33">
                  <c:v>3.3252163889887346E-2</c:v>
                </c:pt>
                <c:pt idx="34">
                  <c:v>4.7202275455788228E-2</c:v>
                </c:pt>
                <c:pt idx="35">
                  <c:v>3.0924303036563135E-2</c:v>
                </c:pt>
                <c:pt idx="36">
                  <c:v>4.0421343833300226E-2</c:v>
                </c:pt>
                <c:pt idx="37">
                  <c:v>4.8190274681468019E-2</c:v>
                </c:pt>
                <c:pt idx="38">
                  <c:v>6.0168016850895428E-2</c:v>
                </c:pt>
                <c:pt idx="39">
                  <c:v>5.6251287969297112E-2</c:v>
                </c:pt>
                <c:pt idx="40">
                  <c:v>4.6897271989968986E-2</c:v>
                </c:pt>
                <c:pt idx="41">
                  <c:v>6.1955243206406586E-2</c:v>
                </c:pt>
                <c:pt idx="42">
                  <c:v>6.4593564926397035E-2</c:v>
                </c:pt>
                <c:pt idx="43">
                  <c:v>5.3434857000097549E-2</c:v>
                </c:pt>
                <c:pt idx="44">
                  <c:v>5.9532025399472159E-2</c:v>
                </c:pt>
                <c:pt idx="45">
                  <c:v>6.2454732134659081E-2</c:v>
                </c:pt>
                <c:pt idx="46">
                  <c:v>6.8397089670024155E-2</c:v>
                </c:pt>
                <c:pt idx="47">
                  <c:v>6.5600300330060132E-2</c:v>
                </c:pt>
                <c:pt idx="48">
                  <c:v>5.4134293774059518E-2</c:v>
                </c:pt>
                <c:pt idx="49">
                  <c:v>6.471550237069125E-2</c:v>
                </c:pt>
                <c:pt idx="50">
                  <c:v>7.6011263874544724E-2</c:v>
                </c:pt>
                <c:pt idx="51">
                  <c:v>8.2898035244121454E-2</c:v>
                </c:pt>
                <c:pt idx="52">
                  <c:v>9.9627432804417784E-2</c:v>
                </c:pt>
                <c:pt idx="53">
                  <c:v>0.10872743403084356</c:v>
                </c:pt>
                <c:pt idx="54">
                  <c:v>8.6694632118676201E-2</c:v>
                </c:pt>
                <c:pt idx="55">
                  <c:v>9.5095996846628505E-2</c:v>
                </c:pt>
                <c:pt idx="56">
                  <c:v>9.610845784063636E-2</c:v>
                </c:pt>
                <c:pt idx="57">
                  <c:v>0.11419689126912982</c:v>
                </c:pt>
                <c:pt idx="58">
                  <c:v>0.10289696115327614</c:v>
                </c:pt>
                <c:pt idx="59">
                  <c:v>9.7796726017428684E-2</c:v>
                </c:pt>
                <c:pt idx="60">
                  <c:v>0.11086890925664236</c:v>
                </c:pt>
                <c:pt idx="61">
                  <c:v>0.11812528143606996</c:v>
                </c:pt>
                <c:pt idx="62">
                  <c:v>0.11864299547955787</c:v>
                </c:pt>
                <c:pt idx="63">
                  <c:v>0.119779727205928</c:v>
                </c:pt>
                <c:pt idx="64">
                  <c:v>0.10778971131842145</c:v>
                </c:pt>
                <c:pt idx="65">
                  <c:v>0.11296623365543036</c:v>
                </c:pt>
                <c:pt idx="66">
                  <c:v>0.11631168817116909</c:v>
                </c:pt>
                <c:pt idx="67">
                  <c:v>0.11209920763204247</c:v>
                </c:pt>
                <c:pt idx="68">
                  <c:v>0.11261295012472206</c:v>
                </c:pt>
                <c:pt idx="69">
                  <c:v>0.10118898270052648</c:v>
                </c:pt>
                <c:pt idx="70">
                  <c:v>9.4681302948168108E-2</c:v>
                </c:pt>
                <c:pt idx="71">
                  <c:v>0.10390832343379069</c:v>
                </c:pt>
                <c:pt idx="72">
                  <c:v>0.11358880231089639</c:v>
                </c:pt>
                <c:pt idx="73">
                  <c:v>0.11896616822708495</c:v>
                </c:pt>
                <c:pt idx="74">
                  <c:v>0.11229034681186675</c:v>
                </c:pt>
                <c:pt idx="75">
                  <c:v>0.10931729691270005</c:v>
                </c:pt>
                <c:pt idx="76">
                  <c:v>0.11153489467590072</c:v>
                </c:pt>
                <c:pt idx="77">
                  <c:v>0.13305931359114104</c:v>
                </c:pt>
                <c:pt idx="78">
                  <c:v>0.1278777368925226</c:v>
                </c:pt>
                <c:pt idx="79">
                  <c:v>0.13103191626115487</c:v>
                </c:pt>
                <c:pt idx="80">
                  <c:v>0.13160022155531934</c:v>
                </c:pt>
                <c:pt idx="81">
                  <c:v>0.13329669970291824</c:v>
                </c:pt>
                <c:pt idx="82">
                  <c:v>0.13251210284929835</c:v>
                </c:pt>
                <c:pt idx="83">
                  <c:v>0.15684415359358433</c:v>
                </c:pt>
                <c:pt idx="84">
                  <c:v>0.14728523760025414</c:v>
                </c:pt>
                <c:pt idx="85">
                  <c:v>0.15592647388336123</c:v>
                </c:pt>
                <c:pt idx="86">
                  <c:v>0.12982553509203976</c:v>
                </c:pt>
                <c:pt idx="87">
                  <c:v>0.11843733584242186</c:v>
                </c:pt>
                <c:pt idx="88">
                  <c:v>0.11747526187457934</c:v>
                </c:pt>
                <c:pt idx="89">
                  <c:v>0.11699115897059448</c:v>
                </c:pt>
                <c:pt idx="90">
                  <c:v>0.1120597423894867</c:v>
                </c:pt>
                <c:pt idx="91">
                  <c:v>0.10694652957073482</c:v>
                </c:pt>
                <c:pt idx="92">
                  <c:v>0.11402300301882157</c:v>
                </c:pt>
                <c:pt idx="93">
                  <c:v>0.11427040943005533</c:v>
                </c:pt>
                <c:pt idx="94">
                  <c:v>0.11686171770785683</c:v>
                </c:pt>
                <c:pt idx="95">
                  <c:v>0.1213411816053612</c:v>
                </c:pt>
                <c:pt idx="96">
                  <c:v>0.1245023253048482</c:v>
                </c:pt>
                <c:pt idx="97">
                  <c:v>0.11211208152412405</c:v>
                </c:pt>
                <c:pt idx="98">
                  <c:v>0.12483488734297804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F53-4DF6-A35D-A8173D4A77C8}"/>
            </c:ext>
          </c:extLst>
        </c:ser>
        <c:ser>
          <c:idx val="15"/>
          <c:order val="13"/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Vasicek!$T$3:$T$101</c:f>
              <c:numCache>
                <c:formatCode>0.0000%</c:formatCode>
                <c:ptCount val="99"/>
                <c:pt idx="0">
                  <c:v>4.4397066654133323E-2</c:v>
                </c:pt>
                <c:pt idx="1">
                  <c:v>4.7966133420710121E-2</c:v>
                </c:pt>
                <c:pt idx="2">
                  <c:v>5.2954377404191594E-2</c:v>
                </c:pt>
                <c:pt idx="3">
                  <c:v>6.6591168489092606E-2</c:v>
                </c:pt>
                <c:pt idx="4">
                  <c:v>4.4420526142065361E-2</c:v>
                </c:pt>
                <c:pt idx="5">
                  <c:v>4.6017381819635168E-2</c:v>
                </c:pt>
                <c:pt idx="6">
                  <c:v>5.5409903570797919E-2</c:v>
                </c:pt>
                <c:pt idx="7">
                  <c:v>6.9882440209739508E-2</c:v>
                </c:pt>
                <c:pt idx="8">
                  <c:v>7.5278981681320467E-2</c:v>
                </c:pt>
                <c:pt idx="9">
                  <c:v>8.0231924740314972E-2</c:v>
                </c:pt>
                <c:pt idx="10">
                  <c:v>6.351659786074923E-2</c:v>
                </c:pt>
                <c:pt idx="11">
                  <c:v>7.8942970729316886E-2</c:v>
                </c:pt>
                <c:pt idx="12">
                  <c:v>6.5823671868354874E-2</c:v>
                </c:pt>
                <c:pt idx="13">
                  <c:v>5.3485402246181389E-2</c:v>
                </c:pt>
                <c:pt idx="14">
                  <c:v>6.781208576071375E-2</c:v>
                </c:pt>
                <c:pt idx="15">
                  <c:v>6.735407552493472E-2</c:v>
                </c:pt>
                <c:pt idx="16">
                  <c:v>5.1846753562142384E-2</c:v>
                </c:pt>
                <c:pt idx="17">
                  <c:v>6.737400173098089E-2</c:v>
                </c:pt>
                <c:pt idx="18">
                  <c:v>5.9043423147506435E-2</c:v>
                </c:pt>
                <c:pt idx="19">
                  <c:v>5.1914083526667307E-2</c:v>
                </c:pt>
                <c:pt idx="20">
                  <c:v>3.4310388756405574E-2</c:v>
                </c:pt>
                <c:pt idx="21">
                  <c:v>3.9090022641008422E-2</c:v>
                </c:pt>
                <c:pt idx="22">
                  <c:v>3.7624519672072587E-2</c:v>
                </c:pt>
                <c:pt idx="23">
                  <c:v>1.799533512331174E-2</c:v>
                </c:pt>
                <c:pt idx="24">
                  <c:v>2.7502584284561062E-2</c:v>
                </c:pt>
                <c:pt idx="25">
                  <c:v>3.4950547124936129E-2</c:v>
                </c:pt>
                <c:pt idx="26">
                  <c:v>3.3827268775881006E-2</c:v>
                </c:pt>
                <c:pt idx="27">
                  <c:v>3.3461351743831941E-2</c:v>
                </c:pt>
                <c:pt idx="28">
                  <c:v>3.4404223737204823E-2</c:v>
                </c:pt>
                <c:pt idx="29">
                  <c:v>3.3164924192231007E-2</c:v>
                </c:pt>
                <c:pt idx="30">
                  <c:v>2.7367505871675246E-2</c:v>
                </c:pt>
                <c:pt idx="31">
                  <c:v>2.8064834995462331E-2</c:v>
                </c:pt>
                <c:pt idx="32">
                  <c:v>2.6607621306555869E-2</c:v>
                </c:pt>
                <c:pt idx="33">
                  <c:v>2.17008676931113E-2</c:v>
                </c:pt>
                <c:pt idx="34">
                  <c:v>2.6382519678855035E-2</c:v>
                </c:pt>
                <c:pt idx="35">
                  <c:v>3.7637754181213651E-2</c:v>
                </c:pt>
                <c:pt idx="36">
                  <c:v>3.6973930203915185E-2</c:v>
                </c:pt>
                <c:pt idx="37">
                  <c:v>4.9456413095775018E-2</c:v>
                </c:pt>
                <c:pt idx="38">
                  <c:v>6.3624148413579662E-2</c:v>
                </c:pt>
                <c:pt idx="39">
                  <c:v>6.5373886150244281E-2</c:v>
                </c:pt>
                <c:pt idx="40">
                  <c:v>7.1221555990148608E-2</c:v>
                </c:pt>
                <c:pt idx="41">
                  <c:v>6.8440558134701679E-2</c:v>
                </c:pt>
                <c:pt idx="42">
                  <c:v>7.0265287375152599E-2</c:v>
                </c:pt>
                <c:pt idx="43">
                  <c:v>7.9436267439370045E-2</c:v>
                </c:pt>
                <c:pt idx="44">
                  <c:v>9.3408599660102704E-2</c:v>
                </c:pt>
                <c:pt idx="45">
                  <c:v>8.7124196239683191E-2</c:v>
                </c:pt>
                <c:pt idx="46">
                  <c:v>7.5286386470360109E-2</c:v>
                </c:pt>
                <c:pt idx="47">
                  <c:v>7.1962379483836644E-2</c:v>
                </c:pt>
                <c:pt idx="48">
                  <c:v>7.5416930092380513E-2</c:v>
                </c:pt>
                <c:pt idx="49">
                  <c:v>7.8150909628829632E-2</c:v>
                </c:pt>
                <c:pt idx="50">
                  <c:v>5.4694361461703228E-2</c:v>
                </c:pt>
                <c:pt idx="51">
                  <c:v>5.0917129645823525E-2</c:v>
                </c:pt>
                <c:pt idx="52">
                  <c:v>4.1651321099415925E-2</c:v>
                </c:pt>
                <c:pt idx="53">
                  <c:v>3.741703940872295E-2</c:v>
                </c:pt>
                <c:pt idx="54">
                  <c:v>4.5129269667943832E-2</c:v>
                </c:pt>
                <c:pt idx="55">
                  <c:v>4.4708906555847847E-2</c:v>
                </c:pt>
                <c:pt idx="56">
                  <c:v>6.7159203813572391E-2</c:v>
                </c:pt>
                <c:pt idx="57">
                  <c:v>7.4579513499767575E-2</c:v>
                </c:pt>
                <c:pt idx="58">
                  <c:v>8.1599664349518417E-2</c:v>
                </c:pt>
                <c:pt idx="59">
                  <c:v>5.5437274217634155E-2</c:v>
                </c:pt>
                <c:pt idx="60">
                  <c:v>6.7016994303012223E-2</c:v>
                </c:pt>
                <c:pt idx="61">
                  <c:v>6.7171049488959855E-2</c:v>
                </c:pt>
                <c:pt idx="62">
                  <c:v>8.370734093265382E-2</c:v>
                </c:pt>
                <c:pt idx="63">
                  <c:v>6.9022666435133023E-2</c:v>
                </c:pt>
                <c:pt idx="64">
                  <c:v>7.596041429586016E-2</c:v>
                </c:pt>
                <c:pt idx="65">
                  <c:v>6.7411044716292279E-2</c:v>
                </c:pt>
                <c:pt idx="66">
                  <c:v>8.3115174688915008E-2</c:v>
                </c:pt>
                <c:pt idx="67">
                  <c:v>0.10255952695443021</c:v>
                </c:pt>
                <c:pt idx="68">
                  <c:v>0.10487158411125336</c:v>
                </c:pt>
                <c:pt idx="69">
                  <c:v>9.7368401325139339E-2</c:v>
                </c:pt>
                <c:pt idx="70">
                  <c:v>0.10375244160572644</c:v>
                </c:pt>
                <c:pt idx="71">
                  <c:v>0.11175971225384269</c:v>
                </c:pt>
                <c:pt idx="72">
                  <c:v>0.11750930154862686</c:v>
                </c:pt>
                <c:pt idx="73">
                  <c:v>0.10712358440554924</c:v>
                </c:pt>
                <c:pt idx="74">
                  <c:v>0.10143308200547349</c:v>
                </c:pt>
                <c:pt idx="75">
                  <c:v>9.9734786903237532E-2</c:v>
                </c:pt>
                <c:pt idx="76">
                  <c:v>0.10353608243920874</c:v>
                </c:pt>
                <c:pt idx="77">
                  <c:v>0.1009295233265886</c:v>
                </c:pt>
                <c:pt idx="78">
                  <c:v>8.9257365756696197E-2</c:v>
                </c:pt>
                <c:pt idx="79">
                  <c:v>8.3336060779632154E-2</c:v>
                </c:pt>
                <c:pt idx="80">
                  <c:v>7.2622504165205506E-2</c:v>
                </c:pt>
                <c:pt idx="81">
                  <c:v>7.3814992187674275E-2</c:v>
                </c:pt>
                <c:pt idx="82">
                  <c:v>7.5342640421342505E-2</c:v>
                </c:pt>
                <c:pt idx="83">
                  <c:v>8.62620491091345E-2</c:v>
                </c:pt>
                <c:pt idx="84">
                  <c:v>7.5752904881696378E-2</c:v>
                </c:pt>
                <c:pt idx="85">
                  <c:v>8.4862023662582997E-2</c:v>
                </c:pt>
                <c:pt idx="86">
                  <c:v>9.2159802312281117E-2</c:v>
                </c:pt>
                <c:pt idx="87">
                  <c:v>8.7720605712051092E-2</c:v>
                </c:pt>
                <c:pt idx="88">
                  <c:v>6.798161980364488E-2</c:v>
                </c:pt>
                <c:pt idx="89">
                  <c:v>8.1514353693275088E-2</c:v>
                </c:pt>
                <c:pt idx="90">
                  <c:v>9.5663371785390514E-2</c:v>
                </c:pt>
                <c:pt idx="91">
                  <c:v>9.1996581010253167E-2</c:v>
                </c:pt>
                <c:pt idx="92">
                  <c:v>9.1528113677507142E-2</c:v>
                </c:pt>
                <c:pt idx="93">
                  <c:v>8.2526108961106598E-2</c:v>
                </c:pt>
                <c:pt idx="94">
                  <c:v>9.2922891917609565E-2</c:v>
                </c:pt>
                <c:pt idx="95">
                  <c:v>8.205912273885381E-2</c:v>
                </c:pt>
                <c:pt idx="96">
                  <c:v>7.6485168248729918E-2</c:v>
                </c:pt>
                <c:pt idx="97">
                  <c:v>6.3823980281912718E-2</c:v>
                </c:pt>
                <c:pt idx="98">
                  <c:v>6.0821416066865093E-2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F53-4DF6-A35D-A8173D4A77C8}"/>
            </c:ext>
          </c:extLst>
        </c:ser>
        <c:ser>
          <c:idx val="16"/>
          <c:order val="14"/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Vasicek!$U$3:$U$101</c:f>
              <c:numCache>
                <c:formatCode>0.0000%</c:formatCode>
                <c:ptCount val="99"/>
                <c:pt idx="0">
                  <c:v>5.3505121434898148E-2</c:v>
                </c:pt>
                <c:pt idx="1">
                  <c:v>4.9054618644434979E-2</c:v>
                </c:pt>
                <c:pt idx="2">
                  <c:v>4.4958588958465523E-2</c:v>
                </c:pt>
                <c:pt idx="3">
                  <c:v>3.8105987151050069E-2</c:v>
                </c:pt>
                <c:pt idx="4">
                  <c:v>5.2565706347956681E-2</c:v>
                </c:pt>
                <c:pt idx="5">
                  <c:v>5.9178838454186242E-2</c:v>
                </c:pt>
                <c:pt idx="6">
                  <c:v>6.0244467797613402E-2</c:v>
                </c:pt>
                <c:pt idx="7">
                  <c:v>6.0352284389774392E-2</c:v>
                </c:pt>
                <c:pt idx="8">
                  <c:v>4.4525641972886304E-2</c:v>
                </c:pt>
                <c:pt idx="9">
                  <c:v>5.1617350446097977E-2</c:v>
                </c:pt>
                <c:pt idx="10">
                  <c:v>5.0847066717860864E-2</c:v>
                </c:pt>
                <c:pt idx="11">
                  <c:v>5.8109016444411306E-2</c:v>
                </c:pt>
                <c:pt idx="12">
                  <c:v>6.6203569206595217E-2</c:v>
                </c:pt>
                <c:pt idx="13">
                  <c:v>8.5195946567335798E-2</c:v>
                </c:pt>
                <c:pt idx="14">
                  <c:v>0.10282951307977517</c:v>
                </c:pt>
                <c:pt idx="15">
                  <c:v>0.10525754540516594</c:v>
                </c:pt>
                <c:pt idx="16">
                  <c:v>9.9158392696569869E-2</c:v>
                </c:pt>
                <c:pt idx="17">
                  <c:v>8.2744241134430352E-2</c:v>
                </c:pt>
                <c:pt idx="18">
                  <c:v>7.7559940188984738E-2</c:v>
                </c:pt>
                <c:pt idx="19">
                  <c:v>6.7681908043442485E-2</c:v>
                </c:pt>
                <c:pt idx="20">
                  <c:v>5.0174195871990512E-2</c:v>
                </c:pt>
                <c:pt idx="21">
                  <c:v>5.4682030584115054E-2</c:v>
                </c:pt>
                <c:pt idx="22">
                  <c:v>7.4581435345804026E-2</c:v>
                </c:pt>
                <c:pt idx="23">
                  <c:v>6.3798346486179339E-2</c:v>
                </c:pt>
                <c:pt idx="24">
                  <c:v>5.1850956748885568E-2</c:v>
                </c:pt>
                <c:pt idx="25">
                  <c:v>6.7020233921981351E-2</c:v>
                </c:pt>
                <c:pt idx="26">
                  <c:v>5.0900308324403468E-2</c:v>
                </c:pt>
                <c:pt idx="27">
                  <c:v>4.8169662881929205E-2</c:v>
                </c:pt>
                <c:pt idx="28">
                  <c:v>4.8853774222335188E-2</c:v>
                </c:pt>
                <c:pt idx="29">
                  <c:v>4.6075106858485509E-2</c:v>
                </c:pt>
                <c:pt idx="30">
                  <c:v>6.4663425622824261E-2</c:v>
                </c:pt>
                <c:pt idx="31">
                  <c:v>6.4609286035655286E-2</c:v>
                </c:pt>
                <c:pt idx="32">
                  <c:v>6.4388215414585184E-2</c:v>
                </c:pt>
                <c:pt idx="33">
                  <c:v>6.1627221455264246E-2</c:v>
                </c:pt>
                <c:pt idx="34">
                  <c:v>7.4452633921805289E-2</c:v>
                </c:pt>
                <c:pt idx="35">
                  <c:v>8.0888833178059602E-2</c:v>
                </c:pt>
                <c:pt idx="36">
                  <c:v>6.2005406906582905E-2</c:v>
                </c:pt>
                <c:pt idx="37">
                  <c:v>6.6497916600618823E-2</c:v>
                </c:pt>
                <c:pt idx="38">
                  <c:v>5.1566927651125576E-2</c:v>
                </c:pt>
                <c:pt idx="39">
                  <c:v>5.6059855302329535E-2</c:v>
                </c:pt>
                <c:pt idx="40">
                  <c:v>5.9787685431114942E-2</c:v>
                </c:pt>
                <c:pt idx="41">
                  <c:v>3.7159629735626622E-2</c:v>
                </c:pt>
                <c:pt idx="42">
                  <c:v>3.3857081603347577E-2</c:v>
                </c:pt>
                <c:pt idx="43">
                  <c:v>4.2759509688946366E-2</c:v>
                </c:pt>
                <c:pt idx="44">
                  <c:v>4.179028035304333E-2</c:v>
                </c:pt>
                <c:pt idx="45">
                  <c:v>3.9636984067915958E-2</c:v>
                </c:pt>
                <c:pt idx="46">
                  <c:v>4.2810446712428868E-2</c:v>
                </c:pt>
                <c:pt idx="47">
                  <c:v>5.8609339215981104E-2</c:v>
                </c:pt>
                <c:pt idx="48">
                  <c:v>4.3082200013717251E-2</c:v>
                </c:pt>
                <c:pt idx="49">
                  <c:v>5.7720024905441314E-2</c:v>
                </c:pt>
                <c:pt idx="50">
                  <c:v>5.6043507392208591E-2</c:v>
                </c:pt>
                <c:pt idx="51">
                  <c:v>4.3399536972420029E-2</c:v>
                </c:pt>
                <c:pt idx="52">
                  <c:v>5.3938948602050375E-2</c:v>
                </c:pt>
                <c:pt idx="53">
                  <c:v>6.2405415723519542E-2</c:v>
                </c:pt>
                <c:pt idx="54">
                  <c:v>5.4179028932258198E-2</c:v>
                </c:pt>
                <c:pt idx="55">
                  <c:v>5.0421644219952877E-2</c:v>
                </c:pt>
                <c:pt idx="56">
                  <c:v>5.6298390720741137E-2</c:v>
                </c:pt>
                <c:pt idx="57">
                  <c:v>5.380566084594024E-2</c:v>
                </c:pt>
                <c:pt idx="58">
                  <c:v>6.4994336169329842E-2</c:v>
                </c:pt>
                <c:pt idx="59">
                  <c:v>5.1537378418057493E-2</c:v>
                </c:pt>
                <c:pt idx="60">
                  <c:v>5.3882141196349022E-2</c:v>
                </c:pt>
                <c:pt idx="61">
                  <c:v>5.6660068060340261E-2</c:v>
                </c:pt>
                <c:pt idx="62">
                  <c:v>4.3265545154540556E-2</c:v>
                </c:pt>
                <c:pt idx="63">
                  <c:v>5.9010492531779112E-2</c:v>
                </c:pt>
                <c:pt idx="64">
                  <c:v>6.4130894332046162E-2</c:v>
                </c:pt>
                <c:pt idx="65">
                  <c:v>5.8377000795625897E-2</c:v>
                </c:pt>
                <c:pt idx="66">
                  <c:v>5.9731273496289948E-2</c:v>
                </c:pt>
                <c:pt idx="67">
                  <c:v>5.3821910902533188E-2</c:v>
                </c:pt>
                <c:pt idx="68">
                  <c:v>5.3952940806323631E-2</c:v>
                </c:pt>
                <c:pt idx="69">
                  <c:v>5.2970292812656541E-2</c:v>
                </c:pt>
                <c:pt idx="70">
                  <c:v>5.6873893110796166E-2</c:v>
                </c:pt>
                <c:pt idx="71">
                  <c:v>5.8925982513070685E-2</c:v>
                </c:pt>
                <c:pt idx="72">
                  <c:v>5.461853747015627E-2</c:v>
                </c:pt>
                <c:pt idx="73">
                  <c:v>6.066909439051154E-2</c:v>
                </c:pt>
                <c:pt idx="74">
                  <c:v>8.119835039700464E-2</c:v>
                </c:pt>
                <c:pt idx="75">
                  <c:v>9.4502642405977222E-2</c:v>
                </c:pt>
                <c:pt idx="76">
                  <c:v>8.2682286428918006E-2</c:v>
                </c:pt>
                <c:pt idx="77">
                  <c:v>8.9724491723546768E-2</c:v>
                </c:pt>
                <c:pt idx="78">
                  <c:v>9.021998389645712E-2</c:v>
                </c:pt>
                <c:pt idx="79">
                  <c:v>9.2400142910884553E-2</c:v>
                </c:pt>
                <c:pt idx="80">
                  <c:v>9.1369687863839866E-2</c:v>
                </c:pt>
                <c:pt idx="81">
                  <c:v>8.6454340282030917E-2</c:v>
                </c:pt>
                <c:pt idx="82">
                  <c:v>8.145963163445083E-2</c:v>
                </c:pt>
                <c:pt idx="83">
                  <c:v>8.7833861861531595E-2</c:v>
                </c:pt>
                <c:pt idx="84">
                  <c:v>9.0913648211391654E-2</c:v>
                </c:pt>
                <c:pt idx="85">
                  <c:v>0.10014624653443527</c:v>
                </c:pt>
                <c:pt idx="86">
                  <c:v>9.3388632150691125E-2</c:v>
                </c:pt>
                <c:pt idx="87">
                  <c:v>9.6553288895020892E-2</c:v>
                </c:pt>
                <c:pt idx="88">
                  <c:v>7.9335499301170315E-2</c:v>
                </c:pt>
                <c:pt idx="89">
                  <c:v>7.1074502859646463E-2</c:v>
                </c:pt>
                <c:pt idx="90">
                  <c:v>8.0795732484850752E-2</c:v>
                </c:pt>
                <c:pt idx="91">
                  <c:v>8.5205674539404488E-2</c:v>
                </c:pt>
                <c:pt idx="92">
                  <c:v>6.9031620135302604E-2</c:v>
                </c:pt>
                <c:pt idx="93">
                  <c:v>5.1514709685644373E-2</c:v>
                </c:pt>
                <c:pt idx="94">
                  <c:v>3.3345962743843931E-2</c:v>
                </c:pt>
                <c:pt idx="95">
                  <c:v>5.5894290796586199E-3</c:v>
                </c:pt>
                <c:pt idx="96">
                  <c:v>8.8182153889333759E-3</c:v>
                </c:pt>
                <c:pt idx="97">
                  <c:v>9.1674669566101097E-3</c:v>
                </c:pt>
                <c:pt idx="98">
                  <c:v>1.21967795886474E-2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F53-4DF6-A35D-A8173D4A77C8}"/>
            </c:ext>
          </c:extLst>
        </c:ser>
        <c:ser>
          <c:idx val="17"/>
          <c:order val="15"/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Vasicek!$D$3:$D$101</c:f>
              <c:strCach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0.10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0.20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0.30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0.40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0.50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0.60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0.70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0.80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0.90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strCache>
            </c:strRef>
          </c:cat>
          <c:val>
            <c:numRef>
              <c:f>Vasicek!$V$3:$V$101</c:f>
              <c:numCache>
                <c:formatCode>0.0000%</c:formatCode>
                <c:ptCount val="99"/>
                <c:pt idx="0">
                  <c:v>5.3801525441288099E-2</c:v>
                </c:pt>
                <c:pt idx="1">
                  <c:v>4.7749741716854907E-2</c:v>
                </c:pt>
                <c:pt idx="2">
                  <c:v>6.6736034900814811E-2</c:v>
                </c:pt>
                <c:pt idx="3">
                  <c:v>6.9997416428200662E-2</c:v>
                </c:pt>
                <c:pt idx="4">
                  <c:v>6.3176166842388651E-2</c:v>
                </c:pt>
                <c:pt idx="5">
                  <c:v>5.4150842343264768E-2</c:v>
                </c:pt>
                <c:pt idx="6">
                  <c:v>4.0211147088918334E-2</c:v>
                </c:pt>
                <c:pt idx="7">
                  <c:v>3.4602574480867079E-2</c:v>
                </c:pt>
                <c:pt idx="8">
                  <c:v>1.7843136338331539E-2</c:v>
                </c:pt>
                <c:pt idx="9">
                  <c:v>1.4674686270710658E-2</c:v>
                </c:pt>
                <c:pt idx="10">
                  <c:v>1.2220552425484045E-2</c:v>
                </c:pt>
                <c:pt idx="11">
                  <c:v>2.1526973232204601E-2</c:v>
                </c:pt>
                <c:pt idx="12">
                  <c:v>1.682697787654179E-2</c:v>
                </c:pt>
                <c:pt idx="13">
                  <c:v>1.6704899162377287E-2</c:v>
                </c:pt>
                <c:pt idx="14">
                  <c:v>2.7760269354900006E-2</c:v>
                </c:pt>
                <c:pt idx="15">
                  <c:v>3.5769922646368899E-2</c:v>
                </c:pt>
                <c:pt idx="16">
                  <c:v>2.1611863877513633E-2</c:v>
                </c:pt>
                <c:pt idx="17">
                  <c:v>2.8241890745728547E-2</c:v>
                </c:pt>
                <c:pt idx="18">
                  <c:v>3.0391263136672814E-2</c:v>
                </c:pt>
                <c:pt idx="19">
                  <c:v>4.4301229106514899E-2</c:v>
                </c:pt>
                <c:pt idx="20">
                  <c:v>4.513515620108044E-2</c:v>
                </c:pt>
                <c:pt idx="21">
                  <c:v>4.4411602548134352E-2</c:v>
                </c:pt>
                <c:pt idx="22">
                  <c:v>3.3985998763560614E-2</c:v>
                </c:pt>
                <c:pt idx="23">
                  <c:v>3.7902283564783104E-2</c:v>
                </c:pt>
                <c:pt idx="24">
                  <c:v>3.0663469038101729E-2</c:v>
                </c:pt>
                <c:pt idx="25">
                  <c:v>3.8614091167120765E-2</c:v>
                </c:pt>
                <c:pt idx="26">
                  <c:v>1.6655546491164307E-2</c:v>
                </c:pt>
                <c:pt idx="27">
                  <c:v>2.2943513277529408E-2</c:v>
                </c:pt>
                <c:pt idx="28">
                  <c:v>2.6701597512907436E-2</c:v>
                </c:pt>
                <c:pt idx="29">
                  <c:v>3.1723754540411181E-2</c:v>
                </c:pt>
                <c:pt idx="30">
                  <c:v>2.4712698022155397E-2</c:v>
                </c:pt>
                <c:pt idx="31">
                  <c:v>3.8206154978718501E-2</c:v>
                </c:pt>
                <c:pt idx="32">
                  <c:v>4.7557645314205421E-2</c:v>
                </c:pt>
                <c:pt idx="33">
                  <c:v>4.2504196625634538E-2</c:v>
                </c:pt>
                <c:pt idx="34">
                  <c:v>3.3103698984156021E-2</c:v>
                </c:pt>
                <c:pt idx="35">
                  <c:v>2.6755551383232899E-2</c:v>
                </c:pt>
                <c:pt idx="36">
                  <c:v>3.2691849670928683E-2</c:v>
                </c:pt>
                <c:pt idx="37">
                  <c:v>2.0691555147982349E-2</c:v>
                </c:pt>
                <c:pt idx="38">
                  <c:v>2.0950841844906989E-2</c:v>
                </c:pt>
                <c:pt idx="39">
                  <c:v>2.4716387349184455E-2</c:v>
                </c:pt>
                <c:pt idx="40">
                  <c:v>2.8252358881067613E-2</c:v>
                </c:pt>
                <c:pt idx="41">
                  <c:v>2.7260257319155049E-2</c:v>
                </c:pt>
                <c:pt idx="42">
                  <c:v>2.9676492519490016E-2</c:v>
                </c:pt>
                <c:pt idx="43">
                  <c:v>3.6592754425596279E-2</c:v>
                </c:pt>
                <c:pt idx="44">
                  <c:v>3.679265749942448E-2</c:v>
                </c:pt>
                <c:pt idx="45">
                  <c:v>4.0737667839149158E-2</c:v>
                </c:pt>
                <c:pt idx="46">
                  <c:v>3.1418509105843498E-2</c:v>
                </c:pt>
                <c:pt idx="47">
                  <c:v>2.9905057863161211E-2</c:v>
                </c:pt>
                <c:pt idx="48">
                  <c:v>3.0060004730667129E-2</c:v>
                </c:pt>
                <c:pt idx="49">
                  <c:v>3.1063124743426616E-2</c:v>
                </c:pt>
                <c:pt idx="50">
                  <c:v>3.1565502900883523E-2</c:v>
                </c:pt>
                <c:pt idx="51">
                  <c:v>4.7651972043866495E-2</c:v>
                </c:pt>
                <c:pt idx="52">
                  <c:v>5.1768816529198368E-2</c:v>
                </c:pt>
                <c:pt idx="53">
                  <c:v>4.7503130648267812E-2</c:v>
                </c:pt>
                <c:pt idx="54">
                  <c:v>5.658569157949804E-2</c:v>
                </c:pt>
                <c:pt idx="55">
                  <c:v>5.0447570174022814E-2</c:v>
                </c:pt>
                <c:pt idx="56">
                  <c:v>4.8851590777871115E-2</c:v>
                </c:pt>
                <c:pt idx="57">
                  <c:v>5.1564817927501672E-2</c:v>
                </c:pt>
                <c:pt idx="58">
                  <c:v>4.7960641192598227E-2</c:v>
                </c:pt>
                <c:pt idx="59">
                  <c:v>4.9089850845107627E-2</c:v>
                </c:pt>
                <c:pt idx="60">
                  <c:v>3.5159788413266724E-2</c:v>
                </c:pt>
                <c:pt idx="61">
                  <c:v>4.1185498561180554E-2</c:v>
                </c:pt>
                <c:pt idx="62">
                  <c:v>3.6171462930172572E-2</c:v>
                </c:pt>
                <c:pt idx="63">
                  <c:v>4.1550941437450736E-2</c:v>
                </c:pt>
                <c:pt idx="64">
                  <c:v>3.3262632959510888E-2</c:v>
                </c:pt>
                <c:pt idx="65">
                  <c:v>2.4124556616366324E-2</c:v>
                </c:pt>
                <c:pt idx="66">
                  <c:v>3.0296315724529368E-2</c:v>
                </c:pt>
                <c:pt idx="67">
                  <c:v>2.9922218075171619E-2</c:v>
                </c:pt>
                <c:pt idx="68">
                  <c:v>4.0302179916952306E-2</c:v>
                </c:pt>
                <c:pt idx="69">
                  <c:v>4.6388102212294675E-2</c:v>
                </c:pt>
                <c:pt idx="70">
                  <c:v>6.3315256196850245E-2</c:v>
                </c:pt>
                <c:pt idx="71">
                  <c:v>8.2624481721203125E-2</c:v>
                </c:pt>
                <c:pt idx="72">
                  <c:v>7.914872522841776E-2</c:v>
                </c:pt>
                <c:pt idx="73">
                  <c:v>7.5740230528597463E-2</c:v>
                </c:pt>
                <c:pt idx="74">
                  <c:v>8.2048853149273335E-2</c:v>
                </c:pt>
                <c:pt idx="75">
                  <c:v>8.698379225237389E-2</c:v>
                </c:pt>
                <c:pt idx="76">
                  <c:v>9.9464032180319822E-2</c:v>
                </c:pt>
                <c:pt idx="77">
                  <c:v>9.618060941190007E-2</c:v>
                </c:pt>
                <c:pt idx="78">
                  <c:v>0.10393552733357229</c:v>
                </c:pt>
                <c:pt idx="79">
                  <c:v>0.10062878269599927</c:v>
                </c:pt>
                <c:pt idx="80">
                  <c:v>0.11164050246871157</c:v>
                </c:pt>
                <c:pt idx="81">
                  <c:v>9.5026322237476438E-2</c:v>
                </c:pt>
                <c:pt idx="82">
                  <c:v>8.518021659244876E-2</c:v>
                </c:pt>
                <c:pt idx="83">
                  <c:v>7.4754442877772762E-2</c:v>
                </c:pt>
                <c:pt idx="84">
                  <c:v>5.5369414681698169E-2</c:v>
                </c:pt>
                <c:pt idx="85">
                  <c:v>4.1160927683896717E-2</c:v>
                </c:pt>
                <c:pt idx="86">
                  <c:v>3.3229765878269889E-2</c:v>
                </c:pt>
                <c:pt idx="87">
                  <c:v>3.3585071586087596E-2</c:v>
                </c:pt>
                <c:pt idx="88">
                  <c:v>1.916470059781334E-2</c:v>
                </c:pt>
                <c:pt idx="89">
                  <c:v>7.9211969803696849E-3</c:v>
                </c:pt>
                <c:pt idx="90">
                  <c:v>2.2641348662001265E-2</c:v>
                </c:pt>
                <c:pt idx="91">
                  <c:v>2.2024689717073248E-2</c:v>
                </c:pt>
                <c:pt idx="92">
                  <c:v>1.3658394664083341E-2</c:v>
                </c:pt>
                <c:pt idx="93">
                  <c:v>2.5464053039031473E-2</c:v>
                </c:pt>
                <c:pt idx="94">
                  <c:v>2.5253047759971236E-2</c:v>
                </c:pt>
                <c:pt idx="95">
                  <c:v>1.8591268573718907E-2</c:v>
                </c:pt>
                <c:pt idx="96">
                  <c:v>1.5144295986720395E-2</c:v>
                </c:pt>
                <c:pt idx="97">
                  <c:v>2.26952900728698E-2</c:v>
                </c:pt>
                <c:pt idx="98">
                  <c:v>2.0290116349387675E-2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F53-4DF6-A35D-A8173D4A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6977056"/>
        <c:axId val="-226979808"/>
      </c:lineChart>
      <c:valAx>
        <c:axId val="-226979808"/>
        <c:scaling>
          <c:orientation val="minMax"/>
        </c:scaling>
        <c:delete val="0"/>
        <c:axPos val="l"/>
        <c:numFmt formatCode="0.0000%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977056"/>
        <c:crosses val="autoZero"/>
        <c:crossBetween val="between"/>
      </c:valAx>
      <c:catAx>
        <c:axId val="-2269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9798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262489063867002"/>
          <c:y val="6.4814814814814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SMM!$C$2:$C$13</c:f>
              <c:numCache>
                <c:formatCode>General</c:formatCode>
                <c:ptCount val="12"/>
                <c:pt idx="0">
                  <c:v>5.3061090850665044E-2</c:v>
                </c:pt>
                <c:pt idx="1">
                  <c:v>0.46330666593174902</c:v>
                </c:pt>
                <c:pt idx="2">
                  <c:v>8.2912097622315023E-2</c:v>
                </c:pt>
                <c:pt idx="3">
                  <c:v>0.10331133206479519</c:v>
                </c:pt>
                <c:pt idx="4">
                  <c:v>0.31893250875968732</c:v>
                </c:pt>
                <c:pt idx="5">
                  <c:v>0.22185059831796408</c:v>
                </c:pt>
                <c:pt idx="6">
                  <c:v>7.7889178269958531E-2</c:v>
                </c:pt>
                <c:pt idx="7">
                  <c:v>0.58027054330168315</c:v>
                </c:pt>
                <c:pt idx="8">
                  <c:v>9.303924571914908E-2</c:v>
                </c:pt>
                <c:pt idx="9">
                  <c:v>0.20620580579876949</c:v>
                </c:pt>
                <c:pt idx="10">
                  <c:v>0.13095446358227358</c:v>
                </c:pt>
                <c:pt idx="11">
                  <c:v>0.86320684099385536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0-45A1-8F11-285A5CFFA6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SMM!$F$2:$F$13</c:f>
              <c:numCache>
                <c:formatCode>General</c:formatCode>
                <c:ptCount val="12"/>
                <c:pt idx="0">
                  <c:v>0.94693890914933498</c:v>
                </c:pt>
                <c:pt idx="1">
                  <c:v>0.53669333406825093</c:v>
                </c:pt>
                <c:pt idx="2">
                  <c:v>0.917087902377685</c:v>
                </c:pt>
                <c:pt idx="3">
                  <c:v>0.89668866793520485</c:v>
                </c:pt>
                <c:pt idx="4">
                  <c:v>0.68106749124031274</c:v>
                </c:pt>
                <c:pt idx="5">
                  <c:v>0.77814940168203595</c:v>
                </c:pt>
                <c:pt idx="6">
                  <c:v>0.92211082173004144</c:v>
                </c:pt>
                <c:pt idx="7">
                  <c:v>0.41972945669831685</c:v>
                </c:pt>
                <c:pt idx="8">
                  <c:v>0.90696075428085088</c:v>
                </c:pt>
                <c:pt idx="9">
                  <c:v>0.79379419420123054</c:v>
                </c:pt>
                <c:pt idx="10">
                  <c:v>0.86904553641772642</c:v>
                </c:pt>
                <c:pt idx="11">
                  <c:v>0.13679315900614464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0-45A1-8F11-285A5CFF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6849024"/>
        <c:axId val="-226846272"/>
      </c:lineChart>
      <c:catAx>
        <c:axId val="-22684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846272"/>
        <c:crosses val="autoZero"/>
        <c:auto val="1"/>
        <c:lblAlgn val="ctr"/>
        <c:lblOffset val="100"/>
        <c:noMultiLvlLbl val="0"/>
      </c:catAx>
      <c:valAx>
        <c:axId val="-2268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8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 adjusted'!$A$5:$A$41</c:f>
              <c:numCache>
                <c:formatCode>General</c:formatCode>
                <c:ptCount val="37"/>
                <c:pt idx="0">
                  <c:v>0.86308084475005131</c:v>
                </c:pt>
                <c:pt idx="1">
                  <c:v>0.92551040875160717</c:v>
                </c:pt>
                <c:pt idx="2">
                  <c:v>0.90152043606596133</c:v>
                </c:pt>
                <c:pt idx="3">
                  <c:v>0.80366733651409594</c:v>
                </c:pt>
                <c:pt idx="4">
                  <c:v>0.8833595546109384</c:v>
                </c:pt>
                <c:pt idx="5">
                  <c:v>0.84000495411537268</c:v>
                </c:pt>
                <c:pt idx="6">
                  <c:v>0.81355899243982033</c:v>
                </c:pt>
                <c:pt idx="7">
                  <c:v>0.89993453239028365</c:v>
                </c:pt>
                <c:pt idx="8">
                  <c:v>0.85736626787003511</c:v>
                </c:pt>
                <c:pt idx="9">
                  <c:v>0.85193967337862697</c:v>
                </c:pt>
                <c:pt idx="10">
                  <c:v>0.92607474032976778</c:v>
                </c:pt>
                <c:pt idx="11">
                  <c:v>0.96420757233257448</c:v>
                </c:pt>
                <c:pt idx="12">
                  <c:v>0.99261319288505623</c:v>
                </c:pt>
                <c:pt idx="13">
                  <c:v>0.81001650721195251</c:v>
                </c:pt>
                <c:pt idx="14">
                  <c:v>0.99018682432143823</c:v>
                </c:pt>
                <c:pt idx="15">
                  <c:v>0.93501277882757194</c:v>
                </c:pt>
                <c:pt idx="16">
                  <c:v>0.76490513153086626</c:v>
                </c:pt>
                <c:pt idx="17">
                  <c:v>0.34669452283521751</c:v>
                </c:pt>
                <c:pt idx="18">
                  <c:v>0.19207645120388761</c:v>
                </c:pt>
                <c:pt idx="19">
                  <c:v>0.71166260977374962</c:v>
                </c:pt>
                <c:pt idx="20">
                  <c:v>0.6729513148500923</c:v>
                </c:pt>
                <c:pt idx="21">
                  <c:v>0.8770787972968529</c:v>
                </c:pt>
                <c:pt idx="22">
                  <c:v>0.75258289335092943</c:v>
                </c:pt>
                <c:pt idx="23">
                  <c:v>0.45968963243183458</c:v>
                </c:pt>
                <c:pt idx="24">
                  <c:v>0.6176256293902006</c:v>
                </c:pt>
                <c:pt idx="25">
                  <c:v>0.4941336047535938</c:v>
                </c:pt>
                <c:pt idx="26">
                  <c:v>8.8795365526682657E-2</c:v>
                </c:pt>
                <c:pt idx="27">
                  <c:v>0.62953241776797353</c:v>
                </c:pt>
                <c:pt idx="28">
                  <c:v>0.48668759775025394</c:v>
                </c:pt>
                <c:pt idx="29">
                  <c:v>0.86809932616971486</c:v>
                </c:pt>
                <c:pt idx="30">
                  <c:v>0.72448542054982867</c:v>
                </c:pt>
                <c:pt idx="31">
                  <c:v>0.2341808688954814</c:v>
                </c:pt>
                <c:pt idx="32">
                  <c:v>0.45425843412000255</c:v>
                </c:pt>
                <c:pt idx="33">
                  <c:v>0.5901412487650769</c:v>
                </c:pt>
                <c:pt idx="34">
                  <c:v>5.9659501312327445E-2</c:v>
                </c:pt>
                <c:pt idx="35">
                  <c:v>0.10465728790726658</c:v>
                </c:pt>
                <c:pt idx="36">
                  <c:v>0.90509733863012187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5-4FC8-A57A-FC03782B03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 adjusted'!$B$5:$B$41</c:f>
              <c:numCache>
                <c:formatCode>General</c:formatCode>
                <c:ptCount val="37"/>
                <c:pt idx="0">
                  <c:v>0.86308084475005131</c:v>
                </c:pt>
                <c:pt idx="1">
                  <c:v>0.92551040875160717</c:v>
                </c:pt>
                <c:pt idx="2">
                  <c:v>0.90152043606596133</c:v>
                </c:pt>
                <c:pt idx="3">
                  <c:v>0.80366733651409594</c:v>
                </c:pt>
                <c:pt idx="4">
                  <c:v>0.8833595546109384</c:v>
                </c:pt>
                <c:pt idx="5">
                  <c:v>0.84000495411537268</c:v>
                </c:pt>
                <c:pt idx="6">
                  <c:v>0.81355899243982033</c:v>
                </c:pt>
                <c:pt idx="7">
                  <c:v>0.89993453239028365</c:v>
                </c:pt>
                <c:pt idx="8">
                  <c:v>0.85736626787003511</c:v>
                </c:pt>
                <c:pt idx="9">
                  <c:v>0.85193967337862697</c:v>
                </c:pt>
                <c:pt idx="10">
                  <c:v>0.92607474032976778</c:v>
                </c:pt>
                <c:pt idx="11">
                  <c:v>0.96420757233257448</c:v>
                </c:pt>
                <c:pt idx="12">
                  <c:v>0.99261319288505623</c:v>
                </c:pt>
                <c:pt idx="13">
                  <c:v>0.81001650721195251</c:v>
                </c:pt>
                <c:pt idx="14">
                  <c:v>0.99018682432143823</c:v>
                </c:pt>
                <c:pt idx="15">
                  <c:v>0.93501277882757194</c:v>
                </c:pt>
                <c:pt idx="16">
                  <c:v>0.58507986024225178</c:v>
                </c:pt>
                <c:pt idx="17">
                  <c:v>0.12019709216393915</c:v>
                </c:pt>
                <c:pt idx="18">
                  <c:v>3.6893363107079469E-2</c:v>
                </c:pt>
                <c:pt idx="19">
                  <c:v>0.50646367014998428</c:v>
                </c:pt>
                <c:pt idx="20">
                  <c:v>0.45286347215846812</c:v>
                </c:pt>
                <c:pt idx="21">
                  <c:v>0.76926721666769393</c:v>
                </c:pt>
                <c:pt idx="22">
                  <c:v>0.5663810113644564</c:v>
                </c:pt>
                <c:pt idx="23">
                  <c:v>0.21131455816531519</c:v>
                </c:pt>
                <c:pt idx="24">
                  <c:v>0.3814614180796414</c:v>
                </c:pt>
                <c:pt idx="25">
                  <c:v>0.2441680193467809</c:v>
                </c:pt>
                <c:pt idx="26">
                  <c:v>7.8846169390172083E-3</c:v>
                </c:pt>
                <c:pt idx="27">
                  <c:v>0.39631106502079039</c:v>
                </c:pt>
                <c:pt idx="28">
                  <c:v>0.236864817803913</c:v>
                </c:pt>
                <c:pt idx="29">
                  <c:v>0.75359644009631299</c:v>
                </c:pt>
                <c:pt idx="30">
                  <c:v>0.52487912458926211</c:v>
                </c:pt>
                <c:pt idx="31">
                  <c:v>5.4840679356642608E-2</c:v>
                </c:pt>
                <c:pt idx="32">
                  <c:v>0.20635072496915674</c:v>
                </c:pt>
                <c:pt idx="33">
                  <c:v>0.34826669349400441</c:v>
                </c:pt>
                <c:pt idx="34">
                  <c:v>3.5592560968356057E-3</c:v>
                </c:pt>
                <c:pt idx="35">
                  <c:v>1.0953147912104444E-2</c:v>
                </c:pt>
                <c:pt idx="36">
                  <c:v>0.81920119239532951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5-4FC8-A57A-FC03782B03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 adjusted'!$C$5:$C$41</c:f>
              <c:numCache>
                <c:formatCode>General</c:formatCode>
                <c:ptCount val="37"/>
                <c:pt idx="0">
                  <c:v>0.87842450421227447</c:v>
                </c:pt>
                <c:pt idx="1">
                  <c:v>0.92551040875160717</c:v>
                </c:pt>
                <c:pt idx="2">
                  <c:v>0.90152043606596133</c:v>
                </c:pt>
                <c:pt idx="3">
                  <c:v>0.80366733651409594</c:v>
                </c:pt>
                <c:pt idx="4">
                  <c:v>0.8833595546109384</c:v>
                </c:pt>
                <c:pt idx="5">
                  <c:v>0.84000495411537268</c:v>
                </c:pt>
                <c:pt idx="6">
                  <c:v>0.81355899243982033</c:v>
                </c:pt>
                <c:pt idx="7">
                  <c:v>0.89993453239028365</c:v>
                </c:pt>
                <c:pt idx="8">
                  <c:v>0.85736626787003511</c:v>
                </c:pt>
                <c:pt idx="9">
                  <c:v>0.85193967337862697</c:v>
                </c:pt>
                <c:pt idx="10">
                  <c:v>0.92607474032976778</c:v>
                </c:pt>
                <c:pt idx="11">
                  <c:v>0.96420757233257448</c:v>
                </c:pt>
                <c:pt idx="12">
                  <c:v>0.99261319288505623</c:v>
                </c:pt>
                <c:pt idx="13">
                  <c:v>0.81001650721195251</c:v>
                </c:pt>
                <c:pt idx="14">
                  <c:v>0.99018682432143823</c:v>
                </c:pt>
                <c:pt idx="15">
                  <c:v>0.93501277882757194</c:v>
                </c:pt>
                <c:pt idx="16">
                  <c:v>0.58507986024225178</c:v>
                </c:pt>
                <c:pt idx="17">
                  <c:v>0.12019709216393915</c:v>
                </c:pt>
                <c:pt idx="18">
                  <c:v>3.6893363107079469E-2</c:v>
                </c:pt>
                <c:pt idx="19">
                  <c:v>0.50646367014998428</c:v>
                </c:pt>
                <c:pt idx="20">
                  <c:v>0.45286347215846812</c:v>
                </c:pt>
                <c:pt idx="21">
                  <c:v>0.76926721666769393</c:v>
                </c:pt>
                <c:pt idx="22">
                  <c:v>0.5663810113644564</c:v>
                </c:pt>
                <c:pt idx="23">
                  <c:v>0.21131455816531519</c:v>
                </c:pt>
                <c:pt idx="24">
                  <c:v>0.3814614180796414</c:v>
                </c:pt>
                <c:pt idx="25">
                  <c:v>0.2441680193467809</c:v>
                </c:pt>
                <c:pt idx="26">
                  <c:v>7.8846169390172083E-3</c:v>
                </c:pt>
                <c:pt idx="27">
                  <c:v>0.39631106502079039</c:v>
                </c:pt>
                <c:pt idx="28">
                  <c:v>0.236864817803913</c:v>
                </c:pt>
                <c:pt idx="29">
                  <c:v>0.75359644009631299</c:v>
                </c:pt>
                <c:pt idx="30">
                  <c:v>0.52487912458926211</c:v>
                </c:pt>
                <c:pt idx="31">
                  <c:v>5.4840679356642608E-2</c:v>
                </c:pt>
                <c:pt idx="32">
                  <c:v>0.20635072496915674</c:v>
                </c:pt>
                <c:pt idx="33">
                  <c:v>0.34826669349400441</c:v>
                </c:pt>
                <c:pt idx="34">
                  <c:v>3.5592560968356057E-3</c:v>
                </c:pt>
                <c:pt idx="35">
                  <c:v>1.0953147912104444E-2</c:v>
                </c:pt>
                <c:pt idx="36">
                  <c:v>0.81920119239532951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5-4FC8-A57A-FC03782B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26824768"/>
        <c:axId val="-226822288"/>
      </c:lineChart>
      <c:catAx>
        <c:axId val="-22682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822288"/>
        <c:crosses val="autoZero"/>
        <c:auto val="1"/>
        <c:lblAlgn val="ctr"/>
        <c:lblOffset val="100"/>
        <c:noMultiLvlLbl val="0"/>
      </c:catAx>
      <c:valAx>
        <c:axId val="-226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68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GARCH!$C$6:$C$17</c:f>
              <c:numCache>
                <c:formatCode>General</c:formatCode>
                <c:ptCount val="12"/>
                <c:pt idx="0">
                  <c:v>95.329966683412721</c:v>
                </c:pt>
                <c:pt idx="1">
                  <c:v>90.134630341608428</c:v>
                </c:pt>
                <c:pt idx="2">
                  <c:v>86.492186400466892</c:v>
                </c:pt>
                <c:pt idx="3">
                  <c:v>83.321604745721444</c:v>
                </c:pt>
                <c:pt idx="4">
                  <c:v>81.026826291236617</c:v>
                </c:pt>
                <c:pt idx="5">
                  <c:v>78.581782625668055</c:v>
                </c:pt>
                <c:pt idx="6">
                  <c:v>76.110654480212716</c:v>
                </c:pt>
                <c:pt idx="7">
                  <c:v>72.643090210886299</c:v>
                </c:pt>
                <c:pt idx="8">
                  <c:v>68.765993558097051</c:v>
                </c:pt>
                <c:pt idx="9">
                  <c:v>65.093792835309117</c:v>
                </c:pt>
                <c:pt idx="10">
                  <c:v>61.465000782989719</c:v>
                </c:pt>
                <c:pt idx="11">
                  <c:v>57.464456856601508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A5B-AD2C-F7F3E3AD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28221184"/>
        <c:axId val="-228218432"/>
      </c:lineChart>
      <c:catAx>
        <c:axId val="-22822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8218432"/>
        <c:crosses val="autoZero"/>
        <c:auto val="1"/>
        <c:lblAlgn val="ctr"/>
        <c:lblOffset val="100"/>
        <c:noMultiLvlLbl val="0"/>
      </c:catAx>
      <c:valAx>
        <c:axId val="-228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82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108415</xdr:colOff>
      <xdr:row>101</xdr:row>
      <xdr:rowOff>231587</xdr:rowOff>
    </xdr:from>
    <xdr:to>
      <xdr:col>19</xdr:col>
      <xdr:colOff>158750</xdr:colOff>
      <xdr:row>145</xdr:row>
      <xdr:rowOff>32565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511256</xdr:colOff>
      <xdr:row>102</xdr:row>
      <xdr:rowOff>97692</xdr:rowOff>
    </xdr:from>
    <xdr:to>
      <xdr:col>21</xdr:col>
      <xdr:colOff>902025</xdr:colOff>
      <xdr:row>107</xdr:row>
      <xdr:rowOff>32564</xdr:rowOff>
    </xdr:to>
    <xdr:sp macro="[0]!Refresh" textlink="">
      <xdr:nvSpPr>
        <xdr:cNvPr id="2" name="Abgerundetes Rechtec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107856" y="26005692"/>
          <a:ext cx="2879969" cy="12048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Refresh</a:t>
          </a:r>
        </a:p>
      </xdr:txBody>
    </xdr:sp>
    <xdr:clientData/>
  </xdr:twoCellAnchor>
  <xdr:twoCellAnchor>
    <xdr:from>
      <xdr:col>19</xdr:col>
      <xdr:colOff>762001</xdr:colOff>
      <xdr:row>138</xdr:row>
      <xdr:rowOff>101600</xdr:rowOff>
    </xdr:from>
    <xdr:to>
      <xdr:col>21</xdr:col>
      <xdr:colOff>735264</xdr:colOff>
      <xdr:row>143</xdr:row>
      <xdr:rowOff>0</xdr:rowOff>
    </xdr:to>
    <xdr:sp macro="" textlink="">
      <xdr:nvSpPr>
        <xdr:cNvPr id="3" name="Abgerundetes 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067615" y="33923705"/>
          <a:ext cx="2424140" cy="11238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de-DE" sz="7200"/>
            <a:t>Reset</a:t>
          </a:r>
        </a:p>
      </xdr:txBody>
    </xdr:sp>
    <xdr:clientData/>
  </xdr:twoCellAnchor>
  <xdr:twoCellAnchor>
    <xdr:from>
      <xdr:col>19</xdr:col>
      <xdr:colOff>490176</xdr:colOff>
      <xdr:row>109</xdr:row>
      <xdr:rowOff>89124</xdr:rowOff>
    </xdr:from>
    <xdr:to>
      <xdr:col>21</xdr:col>
      <xdr:colOff>423335</xdr:colOff>
      <xdr:row>114</xdr:row>
      <xdr:rowOff>0</xdr:rowOff>
    </xdr:to>
    <xdr:sp macro="[0]!Saule" textlink="">
      <xdr:nvSpPr>
        <xdr:cNvPr id="5" name="Abgerundetes 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3795790" y="26803685"/>
          <a:ext cx="2384036" cy="113631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7200" b="1"/>
            <a:t>Saule</a:t>
          </a:r>
        </a:p>
      </xdr:txBody>
    </xdr:sp>
    <xdr:clientData/>
  </xdr:twoCellAnchor>
  <xdr:twoCellAnchor>
    <xdr:from>
      <xdr:col>19</xdr:col>
      <xdr:colOff>334211</xdr:colOff>
      <xdr:row>116</xdr:row>
      <xdr:rowOff>222808</xdr:rowOff>
    </xdr:from>
    <xdr:to>
      <xdr:col>21</xdr:col>
      <xdr:colOff>722587</xdr:colOff>
      <xdr:row>122</xdr:row>
      <xdr:rowOff>66842</xdr:rowOff>
    </xdr:to>
    <xdr:sp macro="[0]!Linie" textlink="">
      <xdr:nvSpPr>
        <xdr:cNvPr id="6" name="Abgerundetes Rechtec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54039" y="30702808"/>
          <a:ext cx="2840789" cy="14205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7200"/>
            <a:t>  Linie</a:t>
          </a:r>
          <a:r>
            <a:rPr lang="de-DE" sz="7200" baseline="0"/>
            <a:t> </a:t>
          </a:r>
          <a:endParaRPr lang="de-DE" sz="7200"/>
        </a:p>
      </xdr:txBody>
    </xdr:sp>
    <xdr:clientData/>
  </xdr:twoCellAnchor>
  <xdr:twoCellAnchor>
    <xdr:from>
      <xdr:col>19</xdr:col>
      <xdr:colOff>383954</xdr:colOff>
      <xdr:row>125</xdr:row>
      <xdr:rowOff>59070</xdr:rowOff>
    </xdr:from>
    <xdr:to>
      <xdr:col>21</xdr:col>
      <xdr:colOff>1004186</xdr:colOff>
      <xdr:row>130</xdr:row>
      <xdr:rowOff>0</xdr:rowOff>
    </xdr:to>
    <xdr:sp macro="[0]!Balken" textlink="">
      <xdr:nvSpPr>
        <xdr:cNvPr id="7" name="Abgerundetes 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3893721" y="33285814"/>
          <a:ext cx="3101163" cy="1270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7200"/>
            <a:t>Balken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16</xdr:row>
      <xdr:rowOff>215900</xdr:rowOff>
    </xdr:from>
    <xdr:to>
      <xdr:col>7</xdr:col>
      <xdr:colOff>76200</xdr:colOff>
      <xdr:row>27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316716</xdr:colOff>
      <xdr:row>9</xdr:row>
      <xdr:rowOff>180622</xdr:rowOff>
    </xdr:from>
    <xdr:to>
      <xdr:col>9</xdr:col>
      <xdr:colOff>1172790</xdr:colOff>
      <xdr:row>20</xdr:row>
      <xdr:rowOff>164316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873512</xdr:colOff>
      <xdr:row>13</xdr:row>
      <xdr:rowOff>6815</xdr:rowOff>
    </xdr:from>
    <xdr:to>
      <xdr:col>8</xdr:col>
      <xdr:colOff>489414</xdr:colOff>
      <xdr:row>24</xdr:row>
      <xdr:rowOff>24161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167"/>
  <sheetViews>
    <sheetView topLeftCell="A81" zoomScale="25" workbookViewId="0">
      <selection activeCell="K64" sqref="K64"/>
    </sheetView>
  </sheetViews>
  <sheetFormatPr baseColWidth="10" defaultRowHeight="20.399999999999999"/>
  <cols>
    <col min="5" max="5" width="10.6640625" customWidth="1"/>
    <col min="7" max="7" width="10.6640625" customWidth="1"/>
    <col min="8" max="8" width="10.86328125" customWidth="1"/>
    <col min="10" max="10" width="10.796875" customWidth="1"/>
  </cols>
  <sheetData>
    <row r="1" spans="1:22">
      <c r="A1" t="s">
        <v>6</v>
      </c>
      <c r="B1" s="1">
        <v>0.05</v>
      </c>
      <c r="D1" t="s">
        <v>5</v>
      </c>
      <c r="E1" t="s">
        <v>7</v>
      </c>
      <c r="G1" t="s">
        <v>8</v>
      </c>
      <c r="H1" t="s">
        <v>9</v>
      </c>
      <c r="J1" s="3" t="s">
        <v>109</v>
      </c>
    </row>
    <row r="2" spans="1:22">
      <c r="A2" t="s">
        <v>0</v>
      </c>
      <c r="B2" s="1">
        <v>0.09</v>
      </c>
      <c r="D2">
        <v>0</v>
      </c>
      <c r="E2" s="1">
        <f t="shared" ref="E2:V2" si="0">r0</f>
        <v>0.05</v>
      </c>
      <c r="F2" s="1">
        <f t="shared" si="0"/>
        <v>0.05</v>
      </c>
      <c r="G2" s="1">
        <f t="shared" si="0"/>
        <v>0.05</v>
      </c>
      <c r="H2" s="1">
        <f t="shared" si="0"/>
        <v>0.05</v>
      </c>
      <c r="I2" s="1">
        <f t="shared" si="0"/>
        <v>0.05</v>
      </c>
      <c r="J2" s="1">
        <f t="shared" si="0"/>
        <v>0.05</v>
      </c>
      <c r="K2" s="1">
        <f t="shared" si="0"/>
        <v>0.05</v>
      </c>
      <c r="L2" s="1">
        <f t="shared" si="0"/>
        <v>0.05</v>
      </c>
      <c r="M2" s="1">
        <f t="shared" si="0"/>
        <v>0.05</v>
      </c>
      <c r="N2" s="1">
        <f t="shared" si="0"/>
        <v>0.05</v>
      </c>
      <c r="O2" s="1">
        <f t="shared" si="0"/>
        <v>0.05</v>
      </c>
      <c r="P2" s="1">
        <f t="shared" si="0"/>
        <v>0.05</v>
      </c>
      <c r="Q2" s="1">
        <f t="shared" si="0"/>
        <v>0.05</v>
      </c>
      <c r="R2" s="1">
        <f t="shared" si="0"/>
        <v>0.05</v>
      </c>
      <c r="S2" s="1">
        <f t="shared" si="0"/>
        <v>0.05</v>
      </c>
      <c r="T2" s="1">
        <f t="shared" si="0"/>
        <v>0.05</v>
      </c>
      <c r="U2" s="1">
        <f t="shared" si="0"/>
        <v>0.05</v>
      </c>
      <c r="V2" s="1">
        <f t="shared" si="0"/>
        <v>0.05</v>
      </c>
    </row>
    <row r="3" spans="1:22">
      <c r="A3" t="s">
        <v>2</v>
      </c>
      <c r="B3">
        <v>2.7</v>
      </c>
      <c r="D3" t="s">
        <v>10</v>
      </c>
      <c r="E3" s="3">
        <f ca="1">E2+kappa*(theta-E2)*dt+sigma*_xlfn.NORM.S.INV(RAND())</f>
        <v>5.5667321724272641E-2</v>
      </c>
      <c r="F3" s="3">
        <f t="shared" ref="F3:F34" ca="1" si="1">F2+kappa*(theta-F2)*dt+sigma*_xlfn.NORM.S.INV(RAND())</f>
        <v>2.7075771820553676E-2</v>
      </c>
      <c r="G3" s="3">
        <f t="shared" ref="G3:G34" ca="1" si="2">G2+kappa*(theta-G2)*dt+sigma*_xlfn.NORM.S.INV(RAND())</f>
        <v>4.0887530661636896E-2</v>
      </c>
      <c r="H3" s="3">
        <f t="shared" ref="H3:H34" ca="1" si="3">H2+kappa*(theta-H2)*dt+sigma*_xlfn.NORM.S.INV(RAND())</f>
        <v>2.2351503739452307E-2</v>
      </c>
      <c r="I3" s="3">
        <f t="shared" ref="I3:I34" ca="1" si="4">I2+kappa*(theta-I2)*dt+sigma*_xlfn.NORM.S.INV(RAND())</f>
        <v>4.2728913383143573E-2</v>
      </c>
      <c r="J3" s="3">
        <f t="shared" ref="J3:J34" ca="1" si="5">J2+kappa*(theta-J2)*dt+sigma*_xlfn.NORM.S.INV(RAND())</f>
        <v>5.5946823006463677E-2</v>
      </c>
      <c r="K3" s="3">
        <f t="shared" ref="K3:K34" ca="1" si="6">K2+kappa*(theta-K2)*dt+sigma*_xlfn.NORM.S.INV(RAND())</f>
        <v>5.2236356251767445E-2</v>
      </c>
      <c r="L3" s="3">
        <f t="shared" ref="L3:L34" ca="1" si="7">L2+kappa*(theta-L2)*dt+sigma*_xlfn.NORM.S.INV(RAND())</f>
        <v>4.3986366824484716E-2</v>
      </c>
      <c r="M3" s="3">
        <f t="shared" ref="M3:M34" ca="1" si="8">M2+kappa*(theta-M2)*dt+sigma*_xlfn.NORM.S.INV(RAND())</f>
        <v>4.4761664729618275E-2</v>
      </c>
      <c r="N3" s="3">
        <f t="shared" ref="N3:N34" ca="1" si="9">N2+kappa*(theta-N2)*dt+sigma*_xlfn.NORM.S.INV(RAND())</f>
        <v>3.7034433031933073E-2</v>
      </c>
      <c r="O3" s="3">
        <f t="shared" ref="O3:O34" ca="1" si="10">O2+kappa*(theta-O2)*dt+sigma*_xlfn.NORM.S.INV(RAND())</f>
        <v>5.1814413137449257E-2</v>
      </c>
      <c r="P3" s="3">
        <f t="shared" ref="P3:P34" ca="1" si="11">P2+kappa*(theta-P2)*dt+sigma*_xlfn.NORM.S.INV(RAND())</f>
        <v>4.88763192369875E-2</v>
      </c>
      <c r="Q3" s="3">
        <f t="shared" ref="Q3:Q34" ca="1" si="12">Q2+kappa*(theta-Q2)*dt+sigma*_xlfn.NORM.S.INV(RAND())</f>
        <v>4.8480127656107368E-2</v>
      </c>
      <c r="R3" s="3">
        <f t="shared" ref="R3:R34" ca="1" si="13">R2+kappa*(theta-R2)*dt+sigma*_xlfn.NORM.S.INV(RAND())</f>
        <v>4.8375987609767225E-2</v>
      </c>
      <c r="S3" s="3">
        <f t="shared" ref="S3:S34" ca="1" si="14">S2+kappa*(theta-S2)*dt+sigma*_xlfn.NORM.S.INV(RAND())</f>
        <v>4.9601261881453133E-2</v>
      </c>
      <c r="T3" s="3">
        <f t="shared" ref="T3:T34" ca="1" si="15">T2+kappa*(theta-T2)*dt+sigma*_xlfn.NORM.S.INV(RAND())</f>
        <v>4.4397066654133323E-2</v>
      </c>
      <c r="U3" s="3">
        <f t="shared" ref="U3:U34" ca="1" si="16">U2+kappa*(theta-U2)*dt+sigma*_xlfn.NORM.S.INV(RAND())</f>
        <v>5.3505121434898148E-2</v>
      </c>
      <c r="V3" s="3">
        <f t="shared" ref="V3:V34" ca="1" si="17">V2+kappa*(theta-V2)*dt+sigma*_xlfn.NORM.S.INV(RAND())</f>
        <v>5.3801525441288099E-2</v>
      </c>
    </row>
    <row r="4" spans="1:22">
      <c r="A4" t="s">
        <v>3</v>
      </c>
      <c r="B4">
        <v>1</v>
      </c>
      <c r="D4" t="s">
        <v>11</v>
      </c>
      <c r="E4" s="3">
        <f ca="1">E3+kappa*(theta-E3)*dt+sigma*_xlfn.NORM.S.INV(RAND())</f>
        <v>6.8065885299338394E-2</v>
      </c>
      <c r="F4" s="3">
        <f t="shared" ca="1" si="1"/>
        <v>4.4776327035935148E-2</v>
      </c>
      <c r="G4" s="3">
        <f t="shared" ca="1" si="2"/>
        <v>5.8320719135057451E-2</v>
      </c>
      <c r="H4" s="3">
        <f t="shared" ca="1" si="3"/>
        <v>1.4839793322159435E-2</v>
      </c>
      <c r="I4" s="3">
        <f t="shared" ca="1" si="4"/>
        <v>5.136882598661454E-2</v>
      </c>
      <c r="J4" s="3">
        <f t="shared" ca="1" si="5"/>
        <v>5.5779656287540849E-2</v>
      </c>
      <c r="K4" s="3">
        <f t="shared" ca="1" si="6"/>
        <v>6.064278198937393E-2</v>
      </c>
      <c r="L4" s="3">
        <f t="shared" ca="1" si="7"/>
        <v>2.923552124476262E-2</v>
      </c>
      <c r="M4" s="3">
        <f t="shared" ca="1" si="8"/>
        <v>4.3480165760277786E-2</v>
      </c>
      <c r="N4" s="3">
        <f t="shared" ca="1" si="9"/>
        <v>3.1412436165684926E-2</v>
      </c>
      <c r="O4" s="3">
        <f t="shared" ca="1" si="10"/>
        <v>6.8423033760593388E-2</v>
      </c>
      <c r="P4" s="3">
        <f t="shared" ca="1" si="11"/>
        <v>5.1904239730952602E-2</v>
      </c>
      <c r="Q4" s="3">
        <f t="shared" ca="1" si="12"/>
        <v>5.8004793194993798E-2</v>
      </c>
      <c r="R4" s="3">
        <f t="shared" ca="1" si="13"/>
        <v>6.0659572361647193E-2</v>
      </c>
      <c r="S4" s="3">
        <f t="shared" ca="1" si="14"/>
        <v>5.1053876287583351E-2</v>
      </c>
      <c r="T4" s="3">
        <f t="shared" ca="1" si="15"/>
        <v>4.7966133420710121E-2</v>
      </c>
      <c r="U4" s="3">
        <f t="shared" ca="1" si="16"/>
        <v>4.9054618644434979E-2</v>
      </c>
      <c r="V4" s="3">
        <f t="shared" ca="1" si="17"/>
        <v>4.7749741716854907E-2</v>
      </c>
    </row>
    <row r="5" spans="1:22">
      <c r="A5" t="s">
        <v>1</v>
      </c>
      <c r="B5">
        <f>B4/100</f>
        <v>0.01</v>
      </c>
      <c r="D5" t="s">
        <v>12</v>
      </c>
      <c r="E5" s="3">
        <f ca="1">E4+kappa*(theta-E4)*dt+sigma*'R adjusted'!A46</f>
        <v>8.2046566394689713E-2</v>
      </c>
      <c r="F5" s="3">
        <f t="shared" ca="1" si="1"/>
        <v>4.891198325978173E-2</v>
      </c>
      <c r="G5" s="3">
        <f t="shared" ca="1" si="2"/>
        <v>6.6849104104511517E-2</v>
      </c>
      <c r="H5" s="3">
        <f t="shared" ca="1" si="3"/>
        <v>1.9144129369829382E-3</v>
      </c>
      <c r="I5" s="3">
        <f t="shared" ca="1" si="4"/>
        <v>3.799848811972479E-2</v>
      </c>
      <c r="J5" s="3">
        <f t="shared" ca="1" si="5"/>
        <v>3.7037930625752329E-2</v>
      </c>
      <c r="K5" s="3">
        <f t="shared" ca="1" si="6"/>
        <v>7.4782907008177676E-2</v>
      </c>
      <c r="L5" s="3">
        <f t="shared" ca="1" si="7"/>
        <v>3.8757757203226738E-2</v>
      </c>
      <c r="M5" s="3">
        <f t="shared" ca="1" si="8"/>
        <v>3.8516593609647834E-2</v>
      </c>
      <c r="N5" s="3">
        <f t="shared" ca="1" si="9"/>
        <v>3.2705294308068893E-2</v>
      </c>
      <c r="O5" s="3">
        <f t="shared" ca="1" si="10"/>
        <v>6.4681335538066653E-2</v>
      </c>
      <c r="P5" s="3">
        <f t="shared" ca="1" si="11"/>
        <v>7.3783744553279129E-2</v>
      </c>
      <c r="Q5" s="3">
        <f t="shared" ca="1" si="12"/>
        <v>6.3943439293417087E-2</v>
      </c>
      <c r="R5" s="3">
        <f t="shared" ca="1" si="13"/>
        <v>5.4924785338567449E-2</v>
      </c>
      <c r="S5" s="3">
        <f t="shared" ca="1" si="14"/>
        <v>5.1191880300091974E-2</v>
      </c>
      <c r="T5" s="3">
        <f t="shared" ca="1" si="15"/>
        <v>5.2954377404191594E-2</v>
      </c>
      <c r="U5" s="3">
        <f t="shared" ca="1" si="16"/>
        <v>4.4958588958465523E-2</v>
      </c>
      <c r="V5" s="3">
        <f t="shared" ca="1" si="17"/>
        <v>6.6736034900814811E-2</v>
      </c>
    </row>
    <row r="6" spans="1:22">
      <c r="A6" t="s">
        <v>4</v>
      </c>
      <c r="B6" s="1">
        <v>0.01</v>
      </c>
      <c r="D6" t="s">
        <v>13</v>
      </c>
      <c r="E6" s="3">
        <f t="shared" ref="E6:E34" ca="1" si="18">E5+kappa*(theta-E5)*dt+sigma*_xlfn.NORM.S.INV(RAND())</f>
        <v>9.1205310236048526E-2</v>
      </c>
      <c r="F6" s="3">
        <f t="shared" ca="1" si="1"/>
        <v>4.3191007845314891E-2</v>
      </c>
      <c r="G6" s="3">
        <f t="shared" ca="1" si="2"/>
        <v>6.7289218899186584E-2</v>
      </c>
      <c r="H6" s="3">
        <f t="shared" ca="1" si="3"/>
        <v>-1.635557219678372E-4</v>
      </c>
      <c r="I6" s="3">
        <f t="shared" ca="1" si="4"/>
        <v>6.011589229338582E-2</v>
      </c>
      <c r="J6" s="3">
        <f t="shared" ca="1" si="5"/>
        <v>3.6165760096399886E-2</v>
      </c>
      <c r="K6" s="3">
        <f t="shared" ca="1" si="6"/>
        <v>7.5155412516583073E-2</v>
      </c>
      <c r="L6" s="3">
        <f t="shared" ca="1" si="7"/>
        <v>3.3370583226834193E-2</v>
      </c>
      <c r="M6" s="3">
        <f t="shared" ca="1" si="8"/>
        <v>3.1319972326787321E-2</v>
      </c>
      <c r="N6" s="3">
        <f t="shared" ca="1" si="9"/>
        <v>2.6523229175044599E-2</v>
      </c>
      <c r="O6" s="3">
        <f t="shared" ca="1" si="10"/>
        <v>6.694750622997718E-2</v>
      </c>
      <c r="P6" s="3">
        <f t="shared" ca="1" si="11"/>
        <v>8.2694260801493349E-2</v>
      </c>
      <c r="Q6" s="3">
        <f t="shared" ca="1" si="12"/>
        <v>4.9530796757007924E-2</v>
      </c>
      <c r="R6" s="3">
        <f t="shared" ca="1" si="13"/>
        <v>6.3940518058905799E-2</v>
      </c>
      <c r="S6" s="3">
        <f t="shared" ca="1" si="14"/>
        <v>4.8816691163275493E-2</v>
      </c>
      <c r="T6" s="3">
        <f t="shared" ca="1" si="15"/>
        <v>6.6591168489092606E-2</v>
      </c>
      <c r="U6" s="3">
        <f t="shared" ca="1" si="16"/>
        <v>3.8105987151050069E-2</v>
      </c>
      <c r="V6" s="3">
        <f t="shared" ca="1" si="17"/>
        <v>6.9997416428200662E-2</v>
      </c>
    </row>
    <row r="7" spans="1:22">
      <c r="A7" t="s">
        <v>110</v>
      </c>
      <c r="D7" t="s">
        <v>14</v>
      </c>
      <c r="E7" s="3">
        <f t="shared" ca="1" si="18"/>
        <v>0.11555984031487229</v>
      </c>
      <c r="F7" s="3">
        <f t="shared" ca="1" si="1"/>
        <v>4.3772683262989588E-2</v>
      </c>
      <c r="G7" s="3">
        <f t="shared" ca="1" si="2"/>
        <v>5.2572062580199433E-2</v>
      </c>
      <c r="H7" s="3">
        <f t="shared" ca="1" si="3"/>
        <v>8.7495173588433214E-3</v>
      </c>
      <c r="I7" s="3">
        <f t="shared" ca="1" si="4"/>
        <v>5.0405913279369823E-2</v>
      </c>
      <c r="J7" s="3">
        <f t="shared" ca="1" si="5"/>
        <v>3.3622375694265849E-2</v>
      </c>
      <c r="K7" s="3">
        <f t="shared" ca="1" si="6"/>
        <v>0.1001695135376228</v>
      </c>
      <c r="L7" s="3">
        <f t="shared" ca="1" si="7"/>
        <v>4.8031959996749231E-2</v>
      </c>
      <c r="M7" s="3">
        <f t="shared" ca="1" si="8"/>
        <v>3.610307456765486E-2</v>
      </c>
      <c r="N7" s="3">
        <f t="shared" ca="1" si="9"/>
        <v>4.2395716954600128E-2</v>
      </c>
      <c r="O7" s="3">
        <f t="shared" ca="1" si="10"/>
        <v>8.1011415354719771E-2</v>
      </c>
      <c r="P7" s="3">
        <f t="shared" ca="1" si="11"/>
        <v>8.4103448541563056E-2</v>
      </c>
      <c r="Q7" s="3">
        <f t="shared" ca="1" si="12"/>
        <v>5.2177413581047265E-2</v>
      </c>
      <c r="R7" s="3">
        <f t="shared" ca="1" si="13"/>
        <v>7.1582296433097353E-2</v>
      </c>
      <c r="S7" s="3">
        <f t="shared" ca="1" si="14"/>
        <v>4.6979214947035504E-2</v>
      </c>
      <c r="T7" s="3">
        <f t="shared" ca="1" si="15"/>
        <v>4.4420526142065361E-2</v>
      </c>
      <c r="U7" s="3">
        <f t="shared" ca="1" si="16"/>
        <v>5.2565706347956681E-2</v>
      </c>
      <c r="V7" s="3">
        <f t="shared" ca="1" si="17"/>
        <v>6.3176166842388651E-2</v>
      </c>
    </row>
    <row r="8" spans="1:22">
      <c r="D8" t="s">
        <v>15</v>
      </c>
      <c r="E8" s="3">
        <f t="shared" ca="1" si="18"/>
        <v>0.13030414194097586</v>
      </c>
      <c r="F8" s="3">
        <f t="shared" ca="1" si="1"/>
        <v>3.9252085504630725E-2</v>
      </c>
      <c r="G8" s="3">
        <f ca="1">G7+kappa*(theta-G7)*dt+sigma*_xlfn.NORM.S.INV(RAND())</f>
        <v>6.0289320232047403E-2</v>
      </c>
      <c r="H8" s="3">
        <f t="shared" ca="1" si="3"/>
        <v>1.118335638973281E-2</v>
      </c>
      <c r="I8" s="3">
        <f t="shared" ca="1" si="4"/>
        <v>5.1082730271488075E-2</v>
      </c>
      <c r="J8" s="3">
        <f t="shared" ca="1" si="5"/>
        <v>4.8666546354604392E-2</v>
      </c>
      <c r="K8" s="3">
        <f t="shared" ca="1" si="6"/>
        <v>8.8965636633642556E-2</v>
      </c>
      <c r="L8" s="3">
        <f t="shared" ca="1" si="7"/>
        <v>6.6118625920636137E-2</v>
      </c>
      <c r="M8" s="3">
        <f t="shared" ca="1" si="8"/>
        <v>2.4851834219142672E-2</v>
      </c>
      <c r="N8" s="3">
        <f t="shared" ca="1" si="9"/>
        <v>4.8859780516470434E-2</v>
      </c>
      <c r="O8" s="3">
        <f t="shared" ca="1" si="10"/>
        <v>8.2844100637347262E-2</v>
      </c>
      <c r="P8" s="3">
        <f t="shared" ca="1" si="11"/>
        <v>8.2429026395784824E-2</v>
      </c>
      <c r="Q8" s="3">
        <f t="shared" ca="1" si="12"/>
        <v>4.2078911601661433E-2</v>
      </c>
      <c r="R8" s="3">
        <f t="shared" ca="1" si="13"/>
        <v>7.5679021740615013E-2</v>
      </c>
      <c r="S8" s="3">
        <f t="shared" ca="1" si="14"/>
        <v>4.9537077784490791E-2</v>
      </c>
      <c r="T8" s="3">
        <f t="shared" ca="1" si="15"/>
        <v>4.6017381819635168E-2</v>
      </c>
      <c r="U8" s="3">
        <f t="shared" ca="1" si="16"/>
        <v>5.9178838454186242E-2</v>
      </c>
      <c r="V8" s="3">
        <f t="shared" ca="1" si="17"/>
        <v>5.4150842343264768E-2</v>
      </c>
    </row>
    <row r="9" spans="1:22">
      <c r="D9" t="s">
        <v>16</v>
      </c>
      <c r="E9" s="3">
        <f t="shared" ca="1" si="18"/>
        <v>0.1282436874552893</v>
      </c>
      <c r="F9" s="3">
        <f t="shared" ca="1" si="1"/>
        <v>1.9492810928717675E-2</v>
      </c>
      <c r="G9" s="3">
        <f ca="1">G8+kappa*(theta-G8)*dt+sigma*_xlfn.NORM.S.INV(RAND())</f>
        <v>7.2940561472771601E-2</v>
      </c>
      <c r="H9" s="3">
        <f t="shared" ca="1" si="3"/>
        <v>1.3251341770261662E-2</v>
      </c>
      <c r="I9" s="3">
        <f t="shared" ca="1" si="4"/>
        <v>6.7779212728817914E-2</v>
      </c>
      <c r="J9" s="3">
        <f t="shared" ca="1" si="5"/>
        <v>5.7241515860889339E-2</v>
      </c>
      <c r="K9" s="3">
        <f t="shared" ca="1" si="6"/>
        <v>8.6838406725768591E-2</v>
      </c>
      <c r="L9" s="3">
        <f t="shared" ca="1" si="7"/>
        <v>7.2798859654757825E-2</v>
      </c>
      <c r="M9" s="3">
        <f t="shared" ca="1" si="8"/>
        <v>3.0149399447133192E-2</v>
      </c>
      <c r="N9" s="3">
        <f t="shared" ca="1" si="9"/>
        <v>4.4805503537488939E-2</v>
      </c>
      <c r="O9" s="3">
        <f t="shared" ca="1" si="10"/>
        <v>8.7397169707986014E-2</v>
      </c>
      <c r="P9" s="3">
        <f t="shared" ca="1" si="11"/>
        <v>7.0034835788427868E-2</v>
      </c>
      <c r="Q9" s="3">
        <f t="shared" ca="1" si="12"/>
        <v>5.2691685157669317E-2</v>
      </c>
      <c r="R9" s="3">
        <f t="shared" ca="1" si="13"/>
        <v>8.0398790912865101E-2</v>
      </c>
      <c r="S9" s="3">
        <f t="shared" ca="1" si="14"/>
        <v>5.285731312817022E-2</v>
      </c>
      <c r="T9" s="3">
        <f t="shared" ca="1" si="15"/>
        <v>5.5409903570797919E-2</v>
      </c>
      <c r="U9" s="3">
        <f t="shared" ca="1" si="16"/>
        <v>6.0244467797613402E-2</v>
      </c>
      <c r="V9" s="3">
        <f t="shared" ca="1" si="17"/>
        <v>4.0211147088918334E-2</v>
      </c>
    </row>
    <row r="10" spans="1:22">
      <c r="D10" t="s">
        <v>17</v>
      </c>
      <c r="E10" s="3">
        <f t="shared" ca="1" si="18"/>
        <v>0.11528228691358564</v>
      </c>
      <c r="F10" s="3">
        <f t="shared" ca="1" si="1"/>
        <v>2.7340584372134425E-2</v>
      </c>
      <c r="G10" s="3">
        <f t="shared" ca="1" si="2"/>
        <v>6.9917475369229709E-2</v>
      </c>
      <c r="H10" s="3">
        <f t="shared" ca="1" si="3"/>
        <v>6.6108568942980575E-3</v>
      </c>
      <c r="I10" s="3">
        <f t="shared" ca="1" si="4"/>
        <v>6.9152407328751775E-2</v>
      </c>
      <c r="J10" s="3">
        <f t="shared" ca="1" si="5"/>
        <v>4.8602458017209416E-2</v>
      </c>
      <c r="K10" s="3">
        <f t="shared" ca="1" si="6"/>
        <v>8.4858318004179326E-2</v>
      </c>
      <c r="L10" s="3">
        <f t="shared" ca="1" si="7"/>
        <v>7.4307481554271415E-2</v>
      </c>
      <c r="M10" s="3">
        <f t="shared" ca="1" si="8"/>
        <v>3.057205371471889E-2</v>
      </c>
      <c r="N10" s="3">
        <f t="shared" ca="1" si="9"/>
        <v>4.9979579819419931E-2</v>
      </c>
      <c r="O10" s="3">
        <f t="shared" ca="1" si="10"/>
        <v>9.3876274049104383E-2</v>
      </c>
      <c r="P10" s="3">
        <f t="shared" ca="1" si="11"/>
        <v>8.7171754095913961E-2</v>
      </c>
      <c r="Q10" s="3">
        <f t="shared" ca="1" si="12"/>
        <v>5.3201951286688857E-2</v>
      </c>
      <c r="R10" s="3">
        <f t="shared" ca="1" si="13"/>
        <v>7.1875604824976555E-2</v>
      </c>
      <c r="S10" s="3">
        <f t="shared" ca="1" si="14"/>
        <v>6.4245444712814098E-2</v>
      </c>
      <c r="T10" s="3">
        <f t="shared" ca="1" si="15"/>
        <v>6.9882440209739508E-2</v>
      </c>
      <c r="U10" s="3">
        <f t="shared" ca="1" si="16"/>
        <v>6.0352284389774392E-2</v>
      </c>
      <c r="V10" s="3">
        <f t="shared" ca="1" si="17"/>
        <v>3.4602574480867079E-2</v>
      </c>
    </row>
    <row r="11" spans="1:22">
      <c r="D11" t="s">
        <v>18</v>
      </c>
      <c r="E11" s="3">
        <f t="shared" ca="1" si="18"/>
        <v>0.10636534179936634</v>
      </c>
      <c r="F11" s="3">
        <f t="shared" ca="1" si="1"/>
        <v>3.0723163789628229E-2</v>
      </c>
      <c r="G11" s="3">
        <f t="shared" ca="1" si="2"/>
        <v>7.0904731930154008E-2</v>
      </c>
      <c r="H11" s="3">
        <f t="shared" ca="1" si="3"/>
        <v>2.2314706288655433E-2</v>
      </c>
      <c r="I11" s="3">
        <f t="shared" ca="1" si="4"/>
        <v>8.0298416705752856E-2</v>
      </c>
      <c r="J11" s="3">
        <f t="shared" ca="1" si="5"/>
        <v>4.4600388313290891E-2</v>
      </c>
      <c r="K11" s="3">
        <f t="shared" ca="1" si="6"/>
        <v>0.10312778674242531</v>
      </c>
      <c r="L11" s="3">
        <f t="shared" ca="1" si="7"/>
        <v>8.7501858878759942E-2</v>
      </c>
      <c r="M11" s="3">
        <f t="shared" ca="1" si="8"/>
        <v>3.987712492968868E-2</v>
      </c>
      <c r="N11" s="3">
        <f t="shared" ca="1" si="9"/>
        <v>4.6619316219362585E-2</v>
      </c>
      <c r="O11" s="3">
        <f t="shared" ca="1" si="10"/>
        <v>7.2978515021690005E-2</v>
      </c>
      <c r="P11" s="3">
        <f t="shared" ca="1" si="11"/>
        <v>9.4219411949523491E-2</v>
      </c>
      <c r="Q11" s="3">
        <f t="shared" ca="1" si="12"/>
        <v>5.5246978432956326E-2</v>
      </c>
      <c r="R11" s="3">
        <f t="shared" ca="1" si="13"/>
        <v>6.5846900582540405E-2</v>
      </c>
      <c r="S11" s="3">
        <f t="shared" ca="1" si="14"/>
        <v>5.4250215757464242E-2</v>
      </c>
      <c r="T11" s="3">
        <f t="shared" ca="1" si="15"/>
        <v>7.5278981681320467E-2</v>
      </c>
      <c r="U11" s="3">
        <f t="shared" ca="1" si="16"/>
        <v>4.4525641972886304E-2</v>
      </c>
      <c r="V11" s="3">
        <f t="shared" ca="1" si="17"/>
        <v>1.7843136338331539E-2</v>
      </c>
    </row>
    <row r="12" spans="1:22">
      <c r="D12" t="s">
        <v>19</v>
      </c>
      <c r="E12" s="3">
        <f t="shared" ca="1" si="18"/>
        <v>9.8812624969869672E-2</v>
      </c>
      <c r="F12" s="3">
        <f t="shared" ca="1" si="1"/>
        <v>2.949686210646809E-2</v>
      </c>
      <c r="G12" s="3">
        <f t="shared" ca="1" si="2"/>
        <v>6.9540697482356126E-2</v>
      </c>
      <c r="H12" s="3">
        <f t="shared" ca="1" si="3"/>
        <v>1.7145404839365601E-2</v>
      </c>
      <c r="I12" s="3">
        <f t="shared" ca="1" si="4"/>
        <v>8.7084815861837542E-2</v>
      </c>
      <c r="J12" s="3">
        <f t="shared" ca="1" si="5"/>
        <v>6.1801104356661238E-2</v>
      </c>
      <c r="K12" s="3">
        <f t="shared" ca="1" si="6"/>
        <v>9.2553145587638469E-2</v>
      </c>
      <c r="L12" s="3">
        <f t="shared" ca="1" si="7"/>
        <v>8.2696560396902874E-2</v>
      </c>
      <c r="M12" s="3">
        <f t="shared" ca="1" si="8"/>
        <v>3.6555378005154349E-2</v>
      </c>
      <c r="N12" s="3">
        <f t="shared" ca="1" si="9"/>
        <v>5.0300977452272744E-2</v>
      </c>
      <c r="O12" s="3">
        <f t="shared" ca="1" si="10"/>
        <v>0.10317775716986968</v>
      </c>
      <c r="P12" s="3">
        <f t="shared" ca="1" si="11"/>
        <v>9.3088265414990962E-2</v>
      </c>
      <c r="Q12" s="3">
        <f t="shared" ca="1" si="12"/>
        <v>6.1291125046188E-2</v>
      </c>
      <c r="R12" s="3">
        <f t="shared" ca="1" si="13"/>
        <v>5.7325161251526258E-2</v>
      </c>
      <c r="S12" s="3">
        <f t="shared" ca="1" si="14"/>
        <v>6.2592780456985256E-2</v>
      </c>
      <c r="T12" s="3">
        <f t="shared" ca="1" si="15"/>
        <v>8.0231924740314972E-2</v>
      </c>
      <c r="U12" s="3">
        <f t="shared" ca="1" si="16"/>
        <v>5.1617350446097977E-2</v>
      </c>
      <c r="V12" s="3">
        <f t="shared" ca="1" si="17"/>
        <v>1.4674686270710658E-2</v>
      </c>
    </row>
    <row r="13" spans="1:22">
      <c r="D13" t="s">
        <v>20</v>
      </c>
      <c r="E13" s="3">
        <f t="shared" ca="1" si="18"/>
        <v>9.5470713634944027E-2</v>
      </c>
      <c r="F13" s="3">
        <f t="shared" ca="1" si="1"/>
        <v>3.1955873635235686E-2</v>
      </c>
      <c r="G13" s="3">
        <f t="shared" ca="1" si="2"/>
        <v>5.7171860281178329E-2</v>
      </c>
      <c r="H13" s="3">
        <f t="shared" ca="1" si="3"/>
        <v>-1.9291037240481354E-3</v>
      </c>
      <c r="I13" s="3">
        <f t="shared" ca="1" si="4"/>
        <v>0.1069210848865691</v>
      </c>
      <c r="J13" s="3">
        <f t="shared" ca="1" si="5"/>
        <v>7.2092690166677215E-2</v>
      </c>
      <c r="K13" s="3">
        <f t="shared" ca="1" si="6"/>
        <v>9.1348826784492312E-2</v>
      </c>
      <c r="L13" s="3">
        <f t="shared" ca="1" si="7"/>
        <v>8.5429800964296324E-2</v>
      </c>
      <c r="M13" s="3">
        <f t="shared" ca="1" si="8"/>
        <v>4.8564631527807219E-2</v>
      </c>
      <c r="N13" s="3">
        <f t="shared" ca="1" si="9"/>
        <v>2.701933353609973E-2</v>
      </c>
      <c r="O13" s="3">
        <f t="shared" ca="1" si="10"/>
        <v>9.6724954458547271E-2</v>
      </c>
      <c r="P13" s="3">
        <f t="shared" ca="1" si="11"/>
        <v>7.3623098416572497E-2</v>
      </c>
      <c r="Q13" s="3">
        <f t="shared" ca="1" si="12"/>
        <v>5.3291347400394082E-2</v>
      </c>
      <c r="R13" s="3">
        <f t="shared" ca="1" si="13"/>
        <v>7.7668893567371167E-2</v>
      </c>
      <c r="S13" s="3">
        <f t="shared" ca="1" si="14"/>
        <v>5.0027932560838144E-2</v>
      </c>
      <c r="T13" s="3">
        <f t="shared" ca="1" si="15"/>
        <v>6.351659786074923E-2</v>
      </c>
      <c r="U13" s="3">
        <f t="shared" ca="1" si="16"/>
        <v>5.0847066717860864E-2</v>
      </c>
      <c r="V13" s="3">
        <f t="shared" ca="1" si="17"/>
        <v>1.2220552425484045E-2</v>
      </c>
    </row>
    <row r="14" spans="1:22">
      <c r="D14" t="s">
        <v>21</v>
      </c>
      <c r="E14" s="3">
        <f t="shared" ca="1" si="18"/>
        <v>8.0188799623158641E-2</v>
      </c>
      <c r="F14" s="3">
        <f t="shared" ca="1" si="1"/>
        <v>3.9709304110424219E-2</v>
      </c>
      <c r="G14" s="3">
        <f t="shared" ca="1" si="2"/>
        <v>3.3516486130050052E-2</v>
      </c>
      <c r="H14" s="3">
        <f t="shared" ca="1" si="3"/>
        <v>-1.0107339519808585E-2</v>
      </c>
      <c r="I14" s="3">
        <f t="shared" ca="1" si="4"/>
        <v>0.1117782117855888</v>
      </c>
      <c r="J14" s="3">
        <f t="shared" ca="1" si="5"/>
        <v>8.2471365850670011E-2</v>
      </c>
      <c r="K14" s="3">
        <f t="shared" ca="1" si="6"/>
        <v>8.9605864036432378E-2</v>
      </c>
      <c r="L14" s="3">
        <f t="shared" ca="1" si="7"/>
        <v>9.1174782648439173E-2</v>
      </c>
      <c r="M14" s="3">
        <f t="shared" ca="1" si="8"/>
        <v>5.1692230197180673E-2</v>
      </c>
      <c r="N14" s="3">
        <f t="shared" ca="1" si="9"/>
        <v>2.816363758790312E-2</v>
      </c>
      <c r="O14" s="3">
        <f t="shared" ca="1" si="10"/>
        <v>8.8831638163000548E-2</v>
      </c>
      <c r="P14" s="3">
        <f t="shared" ca="1" si="11"/>
        <v>6.7912818116358992E-2</v>
      </c>
      <c r="Q14" s="3">
        <f t="shared" ca="1" si="12"/>
        <v>4.9368677562203631E-2</v>
      </c>
      <c r="R14" s="3">
        <f t="shared" ca="1" si="13"/>
        <v>7.5809933729403534E-2</v>
      </c>
      <c r="S14" s="3">
        <f t="shared" ca="1" si="14"/>
        <v>5.9678372938251324E-2</v>
      </c>
      <c r="T14" s="3">
        <f t="shared" ca="1" si="15"/>
        <v>7.8942970729316886E-2</v>
      </c>
      <c r="U14" s="3">
        <f t="shared" ca="1" si="16"/>
        <v>5.8109016444411306E-2</v>
      </c>
      <c r="V14" s="3">
        <f t="shared" ca="1" si="17"/>
        <v>2.1526973232204601E-2</v>
      </c>
    </row>
    <row r="15" spans="1:22">
      <c r="D15" t="s">
        <v>22</v>
      </c>
      <c r="E15" s="3">
        <f t="shared" ca="1" si="18"/>
        <v>7.02271287060897E-2</v>
      </c>
      <c r="F15" s="3">
        <f t="shared" ca="1" si="1"/>
        <v>3.3504424582756709E-2</v>
      </c>
      <c r="G15" s="3">
        <f t="shared" ca="1" si="2"/>
        <v>2.7456428243474298E-2</v>
      </c>
      <c r="H15" s="3">
        <f t="shared" ca="1" si="3"/>
        <v>-1.3839311173435797E-2</v>
      </c>
      <c r="I15" s="3">
        <f t="shared" ca="1" si="4"/>
        <v>9.4205671116951481E-2</v>
      </c>
      <c r="J15" s="3">
        <f t="shared" ca="1" si="5"/>
        <v>8.6422715465630295E-2</v>
      </c>
      <c r="K15" s="3">
        <f t="shared" ca="1" si="6"/>
        <v>8.9572534587219713E-2</v>
      </c>
      <c r="L15" s="3">
        <f t="shared" ca="1" si="7"/>
        <v>9.996914825659263E-2</v>
      </c>
      <c r="M15" s="3">
        <f t="shared" ca="1" si="8"/>
        <v>4.5502361986308186E-2</v>
      </c>
      <c r="N15" s="3">
        <f t="shared" ca="1" si="9"/>
        <v>7.1537706845258425E-3</v>
      </c>
      <c r="O15" s="3">
        <f t="shared" ca="1" si="10"/>
        <v>8.6080229543164855E-2</v>
      </c>
      <c r="P15" s="3">
        <f t="shared" ca="1" si="11"/>
        <v>6.9719554002121861E-2</v>
      </c>
      <c r="Q15" s="3">
        <f t="shared" ca="1" si="12"/>
        <v>2.417793958271517E-2</v>
      </c>
      <c r="R15" s="3">
        <f t="shared" ca="1" si="13"/>
        <v>6.2339413216422321E-2</v>
      </c>
      <c r="S15" s="3">
        <f t="shared" ca="1" si="14"/>
        <v>6.121517399776702E-2</v>
      </c>
      <c r="T15" s="3">
        <f t="shared" ca="1" si="15"/>
        <v>6.5823671868354874E-2</v>
      </c>
      <c r="U15" s="3">
        <f t="shared" ca="1" si="16"/>
        <v>6.6203569206595217E-2</v>
      </c>
      <c r="V15" s="3">
        <f t="shared" ca="1" si="17"/>
        <v>1.682697787654179E-2</v>
      </c>
    </row>
    <row r="16" spans="1:22">
      <c r="D16" t="s">
        <v>23</v>
      </c>
      <c r="E16" s="3">
        <f t="shared" ca="1" si="18"/>
        <v>6.8883681818912718E-2</v>
      </c>
      <c r="F16" s="3">
        <f t="shared" ca="1" si="1"/>
        <v>2.0839963327134649E-2</v>
      </c>
      <c r="G16" s="3">
        <f t="shared" ca="1" si="2"/>
        <v>3.1593957665359503E-2</v>
      </c>
      <c r="H16" s="3">
        <f t="shared" ca="1" si="3"/>
        <v>-8.516055057476879E-3</v>
      </c>
      <c r="I16" s="3">
        <f t="shared" ca="1" si="4"/>
        <v>9.4130829773927005E-2</v>
      </c>
      <c r="J16" s="3">
        <f t="shared" ca="1" si="5"/>
        <v>8.9019802589939495E-2</v>
      </c>
      <c r="K16" s="3">
        <f t="shared" ca="1" si="6"/>
        <v>8.7405571437181473E-2</v>
      </c>
      <c r="L16" s="3">
        <f t="shared" ca="1" si="7"/>
        <v>8.3869385780884639E-2</v>
      </c>
      <c r="M16" s="3">
        <f t="shared" ca="1" si="8"/>
        <v>5.0641402863953813E-2</v>
      </c>
      <c r="N16" s="3">
        <f t="shared" ca="1" si="9"/>
        <v>6.2885504825486507E-3</v>
      </c>
      <c r="O16" s="3">
        <f t="shared" ca="1" si="10"/>
        <v>6.6970102660426661E-2</v>
      </c>
      <c r="P16" s="3">
        <f t="shared" ca="1" si="11"/>
        <v>7.3404622760896293E-2</v>
      </c>
      <c r="Q16" s="3">
        <f t="shared" ca="1" si="12"/>
        <v>3.4905773650394344E-2</v>
      </c>
      <c r="R16" s="3">
        <f t="shared" ca="1" si="13"/>
        <v>5.1801375950130235E-2</v>
      </c>
      <c r="S16" s="3">
        <f t="shared" ca="1" si="14"/>
        <v>6.2013890335951803E-2</v>
      </c>
      <c r="T16" s="3">
        <f t="shared" ca="1" si="15"/>
        <v>5.3485402246181389E-2</v>
      </c>
      <c r="U16" s="3">
        <f t="shared" ca="1" si="16"/>
        <v>8.5195946567335798E-2</v>
      </c>
      <c r="V16" s="3">
        <f t="shared" ca="1" si="17"/>
        <v>1.6704899162377287E-2</v>
      </c>
    </row>
    <row r="17" spans="4:22">
      <c r="D17" t="s">
        <v>24</v>
      </c>
      <c r="E17" s="3">
        <f t="shared" ca="1" si="18"/>
        <v>7.3756248126802121E-2</v>
      </c>
      <c r="F17" s="3">
        <f t="shared" ca="1" si="1"/>
        <v>2.4838286099937323E-2</v>
      </c>
      <c r="G17" s="3">
        <f t="shared" ca="1" si="2"/>
        <v>4.0125945659206387E-2</v>
      </c>
      <c r="H17" s="3">
        <f t="shared" ca="1" si="3"/>
        <v>-2.0993263913991938E-3</v>
      </c>
      <c r="I17" s="3">
        <f t="shared" ca="1" si="4"/>
        <v>9.8146493821547151E-2</v>
      </c>
      <c r="J17" s="3">
        <f t="shared" ca="1" si="5"/>
        <v>7.5444213540634186E-2</v>
      </c>
      <c r="K17" s="3">
        <f t="shared" ca="1" si="6"/>
        <v>9.7757138678758113E-2</v>
      </c>
      <c r="L17" s="3">
        <f t="shared" ca="1" si="7"/>
        <v>7.0606916934340944E-2</v>
      </c>
      <c r="M17" s="3">
        <f t="shared" ca="1" si="8"/>
        <v>5.7127552370913555E-2</v>
      </c>
      <c r="N17" s="3">
        <f t="shared" ca="1" si="9"/>
        <v>8.7749317884328291E-3</v>
      </c>
      <c r="O17" s="3">
        <f t="shared" ca="1" si="10"/>
        <v>5.7522423660571399E-2</v>
      </c>
      <c r="P17" s="3">
        <f t="shared" ca="1" si="11"/>
        <v>8.3794427257708137E-2</v>
      </c>
      <c r="Q17" s="3">
        <f t="shared" ca="1" si="12"/>
        <v>4.380602546598647E-2</v>
      </c>
      <c r="R17" s="3">
        <f t="shared" ca="1" si="13"/>
        <v>4.5296172374552253E-2</v>
      </c>
      <c r="S17" s="3">
        <f t="shared" ca="1" si="14"/>
        <v>5.2743803414827276E-2</v>
      </c>
      <c r="T17" s="3">
        <f t="shared" ca="1" si="15"/>
        <v>6.781208576071375E-2</v>
      </c>
      <c r="U17" s="3">
        <f t="shared" ca="1" si="16"/>
        <v>0.10282951307977517</v>
      </c>
      <c r="V17" s="3">
        <f t="shared" ca="1" si="17"/>
        <v>2.7760269354900006E-2</v>
      </c>
    </row>
    <row r="18" spans="4:22">
      <c r="D18" t="s">
        <v>25</v>
      </c>
      <c r="E18" s="3">
        <f t="shared" ca="1" si="18"/>
        <v>6.8316392599424069E-2</v>
      </c>
      <c r="F18" s="3">
        <f t="shared" ca="1" si="1"/>
        <v>2.9381928144126768E-2</v>
      </c>
      <c r="G18" s="3">
        <f t="shared" ca="1" si="2"/>
        <v>3.8874473904812967E-2</v>
      </c>
      <c r="H18" s="3">
        <f t="shared" ca="1" si="3"/>
        <v>-8.5907678018351807E-3</v>
      </c>
      <c r="I18" s="3">
        <f t="shared" ca="1" si="4"/>
        <v>0.10368142792033111</v>
      </c>
      <c r="J18" s="3">
        <f t="shared" ca="1" si="5"/>
        <v>8.5666248449376453E-2</v>
      </c>
      <c r="K18" s="3">
        <f t="shared" ca="1" si="6"/>
        <v>8.8106948905799343E-2</v>
      </c>
      <c r="L18" s="3">
        <f t="shared" ca="1" si="7"/>
        <v>7.1077455421324293E-2</v>
      </c>
      <c r="M18" s="3">
        <f t="shared" ca="1" si="8"/>
        <v>6.9800780824903472E-2</v>
      </c>
      <c r="N18" s="3">
        <f t="shared" ca="1" si="9"/>
        <v>3.3725107866472452E-3</v>
      </c>
      <c r="O18" s="3">
        <f t="shared" ca="1" si="10"/>
        <v>4.7371409006296494E-2</v>
      </c>
      <c r="P18" s="3">
        <f t="shared" ca="1" si="11"/>
        <v>7.7572978446099061E-2</v>
      </c>
      <c r="Q18" s="3">
        <f t="shared" ca="1" si="12"/>
        <v>3.6369940971757095E-2</v>
      </c>
      <c r="R18" s="3">
        <f t="shared" ca="1" si="13"/>
        <v>4.5184620011397114E-2</v>
      </c>
      <c r="S18" s="3">
        <f t="shared" ca="1" si="14"/>
        <v>4.7541775823874706E-2</v>
      </c>
      <c r="T18" s="3">
        <f t="shared" ca="1" si="15"/>
        <v>6.735407552493472E-2</v>
      </c>
      <c r="U18" s="3">
        <f t="shared" ca="1" si="16"/>
        <v>0.10525754540516594</v>
      </c>
      <c r="V18" s="3">
        <f t="shared" ca="1" si="17"/>
        <v>3.5769922646368899E-2</v>
      </c>
    </row>
    <row r="19" spans="4:22">
      <c r="D19" t="s">
        <v>26</v>
      </c>
      <c r="E19" s="3">
        <f t="shared" ca="1" si="18"/>
        <v>8.7113743151106093E-2</v>
      </c>
      <c r="F19" s="3">
        <f t="shared" ca="1" si="1"/>
        <v>2.9696020671975444E-2</v>
      </c>
      <c r="G19" s="3">
        <f t="shared" ca="1" si="2"/>
        <v>4.7247937499311624E-2</v>
      </c>
      <c r="H19" s="3">
        <f t="shared" ca="1" si="3"/>
        <v>1.3862618181857408E-2</v>
      </c>
      <c r="I19" s="3">
        <f t="shared" ca="1" si="4"/>
        <v>8.4133503894537845E-2</v>
      </c>
      <c r="J19" s="3">
        <f t="shared" ca="1" si="5"/>
        <v>8.6215313810437955E-2</v>
      </c>
      <c r="K19" s="3">
        <f t="shared" ca="1" si="6"/>
        <v>8.726210960946458E-2</v>
      </c>
      <c r="L19" s="3">
        <f t="shared" ca="1" si="7"/>
        <v>6.3297075871800099E-2</v>
      </c>
      <c r="M19" s="3">
        <f t="shared" ca="1" si="8"/>
        <v>6.7757319672382924E-2</v>
      </c>
      <c r="N19" s="3">
        <f t="shared" ca="1" si="9"/>
        <v>8.6827065371935224E-3</v>
      </c>
      <c r="O19" s="3">
        <f t="shared" ca="1" si="10"/>
        <v>4.5782144763746424E-2</v>
      </c>
      <c r="P19" s="3">
        <f t="shared" ca="1" si="11"/>
        <v>9.293575307767353E-2</v>
      </c>
      <c r="Q19" s="3">
        <f t="shared" ca="1" si="12"/>
        <v>4.0572870354893112E-2</v>
      </c>
      <c r="R19" s="3">
        <f t="shared" ca="1" si="13"/>
        <v>4.1040972194434533E-2</v>
      </c>
      <c r="S19" s="3">
        <f t="shared" ca="1" si="14"/>
        <v>3.984731036586249E-2</v>
      </c>
      <c r="T19" s="3">
        <f t="shared" ca="1" si="15"/>
        <v>5.1846753562142384E-2</v>
      </c>
      <c r="U19" s="3">
        <f t="shared" ca="1" si="16"/>
        <v>9.9158392696569869E-2</v>
      </c>
      <c r="V19" s="3">
        <f t="shared" ca="1" si="17"/>
        <v>2.1611863877513633E-2</v>
      </c>
    </row>
    <row r="20" spans="4:22">
      <c r="D20" t="s">
        <v>27</v>
      </c>
      <c r="E20" s="3">
        <f t="shared" ca="1" si="18"/>
        <v>8.8258231586205577E-2</v>
      </c>
      <c r="F20" s="3">
        <f t="shared" ca="1" si="1"/>
        <v>2.4126589881729374E-2</v>
      </c>
      <c r="G20" s="3">
        <f t="shared" ca="1" si="2"/>
        <v>4.8412964879424161E-2</v>
      </c>
      <c r="H20" s="3">
        <f t="shared" ca="1" si="3"/>
        <v>2.6784889685728092E-2</v>
      </c>
      <c r="I20" s="3">
        <f t="shared" ca="1" si="4"/>
        <v>6.881845721280351E-2</v>
      </c>
      <c r="J20" s="3">
        <f t="shared" ca="1" si="5"/>
        <v>6.8663841097141007E-2</v>
      </c>
      <c r="K20" s="3">
        <f t="shared" ca="1" si="6"/>
        <v>6.9499029043931307E-2</v>
      </c>
      <c r="L20" s="3">
        <f t="shared" ca="1" si="7"/>
        <v>7.1020017412887909E-2</v>
      </c>
      <c r="M20" s="3">
        <f t="shared" ca="1" si="8"/>
        <v>5.320567291174743E-2</v>
      </c>
      <c r="N20" s="3">
        <f t="shared" ca="1" si="9"/>
        <v>-4.9254864490370226E-4</v>
      </c>
      <c r="O20" s="3">
        <f t="shared" ca="1" si="10"/>
        <v>5.2383516824151002E-2</v>
      </c>
      <c r="P20" s="3">
        <f t="shared" ca="1" si="11"/>
        <v>0.10169166588620757</v>
      </c>
      <c r="Q20" s="3">
        <f t="shared" ca="1" si="12"/>
        <v>4.7981374518450422E-2</v>
      </c>
      <c r="R20" s="3">
        <f t="shared" ca="1" si="13"/>
        <v>2.4010334943488813E-2</v>
      </c>
      <c r="S20" s="3">
        <f t="shared" ca="1" si="14"/>
        <v>3.3233344489134092E-2</v>
      </c>
      <c r="T20" s="3">
        <f t="shared" ca="1" si="15"/>
        <v>6.737400173098089E-2</v>
      </c>
      <c r="U20" s="3">
        <f t="shared" ca="1" si="16"/>
        <v>8.2744241134430352E-2</v>
      </c>
      <c r="V20" s="3">
        <f t="shared" ca="1" si="17"/>
        <v>2.8241890745728547E-2</v>
      </c>
    </row>
    <row r="21" spans="4:22">
      <c r="D21" t="s">
        <v>28</v>
      </c>
      <c r="E21" s="3">
        <f t="shared" ca="1" si="18"/>
        <v>8.4403079756804167E-2</v>
      </c>
      <c r="F21" s="3">
        <f t="shared" ca="1" si="1"/>
        <v>1.3271263251388722E-2</v>
      </c>
      <c r="G21" s="3">
        <f t="shared" ca="1" si="2"/>
        <v>5.802028562895991E-2</v>
      </c>
      <c r="H21" s="3">
        <f t="shared" ca="1" si="3"/>
        <v>3.3083146383160497E-2</v>
      </c>
      <c r="I21" s="3">
        <f t="shared" ca="1" si="4"/>
        <v>6.71542041162837E-2</v>
      </c>
      <c r="J21" s="3">
        <f t="shared" ca="1" si="5"/>
        <v>5.9426714095919791E-2</v>
      </c>
      <c r="K21" s="3">
        <f t="shared" ca="1" si="6"/>
        <v>5.8222127150322114E-2</v>
      </c>
      <c r="L21" s="3">
        <f t="shared" ca="1" si="7"/>
        <v>7.4373754607838405E-2</v>
      </c>
      <c r="M21" s="3">
        <f t="shared" ca="1" si="8"/>
        <v>6.2368023152869996E-2</v>
      </c>
      <c r="N21" s="3">
        <f t="shared" ca="1" si="9"/>
        <v>4.5724054345711602E-3</v>
      </c>
      <c r="O21" s="3">
        <f t="shared" ca="1" si="10"/>
        <v>4.0901932635829821E-2</v>
      </c>
      <c r="P21" s="3">
        <f t="shared" ca="1" si="11"/>
        <v>0.10145896102063028</v>
      </c>
      <c r="Q21" s="3">
        <f t="shared" ca="1" si="12"/>
        <v>4.2407730893488149E-2</v>
      </c>
      <c r="R21" s="3">
        <f t="shared" ca="1" si="13"/>
        <v>3.8740601434562774E-2</v>
      </c>
      <c r="S21" s="3">
        <f t="shared" ca="1" si="14"/>
        <v>3.6384861802847418E-2</v>
      </c>
      <c r="T21" s="3">
        <f t="shared" ca="1" si="15"/>
        <v>5.9043423147506435E-2</v>
      </c>
      <c r="U21" s="3">
        <f t="shared" ca="1" si="16"/>
        <v>7.7559940188984738E-2</v>
      </c>
      <c r="V21" s="3">
        <f t="shared" ca="1" si="17"/>
        <v>3.0391263136672814E-2</v>
      </c>
    </row>
    <row r="22" spans="4:22">
      <c r="D22" t="s">
        <v>29</v>
      </c>
      <c r="E22" s="3">
        <f t="shared" ca="1" si="18"/>
        <v>9.1912755989125947E-2</v>
      </c>
      <c r="F22" s="3">
        <f t="shared" ca="1" si="1"/>
        <v>3.3613417456257039E-2</v>
      </c>
      <c r="G22" s="3">
        <f t="shared" ca="1" si="2"/>
        <v>5.097710195327243E-2</v>
      </c>
      <c r="H22" s="3">
        <f t="shared" ca="1" si="3"/>
        <v>4.0057206596697391E-2</v>
      </c>
      <c r="I22" s="3">
        <f t="shared" ca="1" si="4"/>
        <v>6.402203082320683E-2</v>
      </c>
      <c r="J22" s="3">
        <f t="shared" ca="1" si="5"/>
        <v>7.1165516274989501E-2</v>
      </c>
      <c r="K22" s="3">
        <f t="shared" ca="1" si="6"/>
        <v>6.6925789268879543E-2</v>
      </c>
      <c r="L22" s="3">
        <f t="shared" ca="1" si="7"/>
        <v>8.030516571844E-2</v>
      </c>
      <c r="M22" s="3">
        <f t="shared" ca="1" si="8"/>
        <v>6.3434703281113405E-2</v>
      </c>
      <c r="N22" s="3">
        <f t="shared" ca="1" si="9"/>
        <v>-5.0698857835735408E-4</v>
      </c>
      <c r="O22" s="3">
        <f t="shared" ca="1" si="10"/>
        <v>3.649980348247861E-2</v>
      </c>
      <c r="P22" s="3">
        <f t="shared" ca="1" si="11"/>
        <v>8.4081082622709746E-2</v>
      </c>
      <c r="Q22" s="3">
        <f t="shared" ca="1" si="12"/>
        <v>3.7197248052353325E-2</v>
      </c>
      <c r="R22" s="3">
        <f t="shared" ca="1" si="13"/>
        <v>5.4781547506360578E-2</v>
      </c>
      <c r="S22" s="3">
        <f t="shared" ca="1" si="14"/>
        <v>4.1105324722961238E-2</v>
      </c>
      <c r="T22" s="3">
        <f t="shared" ca="1" si="15"/>
        <v>5.1914083526667307E-2</v>
      </c>
      <c r="U22" s="3">
        <f t="shared" ca="1" si="16"/>
        <v>6.7681908043442485E-2</v>
      </c>
      <c r="V22" s="3">
        <f t="shared" ca="1" si="17"/>
        <v>4.4301229106514899E-2</v>
      </c>
    </row>
    <row r="23" spans="4:22">
      <c r="D23" t="s">
        <v>30</v>
      </c>
      <c r="E23" s="3">
        <f t="shared" ca="1" si="18"/>
        <v>8.4286810933477077E-2</v>
      </c>
      <c r="F23" s="3">
        <f t="shared" ca="1" si="1"/>
        <v>3.8853371383903698E-2</v>
      </c>
      <c r="G23" s="3">
        <f t="shared" ca="1" si="2"/>
        <v>5.6199328126210854E-2</v>
      </c>
      <c r="H23" s="3">
        <f t="shared" ca="1" si="3"/>
        <v>2.8465003143378749E-2</v>
      </c>
      <c r="I23" s="3">
        <f t="shared" ca="1" si="4"/>
        <v>6.1687513234734745E-2</v>
      </c>
      <c r="J23" s="3">
        <f t="shared" ca="1" si="5"/>
        <v>5.9633251750644316E-2</v>
      </c>
      <c r="K23" s="3">
        <f t="shared" ca="1" si="6"/>
        <v>8.7295718452648677E-2</v>
      </c>
      <c r="L23" s="3">
        <f t="shared" ca="1" si="7"/>
        <v>6.8930382859712203E-2</v>
      </c>
      <c r="M23" s="3">
        <f t="shared" ca="1" si="8"/>
        <v>5.6482093590809156E-2</v>
      </c>
      <c r="N23" s="3">
        <f t="shared" ca="1" si="9"/>
        <v>-3.7001924324411915E-3</v>
      </c>
      <c r="O23" s="3">
        <f t="shared" ca="1" si="10"/>
        <v>4.4923819603457017E-2</v>
      </c>
      <c r="P23" s="3">
        <f t="shared" ca="1" si="11"/>
        <v>8.103891774082965E-2</v>
      </c>
      <c r="Q23" s="3">
        <f t="shared" ca="1" si="12"/>
        <v>4.3262622865030832E-2</v>
      </c>
      <c r="R23" s="3">
        <f t="shared" ca="1" si="13"/>
        <v>5.3057129328745511E-2</v>
      </c>
      <c r="S23" s="3">
        <f t="shared" ca="1" si="14"/>
        <v>5.7120489443880117E-2</v>
      </c>
      <c r="T23" s="3">
        <f t="shared" ca="1" si="15"/>
        <v>3.4310388756405574E-2</v>
      </c>
      <c r="U23" s="3">
        <f t="shared" ca="1" si="16"/>
        <v>5.0174195871990512E-2</v>
      </c>
      <c r="V23" s="3">
        <f t="shared" ca="1" si="17"/>
        <v>4.513515620108044E-2</v>
      </c>
    </row>
    <row r="24" spans="4:22">
      <c r="D24" t="s">
        <v>31</v>
      </c>
      <c r="E24" s="3">
        <f t="shared" ca="1" si="18"/>
        <v>8.5438143210861864E-2</v>
      </c>
      <c r="F24" s="3">
        <f t="shared" ca="1" si="1"/>
        <v>4.6346951465335122E-2</v>
      </c>
      <c r="G24" s="3">
        <f t="shared" ca="1" si="2"/>
        <v>6.8950958155400574E-2</v>
      </c>
      <c r="H24" s="3">
        <f t="shared" ca="1" si="3"/>
        <v>3.6085537716675428E-2</v>
      </c>
      <c r="I24" s="3">
        <f t="shared" ca="1" si="4"/>
        <v>6.1967102920686704E-2</v>
      </c>
      <c r="J24" s="3">
        <f t="shared" ca="1" si="5"/>
        <v>6.7029802271500655E-2</v>
      </c>
      <c r="K24" s="3">
        <f t="shared" ca="1" si="6"/>
        <v>9.4697402369647896E-2</v>
      </c>
      <c r="L24" s="3">
        <f t="shared" ca="1" si="7"/>
        <v>7.3893676518514473E-2</v>
      </c>
      <c r="M24" s="3">
        <f t="shared" ca="1" si="8"/>
        <v>6.3816615013095324E-2</v>
      </c>
      <c r="N24" s="3">
        <f t="shared" ca="1" si="9"/>
        <v>-1.0428139739415712E-2</v>
      </c>
      <c r="O24" s="3">
        <f t="shared" ca="1" si="10"/>
        <v>6.7396959390422825E-2</v>
      </c>
      <c r="P24" s="3">
        <f t="shared" ca="1" si="11"/>
        <v>8.1944343846787823E-2</v>
      </c>
      <c r="Q24" s="3">
        <f t="shared" ca="1" si="12"/>
        <v>3.8697402737483191E-2</v>
      </c>
      <c r="R24" s="3">
        <f t="shared" ca="1" si="13"/>
        <v>4.4797507490808935E-2</v>
      </c>
      <c r="S24" s="3">
        <f t="shared" ca="1" si="14"/>
        <v>6.4142187332933281E-2</v>
      </c>
      <c r="T24" s="3">
        <f t="shared" ca="1" si="15"/>
        <v>3.9090022641008422E-2</v>
      </c>
      <c r="U24" s="3">
        <f t="shared" ca="1" si="16"/>
        <v>5.4682030584115054E-2</v>
      </c>
      <c r="V24" s="3">
        <f t="shared" ca="1" si="17"/>
        <v>4.4411602548134352E-2</v>
      </c>
    </row>
    <row r="25" spans="4:22">
      <c r="D25" t="s">
        <v>32</v>
      </c>
      <c r="E25" s="3">
        <f t="shared" ca="1" si="18"/>
        <v>8.3762039098680394E-2</v>
      </c>
      <c r="F25" s="3">
        <f t="shared" ca="1" si="1"/>
        <v>5.2699737488294436E-2</v>
      </c>
      <c r="G25" s="3">
        <f t="shared" ca="1" si="2"/>
        <v>6.1405445996993539E-2</v>
      </c>
      <c r="H25" s="3">
        <f t="shared" ca="1" si="3"/>
        <v>3.4414416374288222E-2</v>
      </c>
      <c r="I25" s="3">
        <f t="shared" ca="1" si="4"/>
        <v>5.3682845512619176E-2</v>
      </c>
      <c r="J25" s="3">
        <f t="shared" ca="1" si="5"/>
        <v>5.8120784131352431E-2</v>
      </c>
      <c r="K25" s="3">
        <f t="shared" ca="1" si="6"/>
        <v>7.649500999343932E-2</v>
      </c>
      <c r="L25" s="3">
        <f t="shared" ca="1" si="7"/>
        <v>7.0063304326030085E-2</v>
      </c>
      <c r="M25" s="3">
        <f t="shared" ca="1" si="8"/>
        <v>8.4090267679090419E-2</v>
      </c>
      <c r="N25" s="3">
        <f t="shared" ca="1" si="9"/>
        <v>2.746146704548421E-5</v>
      </c>
      <c r="O25" s="3">
        <f t="shared" ca="1" si="10"/>
        <v>4.7663560872091101E-2</v>
      </c>
      <c r="P25" s="3">
        <f t="shared" ca="1" si="11"/>
        <v>7.7036781694860515E-2</v>
      </c>
      <c r="Q25" s="3">
        <f t="shared" ca="1" si="12"/>
        <v>4.0858442001629691E-2</v>
      </c>
      <c r="R25" s="3">
        <f t="shared" ca="1" si="13"/>
        <v>5.8726282600147034E-2</v>
      </c>
      <c r="S25" s="3">
        <f t="shared" ca="1" si="14"/>
        <v>7.4165394877606733E-2</v>
      </c>
      <c r="T25" s="3">
        <f t="shared" ca="1" si="15"/>
        <v>3.7624519672072587E-2</v>
      </c>
      <c r="U25" s="3">
        <f t="shared" ca="1" si="16"/>
        <v>7.4581435345804026E-2</v>
      </c>
      <c r="V25" s="3">
        <f t="shared" ca="1" si="17"/>
        <v>3.3985998763560614E-2</v>
      </c>
    </row>
    <row r="26" spans="4:22">
      <c r="D26" t="s">
        <v>33</v>
      </c>
      <c r="E26" s="3">
        <f t="shared" ca="1" si="18"/>
        <v>8.6129117846967265E-2</v>
      </c>
      <c r="F26" s="3">
        <f t="shared" ca="1" si="1"/>
        <v>4.6576595435990222E-2</v>
      </c>
      <c r="G26" s="3">
        <f t="shared" ca="1" si="2"/>
        <v>5.9294036099667276E-2</v>
      </c>
      <c r="H26" s="3">
        <f t="shared" ca="1" si="3"/>
        <v>2.894780367369354E-2</v>
      </c>
      <c r="I26" s="3">
        <f t="shared" ca="1" si="4"/>
        <v>4.951550708329288E-2</v>
      </c>
      <c r="J26" s="3">
        <f t="shared" ca="1" si="5"/>
        <v>4.7380206115574655E-2</v>
      </c>
      <c r="K26" s="3">
        <f t="shared" ca="1" si="6"/>
        <v>5.9331598542369357E-2</v>
      </c>
      <c r="L26" s="3">
        <f t="shared" ca="1" si="7"/>
        <v>7.9381586263251716E-2</v>
      </c>
      <c r="M26" s="3">
        <f t="shared" ca="1" si="8"/>
        <v>8.8729124939374932E-2</v>
      </c>
      <c r="N26" s="3">
        <f t="shared" ca="1" si="9"/>
        <v>-2.6098289565976802E-3</v>
      </c>
      <c r="O26" s="3">
        <f t="shared" ca="1" si="10"/>
        <v>5.1619417723189176E-2</v>
      </c>
      <c r="P26" s="3">
        <f t="shared" ca="1" si="11"/>
        <v>9.027196880787898E-2</v>
      </c>
      <c r="Q26" s="3">
        <f t="shared" ca="1" si="12"/>
        <v>3.5629364593417076E-2</v>
      </c>
      <c r="R26" s="3">
        <f t="shared" ca="1" si="13"/>
        <v>5.6864323344548232E-2</v>
      </c>
      <c r="S26" s="3">
        <f t="shared" ca="1" si="14"/>
        <v>6.8709347513614044E-2</v>
      </c>
      <c r="T26" s="3">
        <f t="shared" ca="1" si="15"/>
        <v>1.799533512331174E-2</v>
      </c>
      <c r="U26" s="3">
        <f t="shared" ca="1" si="16"/>
        <v>6.3798346486179339E-2</v>
      </c>
      <c r="V26" s="3">
        <f t="shared" ca="1" si="17"/>
        <v>3.7902283564783104E-2</v>
      </c>
    </row>
    <row r="27" spans="4:22">
      <c r="D27" t="s">
        <v>34</v>
      </c>
      <c r="E27" s="3">
        <f t="shared" ca="1" si="18"/>
        <v>9.4336686101643294E-2</v>
      </c>
      <c r="F27" s="3">
        <f t="shared" ca="1" si="1"/>
        <v>4.4938607181636059E-2</v>
      </c>
      <c r="G27" s="3">
        <f t="shared" ca="1" si="2"/>
        <v>4.8035160114532002E-2</v>
      </c>
      <c r="H27" s="3">
        <f t="shared" ca="1" si="3"/>
        <v>3.8686478658597527E-2</v>
      </c>
      <c r="I27" s="3">
        <f t="shared" ca="1" si="4"/>
        <v>4.0881913039620889E-2</v>
      </c>
      <c r="J27" s="3">
        <f t="shared" ca="1" si="5"/>
        <v>4.2446818508168532E-2</v>
      </c>
      <c r="K27" s="3">
        <f t="shared" ca="1" si="6"/>
        <v>5.839149930026593E-2</v>
      </c>
      <c r="L27" s="3">
        <f t="shared" ca="1" si="7"/>
        <v>8.8078327940584802E-2</v>
      </c>
      <c r="M27" s="3">
        <f t="shared" ca="1" si="8"/>
        <v>8.7444977526354634E-2</v>
      </c>
      <c r="N27" s="3">
        <f t="shared" ca="1" si="9"/>
        <v>-1.2765070591747732E-2</v>
      </c>
      <c r="O27" s="3">
        <f t="shared" ca="1" si="10"/>
        <v>4.569116854189241E-2</v>
      </c>
      <c r="P27" s="3">
        <f t="shared" ca="1" si="11"/>
        <v>8.7641385543733741E-2</v>
      </c>
      <c r="Q27" s="3">
        <f t="shared" ca="1" si="12"/>
        <v>3.0868337282363493E-2</v>
      </c>
      <c r="R27" s="3">
        <f t="shared" ca="1" si="13"/>
        <v>5.7089350864070694E-2</v>
      </c>
      <c r="S27" s="3">
        <f t="shared" ca="1" si="14"/>
        <v>6.5857867578464263E-2</v>
      </c>
      <c r="T27" s="3">
        <f t="shared" ca="1" si="15"/>
        <v>2.7502584284561062E-2</v>
      </c>
      <c r="U27" s="3">
        <f t="shared" ca="1" si="16"/>
        <v>5.1850956748885568E-2</v>
      </c>
      <c r="V27" s="3">
        <f t="shared" ca="1" si="17"/>
        <v>3.0663469038101729E-2</v>
      </c>
    </row>
    <row r="28" spans="4:22">
      <c r="D28" t="s">
        <v>35</v>
      </c>
      <c r="E28" s="3">
        <f t="shared" ca="1" si="18"/>
        <v>9.7979705243404505E-2</v>
      </c>
      <c r="F28" s="3">
        <f t="shared" ca="1" si="1"/>
        <v>4.7023386419687271E-2</v>
      </c>
      <c r="G28" s="3">
        <f t="shared" ca="1" si="2"/>
        <v>5.3049689748282391E-2</v>
      </c>
      <c r="H28" s="3">
        <f t="shared" ca="1" si="3"/>
        <v>4.9493669834313768E-2</v>
      </c>
      <c r="I28" s="3">
        <f t="shared" ca="1" si="4"/>
        <v>4.3839755171545015E-2</v>
      </c>
      <c r="J28" s="3">
        <f t="shared" ca="1" si="5"/>
        <v>4.7584107219272122E-2</v>
      </c>
      <c r="K28" s="3">
        <f t="shared" ca="1" si="6"/>
        <v>6.20050552637035E-2</v>
      </c>
      <c r="L28" s="3">
        <f t="shared" ca="1" si="7"/>
        <v>0.11171319372093294</v>
      </c>
      <c r="M28" s="3">
        <f t="shared" ca="1" si="8"/>
        <v>7.5770245510785816E-2</v>
      </c>
      <c r="N28" s="3">
        <f t="shared" ca="1" si="9"/>
        <v>-2.1495653610544598E-2</v>
      </c>
      <c r="O28" s="3">
        <f t="shared" ca="1" si="10"/>
        <v>4.3592020547745428E-2</v>
      </c>
      <c r="P28" s="3">
        <f t="shared" ca="1" si="11"/>
        <v>6.8626359064623887E-2</v>
      </c>
      <c r="Q28" s="3">
        <f t="shared" ca="1" si="12"/>
        <v>4.4062810390978396E-2</v>
      </c>
      <c r="R28" s="3">
        <f t="shared" ca="1" si="13"/>
        <v>6.5479027383785623E-2</v>
      </c>
      <c r="S28" s="3">
        <f t="shared" ca="1" si="14"/>
        <v>5.6939977330513467E-2</v>
      </c>
      <c r="T28" s="3">
        <f t="shared" ca="1" si="15"/>
        <v>3.4950547124936129E-2</v>
      </c>
      <c r="U28" s="3">
        <f t="shared" ca="1" si="16"/>
        <v>6.7020233921981351E-2</v>
      </c>
      <c r="V28" s="3">
        <f t="shared" ca="1" si="17"/>
        <v>3.8614091167120765E-2</v>
      </c>
    </row>
    <row r="29" spans="4:22">
      <c r="D29" t="s">
        <v>36</v>
      </c>
      <c r="E29" s="3">
        <f t="shared" ca="1" si="18"/>
        <v>0.12134592994780558</v>
      </c>
      <c r="F29" s="3">
        <f t="shared" ca="1" si="1"/>
        <v>4.8126915538276249E-2</v>
      </c>
      <c r="G29" s="3">
        <f t="shared" ca="1" si="2"/>
        <v>4.4625690520589352E-2</v>
      </c>
      <c r="H29" s="3">
        <f t="shared" ca="1" si="3"/>
        <v>5.8102215897670673E-2</v>
      </c>
      <c r="I29" s="3">
        <f t="shared" ca="1" si="4"/>
        <v>4.5916842171790678E-2</v>
      </c>
      <c r="J29" s="3">
        <f t="shared" ca="1" si="5"/>
        <v>3.8406144836323208E-2</v>
      </c>
      <c r="K29" s="3">
        <f t="shared" ca="1" si="6"/>
        <v>6.0664874497980137E-2</v>
      </c>
      <c r="L29" s="3">
        <f t="shared" ca="1" si="7"/>
        <v>0.11423903820519292</v>
      </c>
      <c r="M29" s="3">
        <f t="shared" ca="1" si="8"/>
        <v>7.1058107525437758E-2</v>
      </c>
      <c r="N29" s="3">
        <f t="shared" ca="1" si="9"/>
        <v>-2.6832090599993891E-2</v>
      </c>
      <c r="O29" s="3">
        <f t="shared" ca="1" si="10"/>
        <v>5.0751101555455654E-2</v>
      </c>
      <c r="P29" s="3">
        <f t="shared" ca="1" si="11"/>
        <v>7.6864027761892384E-2</v>
      </c>
      <c r="Q29" s="3">
        <f t="shared" ca="1" si="12"/>
        <v>5.4626373266640674E-2</v>
      </c>
      <c r="R29" s="3">
        <f t="shared" ca="1" si="13"/>
        <v>6.5591128161433213E-2</v>
      </c>
      <c r="S29" s="3">
        <f t="shared" ca="1" si="14"/>
        <v>5.7002777951441347E-2</v>
      </c>
      <c r="T29" s="3">
        <f t="shared" ca="1" si="15"/>
        <v>3.3827268775881006E-2</v>
      </c>
      <c r="U29" s="3">
        <f t="shared" ca="1" si="16"/>
        <v>5.0900308324403468E-2</v>
      </c>
      <c r="V29" s="3">
        <f t="shared" ca="1" si="17"/>
        <v>1.6655546491164307E-2</v>
      </c>
    </row>
    <row r="30" spans="4:22">
      <c r="D30" t="s">
        <v>37</v>
      </c>
      <c r="E30" s="3">
        <f t="shared" ca="1" si="18"/>
        <v>9.9505250013016272E-2</v>
      </c>
      <c r="F30" s="3">
        <f t="shared" ca="1" si="1"/>
        <v>5.0054309543530386E-2</v>
      </c>
      <c r="G30" s="3">
        <f t="shared" ca="1" si="2"/>
        <v>4.7597811109521902E-2</v>
      </c>
      <c r="H30" s="3">
        <f t="shared" ca="1" si="3"/>
        <v>4.7516869069654917E-2</v>
      </c>
      <c r="I30" s="3">
        <f t="shared" ca="1" si="4"/>
        <v>4.2054771825886975E-2</v>
      </c>
      <c r="J30" s="3">
        <f t="shared" ca="1" si="5"/>
        <v>5.024466269998662E-2</v>
      </c>
      <c r="K30" s="3">
        <f t="shared" ca="1" si="6"/>
        <v>6.3252465403332958E-2</v>
      </c>
      <c r="L30" s="3">
        <f t="shared" ca="1" si="7"/>
        <v>0.11712844177741973</v>
      </c>
      <c r="M30" s="3">
        <f t="shared" ca="1" si="8"/>
        <v>8.5225964624714046E-2</v>
      </c>
      <c r="N30" s="3">
        <f t="shared" ca="1" si="9"/>
        <v>-7.4132136910126378E-3</v>
      </c>
      <c r="O30" s="3">
        <f t="shared" ca="1" si="10"/>
        <v>5.6059068135843708E-2</v>
      </c>
      <c r="P30" s="3">
        <f t="shared" ca="1" si="11"/>
        <v>7.7050018979116272E-2</v>
      </c>
      <c r="Q30" s="3">
        <f t="shared" ca="1" si="12"/>
        <v>4.9389798953442067E-2</v>
      </c>
      <c r="R30" s="3">
        <f t="shared" ca="1" si="13"/>
        <v>5.2503535429924711E-2</v>
      </c>
      <c r="S30" s="3">
        <f t="shared" ca="1" si="14"/>
        <v>5.8500525458489376E-2</v>
      </c>
      <c r="T30" s="3">
        <f t="shared" ca="1" si="15"/>
        <v>3.3461351743831941E-2</v>
      </c>
      <c r="U30" s="3">
        <f t="shared" ca="1" si="16"/>
        <v>4.8169662881929205E-2</v>
      </c>
      <c r="V30" s="3">
        <f t="shared" ca="1" si="17"/>
        <v>2.2943513277529408E-2</v>
      </c>
    </row>
    <row r="31" spans="4:22">
      <c r="D31" t="s">
        <v>38</v>
      </c>
      <c r="E31" s="3">
        <f t="shared" ca="1" si="18"/>
        <v>0.11480340746400471</v>
      </c>
      <c r="F31" s="3">
        <f t="shared" ca="1" si="1"/>
        <v>6.315981463667919E-2</v>
      </c>
      <c r="G31" s="3">
        <f t="shared" ca="1" si="2"/>
        <v>4.7820626408273816E-2</v>
      </c>
      <c r="H31" s="3">
        <f t="shared" ca="1" si="3"/>
        <v>3.501421417522721E-2</v>
      </c>
      <c r="I31" s="3">
        <f t="shared" ca="1" si="4"/>
        <v>5.5759532213359983E-2</v>
      </c>
      <c r="J31" s="3">
        <f t="shared" ca="1" si="5"/>
        <v>6.5288368573461486E-2</v>
      </c>
      <c r="K31" s="3">
        <f t="shared" ca="1" si="6"/>
        <v>5.7813777147307177E-2</v>
      </c>
      <c r="L31" s="3">
        <f t="shared" ca="1" si="7"/>
        <v>0.12642832312169813</v>
      </c>
      <c r="M31" s="3">
        <f t="shared" ca="1" si="8"/>
        <v>9.7573230265328284E-2</v>
      </c>
      <c r="N31" s="3">
        <f t="shared" ca="1" si="9"/>
        <v>-2.4276847210016415E-3</v>
      </c>
      <c r="O31" s="3">
        <f t="shared" ca="1" si="10"/>
        <v>5.5601143501372671E-2</v>
      </c>
      <c r="P31" s="3">
        <f t="shared" ca="1" si="11"/>
        <v>8.0518366217896667E-2</v>
      </c>
      <c r="Q31" s="3">
        <f t="shared" ca="1" si="12"/>
        <v>5.4797825442853658E-2</v>
      </c>
      <c r="R31" s="3">
        <f t="shared" ca="1" si="13"/>
        <v>6.3836380707914975E-2</v>
      </c>
      <c r="S31" s="3">
        <f t="shared" ca="1" si="14"/>
        <v>4.8917296641090027E-2</v>
      </c>
      <c r="T31" s="3">
        <f t="shared" ca="1" si="15"/>
        <v>3.4404223737204823E-2</v>
      </c>
      <c r="U31" s="3">
        <f t="shared" ca="1" si="16"/>
        <v>4.8853774222335188E-2</v>
      </c>
      <c r="V31" s="3">
        <f t="shared" ca="1" si="17"/>
        <v>2.6701597512907436E-2</v>
      </c>
    </row>
    <row r="32" spans="4:22">
      <c r="D32" t="s">
        <v>39</v>
      </c>
      <c r="E32" s="3">
        <f t="shared" ca="1" si="18"/>
        <v>0.11452043505509893</v>
      </c>
      <c r="F32" s="3">
        <f t="shared" ca="1" si="1"/>
        <v>7.4290295045280411E-2</v>
      </c>
      <c r="G32" s="3">
        <f t="shared" ca="1" si="2"/>
        <v>4.9004873136949491E-2</v>
      </c>
      <c r="H32" s="3">
        <f t="shared" ca="1" si="3"/>
        <v>4.8711933467398202E-2</v>
      </c>
      <c r="I32" s="3">
        <f t="shared" ca="1" si="4"/>
        <v>6.0024012112095682E-2</v>
      </c>
      <c r="J32" s="3">
        <f t="shared" ca="1" si="5"/>
        <v>8.0200701033714489E-2</v>
      </c>
      <c r="K32" s="3">
        <f t="shared" ca="1" si="6"/>
        <v>6.5075909219263775E-2</v>
      </c>
      <c r="L32" s="3">
        <f t="shared" ca="1" si="7"/>
        <v>0.1182014400006651</v>
      </c>
      <c r="M32" s="3">
        <f t="shared" ca="1" si="8"/>
        <v>9.4101582166030331E-2</v>
      </c>
      <c r="N32" s="3">
        <f t="shared" ca="1" si="9"/>
        <v>-8.2434000211533912E-3</v>
      </c>
      <c r="O32" s="3">
        <f t="shared" ca="1" si="10"/>
        <v>5.8457957794353317E-2</v>
      </c>
      <c r="P32" s="3">
        <f t="shared" ca="1" si="11"/>
        <v>7.2645435942948561E-2</v>
      </c>
      <c r="Q32" s="3">
        <f t="shared" ca="1" si="12"/>
        <v>7.2352525737355261E-2</v>
      </c>
      <c r="R32" s="3">
        <f t="shared" ca="1" si="13"/>
        <v>7.2540708040761279E-2</v>
      </c>
      <c r="S32" s="3">
        <f t="shared" ca="1" si="14"/>
        <v>5.5003630806300705E-2</v>
      </c>
      <c r="T32" s="3">
        <f t="shared" ca="1" si="15"/>
        <v>3.3164924192231007E-2</v>
      </c>
      <c r="U32" s="3">
        <f t="shared" ca="1" si="16"/>
        <v>4.6075106858485509E-2</v>
      </c>
      <c r="V32" s="3">
        <f t="shared" ca="1" si="17"/>
        <v>3.1723754540411181E-2</v>
      </c>
    </row>
    <row r="33" spans="4:22">
      <c r="D33" t="s">
        <v>40</v>
      </c>
      <c r="E33" s="3">
        <f t="shared" ca="1" si="18"/>
        <v>0.10454096656634879</v>
      </c>
      <c r="F33" s="3">
        <f t="shared" ca="1" si="1"/>
        <v>7.242278324654168E-2</v>
      </c>
      <c r="G33" s="3">
        <f t="shared" ca="1" si="2"/>
        <v>5.6141806313518769E-2</v>
      </c>
      <c r="H33" s="3">
        <f t="shared" ca="1" si="3"/>
        <v>5.0528570821364138E-2</v>
      </c>
      <c r="I33" s="3">
        <f t="shared" ca="1" si="4"/>
        <v>4.9546410469978992E-2</v>
      </c>
      <c r="J33" s="3">
        <f t="shared" ca="1" si="5"/>
        <v>8.3569060510186907E-2</v>
      </c>
      <c r="K33" s="3">
        <f t="shared" ca="1" si="6"/>
        <v>5.8336060835191252E-2</v>
      </c>
      <c r="L33" s="3">
        <f t="shared" ca="1" si="7"/>
        <v>0.14190859448687218</v>
      </c>
      <c r="M33" s="3">
        <f t="shared" ca="1" si="8"/>
        <v>0.11071238441580361</v>
      </c>
      <c r="N33" s="3">
        <f t="shared" ca="1" si="9"/>
        <v>-2.3295510744422335E-2</v>
      </c>
      <c r="O33" s="3">
        <f t="shared" ca="1" si="10"/>
        <v>7.0630560772238532E-2</v>
      </c>
      <c r="P33" s="3">
        <f t="shared" ca="1" si="11"/>
        <v>6.154417712705347E-2</v>
      </c>
      <c r="Q33" s="3">
        <f t="shared" ca="1" si="12"/>
        <v>6.0784618833421039E-2</v>
      </c>
      <c r="R33" s="3">
        <f t="shared" ca="1" si="13"/>
        <v>6.2368801037050191E-2</v>
      </c>
      <c r="S33" s="3">
        <f t="shared" ca="1" si="14"/>
        <v>5.403568987769649E-2</v>
      </c>
      <c r="T33" s="3">
        <f t="shared" ca="1" si="15"/>
        <v>2.7367505871675246E-2</v>
      </c>
      <c r="U33" s="3">
        <f t="shared" ca="1" si="16"/>
        <v>6.4663425622824261E-2</v>
      </c>
      <c r="V33" s="3">
        <f t="shared" ca="1" si="17"/>
        <v>2.4712698022155397E-2</v>
      </c>
    </row>
    <row r="34" spans="4:22">
      <c r="D34" t="s">
        <v>41</v>
      </c>
      <c r="E34" s="3">
        <f t="shared" ca="1" si="18"/>
        <v>0.10959759559344062</v>
      </c>
      <c r="F34" s="3">
        <f t="shared" ca="1" si="1"/>
        <v>6.546618573994642E-2</v>
      </c>
      <c r="G34" s="3">
        <f t="shared" ca="1" si="2"/>
        <v>5.1875235568908648E-2</v>
      </c>
      <c r="H34" s="3">
        <f t="shared" ca="1" si="3"/>
        <v>5.472852105638798E-2</v>
      </c>
      <c r="I34" s="3">
        <f t="shared" ca="1" si="4"/>
        <v>4.4904248161212801E-2</v>
      </c>
      <c r="J34" s="3">
        <f t="shared" ca="1" si="5"/>
        <v>9.2085036516286217E-2</v>
      </c>
      <c r="K34" s="3">
        <f t="shared" ca="1" si="6"/>
        <v>6.1123665110113162E-2</v>
      </c>
      <c r="L34" s="3">
        <f t="shared" ca="1" si="7"/>
        <v>0.14292962500060441</v>
      </c>
      <c r="M34" s="3">
        <f t="shared" ca="1" si="8"/>
        <v>0.10009229419724591</v>
      </c>
      <c r="N34" s="3">
        <f t="shared" ca="1" si="9"/>
        <v>-2.0767189391103686E-2</v>
      </c>
      <c r="O34" s="3">
        <f t="shared" ca="1" si="10"/>
        <v>5.8901491627168193E-2</v>
      </c>
      <c r="P34" s="3">
        <f t="shared" ca="1" si="11"/>
        <v>5.078444284816358E-2</v>
      </c>
      <c r="Q34" s="3">
        <f t="shared" ca="1" si="12"/>
        <v>5.530014601439949E-2</v>
      </c>
      <c r="R34" s="3">
        <f t="shared" ca="1" si="13"/>
        <v>5.6254386377247209E-2</v>
      </c>
      <c r="S34" s="3">
        <f t="shared" ca="1" si="14"/>
        <v>4.8533639761049262E-2</v>
      </c>
      <c r="T34" s="3">
        <f t="shared" ca="1" si="15"/>
        <v>2.8064834995462331E-2</v>
      </c>
      <c r="U34" s="3">
        <f t="shared" ca="1" si="16"/>
        <v>6.4609286035655286E-2</v>
      </c>
      <c r="V34" s="3">
        <f t="shared" ca="1" si="17"/>
        <v>3.8206154978718501E-2</v>
      </c>
    </row>
    <row r="35" spans="4:22">
      <c r="D35" t="s">
        <v>42</v>
      </c>
      <c r="E35" s="3">
        <f t="shared" ref="E35:E66" ca="1" si="19">E34+kappa*(theta-E34)*dt+sigma*_xlfn.NORM.S.INV(RAND())</f>
        <v>9.7586331068544571E-2</v>
      </c>
      <c r="F35" s="3">
        <f t="shared" ref="F35:F66" ca="1" si="20">F34+kappa*(theta-F34)*dt+sigma*_xlfn.NORM.S.INV(RAND())</f>
        <v>6.4283167514648326E-2</v>
      </c>
      <c r="G35" s="3">
        <f t="shared" ref="G35:G66" ca="1" si="21">G34+kappa*(theta-G34)*dt+sigma*_xlfn.NORM.S.INV(RAND())</f>
        <v>5.5669815849096763E-2</v>
      </c>
      <c r="H35" s="3">
        <f t="shared" ref="H35:H66" ca="1" si="22">H34+kappa*(theta-H34)*dt+sigma*_xlfn.NORM.S.INV(RAND())</f>
        <v>5.3198150319429059E-2</v>
      </c>
      <c r="I35" s="3">
        <f t="shared" ref="I35:I66" ca="1" si="23">I34+kappa*(theta-I34)*dt+sigma*_xlfn.NORM.S.INV(RAND())</f>
        <v>4.8343551587281236E-2</v>
      </c>
      <c r="J35" s="3">
        <f t="shared" ref="J35:J66" ca="1" si="24">J34+kappa*(theta-J34)*dt+sigma*_xlfn.NORM.S.INV(RAND())</f>
        <v>0.10052539866458757</v>
      </c>
      <c r="K35" s="3">
        <f t="shared" ref="K35:K66" ca="1" si="25">K34+kappa*(theta-K34)*dt+sigma*_xlfn.NORM.S.INV(RAND())</f>
        <v>4.7015418369158526E-2</v>
      </c>
      <c r="L35" s="3">
        <f t="shared" ref="L35:L66" ca="1" si="26">L34+kappa*(theta-L34)*dt+sigma*_xlfn.NORM.S.INV(RAND())</f>
        <v>0.13681857201269998</v>
      </c>
      <c r="M35" s="3">
        <f t="shared" ref="M35:M66" ca="1" si="27">M34+kappa*(theta-M34)*dt+sigma*_xlfn.NORM.S.INV(RAND())</f>
        <v>0.11723364948847792</v>
      </c>
      <c r="N35" s="3">
        <f t="shared" ref="N35:N66" ca="1" si="28">N34+kappa*(theta-N34)*dt+sigma*_xlfn.NORM.S.INV(RAND())</f>
        <v>-1.2083039789011185E-2</v>
      </c>
      <c r="O35" s="3">
        <f t="shared" ref="O35:O66" ca="1" si="29">O34+kappa*(theta-O34)*dt+sigma*_xlfn.NORM.S.INV(RAND())</f>
        <v>6.4458612930041986E-2</v>
      </c>
      <c r="P35" s="3">
        <f t="shared" ref="P35:P66" ca="1" si="30">P34+kappa*(theta-P34)*dt+sigma*_xlfn.NORM.S.INV(RAND())</f>
        <v>4.2202111575662428E-2</v>
      </c>
      <c r="Q35" s="3">
        <f t="shared" ref="Q35:Q66" ca="1" si="31">Q34+kappa*(theta-Q34)*dt+sigma*_xlfn.NORM.S.INV(RAND())</f>
        <v>6.133809836852136E-2</v>
      </c>
      <c r="R35" s="3">
        <f t="shared" ref="R35:R66" ca="1" si="32">R34+kappa*(theta-R34)*dt+sigma*_xlfn.NORM.S.INV(RAND())</f>
        <v>6.540542303172292E-2</v>
      </c>
      <c r="S35" s="3">
        <f t="shared" ref="S35:S66" ca="1" si="33">S34+kappa*(theta-S34)*dt+sigma*_xlfn.NORM.S.INV(RAND())</f>
        <v>3.4899040114572323E-2</v>
      </c>
      <c r="T35" s="3">
        <f t="shared" ref="T35:T66" ca="1" si="34">T34+kappa*(theta-T34)*dt+sigma*_xlfn.NORM.S.INV(RAND())</f>
        <v>2.6607621306555869E-2</v>
      </c>
      <c r="U35" s="3">
        <f t="shared" ref="U35:U66" ca="1" si="35">U34+kappa*(theta-U34)*dt+sigma*_xlfn.NORM.S.INV(RAND())</f>
        <v>6.4388215414585184E-2</v>
      </c>
      <c r="V35" s="3">
        <f t="shared" ref="V35:V66" ca="1" si="36">V34+kappa*(theta-V34)*dt+sigma*_xlfn.NORM.S.INV(RAND())</f>
        <v>4.7557645314205421E-2</v>
      </c>
    </row>
    <row r="36" spans="4:22">
      <c r="D36" t="s">
        <v>43</v>
      </c>
      <c r="E36" s="3">
        <f t="shared" ca="1" si="19"/>
        <v>0.10239191565803397</v>
      </c>
      <c r="F36" s="3">
        <f t="shared" ca="1" si="20"/>
        <v>5.5351537373393683E-2</v>
      </c>
      <c r="G36" s="3">
        <f t="shared" ca="1" si="21"/>
        <v>5.6727765718812544E-2</v>
      </c>
      <c r="H36" s="3">
        <f t="shared" ca="1" si="22"/>
        <v>4.3256711296531788E-2</v>
      </c>
      <c r="I36" s="3">
        <f t="shared" ca="1" si="23"/>
        <v>3.8373459558833631E-2</v>
      </c>
      <c r="J36" s="3">
        <f t="shared" ca="1" si="24"/>
        <v>9.7654543146371592E-2</v>
      </c>
      <c r="K36" s="3">
        <f t="shared" ca="1" si="25"/>
        <v>4.2169500294046078E-2</v>
      </c>
      <c r="L36" s="3">
        <f t="shared" ca="1" si="26"/>
        <v>0.12579695236614502</v>
      </c>
      <c r="M36" s="3">
        <f t="shared" ca="1" si="27"/>
        <v>0.10016751904159019</v>
      </c>
      <c r="N36" s="3">
        <f t="shared" ca="1" si="28"/>
        <v>-1.3534422052907974E-2</v>
      </c>
      <c r="O36" s="3">
        <f t="shared" ca="1" si="29"/>
        <v>6.1465125099632013E-2</v>
      </c>
      <c r="P36" s="3">
        <f t="shared" ca="1" si="30"/>
        <v>3.8354029679751218E-2</v>
      </c>
      <c r="Q36" s="3">
        <f t="shared" ca="1" si="31"/>
        <v>5.3356627373426738E-2</v>
      </c>
      <c r="R36" s="3">
        <f t="shared" ca="1" si="32"/>
        <v>6.6776012519854211E-2</v>
      </c>
      <c r="S36" s="3">
        <f t="shared" ca="1" si="33"/>
        <v>3.3252163889887346E-2</v>
      </c>
      <c r="T36" s="3">
        <f t="shared" ca="1" si="34"/>
        <v>2.17008676931113E-2</v>
      </c>
      <c r="U36" s="3">
        <f t="shared" ca="1" si="35"/>
        <v>6.1627221455264246E-2</v>
      </c>
      <c r="V36" s="3">
        <f t="shared" ca="1" si="36"/>
        <v>4.2504196625634538E-2</v>
      </c>
    </row>
    <row r="37" spans="4:22">
      <c r="D37" t="s">
        <v>44</v>
      </c>
      <c r="E37" s="3">
        <f t="shared" ca="1" si="19"/>
        <v>9.2078899169667439E-2</v>
      </c>
      <c r="F37" s="3">
        <f t="shared" ca="1" si="20"/>
        <v>4.2158718012821367E-2</v>
      </c>
      <c r="G37" s="3">
        <f t="shared" ca="1" si="21"/>
        <v>7.5870455718708527E-2</v>
      </c>
      <c r="H37" s="3">
        <f t="shared" ca="1" si="22"/>
        <v>4.990638733173737E-2</v>
      </c>
      <c r="I37" s="3">
        <f t="shared" ca="1" si="23"/>
        <v>5.8990303341555875E-2</v>
      </c>
      <c r="J37" s="3">
        <f t="shared" ca="1" si="24"/>
        <v>0.10780365142801526</v>
      </c>
      <c r="K37" s="3">
        <f t="shared" ca="1" si="25"/>
        <v>4.0024701411178157E-2</v>
      </c>
      <c r="L37" s="3">
        <f t="shared" ca="1" si="26"/>
        <v>0.12369670425994071</v>
      </c>
      <c r="M37" s="3">
        <f t="shared" ca="1" si="27"/>
        <v>8.1117138437706307E-2</v>
      </c>
      <c r="N37" s="3">
        <f t="shared" ca="1" si="28"/>
        <v>-2.1005315304549129E-2</v>
      </c>
      <c r="O37" s="3">
        <f t="shared" ca="1" si="29"/>
        <v>7.6155423565079691E-2</v>
      </c>
      <c r="P37" s="3">
        <f t="shared" ca="1" si="30"/>
        <v>2.8324831485814692E-2</v>
      </c>
      <c r="Q37" s="3">
        <f t="shared" ca="1" si="31"/>
        <v>3.573787996866544E-2</v>
      </c>
      <c r="R37" s="3">
        <f t="shared" ca="1" si="32"/>
        <v>8.1139978330965437E-2</v>
      </c>
      <c r="S37" s="3">
        <f t="shared" ca="1" si="33"/>
        <v>4.7202275455788228E-2</v>
      </c>
      <c r="T37" s="3">
        <f t="shared" ca="1" si="34"/>
        <v>2.6382519678855035E-2</v>
      </c>
      <c r="U37" s="3">
        <f t="shared" ca="1" si="35"/>
        <v>7.4452633921805289E-2</v>
      </c>
      <c r="V37" s="3">
        <f t="shared" ca="1" si="36"/>
        <v>3.3103698984156021E-2</v>
      </c>
    </row>
    <row r="38" spans="4:22">
      <c r="D38" t="s">
        <v>45</v>
      </c>
      <c r="E38" s="3">
        <f t="shared" ca="1" si="19"/>
        <v>8.5275593982287873E-2</v>
      </c>
      <c r="F38" s="3">
        <f t="shared" ca="1" si="20"/>
        <v>4.4163462477883934E-2</v>
      </c>
      <c r="G38" s="3">
        <f t="shared" ca="1" si="21"/>
        <v>8.8789865765566231E-2</v>
      </c>
      <c r="H38" s="3">
        <f t="shared" ca="1" si="22"/>
        <v>5.5230555891608357E-2</v>
      </c>
      <c r="I38" s="3">
        <f t="shared" ca="1" si="23"/>
        <v>6.3370658557586654E-2</v>
      </c>
      <c r="J38" s="3">
        <f t="shared" ca="1" si="24"/>
        <v>0.11505482336749299</v>
      </c>
      <c r="K38" s="3">
        <f t="shared" ca="1" si="25"/>
        <v>3.4173687936350811E-2</v>
      </c>
      <c r="L38" s="3">
        <f t="shared" ca="1" si="26"/>
        <v>0.13154973261064451</v>
      </c>
      <c r="M38" s="3">
        <f t="shared" ca="1" si="27"/>
        <v>8.1329871588753322E-2</v>
      </c>
      <c r="N38" s="3">
        <f t="shared" ca="1" si="28"/>
        <v>-1.9131590857045314E-3</v>
      </c>
      <c r="O38" s="3">
        <f t="shared" ca="1" si="29"/>
        <v>7.7752889240935957E-2</v>
      </c>
      <c r="P38" s="3">
        <f t="shared" ca="1" si="30"/>
        <v>4.371689412011015E-2</v>
      </c>
      <c r="Q38" s="3">
        <f t="shared" ca="1" si="31"/>
        <v>3.7971407692472273E-2</v>
      </c>
      <c r="R38" s="3">
        <f t="shared" ca="1" si="32"/>
        <v>9.3863151832256755E-2</v>
      </c>
      <c r="S38" s="3">
        <f t="shared" ca="1" si="33"/>
        <v>3.0924303036563135E-2</v>
      </c>
      <c r="T38" s="3">
        <f t="shared" ca="1" si="34"/>
        <v>3.7637754181213651E-2</v>
      </c>
      <c r="U38" s="3">
        <f t="shared" ca="1" si="35"/>
        <v>8.0888833178059602E-2</v>
      </c>
      <c r="V38" s="3">
        <f t="shared" ca="1" si="36"/>
        <v>2.6755551383232899E-2</v>
      </c>
    </row>
    <row r="39" spans="4:22">
      <c r="D39" t="s">
        <v>46</v>
      </c>
      <c r="E39" s="3">
        <f t="shared" ca="1" si="19"/>
        <v>9.1771646389617406E-2</v>
      </c>
      <c r="F39" s="3">
        <f t="shared" ca="1" si="20"/>
        <v>4.4811117926642836E-2</v>
      </c>
      <c r="G39" s="3">
        <f t="shared" ca="1" si="21"/>
        <v>6.679494245909251E-2</v>
      </c>
      <c r="H39" s="3">
        <f t="shared" ca="1" si="22"/>
        <v>4.6173437365923518E-2</v>
      </c>
      <c r="I39" s="3">
        <f t="shared" ca="1" si="23"/>
        <v>7.1460547364967736E-2</v>
      </c>
      <c r="J39" s="3">
        <f t="shared" ca="1" si="24"/>
        <v>0.1458067249429964</v>
      </c>
      <c r="K39" s="3">
        <f t="shared" ca="1" si="25"/>
        <v>3.4306594433088158E-2</v>
      </c>
      <c r="L39" s="3">
        <f t="shared" ca="1" si="26"/>
        <v>0.13172351701701637</v>
      </c>
      <c r="M39" s="3">
        <f t="shared" ca="1" si="27"/>
        <v>7.949087428488745E-2</v>
      </c>
      <c r="N39" s="3">
        <f t="shared" ca="1" si="28"/>
        <v>7.9791663314428135E-3</v>
      </c>
      <c r="O39" s="3">
        <f t="shared" ca="1" si="29"/>
        <v>7.2749073448319573E-2</v>
      </c>
      <c r="P39" s="3">
        <f t="shared" ca="1" si="30"/>
        <v>3.8638605332050734E-2</v>
      </c>
      <c r="Q39" s="3">
        <f t="shared" ca="1" si="31"/>
        <v>2.4504583987694235E-2</v>
      </c>
      <c r="R39" s="3">
        <f t="shared" ca="1" si="32"/>
        <v>0.10148751693487071</v>
      </c>
      <c r="S39" s="3">
        <f t="shared" ca="1" si="33"/>
        <v>4.0421343833300226E-2</v>
      </c>
      <c r="T39" s="3">
        <f t="shared" ca="1" si="34"/>
        <v>3.6973930203915185E-2</v>
      </c>
      <c r="U39" s="3">
        <f t="shared" ca="1" si="35"/>
        <v>6.2005406906582905E-2</v>
      </c>
      <c r="V39" s="3">
        <f t="shared" ca="1" si="36"/>
        <v>3.2691849670928683E-2</v>
      </c>
    </row>
    <row r="40" spans="4:22">
      <c r="D40" t="s">
        <v>47</v>
      </c>
      <c r="E40" s="3">
        <f t="shared" ca="1" si="19"/>
        <v>8.445613106717717E-2</v>
      </c>
      <c r="F40" s="3">
        <f t="shared" ca="1" si="20"/>
        <v>3.199594137883538E-2</v>
      </c>
      <c r="G40" s="3">
        <f t="shared" ca="1" si="21"/>
        <v>5.7005190508491281E-2</v>
      </c>
      <c r="H40" s="3">
        <f t="shared" ca="1" si="22"/>
        <v>5.4285455711036289E-2</v>
      </c>
      <c r="I40" s="3">
        <f t="shared" ca="1" si="23"/>
        <v>6.1397212295303732E-2</v>
      </c>
      <c r="J40" s="3">
        <f t="shared" ca="1" si="24"/>
        <v>0.13237950040929228</v>
      </c>
      <c r="K40" s="3">
        <f t="shared" ca="1" si="25"/>
        <v>5.5437771520239258E-2</v>
      </c>
      <c r="L40" s="3">
        <f t="shared" ca="1" si="26"/>
        <v>0.12685513600264683</v>
      </c>
      <c r="M40" s="3">
        <f t="shared" ca="1" si="27"/>
        <v>7.5518628027439041E-2</v>
      </c>
      <c r="N40" s="3">
        <f t="shared" ca="1" si="28"/>
        <v>1.0415697787924194E-2</v>
      </c>
      <c r="O40" s="3">
        <f t="shared" ca="1" si="29"/>
        <v>6.8197776907951341E-2</v>
      </c>
      <c r="P40" s="3">
        <f t="shared" ca="1" si="30"/>
        <v>4.5918764490838176E-2</v>
      </c>
      <c r="Q40" s="3">
        <f t="shared" ca="1" si="31"/>
        <v>2.8418896473116729E-2</v>
      </c>
      <c r="R40" s="3">
        <f t="shared" ca="1" si="32"/>
        <v>9.6880313817628419E-2</v>
      </c>
      <c r="S40" s="3">
        <f t="shared" ca="1" si="33"/>
        <v>4.8190274681468019E-2</v>
      </c>
      <c r="T40" s="3">
        <f t="shared" ca="1" si="34"/>
        <v>4.9456413095775018E-2</v>
      </c>
      <c r="U40" s="3">
        <f t="shared" ca="1" si="35"/>
        <v>6.6497916600618823E-2</v>
      </c>
      <c r="V40" s="3">
        <f t="shared" ca="1" si="36"/>
        <v>2.0691555147982349E-2</v>
      </c>
    </row>
    <row r="41" spans="4:22">
      <c r="D41" t="s">
        <v>48</v>
      </c>
      <c r="E41" s="3">
        <f t="shared" ca="1" si="19"/>
        <v>0.10826492855652961</v>
      </c>
      <c r="F41" s="3">
        <f t="shared" ca="1" si="20"/>
        <v>3.8167191196144645E-2</v>
      </c>
      <c r="G41" s="3">
        <f t="shared" ca="1" si="21"/>
        <v>6.6597448620551419E-2</v>
      </c>
      <c r="H41" s="3">
        <f t="shared" ca="1" si="22"/>
        <v>3.6247138412707672E-2</v>
      </c>
      <c r="I41" s="3">
        <f t="shared" ca="1" si="23"/>
        <v>6.2233199074545734E-2</v>
      </c>
      <c r="J41" s="3">
        <f t="shared" ca="1" si="24"/>
        <v>0.11416521151566723</v>
      </c>
      <c r="K41" s="3">
        <f t="shared" ca="1" si="25"/>
        <v>5.5395276269947981E-2</v>
      </c>
      <c r="L41" s="3">
        <f t="shared" ca="1" si="26"/>
        <v>0.10826174547707461</v>
      </c>
      <c r="M41" s="3">
        <f t="shared" ca="1" si="27"/>
        <v>7.0195814836206682E-2</v>
      </c>
      <c r="N41" s="3">
        <f t="shared" ca="1" si="28"/>
        <v>1.7856786895725851E-2</v>
      </c>
      <c r="O41" s="3">
        <f t="shared" ca="1" si="29"/>
        <v>7.0682768762980547E-2</v>
      </c>
      <c r="P41" s="3">
        <f t="shared" ca="1" si="30"/>
        <v>3.2838207523740594E-2</v>
      </c>
      <c r="Q41" s="3">
        <f t="shared" ca="1" si="31"/>
        <v>2.4946382471462029E-2</v>
      </c>
      <c r="R41" s="3">
        <f t="shared" ca="1" si="32"/>
        <v>0.10767171889696234</v>
      </c>
      <c r="S41" s="3">
        <f t="shared" ca="1" si="33"/>
        <v>6.0168016850895428E-2</v>
      </c>
      <c r="T41" s="3">
        <f t="shared" ca="1" si="34"/>
        <v>6.3624148413579662E-2</v>
      </c>
      <c r="U41" s="3">
        <f t="shared" ca="1" si="35"/>
        <v>5.1566927651125576E-2</v>
      </c>
      <c r="V41" s="3">
        <f t="shared" ca="1" si="36"/>
        <v>2.0950841844906989E-2</v>
      </c>
    </row>
    <row r="42" spans="4:22">
      <c r="D42" t="s">
        <v>49</v>
      </c>
      <c r="E42" s="3">
        <f t="shared" ca="1" si="19"/>
        <v>0.1072201923043764</v>
      </c>
      <c r="F42" s="3">
        <f t="shared" ca="1" si="20"/>
        <v>2.1538053866557837E-2</v>
      </c>
      <c r="G42" s="3">
        <f t="shared" ca="1" si="21"/>
        <v>6.6918802549126716E-2</v>
      </c>
      <c r="H42" s="3">
        <f t="shared" ca="1" si="22"/>
        <v>4.3932075626838013E-2</v>
      </c>
      <c r="I42" s="3">
        <f t="shared" ca="1" si="23"/>
        <v>5.5643804373189776E-2</v>
      </c>
      <c r="J42" s="3">
        <f t="shared" ca="1" si="24"/>
        <v>0.11525107798590158</v>
      </c>
      <c r="K42" s="3">
        <f t="shared" ca="1" si="25"/>
        <v>4.9591160386341586E-2</v>
      </c>
      <c r="L42" s="3">
        <f t="shared" ca="1" si="26"/>
        <v>0.10319129521764693</v>
      </c>
      <c r="M42" s="3">
        <f t="shared" ca="1" si="27"/>
        <v>7.8445588316647011E-2</v>
      </c>
      <c r="N42" s="3">
        <f t="shared" ca="1" si="28"/>
        <v>2.8097640727797822E-2</v>
      </c>
      <c r="O42" s="3">
        <f t="shared" ca="1" si="29"/>
        <v>8.5581511570115926E-2</v>
      </c>
      <c r="P42" s="3">
        <f t="shared" ca="1" si="30"/>
        <v>4.3975601123252897E-2</v>
      </c>
      <c r="Q42" s="3">
        <f t="shared" ca="1" si="31"/>
        <v>3.8264541019970545E-2</v>
      </c>
      <c r="R42" s="3">
        <f t="shared" ca="1" si="32"/>
        <v>0.11274040373225978</v>
      </c>
      <c r="S42" s="3">
        <f t="shared" ca="1" si="33"/>
        <v>5.6251287969297112E-2</v>
      </c>
      <c r="T42" s="3">
        <f t="shared" ca="1" si="34"/>
        <v>6.5373886150244281E-2</v>
      </c>
      <c r="U42" s="3">
        <f t="shared" ca="1" si="35"/>
        <v>5.6059855302329535E-2</v>
      </c>
      <c r="V42" s="3">
        <f t="shared" ca="1" si="36"/>
        <v>2.4716387349184455E-2</v>
      </c>
    </row>
    <row r="43" spans="4:22">
      <c r="D43" t="s">
        <v>50</v>
      </c>
      <c r="E43" s="3">
        <f t="shared" ca="1" si="19"/>
        <v>0.10370839117842261</v>
      </c>
      <c r="F43" s="3">
        <f t="shared" ca="1" si="20"/>
        <v>2.6553472695049603E-2</v>
      </c>
      <c r="G43" s="3">
        <f t="shared" ca="1" si="21"/>
        <v>5.8825232624886634E-2</v>
      </c>
      <c r="H43" s="3">
        <f t="shared" ca="1" si="22"/>
        <v>5.0328643852498425E-2</v>
      </c>
      <c r="I43" s="3">
        <f t="shared" ca="1" si="23"/>
        <v>6.5231442143715707E-2</v>
      </c>
      <c r="J43" s="3">
        <f t="shared" ca="1" si="24"/>
        <v>0.1166148442811084</v>
      </c>
      <c r="K43" s="3">
        <f t="shared" ca="1" si="25"/>
        <v>3.6671366954754793E-2</v>
      </c>
      <c r="L43" s="3">
        <f t="shared" ca="1" si="26"/>
        <v>9.2168006614995621E-2</v>
      </c>
      <c r="M43" s="3">
        <f t="shared" ca="1" si="27"/>
        <v>6.7819882707859394E-2</v>
      </c>
      <c r="N43" s="3">
        <f t="shared" ca="1" si="28"/>
        <v>2.8894532117763886E-2</v>
      </c>
      <c r="O43" s="3">
        <f t="shared" ca="1" si="29"/>
        <v>7.8267618570233163E-2</v>
      </c>
      <c r="P43" s="3">
        <f t="shared" ca="1" si="30"/>
        <v>4.5307021677762162E-2</v>
      </c>
      <c r="Q43" s="3">
        <f t="shared" ca="1" si="31"/>
        <v>5.5141794559045103E-2</v>
      </c>
      <c r="R43" s="3">
        <f t="shared" ca="1" si="32"/>
        <v>0.13339218392336549</v>
      </c>
      <c r="S43" s="3">
        <f t="shared" ca="1" si="33"/>
        <v>4.6897271989968986E-2</v>
      </c>
      <c r="T43" s="3">
        <f t="shared" ca="1" si="34"/>
        <v>7.1221555990148608E-2</v>
      </c>
      <c r="U43" s="3">
        <f t="shared" ca="1" si="35"/>
        <v>5.9787685431114942E-2</v>
      </c>
      <c r="V43" s="3">
        <f t="shared" ca="1" si="36"/>
        <v>2.8252358881067613E-2</v>
      </c>
    </row>
    <row r="44" spans="4:22">
      <c r="D44" t="s">
        <v>51</v>
      </c>
      <c r="E44" s="3">
        <f t="shared" ca="1" si="19"/>
        <v>0.11157591148181858</v>
      </c>
      <c r="F44" s="3">
        <f t="shared" ca="1" si="20"/>
        <v>4.7587183271237635E-2</v>
      </c>
      <c r="G44" s="3">
        <f t="shared" ca="1" si="21"/>
        <v>5.6622926827545723E-2</v>
      </c>
      <c r="H44" s="3">
        <f t="shared" ca="1" si="22"/>
        <v>5.7915579628338675E-2</v>
      </c>
      <c r="I44" s="3">
        <f t="shared" ca="1" si="23"/>
        <v>7.9398866179631614E-2</v>
      </c>
      <c r="J44" s="3">
        <f t="shared" ca="1" si="24"/>
        <v>0.10920250093015386</v>
      </c>
      <c r="K44" s="3">
        <f t="shared" ca="1" si="25"/>
        <v>3.3972163447973346E-2</v>
      </c>
      <c r="L44" s="3">
        <f t="shared" ca="1" si="26"/>
        <v>9.1357118914579205E-2</v>
      </c>
      <c r="M44" s="3">
        <f t="shared" ca="1" si="27"/>
        <v>6.1698494402482713E-2</v>
      </c>
      <c r="N44" s="3">
        <f t="shared" ca="1" si="28"/>
        <v>2.0796657451621035E-2</v>
      </c>
      <c r="O44" s="3">
        <f t="shared" ca="1" si="29"/>
        <v>6.7423195865208216E-2</v>
      </c>
      <c r="P44" s="3">
        <f t="shared" ca="1" si="30"/>
        <v>5.4559164296381871E-2</v>
      </c>
      <c r="Q44" s="3">
        <f t="shared" ca="1" si="31"/>
        <v>6.3176723975782376E-2</v>
      </c>
      <c r="R44" s="3">
        <f t="shared" ca="1" si="32"/>
        <v>0.14205651988753967</v>
      </c>
      <c r="S44" s="3">
        <f t="shared" ca="1" si="33"/>
        <v>6.1955243206406586E-2</v>
      </c>
      <c r="T44" s="3">
        <f t="shared" ca="1" si="34"/>
        <v>6.8440558134701679E-2</v>
      </c>
      <c r="U44" s="3">
        <f t="shared" ca="1" si="35"/>
        <v>3.7159629735626622E-2</v>
      </c>
      <c r="V44" s="3">
        <f t="shared" ca="1" si="36"/>
        <v>2.7260257319155049E-2</v>
      </c>
    </row>
    <row r="45" spans="4:22">
      <c r="D45" t="s">
        <v>52</v>
      </c>
      <c r="E45" s="3">
        <f t="shared" ca="1" si="19"/>
        <v>9.2696704135278848E-2</v>
      </c>
      <c r="F45" s="3">
        <f t="shared" ca="1" si="20"/>
        <v>6.1067631645764953E-2</v>
      </c>
      <c r="G45" s="3">
        <f t="shared" ca="1" si="21"/>
        <v>3.6864330269993584E-2</v>
      </c>
      <c r="H45" s="3">
        <f t="shared" ca="1" si="22"/>
        <v>7.0518208614009342E-2</v>
      </c>
      <c r="I45" s="3">
        <f t="shared" ca="1" si="23"/>
        <v>6.4903518666352092E-2</v>
      </c>
      <c r="J45" s="3">
        <f t="shared" ca="1" si="24"/>
        <v>0.10093969454316036</v>
      </c>
      <c r="K45" s="3">
        <f t="shared" ca="1" si="25"/>
        <v>4.0876996601761445E-2</v>
      </c>
      <c r="L45" s="3">
        <f t="shared" ca="1" si="26"/>
        <v>8.255332447978489E-2</v>
      </c>
      <c r="M45" s="3">
        <f t="shared" ca="1" si="27"/>
        <v>5.9987364259621451E-2</v>
      </c>
      <c r="N45" s="3">
        <f t="shared" ca="1" si="28"/>
        <v>2.4404430050859745E-2</v>
      </c>
      <c r="O45" s="3">
        <f t="shared" ca="1" si="29"/>
        <v>4.5133668569170379E-2</v>
      </c>
      <c r="P45" s="3">
        <f t="shared" ca="1" si="30"/>
        <v>4.787372321274945E-2</v>
      </c>
      <c r="Q45" s="3">
        <f t="shared" ca="1" si="31"/>
        <v>7.6169139880801651E-2</v>
      </c>
      <c r="R45" s="3">
        <f t="shared" ca="1" si="32"/>
        <v>0.13075213348911952</v>
      </c>
      <c r="S45" s="3">
        <f t="shared" ca="1" si="33"/>
        <v>6.4593564926397035E-2</v>
      </c>
      <c r="T45" s="3">
        <f t="shared" ca="1" si="34"/>
        <v>7.0265287375152599E-2</v>
      </c>
      <c r="U45" s="3">
        <f t="shared" ca="1" si="35"/>
        <v>3.3857081603347577E-2</v>
      </c>
      <c r="V45" s="3">
        <f t="shared" ca="1" si="36"/>
        <v>2.9676492519490016E-2</v>
      </c>
    </row>
    <row r="46" spans="4:22">
      <c r="D46" t="s">
        <v>53</v>
      </c>
      <c r="E46" s="3">
        <f t="shared" ca="1" si="19"/>
        <v>9.4632264181794157E-2</v>
      </c>
      <c r="F46" s="3">
        <f t="shared" ca="1" si="20"/>
        <v>5.8078812694021181E-2</v>
      </c>
      <c r="G46" s="3">
        <f t="shared" ca="1" si="21"/>
        <v>4.208826277088918E-2</v>
      </c>
      <c r="H46" s="3">
        <f t="shared" ca="1" si="22"/>
        <v>7.3399489730356982E-2</v>
      </c>
      <c r="I46" s="3">
        <f t="shared" ca="1" si="23"/>
        <v>5.8425565782826608E-2</v>
      </c>
      <c r="J46" s="3">
        <f t="shared" ca="1" si="24"/>
        <v>0.10477260220884473</v>
      </c>
      <c r="K46" s="3">
        <f t="shared" ca="1" si="25"/>
        <v>4.444703918331163E-2</v>
      </c>
      <c r="L46" s="3">
        <f t="shared" ca="1" si="26"/>
        <v>7.3646363132643389E-2</v>
      </c>
      <c r="M46" s="3">
        <f t="shared" ca="1" si="27"/>
        <v>8.5323342188848655E-2</v>
      </c>
      <c r="N46" s="3">
        <f t="shared" ca="1" si="28"/>
        <v>2.2726300362879825E-2</v>
      </c>
      <c r="O46" s="3">
        <f t="shared" ca="1" si="29"/>
        <v>4.2466751466823147E-2</v>
      </c>
      <c r="P46" s="3">
        <f t="shared" ca="1" si="30"/>
        <v>3.6627755741835008E-2</v>
      </c>
      <c r="Q46" s="3">
        <f t="shared" ca="1" si="31"/>
        <v>7.5094856402378576E-2</v>
      </c>
      <c r="R46" s="3">
        <f t="shared" ca="1" si="32"/>
        <v>0.13632585785245219</v>
      </c>
      <c r="S46" s="3">
        <f t="shared" ca="1" si="33"/>
        <v>5.3434857000097549E-2</v>
      </c>
      <c r="T46" s="3">
        <f t="shared" ca="1" si="34"/>
        <v>7.9436267439370045E-2</v>
      </c>
      <c r="U46" s="3">
        <f t="shared" ca="1" si="35"/>
        <v>4.2759509688946366E-2</v>
      </c>
      <c r="V46" s="3">
        <f t="shared" ca="1" si="36"/>
        <v>3.6592754425596279E-2</v>
      </c>
    </row>
    <row r="47" spans="4:22">
      <c r="D47" t="s">
        <v>54</v>
      </c>
      <c r="E47" s="3">
        <f t="shared" ca="1" si="19"/>
        <v>8.9296398897367554E-2</v>
      </c>
      <c r="F47" s="3">
        <f t="shared" ca="1" si="20"/>
        <v>6.7201107771870619E-2</v>
      </c>
      <c r="G47" s="3">
        <f t="shared" ca="1" si="21"/>
        <v>5.1946225608536505E-2</v>
      </c>
      <c r="H47" s="3">
        <f t="shared" ca="1" si="22"/>
        <v>6.6557941190051331E-2</v>
      </c>
      <c r="I47" s="3">
        <f t="shared" ca="1" si="23"/>
        <v>7.2290910002230618E-2</v>
      </c>
      <c r="J47" s="3">
        <f t="shared" ca="1" si="24"/>
        <v>0.11716401106169134</v>
      </c>
      <c r="K47" s="3">
        <f t="shared" ca="1" si="25"/>
        <v>4.0625201544408046E-2</v>
      </c>
      <c r="L47" s="3">
        <f t="shared" ca="1" si="26"/>
        <v>5.7835716332894416E-2</v>
      </c>
      <c r="M47" s="3">
        <f t="shared" ca="1" si="27"/>
        <v>7.7473695559361885E-2</v>
      </c>
      <c r="N47" s="3">
        <f t="shared" ca="1" si="28"/>
        <v>2.2378017202426163E-2</v>
      </c>
      <c r="O47" s="3">
        <f t="shared" ca="1" si="29"/>
        <v>5.6399677593521859E-2</v>
      </c>
      <c r="P47" s="3">
        <f t="shared" ca="1" si="30"/>
        <v>4.1914197630178007E-2</v>
      </c>
      <c r="Q47" s="3">
        <f t="shared" ca="1" si="31"/>
        <v>7.0540001229787874E-2</v>
      </c>
      <c r="R47" s="3">
        <f t="shared" ca="1" si="32"/>
        <v>0.14717508431979989</v>
      </c>
      <c r="S47" s="3">
        <f t="shared" ca="1" si="33"/>
        <v>5.9532025399472159E-2</v>
      </c>
      <c r="T47" s="3">
        <f t="shared" ca="1" si="34"/>
        <v>9.3408599660102704E-2</v>
      </c>
      <c r="U47" s="3">
        <f t="shared" ca="1" si="35"/>
        <v>4.179028035304333E-2</v>
      </c>
      <c r="V47" s="3">
        <f t="shared" ca="1" si="36"/>
        <v>3.679265749942448E-2</v>
      </c>
    </row>
    <row r="48" spans="4:22">
      <c r="D48" t="s">
        <v>55</v>
      </c>
      <c r="E48" s="3">
        <f t="shared" ca="1" si="19"/>
        <v>8.5517350520251986E-2</v>
      </c>
      <c r="F48" s="3">
        <f t="shared" ca="1" si="20"/>
        <v>8.3767117888682546E-2</v>
      </c>
      <c r="G48" s="3">
        <f t="shared" ca="1" si="21"/>
        <v>5.5655888939844092E-2</v>
      </c>
      <c r="H48" s="3">
        <f t="shared" ca="1" si="22"/>
        <v>7.0068312099869925E-2</v>
      </c>
      <c r="I48" s="3">
        <f t="shared" ca="1" si="23"/>
        <v>7.6351316228865235E-2</v>
      </c>
      <c r="J48" s="3">
        <f t="shared" ca="1" si="24"/>
        <v>9.103753800414692E-2</v>
      </c>
      <c r="K48" s="3">
        <f t="shared" ca="1" si="25"/>
        <v>2.9838655684684454E-2</v>
      </c>
      <c r="L48" s="3">
        <f t="shared" ca="1" si="26"/>
        <v>5.2656998358811977E-2</v>
      </c>
      <c r="M48" s="3">
        <f t="shared" ca="1" si="27"/>
        <v>7.7595995993643654E-2</v>
      </c>
      <c r="N48" s="3">
        <f t="shared" ca="1" si="28"/>
        <v>3.3788340428645203E-2</v>
      </c>
      <c r="O48" s="3">
        <f t="shared" ca="1" si="29"/>
        <v>6.0222505042804894E-2</v>
      </c>
      <c r="P48" s="3">
        <f t="shared" ca="1" si="30"/>
        <v>5.0697830486327249E-2</v>
      </c>
      <c r="Q48" s="3">
        <f t="shared" ca="1" si="31"/>
        <v>8.3063042867941569E-2</v>
      </c>
      <c r="R48" s="3">
        <f t="shared" ca="1" si="32"/>
        <v>0.14755959631303261</v>
      </c>
      <c r="S48" s="3">
        <f t="shared" ca="1" si="33"/>
        <v>6.2454732134659081E-2</v>
      </c>
      <c r="T48" s="3">
        <f t="shared" ca="1" si="34"/>
        <v>8.7124196239683191E-2</v>
      </c>
      <c r="U48" s="3">
        <f t="shared" ca="1" si="35"/>
        <v>3.9636984067915958E-2</v>
      </c>
      <c r="V48" s="3">
        <f t="shared" ca="1" si="36"/>
        <v>4.0737667839149158E-2</v>
      </c>
    </row>
    <row r="49" spans="4:22">
      <c r="D49" t="s">
        <v>56</v>
      </c>
      <c r="E49" s="3">
        <f t="shared" ca="1" si="19"/>
        <v>9.0706588151575271E-2</v>
      </c>
      <c r="F49" s="3">
        <f t="shared" ca="1" si="20"/>
        <v>8.6282505379734295E-2</v>
      </c>
      <c r="G49" s="3">
        <f t="shared" ca="1" si="21"/>
        <v>5.4337914322313004E-2</v>
      </c>
      <c r="H49" s="3">
        <f t="shared" ca="1" si="22"/>
        <v>7.4246486045796423E-2</v>
      </c>
      <c r="I49" s="3">
        <f t="shared" ca="1" si="23"/>
        <v>6.4252400308400487E-2</v>
      </c>
      <c r="J49" s="3">
        <f t="shared" ca="1" si="24"/>
        <v>9.7944159433444852E-2</v>
      </c>
      <c r="K49" s="3">
        <f t="shared" ca="1" si="25"/>
        <v>3.143251396210333E-2</v>
      </c>
      <c r="L49" s="3">
        <f t="shared" ca="1" si="26"/>
        <v>4.8131225303194219E-2</v>
      </c>
      <c r="M49" s="3">
        <f t="shared" ca="1" si="27"/>
        <v>8.6477935624504662E-2</v>
      </c>
      <c r="N49" s="3">
        <f t="shared" ca="1" si="28"/>
        <v>3.6806324942062679E-2</v>
      </c>
      <c r="O49" s="3">
        <f t="shared" ca="1" si="29"/>
        <v>6.4352553598674728E-2</v>
      </c>
      <c r="P49" s="3">
        <f t="shared" ca="1" si="30"/>
        <v>5.9437346428453927E-2</v>
      </c>
      <c r="Q49" s="3">
        <f t="shared" ca="1" si="31"/>
        <v>7.6233808028870045E-2</v>
      </c>
      <c r="R49" s="3">
        <f t="shared" ca="1" si="32"/>
        <v>0.14871071300935257</v>
      </c>
      <c r="S49" s="3">
        <f t="shared" ca="1" si="33"/>
        <v>6.8397089670024155E-2</v>
      </c>
      <c r="T49" s="3">
        <f t="shared" ca="1" si="34"/>
        <v>7.5286386470360109E-2</v>
      </c>
      <c r="U49" s="3">
        <f t="shared" ca="1" si="35"/>
        <v>4.2810446712428868E-2</v>
      </c>
      <c r="V49" s="3">
        <f t="shared" ca="1" si="36"/>
        <v>3.1418509105843498E-2</v>
      </c>
    </row>
    <row r="50" spans="4:22">
      <c r="D50" t="s">
        <v>57</v>
      </c>
      <c r="E50" s="3">
        <f t="shared" ca="1" si="19"/>
        <v>9.8043130687554617E-2</v>
      </c>
      <c r="F50" s="3">
        <f t="shared" ca="1" si="20"/>
        <v>9.9544345826812333E-2</v>
      </c>
      <c r="G50" s="3">
        <f t="shared" ca="1" si="21"/>
        <v>3.7637074515110946E-2</v>
      </c>
      <c r="H50" s="3">
        <f t="shared" ca="1" si="22"/>
        <v>7.4658055616654104E-2</v>
      </c>
      <c r="I50" s="3">
        <f t="shared" ca="1" si="23"/>
        <v>5.8912984570720923E-2</v>
      </c>
      <c r="J50" s="3">
        <f t="shared" ca="1" si="24"/>
        <v>8.8609213377185969E-2</v>
      </c>
      <c r="K50" s="3">
        <f t="shared" ca="1" si="25"/>
        <v>2.9547015276135763E-2</v>
      </c>
      <c r="L50" s="3">
        <f t="shared" ca="1" si="26"/>
        <v>3.2250360783200024E-2</v>
      </c>
      <c r="M50" s="3">
        <f t="shared" ca="1" si="27"/>
        <v>9.2206446692741639E-2</v>
      </c>
      <c r="N50" s="3">
        <f t="shared" ca="1" si="28"/>
        <v>5.6100283795545033E-2</v>
      </c>
      <c r="O50" s="3">
        <f t="shared" ca="1" si="29"/>
        <v>6.7974058785706004E-2</v>
      </c>
      <c r="P50" s="3">
        <f t="shared" ca="1" si="30"/>
        <v>6.672042623228211E-2</v>
      </c>
      <c r="Q50" s="3">
        <f t="shared" ca="1" si="31"/>
        <v>8.066440964851386E-2</v>
      </c>
      <c r="R50" s="3">
        <f t="shared" ca="1" si="32"/>
        <v>0.14655881966201365</v>
      </c>
      <c r="S50" s="3">
        <f t="shared" ca="1" si="33"/>
        <v>6.5600300330060132E-2</v>
      </c>
      <c r="T50" s="3">
        <f t="shared" ca="1" si="34"/>
        <v>7.1962379483836644E-2</v>
      </c>
      <c r="U50" s="3">
        <f t="shared" ca="1" si="35"/>
        <v>5.8609339215981104E-2</v>
      </c>
      <c r="V50" s="3">
        <f t="shared" ca="1" si="36"/>
        <v>2.9905057863161211E-2</v>
      </c>
    </row>
    <row r="51" spans="4:22">
      <c r="D51" t="s">
        <v>58</v>
      </c>
      <c r="E51" s="3">
        <f t="shared" ca="1" si="19"/>
        <v>0.10424642282575425</v>
      </c>
      <c r="F51" s="3">
        <f t="shared" ca="1" si="20"/>
        <v>0.12185570279899816</v>
      </c>
      <c r="G51" s="3">
        <f t="shared" ca="1" si="21"/>
        <v>4.7627321082343556E-2</v>
      </c>
      <c r="H51" s="3">
        <f t="shared" ca="1" si="22"/>
        <v>8.2450765004566426E-2</v>
      </c>
      <c r="I51" s="3">
        <f t="shared" ca="1" si="23"/>
        <v>4.5858614241029466E-2</v>
      </c>
      <c r="J51" s="3">
        <f t="shared" ca="1" si="24"/>
        <v>8.1620851203695513E-2</v>
      </c>
      <c r="K51" s="3">
        <f t="shared" ca="1" si="25"/>
        <v>2.1725178775058515E-2</v>
      </c>
      <c r="L51" s="3">
        <f t="shared" ca="1" si="26"/>
        <v>4.608166227743906E-2</v>
      </c>
      <c r="M51" s="3">
        <f t="shared" ca="1" si="27"/>
        <v>0.11238777323905681</v>
      </c>
      <c r="N51" s="3">
        <f t="shared" ca="1" si="28"/>
        <v>5.2083556789925239E-2</v>
      </c>
      <c r="O51" s="3">
        <f t="shared" ca="1" si="29"/>
        <v>8.6752653031075752E-2</v>
      </c>
      <c r="P51" s="3">
        <f t="shared" ca="1" si="30"/>
        <v>6.6295961200719553E-2</v>
      </c>
      <c r="Q51" s="3">
        <f t="shared" ca="1" si="31"/>
        <v>8.2850976731431089E-2</v>
      </c>
      <c r="R51" s="3">
        <f t="shared" ca="1" si="32"/>
        <v>0.13621768254572267</v>
      </c>
      <c r="S51" s="3">
        <f t="shared" ca="1" si="33"/>
        <v>5.4134293774059518E-2</v>
      </c>
      <c r="T51" s="3">
        <f t="shared" ca="1" si="34"/>
        <v>7.5416930092380513E-2</v>
      </c>
      <c r="U51" s="3">
        <f t="shared" ca="1" si="35"/>
        <v>4.3082200013717251E-2</v>
      </c>
      <c r="V51" s="3">
        <f t="shared" ca="1" si="36"/>
        <v>3.0060004730667129E-2</v>
      </c>
    </row>
    <row r="52" spans="4:22">
      <c r="D52" t="s">
        <v>59</v>
      </c>
      <c r="E52" s="3">
        <f t="shared" ca="1" si="19"/>
        <v>0.10328752097309671</v>
      </c>
      <c r="F52" s="3">
        <f t="shared" ca="1" si="20"/>
        <v>0.12186855750188434</v>
      </c>
      <c r="G52" s="3">
        <f t="shared" ca="1" si="21"/>
        <v>4.6810426413900291E-2</v>
      </c>
      <c r="H52" s="3">
        <f t="shared" ca="1" si="22"/>
        <v>9.0040007683081347E-2</v>
      </c>
      <c r="I52" s="3">
        <f t="shared" ca="1" si="23"/>
        <v>6.1844222710912902E-2</v>
      </c>
      <c r="J52" s="3">
        <f t="shared" ca="1" si="24"/>
        <v>7.7745343825566304E-2</v>
      </c>
      <c r="K52" s="3">
        <f t="shared" ca="1" si="25"/>
        <v>2.2371202243189097E-2</v>
      </c>
      <c r="L52" s="3">
        <f t="shared" ca="1" si="26"/>
        <v>5.3301478124525715E-2</v>
      </c>
      <c r="M52" s="3">
        <f t="shared" ca="1" si="27"/>
        <v>0.11100490779992558</v>
      </c>
      <c r="N52" s="3">
        <f t="shared" ca="1" si="28"/>
        <v>4.1719466386883286E-2</v>
      </c>
      <c r="O52" s="3">
        <f t="shared" ca="1" si="29"/>
        <v>8.3086792878154778E-2</v>
      </c>
      <c r="P52" s="3">
        <f t="shared" ca="1" si="30"/>
        <v>5.6373840553327587E-2</v>
      </c>
      <c r="Q52" s="3">
        <f t="shared" ca="1" si="31"/>
        <v>8.323123618043575E-2</v>
      </c>
      <c r="R52" s="3">
        <f t="shared" ca="1" si="32"/>
        <v>0.14276181458641074</v>
      </c>
      <c r="S52" s="3">
        <f t="shared" ca="1" si="33"/>
        <v>6.471550237069125E-2</v>
      </c>
      <c r="T52" s="3">
        <f t="shared" ca="1" si="34"/>
        <v>7.8150909628829632E-2</v>
      </c>
      <c r="U52" s="3">
        <f t="shared" ca="1" si="35"/>
        <v>5.7720024905441314E-2</v>
      </c>
      <c r="V52" s="3">
        <f t="shared" ca="1" si="36"/>
        <v>3.1063124743426616E-2</v>
      </c>
    </row>
    <row r="53" spans="4:22">
      <c r="D53" t="s">
        <v>60</v>
      </c>
      <c r="E53" s="3">
        <f t="shared" ca="1" si="19"/>
        <v>0.10446409508449482</v>
      </c>
      <c r="F53" s="3">
        <f t="shared" ca="1" si="20"/>
        <v>0.13407720709946894</v>
      </c>
      <c r="G53" s="3">
        <f t="shared" ca="1" si="21"/>
        <v>4.1061051532183798E-2</v>
      </c>
      <c r="H53" s="3">
        <f t="shared" ca="1" si="22"/>
        <v>6.1548881690186089E-2</v>
      </c>
      <c r="I53" s="3">
        <f t="shared" ca="1" si="23"/>
        <v>6.3222690274623294E-2</v>
      </c>
      <c r="J53" s="3">
        <f t="shared" ca="1" si="24"/>
        <v>6.9478709534840671E-2</v>
      </c>
      <c r="K53" s="3">
        <f t="shared" ca="1" si="25"/>
        <v>2.5271967663344948E-2</v>
      </c>
      <c r="L53" s="3">
        <f t="shared" ca="1" si="26"/>
        <v>5.8751319579627481E-2</v>
      </c>
      <c r="M53" s="3">
        <f t="shared" ca="1" si="27"/>
        <v>9.6695726221283376E-2</v>
      </c>
      <c r="N53" s="3">
        <f t="shared" ca="1" si="28"/>
        <v>4.7928755173236345E-2</v>
      </c>
      <c r="O53" s="3">
        <f t="shared" ca="1" si="29"/>
        <v>9.129388504529036E-2</v>
      </c>
      <c r="P53" s="3">
        <f t="shared" ca="1" si="30"/>
        <v>5.5366372758971834E-2</v>
      </c>
      <c r="Q53" s="3">
        <f t="shared" ca="1" si="31"/>
        <v>7.6697445468863354E-2</v>
      </c>
      <c r="R53" s="3">
        <f t="shared" ca="1" si="32"/>
        <v>0.14039244886121766</v>
      </c>
      <c r="S53" s="3">
        <f t="shared" ca="1" si="33"/>
        <v>7.6011263874544724E-2</v>
      </c>
      <c r="T53" s="3">
        <f t="shared" ca="1" si="34"/>
        <v>5.4694361461703228E-2</v>
      </c>
      <c r="U53" s="3">
        <f t="shared" ca="1" si="35"/>
        <v>5.6043507392208591E-2</v>
      </c>
      <c r="V53" s="3">
        <f t="shared" ca="1" si="36"/>
        <v>3.1565502900883523E-2</v>
      </c>
    </row>
    <row r="54" spans="4:22">
      <c r="D54" t="s">
        <v>61</v>
      </c>
      <c r="E54" s="3">
        <f t="shared" ca="1" si="19"/>
        <v>9.3909457165628984E-2</v>
      </c>
      <c r="F54" s="3">
        <f t="shared" ca="1" si="20"/>
        <v>0.13280068432033298</v>
      </c>
      <c r="G54" s="3">
        <f t="shared" ca="1" si="21"/>
        <v>5.4161491920318591E-2</v>
      </c>
      <c r="H54" s="3">
        <f t="shared" ca="1" si="22"/>
        <v>5.7451320512412189E-2</v>
      </c>
      <c r="I54" s="3">
        <f t="shared" ca="1" si="23"/>
        <v>6.765562876261054E-2</v>
      </c>
      <c r="J54" s="3">
        <f t="shared" ca="1" si="24"/>
        <v>7.1665007707423067E-2</v>
      </c>
      <c r="K54" s="3">
        <f t="shared" ca="1" si="25"/>
        <v>2.5851617331393625E-2</v>
      </c>
      <c r="L54" s="3">
        <f t="shared" ca="1" si="26"/>
        <v>7.186454869319267E-2</v>
      </c>
      <c r="M54" s="3">
        <f t="shared" ca="1" si="27"/>
        <v>9.827407093913372E-2</v>
      </c>
      <c r="N54" s="3">
        <f t="shared" ca="1" si="28"/>
        <v>6.9091743533171185E-2</v>
      </c>
      <c r="O54" s="3">
        <f t="shared" ca="1" si="29"/>
        <v>0.11296936198672312</v>
      </c>
      <c r="P54" s="3">
        <f t="shared" ca="1" si="30"/>
        <v>3.8378605291378133E-2</v>
      </c>
      <c r="Q54" s="3">
        <f t="shared" ca="1" si="31"/>
        <v>9.2817956228308462E-2</v>
      </c>
      <c r="R54" s="3">
        <f t="shared" ca="1" si="32"/>
        <v>0.13825785280343408</v>
      </c>
      <c r="S54" s="3">
        <f t="shared" ca="1" si="33"/>
        <v>8.2898035244121454E-2</v>
      </c>
      <c r="T54" s="3">
        <f t="shared" ca="1" si="34"/>
        <v>5.0917129645823525E-2</v>
      </c>
      <c r="U54" s="3">
        <f t="shared" ca="1" si="35"/>
        <v>4.3399536972420029E-2</v>
      </c>
      <c r="V54" s="3">
        <f t="shared" ca="1" si="36"/>
        <v>4.7651972043866495E-2</v>
      </c>
    </row>
    <row r="55" spans="4:22">
      <c r="D55" t="s">
        <v>62</v>
      </c>
      <c r="E55" s="3">
        <f t="shared" ca="1" si="19"/>
        <v>0.10113861564429129</v>
      </c>
      <c r="F55" s="3">
        <f t="shared" ca="1" si="20"/>
        <v>0.1444531418594481</v>
      </c>
      <c r="G55" s="3">
        <f t="shared" ca="1" si="21"/>
        <v>6.1613760074267616E-2</v>
      </c>
      <c r="H55" s="3">
        <f t="shared" ca="1" si="22"/>
        <v>7.7059308907337989E-2</v>
      </c>
      <c r="I55" s="3">
        <f t="shared" ca="1" si="23"/>
        <v>8.5150603231942318E-2</v>
      </c>
      <c r="J55" s="3">
        <f t="shared" ca="1" si="24"/>
        <v>6.7222392125142291E-2</v>
      </c>
      <c r="K55" s="3">
        <f t="shared" ca="1" si="25"/>
        <v>2.8077319196905152E-2</v>
      </c>
      <c r="L55" s="3">
        <f t="shared" ca="1" si="26"/>
        <v>5.6544324962725934E-2</v>
      </c>
      <c r="M55" s="3">
        <f t="shared" ca="1" si="27"/>
        <v>8.4287312757594185E-2</v>
      </c>
      <c r="N55" s="3">
        <f t="shared" ca="1" si="28"/>
        <v>6.1853543895420332E-2</v>
      </c>
      <c r="O55" s="3">
        <f t="shared" ca="1" si="29"/>
        <v>9.2941655250308119E-2</v>
      </c>
      <c r="P55" s="3">
        <f t="shared" ca="1" si="30"/>
        <v>2.8149621890451594E-2</v>
      </c>
      <c r="Q55" s="3">
        <f t="shared" ca="1" si="31"/>
        <v>9.3314723533160268E-2</v>
      </c>
      <c r="R55" s="3">
        <f t="shared" ca="1" si="32"/>
        <v>0.13433882887501553</v>
      </c>
      <c r="S55" s="3">
        <f t="shared" ca="1" si="33"/>
        <v>9.9627432804417784E-2</v>
      </c>
      <c r="T55" s="3">
        <f t="shared" ca="1" si="34"/>
        <v>4.1651321099415925E-2</v>
      </c>
      <c r="U55" s="3">
        <f t="shared" ca="1" si="35"/>
        <v>5.3938948602050375E-2</v>
      </c>
      <c r="V55" s="3">
        <f t="shared" ca="1" si="36"/>
        <v>5.1768816529198368E-2</v>
      </c>
    </row>
    <row r="56" spans="4:22">
      <c r="D56" t="s">
        <v>63</v>
      </c>
      <c r="E56" s="3">
        <f t="shared" ca="1" si="19"/>
        <v>0.10385892492928914</v>
      </c>
      <c r="F56" s="3">
        <f t="shared" ca="1" si="20"/>
        <v>0.1433439038989052</v>
      </c>
      <c r="G56" s="3">
        <f t="shared" ca="1" si="21"/>
        <v>5.9763195287930386E-2</v>
      </c>
      <c r="H56" s="3">
        <f t="shared" ca="1" si="22"/>
        <v>5.8252878712726899E-2</v>
      </c>
      <c r="I56" s="3">
        <f t="shared" ca="1" si="23"/>
        <v>7.7913898234278786E-2</v>
      </c>
      <c r="J56" s="3">
        <f t="shared" ca="1" si="24"/>
        <v>5.4902630856033231E-2</v>
      </c>
      <c r="K56" s="3">
        <f t="shared" ca="1" si="25"/>
        <v>3.0330869740005168E-2</v>
      </c>
      <c r="L56" s="3">
        <f t="shared" ca="1" si="26"/>
        <v>5.2877797927251051E-2</v>
      </c>
      <c r="M56" s="3">
        <f t="shared" ca="1" si="27"/>
        <v>8.8391926442657531E-2</v>
      </c>
      <c r="N56" s="3">
        <f t="shared" ca="1" si="28"/>
        <v>5.4557981710402777E-2</v>
      </c>
      <c r="O56" s="3">
        <f t="shared" ca="1" si="29"/>
        <v>0.10100490805499328</v>
      </c>
      <c r="P56" s="3">
        <f t="shared" ca="1" si="30"/>
        <v>1.6521131847981953E-2</v>
      </c>
      <c r="Q56" s="3">
        <f t="shared" ca="1" si="31"/>
        <v>9.7997847245651581E-2</v>
      </c>
      <c r="R56" s="3">
        <f t="shared" ca="1" si="32"/>
        <v>0.11060639782953519</v>
      </c>
      <c r="S56" s="3">
        <f t="shared" ca="1" si="33"/>
        <v>0.10872743403084356</v>
      </c>
      <c r="T56" s="3">
        <f t="shared" ca="1" si="34"/>
        <v>3.741703940872295E-2</v>
      </c>
      <c r="U56" s="3">
        <f t="shared" ca="1" si="35"/>
        <v>6.2405415723519542E-2</v>
      </c>
      <c r="V56" s="3">
        <f t="shared" ca="1" si="36"/>
        <v>4.7503130648267812E-2</v>
      </c>
    </row>
    <row r="57" spans="4:22">
      <c r="D57" t="s">
        <v>64</v>
      </c>
      <c r="E57" s="3">
        <f t="shared" ca="1" si="19"/>
        <v>0.11728195284900443</v>
      </c>
      <c r="F57" s="3">
        <f t="shared" ca="1" si="20"/>
        <v>0.13055073482420873</v>
      </c>
      <c r="G57" s="3">
        <f t="shared" ca="1" si="21"/>
        <v>6.5633245525409348E-2</v>
      </c>
      <c r="H57" s="3">
        <f t="shared" ca="1" si="22"/>
        <v>6.2415043607211229E-2</v>
      </c>
      <c r="I57" s="3">
        <f t="shared" ca="1" si="23"/>
        <v>7.5335937238332096E-2</v>
      </c>
      <c r="J57" s="3">
        <f t="shared" ca="1" si="24"/>
        <v>4.4883553971290208E-2</v>
      </c>
      <c r="K57" s="3">
        <f t="shared" ca="1" si="25"/>
        <v>3.8053009985141939E-2</v>
      </c>
      <c r="L57" s="3">
        <f t="shared" ca="1" si="26"/>
        <v>5.6589389461420815E-2</v>
      </c>
      <c r="M57" s="3">
        <f t="shared" ca="1" si="27"/>
        <v>7.1953021588915866E-2</v>
      </c>
      <c r="N57" s="3">
        <f t="shared" ca="1" si="28"/>
        <v>5.9831947456910853E-2</v>
      </c>
      <c r="O57" s="3">
        <f t="shared" ca="1" si="29"/>
        <v>0.1087807384759818</v>
      </c>
      <c r="P57" s="3">
        <f t="shared" ca="1" si="30"/>
        <v>3.3679419305579723E-2</v>
      </c>
      <c r="Q57" s="3">
        <f t="shared" ca="1" si="31"/>
        <v>0.10057816071695463</v>
      </c>
      <c r="R57" s="3">
        <f t="shared" ca="1" si="32"/>
        <v>0.10751188049092729</v>
      </c>
      <c r="S57" s="3">
        <f t="shared" ca="1" si="33"/>
        <v>8.6694632118676201E-2</v>
      </c>
      <c r="T57" s="3">
        <f t="shared" ca="1" si="34"/>
        <v>4.5129269667943832E-2</v>
      </c>
      <c r="U57" s="3">
        <f t="shared" ca="1" si="35"/>
        <v>5.4179028932258198E-2</v>
      </c>
      <c r="V57" s="3">
        <f t="shared" ca="1" si="36"/>
        <v>5.658569157949804E-2</v>
      </c>
    </row>
    <row r="58" spans="4:22">
      <c r="D58" t="s">
        <v>65</v>
      </c>
      <c r="E58" s="3">
        <f t="shared" ca="1" si="19"/>
        <v>0.104288846959058</v>
      </c>
      <c r="F58" s="3">
        <f t="shared" ca="1" si="20"/>
        <v>0.11937411572394338</v>
      </c>
      <c r="G58" s="3">
        <f t="shared" ca="1" si="21"/>
        <v>7.119703500503452E-2</v>
      </c>
      <c r="H58" s="3">
        <f t="shared" ca="1" si="22"/>
        <v>8.4161988671032001E-2</v>
      </c>
      <c r="I58" s="3">
        <f t="shared" ca="1" si="23"/>
        <v>7.0076382530471645E-2</v>
      </c>
      <c r="J58" s="3">
        <f t="shared" ca="1" si="24"/>
        <v>4.1432985239995307E-2</v>
      </c>
      <c r="K58" s="3">
        <f t="shared" ca="1" si="25"/>
        <v>3.5345823360228727E-2</v>
      </c>
      <c r="L58" s="3">
        <f t="shared" ca="1" si="26"/>
        <v>5.4850654083920328E-2</v>
      </c>
      <c r="M58" s="3">
        <f t="shared" ca="1" si="27"/>
        <v>6.2019472466797572E-2</v>
      </c>
      <c r="N58" s="3">
        <f t="shared" ca="1" si="28"/>
        <v>6.1121556850969788E-2</v>
      </c>
      <c r="O58" s="3">
        <f t="shared" ca="1" si="29"/>
        <v>0.10544785858072937</v>
      </c>
      <c r="P58" s="3">
        <f t="shared" ca="1" si="30"/>
        <v>2.6350448797231651E-2</v>
      </c>
      <c r="Q58" s="3">
        <f t="shared" ca="1" si="31"/>
        <v>8.7986885931113146E-2</v>
      </c>
      <c r="R58" s="3">
        <f t="shared" ca="1" si="32"/>
        <v>0.1069103070965465</v>
      </c>
      <c r="S58" s="3">
        <f t="shared" ca="1" si="33"/>
        <v>9.5095996846628505E-2</v>
      </c>
      <c r="T58" s="3">
        <f t="shared" ca="1" si="34"/>
        <v>4.4708906555847847E-2</v>
      </c>
      <c r="U58" s="3">
        <f t="shared" ca="1" si="35"/>
        <v>5.0421644219952877E-2</v>
      </c>
      <c r="V58" s="3">
        <f t="shared" ca="1" si="36"/>
        <v>5.0447570174022814E-2</v>
      </c>
    </row>
    <row r="59" spans="4:22">
      <c r="D59" t="s">
        <v>66</v>
      </c>
      <c r="E59" s="3">
        <f t="shared" ca="1" si="19"/>
        <v>0.10259668300524383</v>
      </c>
      <c r="F59" s="3">
        <f t="shared" ca="1" si="20"/>
        <v>0.12313267653715966</v>
      </c>
      <c r="G59" s="3">
        <f t="shared" ca="1" si="21"/>
        <v>6.8273542073705937E-2</v>
      </c>
      <c r="H59" s="3">
        <f t="shared" ca="1" si="22"/>
        <v>7.6350861491991648E-2</v>
      </c>
      <c r="I59" s="3">
        <f t="shared" ca="1" si="23"/>
        <v>6.1352691172748518E-2</v>
      </c>
      <c r="J59" s="3">
        <f t="shared" ca="1" si="24"/>
        <v>4.3698552308446006E-2</v>
      </c>
      <c r="K59" s="3">
        <f t="shared" ca="1" si="25"/>
        <v>4.2845707192541702E-2</v>
      </c>
      <c r="L59" s="3">
        <f t="shared" ca="1" si="26"/>
        <v>5.6797658199492125E-2</v>
      </c>
      <c r="M59" s="3">
        <f t="shared" ca="1" si="27"/>
        <v>5.9369676994265284E-2</v>
      </c>
      <c r="N59" s="3">
        <f t="shared" ca="1" si="28"/>
        <v>5.8760114331329549E-2</v>
      </c>
      <c r="O59" s="3">
        <f t="shared" ca="1" si="29"/>
        <v>0.11649751694472243</v>
      </c>
      <c r="P59" s="3">
        <f t="shared" ca="1" si="30"/>
        <v>2.6406302018769073E-2</v>
      </c>
      <c r="Q59" s="3">
        <f t="shared" ca="1" si="31"/>
        <v>7.458066875736212E-2</v>
      </c>
      <c r="R59" s="3">
        <f t="shared" ca="1" si="32"/>
        <v>0.10491731189214203</v>
      </c>
      <c r="S59" s="3">
        <f t="shared" ca="1" si="33"/>
        <v>9.610845784063636E-2</v>
      </c>
      <c r="T59" s="3">
        <f t="shared" ca="1" si="34"/>
        <v>6.7159203813572391E-2</v>
      </c>
      <c r="U59" s="3">
        <f t="shared" ca="1" si="35"/>
        <v>5.6298390720741137E-2</v>
      </c>
      <c r="V59" s="3">
        <f t="shared" ca="1" si="36"/>
        <v>4.8851590777871115E-2</v>
      </c>
    </row>
    <row r="60" spans="4:22">
      <c r="D60" t="s">
        <v>67</v>
      </c>
      <c r="E60" s="3">
        <f t="shared" ca="1" si="19"/>
        <v>0.10872934126891393</v>
      </c>
      <c r="F60" s="3">
        <f t="shared" ca="1" si="20"/>
        <v>0.11735818814072151</v>
      </c>
      <c r="G60" s="3">
        <f t="shared" ca="1" si="21"/>
        <v>7.2318658883443881E-2</v>
      </c>
      <c r="H60" s="3">
        <f t="shared" ca="1" si="22"/>
        <v>6.5096014248646319E-2</v>
      </c>
      <c r="I60" s="3">
        <f t="shared" ca="1" si="23"/>
        <v>5.0698640026980032E-2</v>
      </c>
      <c r="J60" s="3">
        <f t="shared" ca="1" si="24"/>
        <v>3.8111422543497434E-2</v>
      </c>
      <c r="K60" s="3">
        <f t="shared" ca="1" si="25"/>
        <v>5.4175971967143674E-2</v>
      </c>
      <c r="L60" s="3">
        <f t="shared" ca="1" si="26"/>
        <v>6.5427166687143073E-2</v>
      </c>
      <c r="M60" s="3">
        <f t="shared" ca="1" si="27"/>
        <v>6.7833427012687256E-2</v>
      </c>
      <c r="N60" s="3">
        <f t="shared" ca="1" si="28"/>
        <v>5.5813841039878929E-2</v>
      </c>
      <c r="O60" s="3">
        <f t="shared" ca="1" si="29"/>
        <v>0.11698816150196195</v>
      </c>
      <c r="P60" s="3">
        <f t="shared" ca="1" si="30"/>
        <v>3.6490376538677656E-2</v>
      </c>
      <c r="Q60" s="3">
        <f t="shared" ca="1" si="31"/>
        <v>7.6317517494729953E-2</v>
      </c>
      <c r="R60" s="3">
        <f t="shared" ca="1" si="32"/>
        <v>9.4633413497004423E-2</v>
      </c>
      <c r="S60" s="3">
        <f t="shared" ca="1" si="33"/>
        <v>0.11419689126912982</v>
      </c>
      <c r="T60" s="3">
        <f t="shared" ca="1" si="34"/>
        <v>7.4579513499767575E-2</v>
      </c>
      <c r="U60" s="3">
        <f t="shared" ca="1" si="35"/>
        <v>5.380566084594024E-2</v>
      </c>
      <c r="V60" s="3">
        <f t="shared" ca="1" si="36"/>
        <v>5.1564817927501672E-2</v>
      </c>
    </row>
    <row r="61" spans="4:22">
      <c r="D61" t="s">
        <v>68</v>
      </c>
      <c r="E61" s="3">
        <f t="shared" ca="1" si="19"/>
        <v>0.12570330755585096</v>
      </c>
      <c r="F61" s="3">
        <f t="shared" ca="1" si="20"/>
        <v>0.11468098264271145</v>
      </c>
      <c r="G61" s="3">
        <f t="shared" ca="1" si="21"/>
        <v>7.4971856771034642E-2</v>
      </c>
      <c r="H61" s="3">
        <f t="shared" ca="1" si="22"/>
        <v>5.5820363015058425E-2</v>
      </c>
      <c r="I61" s="3">
        <f t="shared" ca="1" si="23"/>
        <v>4.3500528752967761E-2</v>
      </c>
      <c r="J61" s="3">
        <f t="shared" ca="1" si="24"/>
        <v>5.0509911376131283E-2</v>
      </c>
      <c r="K61" s="3">
        <f t="shared" ca="1" si="25"/>
        <v>5.0798464096920876E-2</v>
      </c>
      <c r="L61" s="3">
        <f t="shared" ca="1" si="26"/>
        <v>8.7426541277391856E-2</v>
      </c>
      <c r="M61" s="3">
        <f t="shared" ca="1" si="27"/>
        <v>4.8884838439809369E-2</v>
      </c>
      <c r="N61" s="3">
        <f t="shared" ca="1" si="28"/>
        <v>4.6893591646832072E-2</v>
      </c>
      <c r="O61" s="3">
        <f t="shared" ca="1" si="29"/>
        <v>0.11160152875479964</v>
      </c>
      <c r="P61" s="3">
        <f t="shared" ca="1" si="30"/>
        <v>4.3768286718470072E-2</v>
      </c>
      <c r="Q61" s="3">
        <f t="shared" ca="1" si="31"/>
        <v>5.9984909323523752E-2</v>
      </c>
      <c r="R61" s="3">
        <f t="shared" ca="1" si="32"/>
        <v>0.11238024994947751</v>
      </c>
      <c r="S61" s="3">
        <f t="shared" ca="1" si="33"/>
        <v>0.10289696115327614</v>
      </c>
      <c r="T61" s="3">
        <f t="shared" ca="1" si="34"/>
        <v>8.1599664349518417E-2</v>
      </c>
      <c r="U61" s="3">
        <f t="shared" ca="1" si="35"/>
        <v>6.4994336169329842E-2</v>
      </c>
      <c r="V61" s="3">
        <f t="shared" ca="1" si="36"/>
        <v>4.7960641192598227E-2</v>
      </c>
    </row>
    <row r="62" spans="4:22">
      <c r="D62" t="s">
        <v>69</v>
      </c>
      <c r="E62" s="3">
        <f t="shared" ca="1" si="19"/>
        <v>0.12761690352006991</v>
      </c>
      <c r="F62" s="3">
        <f t="shared" ca="1" si="20"/>
        <v>0.10387547858628275</v>
      </c>
      <c r="G62" s="3">
        <f t="shared" ca="1" si="21"/>
        <v>7.0877581649398669E-2</v>
      </c>
      <c r="H62" s="3">
        <f t="shared" ca="1" si="22"/>
        <v>6.1807914510156853E-2</v>
      </c>
      <c r="I62" s="3">
        <f t="shared" ca="1" si="23"/>
        <v>4.59677959650963E-2</v>
      </c>
      <c r="J62" s="3">
        <f t="shared" ca="1" si="24"/>
        <v>5.9408660983119241E-2</v>
      </c>
      <c r="K62" s="3">
        <f t="shared" ca="1" si="25"/>
        <v>3.7659778972711597E-2</v>
      </c>
      <c r="L62" s="3">
        <f t="shared" ca="1" si="26"/>
        <v>7.1548164998421787E-2</v>
      </c>
      <c r="M62" s="3">
        <f t="shared" ca="1" si="27"/>
        <v>5.5548297798313662E-2</v>
      </c>
      <c r="N62" s="3">
        <f t="shared" ca="1" si="28"/>
        <v>2.9993151211711751E-2</v>
      </c>
      <c r="O62" s="3">
        <f t="shared" ca="1" si="29"/>
        <v>0.11853047918274895</v>
      </c>
      <c r="P62" s="3">
        <f t="shared" ca="1" si="30"/>
        <v>5.3543669440669725E-2</v>
      </c>
      <c r="Q62" s="3">
        <f t="shared" ca="1" si="31"/>
        <v>5.0986517938407791E-2</v>
      </c>
      <c r="R62" s="3">
        <f t="shared" ca="1" si="32"/>
        <v>0.11986249005310715</v>
      </c>
      <c r="S62" s="3">
        <f t="shared" ca="1" si="33"/>
        <v>9.7796726017428684E-2</v>
      </c>
      <c r="T62" s="3">
        <f t="shared" ca="1" si="34"/>
        <v>5.5437274217634155E-2</v>
      </c>
      <c r="U62" s="3">
        <f t="shared" ca="1" si="35"/>
        <v>5.1537378418057493E-2</v>
      </c>
      <c r="V62" s="3">
        <f t="shared" ca="1" si="36"/>
        <v>4.9089850845107627E-2</v>
      </c>
    </row>
    <row r="63" spans="4:22">
      <c r="D63" t="s">
        <v>70</v>
      </c>
      <c r="E63" s="3">
        <f t="shared" ca="1" si="19"/>
        <v>0.11038939784879689</v>
      </c>
      <c r="F63" s="3">
        <f t="shared" ca="1" si="20"/>
        <v>0.10814537838499899</v>
      </c>
      <c r="G63" s="3">
        <f t="shared" ca="1" si="21"/>
        <v>9.2884873222711523E-2</v>
      </c>
      <c r="H63" s="3">
        <f t="shared" ca="1" si="22"/>
        <v>8.283335623655784E-2</v>
      </c>
      <c r="I63" s="3">
        <f t="shared" ca="1" si="23"/>
        <v>3.6688264013857552E-2</v>
      </c>
      <c r="J63" s="3">
        <f t="shared" ca="1" si="24"/>
        <v>6.4552304122932933E-2</v>
      </c>
      <c r="K63" s="3">
        <f t="shared" ca="1" si="25"/>
        <v>3.6469686984625473E-2</v>
      </c>
      <c r="L63" s="3">
        <f t="shared" ca="1" si="26"/>
        <v>8.3466341836161209E-2</v>
      </c>
      <c r="M63" s="3">
        <f t="shared" ca="1" si="27"/>
        <v>7.8480806754665414E-2</v>
      </c>
      <c r="N63" s="3">
        <f t="shared" ca="1" si="28"/>
        <v>6.0482203461444062E-2</v>
      </c>
      <c r="O63" s="3">
        <f t="shared" ca="1" si="29"/>
        <v>0.1296525163056193</v>
      </c>
      <c r="P63" s="3">
        <f t="shared" ca="1" si="30"/>
        <v>5.9791472101082703E-2</v>
      </c>
      <c r="Q63" s="3">
        <f t="shared" ca="1" si="31"/>
        <v>4.768972366858195E-2</v>
      </c>
      <c r="R63" s="3">
        <f t="shared" ca="1" si="32"/>
        <v>0.12901778064237152</v>
      </c>
      <c r="S63" s="3">
        <f t="shared" ca="1" si="33"/>
        <v>0.11086890925664236</v>
      </c>
      <c r="T63" s="3">
        <f t="shared" ca="1" si="34"/>
        <v>6.7016994303012223E-2</v>
      </c>
      <c r="U63" s="3">
        <f t="shared" ca="1" si="35"/>
        <v>5.3882141196349022E-2</v>
      </c>
      <c r="V63" s="3">
        <f t="shared" ca="1" si="36"/>
        <v>3.5159788413266724E-2</v>
      </c>
    </row>
    <row r="64" spans="4:22">
      <c r="D64" t="s">
        <v>71</v>
      </c>
      <c r="E64" s="3">
        <f t="shared" ca="1" si="19"/>
        <v>9.4912972456796973E-2</v>
      </c>
      <c r="F64" s="3">
        <f t="shared" ca="1" si="20"/>
        <v>0.10587839147897021</v>
      </c>
      <c r="G64" s="3">
        <f t="shared" ca="1" si="21"/>
        <v>8.4143810826155935E-2</v>
      </c>
      <c r="H64" s="3">
        <f t="shared" ca="1" si="22"/>
        <v>9.8291945402509642E-2</v>
      </c>
      <c r="I64" s="3">
        <f t="shared" ca="1" si="23"/>
        <v>2.8438795353049502E-2</v>
      </c>
      <c r="J64" s="3">
        <f t="shared" ca="1" si="24"/>
        <v>6.8997502880391998E-2</v>
      </c>
      <c r="K64" s="3">
        <f t="shared" ca="1" si="25"/>
        <v>4.8343262074531226E-2</v>
      </c>
      <c r="L64" s="3">
        <f t="shared" ca="1" si="26"/>
        <v>9.4444234577601704E-2</v>
      </c>
      <c r="M64" s="3">
        <f t="shared" ca="1" si="27"/>
        <v>7.5461378389859488E-2</v>
      </c>
      <c r="N64" s="3">
        <f t="shared" ca="1" si="28"/>
        <v>6.6324520765837544E-2</v>
      </c>
      <c r="O64" s="3">
        <f t="shared" ca="1" si="29"/>
        <v>0.1393919231506765</v>
      </c>
      <c r="P64" s="3">
        <f t="shared" ca="1" si="30"/>
        <v>6.1919586951703867E-2</v>
      </c>
      <c r="Q64" s="3">
        <f t="shared" ca="1" si="31"/>
        <v>5.0629537337369079E-2</v>
      </c>
      <c r="R64" s="3">
        <f t="shared" ca="1" si="32"/>
        <v>0.12482932201980422</v>
      </c>
      <c r="S64" s="3">
        <f t="shared" ca="1" si="33"/>
        <v>0.11812528143606996</v>
      </c>
      <c r="T64" s="3">
        <f t="shared" ca="1" si="34"/>
        <v>6.7171049488959855E-2</v>
      </c>
      <c r="U64" s="3">
        <f t="shared" ca="1" si="35"/>
        <v>5.6660068060340261E-2</v>
      </c>
      <c r="V64" s="3">
        <f t="shared" ca="1" si="36"/>
        <v>4.1185498561180554E-2</v>
      </c>
    </row>
    <row r="65" spans="4:22">
      <c r="D65" t="s">
        <v>72</v>
      </c>
      <c r="E65" s="3">
        <f t="shared" ca="1" si="19"/>
        <v>9.4538696198738073E-2</v>
      </c>
      <c r="F65" s="3">
        <f t="shared" ca="1" si="20"/>
        <v>9.754456724791058E-2</v>
      </c>
      <c r="G65" s="3">
        <f t="shared" ca="1" si="21"/>
        <v>9.4240339368307141E-2</v>
      </c>
      <c r="H65" s="3">
        <f t="shared" ca="1" si="22"/>
        <v>9.4066017627486342E-2</v>
      </c>
      <c r="I65" s="3">
        <f t="shared" ca="1" si="23"/>
        <v>4.0417614816217487E-2</v>
      </c>
      <c r="J65" s="3">
        <f t="shared" ca="1" si="24"/>
        <v>6.0335508330535734E-2</v>
      </c>
      <c r="K65" s="3">
        <f t="shared" ca="1" si="25"/>
        <v>5.3317635800951876E-2</v>
      </c>
      <c r="L65" s="3">
        <f t="shared" ca="1" si="26"/>
        <v>7.3776584622797389E-2</v>
      </c>
      <c r="M65" s="3">
        <f t="shared" ca="1" si="27"/>
        <v>7.9615735610326449E-2</v>
      </c>
      <c r="N65" s="3">
        <f t="shared" ca="1" si="28"/>
        <v>7.4112596585993423E-2</v>
      </c>
      <c r="O65" s="3">
        <f t="shared" ca="1" si="29"/>
        <v>0.13853402050760893</v>
      </c>
      <c r="P65" s="3">
        <f t="shared" ca="1" si="30"/>
        <v>7.1024085877245416E-2</v>
      </c>
      <c r="Q65" s="3">
        <f t="shared" ca="1" si="31"/>
        <v>5.5934555906049579E-2</v>
      </c>
      <c r="R65" s="3">
        <f t="shared" ca="1" si="32"/>
        <v>0.11954892570358866</v>
      </c>
      <c r="S65" s="3">
        <f t="shared" ca="1" si="33"/>
        <v>0.11864299547955787</v>
      </c>
      <c r="T65" s="3">
        <f t="shared" ca="1" si="34"/>
        <v>8.370734093265382E-2</v>
      </c>
      <c r="U65" s="3">
        <f t="shared" ca="1" si="35"/>
        <v>4.3265545154540556E-2</v>
      </c>
      <c r="V65" s="3">
        <f t="shared" ca="1" si="36"/>
        <v>3.6171462930172572E-2</v>
      </c>
    </row>
    <row r="66" spans="4:22">
      <c r="D66" t="s">
        <v>73</v>
      </c>
      <c r="E66" s="3">
        <f t="shared" ca="1" si="19"/>
        <v>0.10026945986296908</v>
      </c>
      <c r="F66" s="3">
        <f t="shared" ca="1" si="20"/>
        <v>0.10136273616391996</v>
      </c>
      <c r="G66" s="3">
        <f t="shared" ca="1" si="21"/>
        <v>0.10220597452528875</v>
      </c>
      <c r="H66" s="3">
        <f t="shared" ca="1" si="22"/>
        <v>9.7156855914894119E-2</v>
      </c>
      <c r="I66" s="3">
        <f t="shared" ca="1" si="23"/>
        <v>4.9837214367241485E-2</v>
      </c>
      <c r="J66" s="3">
        <f t="shared" ca="1" si="24"/>
        <v>5.7982394049709333E-2</v>
      </c>
      <c r="K66" s="3">
        <f t="shared" ca="1" si="25"/>
        <v>6.1265532981443972E-2</v>
      </c>
      <c r="L66" s="3">
        <f t="shared" ca="1" si="26"/>
        <v>8.982486584425671E-2</v>
      </c>
      <c r="M66" s="3">
        <f t="shared" ca="1" si="27"/>
        <v>8.2571647146020152E-2</v>
      </c>
      <c r="N66" s="3">
        <f t="shared" ca="1" si="28"/>
        <v>5.6158542364162095E-2</v>
      </c>
      <c r="O66" s="3">
        <f t="shared" ca="1" si="29"/>
        <v>0.13016747720705668</v>
      </c>
      <c r="P66" s="3">
        <f t="shared" ca="1" si="30"/>
        <v>7.5862375789953085E-2</v>
      </c>
      <c r="Q66" s="3">
        <f t="shared" ca="1" si="31"/>
        <v>8.2668184124722516E-2</v>
      </c>
      <c r="R66" s="3">
        <f t="shared" ca="1" si="32"/>
        <v>0.10193126681374212</v>
      </c>
      <c r="S66" s="3">
        <f t="shared" ca="1" si="33"/>
        <v>0.119779727205928</v>
      </c>
      <c r="T66" s="3">
        <f t="shared" ca="1" si="34"/>
        <v>6.9022666435133023E-2</v>
      </c>
      <c r="U66" s="3">
        <f t="shared" ca="1" si="35"/>
        <v>5.9010492531779112E-2</v>
      </c>
      <c r="V66" s="3">
        <f t="shared" ca="1" si="36"/>
        <v>4.1550941437450736E-2</v>
      </c>
    </row>
    <row r="67" spans="4:22">
      <c r="D67" t="s">
        <v>74</v>
      </c>
      <c r="E67" s="3">
        <f t="shared" ref="E67:E101" ca="1" si="37">E66+kappa*(theta-E66)*dt+sigma*_xlfn.NORM.S.INV(RAND())</f>
        <v>9.39799601167913E-2</v>
      </c>
      <c r="F67" s="3">
        <f t="shared" ref="F67:F101" ca="1" si="38">F66+kappa*(theta-F66)*dt+sigma*_xlfn.NORM.S.INV(RAND())</f>
        <v>0.10304260925007346</v>
      </c>
      <c r="G67" s="3">
        <f t="shared" ref="G67:G101" ca="1" si="39">G66+kappa*(theta-G66)*dt+sigma*_xlfn.NORM.S.INV(RAND())</f>
        <v>0.11515500278182686</v>
      </c>
      <c r="H67" s="3">
        <f t="shared" ref="H67:H101" ca="1" si="40">H66+kappa*(theta-H66)*dt+sigma*_xlfn.NORM.S.INV(RAND())</f>
        <v>9.6201790275103199E-2</v>
      </c>
      <c r="I67" s="3">
        <f t="shared" ref="I67:I101" ca="1" si="41">I66+kappa*(theta-I66)*dt+sigma*_xlfn.NORM.S.INV(RAND())</f>
        <v>5.4932114322459667E-2</v>
      </c>
      <c r="J67" s="3">
        <f t="shared" ref="J67:J101" ca="1" si="42">J66+kappa*(theta-J66)*dt+sigma*_xlfn.NORM.S.INV(RAND())</f>
        <v>4.1784696666390522E-2</v>
      </c>
      <c r="K67" s="3">
        <f t="shared" ref="K67:K101" ca="1" si="43">K66+kappa*(theta-K66)*dt+sigma*_xlfn.NORM.S.INV(RAND())</f>
        <v>7.3285301345310791E-2</v>
      </c>
      <c r="L67" s="3">
        <f t="shared" ref="L67:L101" ca="1" si="44">L66+kappa*(theta-L66)*dt+sigma*_xlfn.NORM.S.INV(RAND())</f>
        <v>9.8408804878399606E-2</v>
      </c>
      <c r="M67" s="3">
        <f t="shared" ref="M67:M101" ca="1" si="45">M66+kappa*(theta-M66)*dt+sigma*_xlfn.NORM.S.INV(RAND())</f>
        <v>7.4679278214470082E-2</v>
      </c>
      <c r="N67" s="3">
        <f t="shared" ref="N67:N101" ca="1" si="46">N66+kappa*(theta-N66)*dt+sigma*_xlfn.NORM.S.INV(RAND())</f>
        <v>5.341304082471466E-2</v>
      </c>
      <c r="O67" s="3">
        <f t="shared" ref="O67:O101" ca="1" si="47">O66+kappa*(theta-O66)*dt+sigma*_xlfn.NORM.S.INV(RAND())</f>
        <v>0.14132257437347204</v>
      </c>
      <c r="P67" s="3">
        <f t="shared" ref="P67:P101" ca="1" si="48">P66+kappa*(theta-P66)*dt+sigma*_xlfn.NORM.S.INV(RAND())</f>
        <v>7.2227036019893623E-2</v>
      </c>
      <c r="Q67" s="3">
        <f t="shared" ref="Q67:Q101" ca="1" si="49">Q66+kappa*(theta-Q66)*dt+sigma*_xlfn.NORM.S.INV(RAND())</f>
        <v>0.105531203069092</v>
      </c>
      <c r="R67" s="3">
        <f t="shared" ref="R67:R101" ca="1" si="50">R66+kappa*(theta-R66)*dt+sigma*_xlfn.NORM.S.INV(RAND())</f>
        <v>8.6001764665368879E-2</v>
      </c>
      <c r="S67" s="3">
        <f t="shared" ref="S67:S101" ca="1" si="51">S66+kappa*(theta-S66)*dt+sigma*_xlfn.NORM.S.INV(RAND())</f>
        <v>0.10778971131842145</v>
      </c>
      <c r="T67" s="3">
        <f t="shared" ref="T67:T101" ca="1" si="52">T66+kappa*(theta-T66)*dt+sigma*_xlfn.NORM.S.INV(RAND())</f>
        <v>7.596041429586016E-2</v>
      </c>
      <c r="U67" s="3">
        <f t="shared" ref="U67:U101" ca="1" si="53">U66+kappa*(theta-U66)*dt+sigma*_xlfn.NORM.S.INV(RAND())</f>
        <v>6.4130894332046162E-2</v>
      </c>
      <c r="V67" s="3">
        <f t="shared" ref="V67:V101" ca="1" si="54">V66+kappa*(theta-V66)*dt+sigma*_xlfn.NORM.S.INV(RAND())</f>
        <v>3.3262632959510888E-2</v>
      </c>
    </row>
    <row r="68" spans="4:22">
      <c r="D68" t="s">
        <v>75</v>
      </c>
      <c r="E68" s="3">
        <f t="shared" ca="1" si="37"/>
        <v>9.8517651563629141E-2</v>
      </c>
      <c r="F68" s="3">
        <f t="shared" ca="1" si="38"/>
        <v>9.8695304712888274E-2</v>
      </c>
      <c r="G68" s="3">
        <f t="shared" ca="1" si="39"/>
        <v>0.12251488578339836</v>
      </c>
      <c r="H68" s="3">
        <f t="shared" ca="1" si="40"/>
        <v>9.2372969533733848E-2</v>
      </c>
      <c r="I68" s="3">
        <f t="shared" ca="1" si="41"/>
        <v>3.8854529741695426E-2</v>
      </c>
      <c r="J68" s="3">
        <f t="shared" ca="1" si="42"/>
        <v>5.6231623437794365E-2</v>
      </c>
      <c r="K68" s="3">
        <f t="shared" ca="1" si="43"/>
        <v>6.3734176185180541E-2</v>
      </c>
      <c r="L68" s="3">
        <f t="shared" ca="1" si="44"/>
        <v>9.0556793153544715E-2</v>
      </c>
      <c r="M68" s="3">
        <f t="shared" ca="1" si="45"/>
        <v>6.003787659667225E-2</v>
      </c>
      <c r="N68" s="3">
        <f t="shared" ca="1" si="46"/>
        <v>5.3792211420416132E-2</v>
      </c>
      <c r="O68" s="3">
        <f t="shared" ca="1" si="47"/>
        <v>0.15210011506578591</v>
      </c>
      <c r="P68" s="3">
        <f t="shared" ca="1" si="48"/>
        <v>4.7611782578390535E-2</v>
      </c>
      <c r="Q68" s="3">
        <f t="shared" ca="1" si="49"/>
        <v>0.10817759199840331</v>
      </c>
      <c r="R68" s="3">
        <f t="shared" ca="1" si="50"/>
        <v>9.0507337450235009E-2</v>
      </c>
      <c r="S68" s="3">
        <f t="shared" ca="1" si="51"/>
        <v>0.11296623365543036</v>
      </c>
      <c r="T68" s="3">
        <f t="shared" ca="1" si="52"/>
        <v>6.7411044716292279E-2</v>
      </c>
      <c r="U68" s="3">
        <f t="shared" ca="1" si="53"/>
        <v>5.8377000795625897E-2</v>
      </c>
      <c r="V68" s="3">
        <f t="shared" ca="1" si="54"/>
        <v>2.4124556616366324E-2</v>
      </c>
    </row>
    <row r="69" spans="4:22">
      <c r="D69" t="s">
        <v>76</v>
      </c>
      <c r="E69" s="3">
        <f t="shared" ca="1" si="37"/>
        <v>9.8943556932350393E-2</v>
      </c>
      <c r="F69" s="3">
        <f t="shared" ca="1" si="38"/>
        <v>0.10701604203280053</v>
      </c>
      <c r="G69" s="3">
        <f t="shared" ca="1" si="39"/>
        <v>0.14117621225932891</v>
      </c>
      <c r="H69" s="3">
        <f t="shared" ca="1" si="40"/>
        <v>8.7465658914546315E-2</v>
      </c>
      <c r="I69" s="3">
        <f t="shared" ca="1" si="41"/>
        <v>3.1915121067519273E-2</v>
      </c>
      <c r="J69" s="3">
        <f t="shared" ca="1" si="42"/>
        <v>8.4402191303707796E-2</v>
      </c>
      <c r="K69" s="3">
        <f t="shared" ca="1" si="43"/>
        <v>6.5972852140626911E-2</v>
      </c>
      <c r="L69" s="3">
        <f t="shared" ca="1" si="44"/>
        <v>9.2750735225736902E-2</v>
      </c>
      <c r="M69" s="3">
        <f t="shared" ca="1" si="45"/>
        <v>6.6866227228228298E-2</v>
      </c>
      <c r="N69" s="3">
        <f t="shared" ca="1" si="46"/>
        <v>6.2926675997874923E-2</v>
      </c>
      <c r="O69" s="3">
        <f t="shared" ca="1" si="47"/>
        <v>0.15833236728216074</v>
      </c>
      <c r="P69" s="3">
        <f t="shared" ca="1" si="48"/>
        <v>4.3253344947108703E-2</v>
      </c>
      <c r="Q69" s="3">
        <f t="shared" ca="1" si="49"/>
        <v>0.1020871183312277</v>
      </c>
      <c r="R69" s="3">
        <f t="shared" ca="1" si="50"/>
        <v>9.7270425138378372E-2</v>
      </c>
      <c r="S69" s="3">
        <f t="shared" ca="1" si="51"/>
        <v>0.11631168817116909</v>
      </c>
      <c r="T69" s="3">
        <f t="shared" ca="1" si="52"/>
        <v>8.3115174688915008E-2</v>
      </c>
      <c r="U69" s="3">
        <f t="shared" ca="1" si="53"/>
        <v>5.9731273496289948E-2</v>
      </c>
      <c r="V69" s="3">
        <f t="shared" ca="1" si="54"/>
        <v>3.0296315724529368E-2</v>
      </c>
    </row>
    <row r="70" spans="4:22">
      <c r="D70" t="s">
        <v>77</v>
      </c>
      <c r="E70" s="3">
        <f t="shared" ca="1" si="37"/>
        <v>9.9850622105393735E-2</v>
      </c>
      <c r="F70" s="3">
        <f t="shared" ca="1" si="38"/>
        <v>0.11335924343571238</v>
      </c>
      <c r="G70" s="3">
        <f t="shared" ca="1" si="39"/>
        <v>0.14700898883927807</v>
      </c>
      <c r="H70" s="3">
        <f t="shared" ca="1" si="40"/>
        <v>8.9546981350022037E-2</v>
      </c>
      <c r="I70" s="3">
        <f t="shared" ca="1" si="41"/>
        <v>3.5929978212676017E-2</v>
      </c>
      <c r="J70" s="3">
        <f t="shared" ca="1" si="42"/>
        <v>8.2549013205297478E-2</v>
      </c>
      <c r="K70" s="3">
        <f t="shared" ca="1" si="43"/>
        <v>5.3382368737065526E-2</v>
      </c>
      <c r="L70" s="3">
        <f t="shared" ca="1" si="44"/>
        <v>9.0376096898765301E-2</v>
      </c>
      <c r="M70" s="3">
        <f t="shared" ca="1" si="45"/>
        <v>5.5249181110645196E-2</v>
      </c>
      <c r="N70" s="3">
        <f t="shared" ca="1" si="46"/>
        <v>5.6480471667072159E-2</v>
      </c>
      <c r="O70" s="3">
        <f t="shared" ca="1" si="47"/>
        <v>0.15548511949261209</v>
      </c>
      <c r="P70" s="3">
        <f t="shared" ca="1" si="48"/>
        <v>3.5718306826023172E-2</v>
      </c>
      <c r="Q70" s="3">
        <f t="shared" ca="1" si="49"/>
        <v>0.10306117057331572</v>
      </c>
      <c r="R70" s="3">
        <f t="shared" ca="1" si="50"/>
        <v>8.6417001802611373E-2</v>
      </c>
      <c r="S70" s="3">
        <f t="shared" ca="1" si="51"/>
        <v>0.11209920763204247</v>
      </c>
      <c r="T70" s="3">
        <f t="shared" ca="1" si="52"/>
        <v>0.10255952695443021</v>
      </c>
      <c r="U70" s="3">
        <f t="shared" ca="1" si="53"/>
        <v>5.3821910902533188E-2</v>
      </c>
      <c r="V70" s="3">
        <f t="shared" ca="1" si="54"/>
        <v>2.9922218075171619E-2</v>
      </c>
    </row>
    <row r="71" spans="4:22">
      <c r="D71" t="s">
        <v>78</v>
      </c>
      <c r="E71" s="3">
        <f t="shared" ca="1" si="37"/>
        <v>9.3612266633173666E-2</v>
      </c>
      <c r="F71" s="3">
        <f t="shared" ca="1" si="38"/>
        <v>0.1119740051577188</v>
      </c>
      <c r="G71" s="3">
        <f t="shared" ca="1" si="39"/>
        <v>0.13975283047258572</v>
      </c>
      <c r="H71" s="3">
        <f t="shared" ca="1" si="40"/>
        <v>6.8464197199399501E-2</v>
      </c>
      <c r="I71" s="3">
        <f t="shared" ca="1" si="41"/>
        <v>4.7768332224439047E-2</v>
      </c>
      <c r="J71" s="3">
        <f t="shared" ca="1" si="42"/>
        <v>9.2430516857021666E-2</v>
      </c>
      <c r="K71" s="3">
        <f t="shared" ca="1" si="43"/>
        <v>7.1744319561580824E-2</v>
      </c>
      <c r="L71" s="3">
        <f t="shared" ca="1" si="44"/>
        <v>8.6557581236030037E-2</v>
      </c>
      <c r="M71" s="3">
        <f t="shared" ca="1" si="45"/>
        <v>4.9435198617333677E-2</v>
      </c>
      <c r="N71" s="3">
        <f t="shared" ca="1" si="46"/>
        <v>4.9867952262715419E-2</v>
      </c>
      <c r="O71" s="3">
        <f t="shared" ca="1" si="47"/>
        <v>0.1421964683618914</v>
      </c>
      <c r="P71" s="3">
        <f t="shared" ca="1" si="48"/>
        <v>3.3299482093311072E-2</v>
      </c>
      <c r="Q71" s="3">
        <f t="shared" ca="1" si="49"/>
        <v>0.12005342194311178</v>
      </c>
      <c r="R71" s="3">
        <f t="shared" ca="1" si="50"/>
        <v>8.3058417224347578E-2</v>
      </c>
      <c r="S71" s="3">
        <f t="shared" ca="1" si="51"/>
        <v>0.11261295012472206</v>
      </c>
      <c r="T71" s="3">
        <f t="shared" ca="1" si="52"/>
        <v>0.10487158411125336</v>
      </c>
      <c r="U71" s="3">
        <f t="shared" ca="1" si="53"/>
        <v>5.3952940806323631E-2</v>
      </c>
      <c r="V71" s="3">
        <f t="shared" ca="1" si="54"/>
        <v>4.0302179916952306E-2</v>
      </c>
    </row>
    <row r="72" spans="4:22">
      <c r="D72" t="s">
        <v>79</v>
      </c>
      <c r="E72" s="3">
        <f t="shared" ca="1" si="37"/>
        <v>9.0869796655512466E-2</v>
      </c>
      <c r="F72" s="3">
        <f t="shared" ca="1" si="38"/>
        <v>8.9788736477611389E-2</v>
      </c>
      <c r="G72" s="3">
        <f t="shared" ca="1" si="39"/>
        <v>0.15473495774136448</v>
      </c>
      <c r="H72" s="3">
        <f t="shared" ca="1" si="40"/>
        <v>6.2439867938351518E-2</v>
      </c>
      <c r="I72" s="3">
        <f t="shared" ca="1" si="41"/>
        <v>5.067006698711983E-2</v>
      </c>
      <c r="J72" s="3">
        <f t="shared" ca="1" si="42"/>
        <v>9.3360156213021794E-2</v>
      </c>
      <c r="K72" s="3">
        <f t="shared" ca="1" si="43"/>
        <v>6.3826130401883174E-2</v>
      </c>
      <c r="L72" s="3">
        <f t="shared" ca="1" si="44"/>
        <v>0.10339074362026002</v>
      </c>
      <c r="M72" s="3">
        <f t="shared" ca="1" si="45"/>
        <v>5.1223536522015979E-2</v>
      </c>
      <c r="N72" s="3">
        <f t="shared" ca="1" si="46"/>
        <v>4.4785833858314798E-2</v>
      </c>
      <c r="O72" s="3">
        <f t="shared" ca="1" si="47"/>
        <v>0.15760980810737615</v>
      </c>
      <c r="P72" s="3">
        <f t="shared" ca="1" si="48"/>
        <v>2.8749481231171874E-2</v>
      </c>
      <c r="Q72" s="3">
        <f t="shared" ca="1" si="49"/>
        <v>0.12356384092633438</v>
      </c>
      <c r="R72" s="3">
        <f t="shared" ca="1" si="50"/>
        <v>6.4829024850923428E-2</v>
      </c>
      <c r="S72" s="3">
        <f t="shared" ca="1" si="51"/>
        <v>0.10118898270052648</v>
      </c>
      <c r="T72" s="3">
        <f t="shared" ca="1" si="52"/>
        <v>9.7368401325139339E-2</v>
      </c>
      <c r="U72" s="3">
        <f t="shared" ca="1" si="53"/>
        <v>5.2970292812656541E-2</v>
      </c>
      <c r="V72" s="3">
        <f t="shared" ca="1" si="54"/>
        <v>4.6388102212294675E-2</v>
      </c>
    </row>
    <row r="73" spans="4:22">
      <c r="D73" t="s">
        <v>80</v>
      </c>
      <c r="E73" s="3">
        <f t="shared" ca="1" si="37"/>
        <v>0.10577701433956636</v>
      </c>
      <c r="F73" s="3">
        <f t="shared" ca="1" si="38"/>
        <v>8.7544191358361709E-2</v>
      </c>
      <c r="G73" s="3">
        <f t="shared" ca="1" si="39"/>
        <v>0.16202801542833209</v>
      </c>
      <c r="H73" s="3">
        <f t="shared" ca="1" si="40"/>
        <v>6.5438809005733234E-2</v>
      </c>
      <c r="I73" s="3">
        <f t="shared" ca="1" si="41"/>
        <v>4.2701729245997938E-2</v>
      </c>
      <c r="J73" s="3">
        <f t="shared" ca="1" si="42"/>
        <v>9.749378329244035E-2</v>
      </c>
      <c r="K73" s="3">
        <f t="shared" ca="1" si="43"/>
        <v>6.5266885805865787E-2</v>
      </c>
      <c r="L73" s="3">
        <f t="shared" ca="1" si="44"/>
        <v>9.2635600041435867E-2</v>
      </c>
      <c r="M73" s="3">
        <f t="shared" ca="1" si="45"/>
        <v>4.5377295798301041E-2</v>
      </c>
      <c r="N73" s="3">
        <f t="shared" ca="1" si="46"/>
        <v>5.7610115383113426E-2</v>
      </c>
      <c r="O73" s="3">
        <f t="shared" ca="1" si="47"/>
        <v>0.15767562598050658</v>
      </c>
      <c r="P73" s="3">
        <f t="shared" ca="1" si="48"/>
        <v>1.843758543072601E-2</v>
      </c>
      <c r="Q73" s="3">
        <f t="shared" ca="1" si="49"/>
        <v>0.12263883665520332</v>
      </c>
      <c r="R73" s="3">
        <f t="shared" ca="1" si="50"/>
        <v>5.9046450630779679E-2</v>
      </c>
      <c r="S73" s="3">
        <f t="shared" ca="1" si="51"/>
        <v>9.4681302948168108E-2</v>
      </c>
      <c r="T73" s="3">
        <f t="shared" ca="1" si="52"/>
        <v>0.10375244160572644</v>
      </c>
      <c r="U73" s="3">
        <f t="shared" ca="1" si="53"/>
        <v>5.6873893110796166E-2</v>
      </c>
      <c r="V73" s="3">
        <f t="shared" ca="1" si="54"/>
        <v>6.3315256196850245E-2</v>
      </c>
    </row>
    <row r="74" spans="4:22">
      <c r="D74" t="s">
        <v>81</v>
      </c>
      <c r="E74" s="3">
        <f t="shared" ca="1" si="37"/>
        <v>0.10937135387452192</v>
      </c>
      <c r="F74" s="3">
        <f t="shared" ca="1" si="38"/>
        <v>8.7410117526231887E-2</v>
      </c>
      <c r="G74" s="3">
        <f t="shared" ca="1" si="39"/>
        <v>0.14457541109022057</v>
      </c>
      <c r="H74" s="3">
        <f t="shared" ca="1" si="40"/>
        <v>5.0826618658775781E-2</v>
      </c>
      <c r="I74" s="3">
        <f t="shared" ca="1" si="41"/>
        <v>5.4487025806344166E-2</v>
      </c>
      <c r="J74" s="3">
        <f t="shared" ca="1" si="42"/>
        <v>9.3628124226262877E-2</v>
      </c>
      <c r="K74" s="3">
        <f t="shared" ca="1" si="43"/>
        <v>7.4268274966835357E-2</v>
      </c>
      <c r="L74" s="3">
        <f t="shared" ca="1" si="44"/>
        <v>9.0838280896435447E-2</v>
      </c>
      <c r="M74" s="3">
        <f t="shared" ca="1" si="45"/>
        <v>5.2493030835205186E-2</v>
      </c>
      <c r="N74" s="3">
        <f t="shared" ca="1" si="46"/>
        <v>7.1291829722771982E-2</v>
      </c>
      <c r="O74" s="3">
        <f t="shared" ca="1" si="47"/>
        <v>0.15499965839192734</v>
      </c>
      <c r="P74" s="3">
        <f t="shared" ca="1" si="48"/>
        <v>1.7660329501713701E-2</v>
      </c>
      <c r="Q74" s="3">
        <f t="shared" ca="1" si="49"/>
        <v>0.11107540303220556</v>
      </c>
      <c r="R74" s="3">
        <f t="shared" ca="1" si="50"/>
        <v>6.9781179781505914E-2</v>
      </c>
      <c r="S74" s="3">
        <f t="shared" ca="1" si="51"/>
        <v>0.10390832343379069</v>
      </c>
      <c r="T74" s="3">
        <f t="shared" ca="1" si="52"/>
        <v>0.11175971225384269</v>
      </c>
      <c r="U74" s="3">
        <f t="shared" ca="1" si="53"/>
        <v>5.8925982513070685E-2</v>
      </c>
      <c r="V74" s="3">
        <f t="shared" ca="1" si="54"/>
        <v>8.2624481721203125E-2</v>
      </c>
    </row>
    <row r="75" spans="4:22">
      <c r="D75" t="s">
        <v>82</v>
      </c>
      <c r="E75" s="3">
        <f t="shared" ca="1" si="37"/>
        <v>0.11428466086525635</v>
      </c>
      <c r="F75" s="3">
        <f t="shared" ca="1" si="38"/>
        <v>8.8736578711214847E-2</v>
      </c>
      <c r="G75" s="3">
        <f t="shared" ca="1" si="39"/>
        <v>0.13191395577384896</v>
      </c>
      <c r="H75" s="3">
        <f t="shared" ca="1" si="40"/>
        <v>7.2988213929419218E-2</v>
      </c>
      <c r="I75" s="3">
        <f t="shared" ca="1" si="41"/>
        <v>7.1728537518569266E-2</v>
      </c>
      <c r="J75" s="3">
        <f t="shared" ca="1" si="42"/>
        <v>8.1065050280446249E-2</v>
      </c>
      <c r="K75" s="3">
        <f t="shared" ca="1" si="43"/>
        <v>7.8788948632118952E-2</v>
      </c>
      <c r="L75" s="3">
        <f t="shared" ca="1" si="44"/>
        <v>9.2872364714734854E-2</v>
      </c>
      <c r="M75" s="3">
        <f t="shared" ca="1" si="45"/>
        <v>5.3206236399741307E-2</v>
      </c>
      <c r="N75" s="3">
        <f t="shared" ca="1" si="46"/>
        <v>5.9922199135079082E-2</v>
      </c>
      <c r="O75" s="3">
        <f t="shared" ca="1" si="47"/>
        <v>0.1653807811031261</v>
      </c>
      <c r="P75" s="3">
        <f t="shared" ca="1" si="48"/>
        <v>1.8652692794313558E-2</v>
      </c>
      <c r="Q75" s="3">
        <f t="shared" ca="1" si="49"/>
        <v>0.10076259421553124</v>
      </c>
      <c r="R75" s="3">
        <f t="shared" ca="1" si="50"/>
        <v>6.2167833420140109E-2</v>
      </c>
      <c r="S75" s="3">
        <f t="shared" ca="1" si="51"/>
        <v>0.11358880231089639</v>
      </c>
      <c r="T75" s="3">
        <f t="shared" ca="1" si="52"/>
        <v>0.11750930154862686</v>
      </c>
      <c r="U75" s="3">
        <f t="shared" ca="1" si="53"/>
        <v>5.461853747015627E-2</v>
      </c>
      <c r="V75" s="3">
        <f t="shared" ca="1" si="54"/>
        <v>7.914872522841776E-2</v>
      </c>
    </row>
    <row r="76" spans="4:22">
      <c r="D76" t="s">
        <v>83</v>
      </c>
      <c r="E76" s="3">
        <f t="shared" ca="1" si="37"/>
        <v>0.10056991881050784</v>
      </c>
      <c r="F76" s="3">
        <f t="shared" ca="1" si="38"/>
        <v>8.5009031423304585E-2</v>
      </c>
      <c r="G76" s="3">
        <f t="shared" ca="1" si="39"/>
        <v>0.14025708442378315</v>
      </c>
      <c r="H76" s="3">
        <f t="shared" ca="1" si="40"/>
        <v>6.7374292635324531E-2</v>
      </c>
      <c r="I76" s="3">
        <f t="shared" ca="1" si="41"/>
        <v>7.9088107152306367E-2</v>
      </c>
      <c r="J76" s="3">
        <f t="shared" ca="1" si="42"/>
        <v>6.3620126897533005E-2</v>
      </c>
      <c r="K76" s="3">
        <f t="shared" ca="1" si="43"/>
        <v>8.2522496928231381E-2</v>
      </c>
      <c r="L76" s="3">
        <f t="shared" ca="1" si="44"/>
        <v>9.0044668630998012E-2</v>
      </c>
      <c r="M76" s="3">
        <f t="shared" ca="1" si="45"/>
        <v>4.6670599599801597E-2</v>
      </c>
      <c r="N76" s="3">
        <f t="shared" ca="1" si="46"/>
        <v>6.4411076325487773E-2</v>
      </c>
      <c r="O76" s="3">
        <f t="shared" ca="1" si="47"/>
        <v>0.14938093546840986</v>
      </c>
      <c r="P76" s="3">
        <f t="shared" ca="1" si="48"/>
        <v>1.7499340690116945E-2</v>
      </c>
      <c r="Q76" s="3">
        <f t="shared" ca="1" si="49"/>
        <v>8.8879009642125764E-2</v>
      </c>
      <c r="R76" s="3">
        <f t="shared" ca="1" si="50"/>
        <v>6.6852588264406113E-2</v>
      </c>
      <c r="S76" s="3">
        <f t="shared" ca="1" si="51"/>
        <v>0.11896616822708495</v>
      </c>
      <c r="T76" s="3">
        <f t="shared" ca="1" si="52"/>
        <v>0.10712358440554924</v>
      </c>
      <c r="U76" s="3">
        <f t="shared" ca="1" si="53"/>
        <v>6.066909439051154E-2</v>
      </c>
      <c r="V76" s="3">
        <f t="shared" ca="1" si="54"/>
        <v>7.5740230528597463E-2</v>
      </c>
    </row>
    <row r="77" spans="4:22">
      <c r="D77" t="s">
        <v>84</v>
      </c>
      <c r="E77" s="3">
        <f t="shared" ca="1" si="37"/>
        <v>0.10965830901677789</v>
      </c>
      <c r="F77" s="3">
        <f t="shared" ca="1" si="38"/>
        <v>7.5484179103191273E-2</v>
      </c>
      <c r="G77" s="3">
        <f t="shared" ca="1" si="39"/>
        <v>0.12857242608461741</v>
      </c>
      <c r="H77" s="3">
        <f t="shared" ca="1" si="40"/>
        <v>5.1348772591974602E-2</v>
      </c>
      <c r="I77" s="3">
        <f t="shared" ca="1" si="41"/>
        <v>7.4290515669254389E-2</v>
      </c>
      <c r="J77" s="3">
        <f t="shared" ca="1" si="42"/>
        <v>8.7373198734207222E-2</v>
      </c>
      <c r="K77" s="3">
        <f t="shared" ca="1" si="43"/>
        <v>6.6446825732522544E-2</v>
      </c>
      <c r="L77" s="3">
        <f t="shared" ca="1" si="44"/>
        <v>9.2008662102857616E-2</v>
      </c>
      <c r="M77" s="3">
        <f t="shared" ca="1" si="45"/>
        <v>4.2412963964966827E-2</v>
      </c>
      <c r="N77" s="3">
        <f t="shared" ca="1" si="46"/>
        <v>7.1955900863429872E-2</v>
      </c>
      <c r="O77" s="3">
        <f t="shared" ca="1" si="47"/>
        <v>0.15479110105056634</v>
      </c>
      <c r="P77" s="3">
        <f t="shared" ca="1" si="48"/>
        <v>2.0998879755516339E-2</v>
      </c>
      <c r="Q77" s="3">
        <f t="shared" ca="1" si="49"/>
        <v>8.8319772736333332E-2</v>
      </c>
      <c r="R77" s="3">
        <f t="shared" ca="1" si="50"/>
        <v>6.9964063768526596E-2</v>
      </c>
      <c r="S77" s="3">
        <f t="shared" ca="1" si="51"/>
        <v>0.11229034681186675</v>
      </c>
      <c r="T77" s="3">
        <f t="shared" ca="1" si="52"/>
        <v>0.10143308200547349</v>
      </c>
      <c r="U77" s="3">
        <f t="shared" ca="1" si="53"/>
        <v>8.119835039700464E-2</v>
      </c>
      <c r="V77" s="3">
        <f t="shared" ca="1" si="54"/>
        <v>8.2048853149273335E-2</v>
      </c>
    </row>
    <row r="78" spans="4:22">
      <c r="D78" t="s">
        <v>85</v>
      </c>
      <c r="E78" s="3">
        <f t="shared" ca="1" si="37"/>
        <v>0.13201529782227045</v>
      </c>
      <c r="F78" s="3">
        <f t="shared" ca="1" si="38"/>
        <v>8.7229720799254187E-2</v>
      </c>
      <c r="G78" s="3">
        <f t="shared" ca="1" si="39"/>
        <v>0.13145852776546002</v>
      </c>
      <c r="H78" s="3">
        <f t="shared" ca="1" si="40"/>
        <v>3.8947067999918372E-2</v>
      </c>
      <c r="I78" s="3">
        <f t="shared" ca="1" si="41"/>
        <v>6.9428666244892384E-2</v>
      </c>
      <c r="J78" s="3">
        <f t="shared" ca="1" si="42"/>
        <v>8.7642581661624711E-2</v>
      </c>
      <c r="K78" s="3">
        <f t="shared" ca="1" si="43"/>
        <v>5.7625414921359842E-2</v>
      </c>
      <c r="L78" s="3">
        <f t="shared" ca="1" si="44"/>
        <v>9.1989335067892905E-2</v>
      </c>
      <c r="M78" s="3">
        <f t="shared" ca="1" si="45"/>
        <v>5.4915030991274601E-2</v>
      </c>
      <c r="N78" s="3">
        <f t="shared" ca="1" si="46"/>
        <v>5.1728636158158217E-2</v>
      </c>
      <c r="O78" s="3">
        <f t="shared" ca="1" si="47"/>
        <v>0.16263890007464601</v>
      </c>
      <c r="P78" s="3">
        <f t="shared" ca="1" si="48"/>
        <v>2.1571916896505904E-2</v>
      </c>
      <c r="Q78" s="3">
        <f t="shared" ca="1" si="49"/>
        <v>9.6914127378032788E-2</v>
      </c>
      <c r="R78" s="3">
        <f t="shared" ca="1" si="50"/>
        <v>7.4263472527614255E-2</v>
      </c>
      <c r="S78" s="3">
        <f t="shared" ca="1" si="51"/>
        <v>0.10931729691270005</v>
      </c>
      <c r="T78" s="3">
        <f t="shared" ca="1" si="52"/>
        <v>9.9734786903237532E-2</v>
      </c>
      <c r="U78" s="3">
        <f t="shared" ca="1" si="53"/>
        <v>9.4502642405977222E-2</v>
      </c>
      <c r="V78" s="3">
        <f t="shared" ca="1" si="54"/>
        <v>8.698379225237389E-2</v>
      </c>
    </row>
    <row r="79" spans="4:22">
      <c r="D79" t="s">
        <v>86</v>
      </c>
      <c r="E79" s="3">
        <f t="shared" ca="1" si="37"/>
        <v>0.13329412961918885</v>
      </c>
      <c r="F79" s="3">
        <f t="shared" ca="1" si="38"/>
        <v>8.9648371721337841E-2</v>
      </c>
      <c r="G79" s="3">
        <f t="shared" ca="1" si="39"/>
        <v>0.12056107056165624</v>
      </c>
      <c r="H79" s="3">
        <f t="shared" ca="1" si="40"/>
        <v>2.7418014809629986E-2</v>
      </c>
      <c r="I79" s="3">
        <f t="shared" ca="1" si="41"/>
        <v>6.8328083727997382E-2</v>
      </c>
      <c r="J79" s="3">
        <f t="shared" ca="1" si="42"/>
        <v>8.5304154990966247E-2</v>
      </c>
      <c r="K79" s="3">
        <f t="shared" ca="1" si="43"/>
        <v>5.9299879514108006E-2</v>
      </c>
      <c r="L79" s="3">
        <f t="shared" ca="1" si="44"/>
        <v>9.1723038742988997E-2</v>
      </c>
      <c r="M79" s="3">
        <f t="shared" ca="1" si="45"/>
        <v>4.2453966553770844E-2</v>
      </c>
      <c r="N79" s="3">
        <f t="shared" ca="1" si="46"/>
        <v>4.5624181184397636E-2</v>
      </c>
      <c r="O79" s="3">
        <f t="shared" ca="1" si="47"/>
        <v>0.16041016568989572</v>
      </c>
      <c r="P79" s="3">
        <f t="shared" ca="1" si="48"/>
        <v>1.1588719225041299E-2</v>
      </c>
      <c r="Q79" s="3">
        <f t="shared" ca="1" si="49"/>
        <v>9.0607733745438859E-2</v>
      </c>
      <c r="R79" s="3">
        <f t="shared" ca="1" si="50"/>
        <v>6.6256271117926785E-2</v>
      </c>
      <c r="S79" s="3">
        <f t="shared" ca="1" si="51"/>
        <v>0.11153489467590072</v>
      </c>
      <c r="T79" s="3">
        <f t="shared" ca="1" si="52"/>
        <v>0.10353608243920874</v>
      </c>
      <c r="U79" s="3">
        <f t="shared" ca="1" si="53"/>
        <v>8.2682286428918006E-2</v>
      </c>
      <c r="V79" s="3">
        <f t="shared" ca="1" si="54"/>
        <v>9.9464032180319822E-2</v>
      </c>
    </row>
    <row r="80" spans="4:22">
      <c r="D80" t="s">
        <v>87</v>
      </c>
      <c r="E80" s="3">
        <f t="shared" ca="1" si="37"/>
        <v>0.12934004558375078</v>
      </c>
      <c r="F80" s="3">
        <f t="shared" ca="1" si="38"/>
        <v>8.5229526318321772E-2</v>
      </c>
      <c r="G80" s="3">
        <f t="shared" ca="1" si="39"/>
        <v>0.14692220843247789</v>
      </c>
      <c r="H80" s="3">
        <f t="shared" ca="1" si="40"/>
        <v>2.6496078131773328E-2</v>
      </c>
      <c r="I80" s="3">
        <f t="shared" ca="1" si="41"/>
        <v>8.6936663056467994E-2</v>
      </c>
      <c r="J80" s="3">
        <f t="shared" ca="1" si="42"/>
        <v>9.4290391345347807E-2</v>
      </c>
      <c r="K80" s="3">
        <f t="shared" ca="1" si="43"/>
        <v>7.1482111556593786E-2</v>
      </c>
      <c r="L80" s="3">
        <f t="shared" ca="1" si="44"/>
        <v>9.0533054022648995E-2</v>
      </c>
      <c r="M80" s="3">
        <f t="shared" ca="1" si="45"/>
        <v>5.8375855237402123E-2</v>
      </c>
      <c r="N80" s="3">
        <f t="shared" ca="1" si="46"/>
        <v>4.1437921139525012E-2</v>
      </c>
      <c r="O80" s="3">
        <f t="shared" ca="1" si="47"/>
        <v>0.16640267362830741</v>
      </c>
      <c r="P80" s="3">
        <f t="shared" ca="1" si="48"/>
        <v>7.432390687625379E-3</v>
      </c>
      <c r="Q80" s="3">
        <f t="shared" ca="1" si="49"/>
        <v>8.9265576969546956E-2</v>
      </c>
      <c r="R80" s="3">
        <f t="shared" ca="1" si="50"/>
        <v>7.8289717556600316E-2</v>
      </c>
      <c r="S80" s="3">
        <f t="shared" ca="1" si="51"/>
        <v>0.13305931359114104</v>
      </c>
      <c r="T80" s="3">
        <f t="shared" ca="1" si="52"/>
        <v>0.1009295233265886</v>
      </c>
      <c r="U80" s="3">
        <f t="shared" ca="1" si="53"/>
        <v>8.9724491723546768E-2</v>
      </c>
      <c r="V80" s="3">
        <f t="shared" ca="1" si="54"/>
        <v>9.618060941190007E-2</v>
      </c>
    </row>
    <row r="81" spans="4:22">
      <c r="D81" t="s">
        <v>88</v>
      </c>
      <c r="E81" s="3">
        <f t="shared" ca="1" si="37"/>
        <v>0.13615739936199894</v>
      </c>
      <c r="F81" s="3">
        <f t="shared" ca="1" si="38"/>
        <v>8.0607882080193843E-2</v>
      </c>
      <c r="G81" s="3">
        <f t="shared" ca="1" si="39"/>
        <v>0.14439629024121994</v>
      </c>
      <c r="H81" s="3">
        <f t="shared" ca="1" si="40"/>
        <v>2.3629446169983054E-2</v>
      </c>
      <c r="I81" s="3">
        <f t="shared" ca="1" si="41"/>
        <v>6.9304572722372518E-2</v>
      </c>
      <c r="J81" s="3">
        <f t="shared" ca="1" si="42"/>
        <v>9.2253532687190012E-2</v>
      </c>
      <c r="K81" s="3">
        <f t="shared" ca="1" si="43"/>
        <v>8.7644294033387096E-2</v>
      </c>
      <c r="L81" s="3">
        <f t="shared" ca="1" si="44"/>
        <v>8.3014209565225733E-2</v>
      </c>
      <c r="M81" s="3">
        <f t="shared" ca="1" si="45"/>
        <v>6.2479194552727491E-2</v>
      </c>
      <c r="N81" s="3">
        <f t="shared" ca="1" si="46"/>
        <v>5.467620686559959E-2</v>
      </c>
      <c r="O81" s="3">
        <f t="shared" ca="1" si="47"/>
        <v>0.15673111582478427</v>
      </c>
      <c r="P81" s="3">
        <f t="shared" ca="1" si="48"/>
        <v>1.3305925041736935E-2</v>
      </c>
      <c r="Q81" s="3">
        <f t="shared" ca="1" si="49"/>
        <v>9.3943542668965027E-2</v>
      </c>
      <c r="R81" s="3">
        <f t="shared" ca="1" si="50"/>
        <v>8.4802804755984076E-2</v>
      </c>
      <c r="S81" s="3">
        <f t="shared" ca="1" si="51"/>
        <v>0.1278777368925226</v>
      </c>
      <c r="T81" s="3">
        <f t="shared" ca="1" si="52"/>
        <v>8.9257365756696197E-2</v>
      </c>
      <c r="U81" s="3">
        <f t="shared" ca="1" si="53"/>
        <v>9.021998389645712E-2</v>
      </c>
      <c r="V81" s="3">
        <f t="shared" ca="1" si="54"/>
        <v>0.10393552733357229</v>
      </c>
    </row>
    <row r="82" spans="4:22">
      <c r="D82" t="s">
        <v>89</v>
      </c>
      <c r="E82" s="3">
        <f t="shared" ca="1" si="37"/>
        <v>0.14531684834142419</v>
      </c>
      <c r="F82" s="3">
        <f t="shared" ca="1" si="38"/>
        <v>8.6462437830938946E-2</v>
      </c>
      <c r="G82" s="3">
        <f t="shared" ca="1" si="39"/>
        <v>0.14283172446073655</v>
      </c>
      <c r="H82" s="3">
        <f t="shared" ca="1" si="40"/>
        <v>3.6928533938828348E-2</v>
      </c>
      <c r="I82" s="3">
        <f t="shared" ca="1" si="41"/>
        <v>7.477712028976341E-2</v>
      </c>
      <c r="J82" s="3">
        <f t="shared" ca="1" si="42"/>
        <v>8.8076370718305402E-2</v>
      </c>
      <c r="K82" s="3">
        <f t="shared" ca="1" si="43"/>
        <v>8.7022689898485869E-2</v>
      </c>
      <c r="L82" s="3">
        <f t="shared" ca="1" si="44"/>
        <v>9.172832689303187E-2</v>
      </c>
      <c r="M82" s="3">
        <f t="shared" ca="1" si="45"/>
        <v>6.4724352428031595E-2</v>
      </c>
      <c r="N82" s="3">
        <f t="shared" ca="1" si="46"/>
        <v>6.3449884703479148E-2</v>
      </c>
      <c r="O82" s="3">
        <f t="shared" ca="1" si="47"/>
        <v>0.15970714015277054</v>
      </c>
      <c r="P82" s="3">
        <f t="shared" ca="1" si="48"/>
        <v>3.2433388173391642E-2</v>
      </c>
      <c r="Q82" s="3">
        <f t="shared" ca="1" si="49"/>
        <v>9.8723654218339521E-2</v>
      </c>
      <c r="R82" s="3">
        <f t="shared" ca="1" si="50"/>
        <v>8.9965970850324983E-2</v>
      </c>
      <c r="S82" s="3">
        <f t="shared" ca="1" si="51"/>
        <v>0.13103191626115487</v>
      </c>
      <c r="T82" s="3">
        <f t="shared" ca="1" si="52"/>
        <v>8.3336060779632154E-2</v>
      </c>
      <c r="U82" s="3">
        <f t="shared" ca="1" si="53"/>
        <v>9.2400142910884553E-2</v>
      </c>
      <c r="V82" s="3">
        <f t="shared" ca="1" si="54"/>
        <v>0.10062878269599927</v>
      </c>
    </row>
    <row r="83" spans="4:22">
      <c r="D83" t="s">
        <v>90</v>
      </c>
      <c r="E83" s="3">
        <f t="shared" ca="1" si="37"/>
        <v>0.1373489016464586</v>
      </c>
      <c r="F83" s="3">
        <f t="shared" ca="1" si="38"/>
        <v>8.5152565465281868E-2</v>
      </c>
      <c r="G83" s="3">
        <f t="shared" ca="1" si="39"/>
        <v>0.15010671925630326</v>
      </c>
      <c r="H83" s="3">
        <f t="shared" ca="1" si="40"/>
        <v>3.661058193795666E-2</v>
      </c>
      <c r="I83" s="3">
        <f t="shared" ca="1" si="41"/>
        <v>7.4729358569416676E-2</v>
      </c>
      <c r="J83" s="3">
        <f t="shared" ca="1" si="42"/>
        <v>8.5488234873037375E-2</v>
      </c>
      <c r="K83" s="3">
        <f t="shared" ca="1" si="43"/>
        <v>8.3219861168056089E-2</v>
      </c>
      <c r="L83" s="3">
        <f t="shared" ca="1" si="44"/>
        <v>0.11530041581513832</v>
      </c>
      <c r="M83" s="3">
        <f t="shared" ca="1" si="45"/>
        <v>4.6072433860355928E-2</v>
      </c>
      <c r="N83" s="3">
        <f t="shared" ca="1" si="46"/>
        <v>5.7425636574683442E-2</v>
      </c>
      <c r="O83" s="3">
        <f t="shared" ca="1" si="47"/>
        <v>0.1615229529688742</v>
      </c>
      <c r="P83" s="3">
        <f t="shared" ca="1" si="48"/>
        <v>2.7746340028580233E-2</v>
      </c>
      <c r="Q83" s="3">
        <f t="shared" ca="1" si="49"/>
        <v>9.758711776791798E-2</v>
      </c>
      <c r="R83" s="3">
        <f t="shared" ca="1" si="50"/>
        <v>9.0115847083367437E-2</v>
      </c>
      <c r="S83" s="3">
        <f t="shared" ca="1" si="51"/>
        <v>0.13160022155531934</v>
      </c>
      <c r="T83" s="3">
        <f t="shared" ca="1" si="52"/>
        <v>7.2622504165205506E-2</v>
      </c>
      <c r="U83" s="3">
        <f t="shared" ca="1" si="53"/>
        <v>9.1369687863839866E-2</v>
      </c>
      <c r="V83" s="3">
        <f t="shared" ca="1" si="54"/>
        <v>0.11164050246871157</v>
      </c>
    </row>
    <row r="84" spans="4:22">
      <c r="D84" t="s">
        <v>91</v>
      </c>
      <c r="E84" s="3">
        <f t="shared" ca="1" si="37"/>
        <v>0.12752236850035617</v>
      </c>
      <c r="F84" s="3">
        <f t="shared" ca="1" si="38"/>
        <v>9.6102522544709412E-2</v>
      </c>
      <c r="G84" s="3">
        <f t="shared" ca="1" si="39"/>
        <v>0.15654831870343403</v>
      </c>
      <c r="H84" s="3">
        <f t="shared" ca="1" si="40"/>
        <v>3.6259321505592454E-2</v>
      </c>
      <c r="I84" s="3">
        <f t="shared" ca="1" si="41"/>
        <v>7.4802155505149848E-2</v>
      </c>
      <c r="J84" s="3">
        <f t="shared" ca="1" si="42"/>
        <v>7.4851139016419044E-2</v>
      </c>
      <c r="K84" s="3">
        <f t="shared" ca="1" si="43"/>
        <v>7.7564477428995068E-2</v>
      </c>
      <c r="L84" s="3">
        <f t="shared" ca="1" si="44"/>
        <v>0.1109369934244657</v>
      </c>
      <c r="M84" s="3">
        <f t="shared" ca="1" si="45"/>
        <v>3.2724387687917605E-2</v>
      </c>
      <c r="N84" s="3">
        <f t="shared" ca="1" si="46"/>
        <v>5.1838377845851727E-2</v>
      </c>
      <c r="O84" s="3">
        <f t="shared" ca="1" si="47"/>
        <v>0.15242423636053126</v>
      </c>
      <c r="P84" s="3">
        <f t="shared" ca="1" si="48"/>
        <v>1.6020636504904227E-2</v>
      </c>
      <c r="Q84" s="3">
        <f t="shared" ca="1" si="49"/>
        <v>8.9417008128464717E-2</v>
      </c>
      <c r="R84" s="3">
        <f t="shared" ca="1" si="50"/>
        <v>7.6996105724384353E-2</v>
      </c>
      <c r="S84" s="3">
        <f t="shared" ca="1" si="51"/>
        <v>0.13329669970291824</v>
      </c>
      <c r="T84" s="3">
        <f t="shared" ca="1" si="52"/>
        <v>7.3814992187674275E-2</v>
      </c>
      <c r="U84" s="3">
        <f t="shared" ca="1" si="53"/>
        <v>8.6454340282030917E-2</v>
      </c>
      <c r="V84" s="3">
        <f t="shared" ca="1" si="54"/>
        <v>9.5026322237476438E-2</v>
      </c>
    </row>
    <row r="85" spans="4:22">
      <c r="D85" t="s">
        <v>92</v>
      </c>
      <c r="E85" s="3">
        <f t="shared" ca="1" si="37"/>
        <v>0.13761861728893982</v>
      </c>
      <c r="F85" s="3">
        <f t="shared" ca="1" si="38"/>
        <v>9.883704942888262E-2</v>
      </c>
      <c r="G85" s="3">
        <f t="shared" ca="1" si="39"/>
        <v>0.16268128446235774</v>
      </c>
      <c r="H85" s="3">
        <f t="shared" ca="1" si="40"/>
        <v>4.0343619348441793E-2</v>
      </c>
      <c r="I85" s="3">
        <f t="shared" ca="1" si="41"/>
        <v>8.1172245627810363E-2</v>
      </c>
      <c r="J85" s="3">
        <f t="shared" ca="1" si="42"/>
        <v>6.5703448281096977E-2</v>
      </c>
      <c r="K85" s="3">
        <f t="shared" ca="1" si="43"/>
        <v>8.2901437961784202E-2</v>
      </c>
      <c r="L85" s="3">
        <f t="shared" ca="1" si="44"/>
        <v>0.10320833743352903</v>
      </c>
      <c r="M85" s="3">
        <f t="shared" ca="1" si="45"/>
        <v>3.9113347408514035E-2</v>
      </c>
      <c r="N85" s="3">
        <f t="shared" ca="1" si="46"/>
        <v>7.4875608096270363E-2</v>
      </c>
      <c r="O85" s="3">
        <f t="shared" ca="1" si="47"/>
        <v>0.14519321184126108</v>
      </c>
      <c r="P85" s="3">
        <f t="shared" ca="1" si="48"/>
        <v>1.017969907860081E-2</v>
      </c>
      <c r="Q85" s="3">
        <f t="shared" ca="1" si="49"/>
        <v>8.3674972091376101E-2</v>
      </c>
      <c r="R85" s="3">
        <f t="shared" ca="1" si="50"/>
        <v>8.1409464775384258E-2</v>
      </c>
      <c r="S85" s="3">
        <f t="shared" ca="1" si="51"/>
        <v>0.13251210284929835</v>
      </c>
      <c r="T85" s="3">
        <f t="shared" ca="1" si="52"/>
        <v>7.5342640421342505E-2</v>
      </c>
      <c r="U85" s="3">
        <f t="shared" ca="1" si="53"/>
        <v>8.145963163445083E-2</v>
      </c>
      <c r="V85" s="3">
        <f t="shared" ca="1" si="54"/>
        <v>8.518021659244876E-2</v>
      </c>
    </row>
    <row r="86" spans="4:22">
      <c r="D86" t="s">
        <v>93</v>
      </c>
      <c r="E86" s="3">
        <f t="shared" ca="1" si="37"/>
        <v>0.11888285256387313</v>
      </c>
      <c r="F86" s="3">
        <f t="shared" ca="1" si="38"/>
        <v>9.7382810389964061E-2</v>
      </c>
      <c r="G86" s="3">
        <f t="shared" ca="1" si="39"/>
        <v>0.17334274112541304</v>
      </c>
      <c r="H86" s="3">
        <f t="shared" ca="1" si="40"/>
        <v>4.3713349080052609E-2</v>
      </c>
      <c r="I86" s="3">
        <f t="shared" ca="1" si="41"/>
        <v>8.8004527469734056E-2</v>
      </c>
      <c r="J86" s="3">
        <f t="shared" ca="1" si="42"/>
        <v>6.0351277478641503E-2</v>
      </c>
      <c r="K86" s="3">
        <f t="shared" ca="1" si="43"/>
        <v>8.6310863872312946E-2</v>
      </c>
      <c r="L86" s="3">
        <f t="shared" ca="1" si="44"/>
        <v>0.10200320432185069</v>
      </c>
      <c r="M86" s="3">
        <f t="shared" ca="1" si="45"/>
        <v>5.6289104522992767E-2</v>
      </c>
      <c r="N86" s="3">
        <f t="shared" ca="1" si="46"/>
        <v>8.4682389738537742E-2</v>
      </c>
      <c r="O86" s="3">
        <f t="shared" ca="1" si="47"/>
        <v>0.13242538846327251</v>
      </c>
      <c r="P86" s="3">
        <f t="shared" ca="1" si="48"/>
        <v>-9.1794279685821802E-4</v>
      </c>
      <c r="Q86" s="3">
        <f t="shared" ca="1" si="49"/>
        <v>9.47881684573222E-2</v>
      </c>
      <c r="R86" s="3">
        <f t="shared" ca="1" si="50"/>
        <v>7.5030561380341892E-2</v>
      </c>
      <c r="S86" s="3">
        <f t="shared" ca="1" si="51"/>
        <v>0.15684415359358433</v>
      </c>
      <c r="T86" s="3">
        <f t="shared" ca="1" si="52"/>
        <v>8.62620491091345E-2</v>
      </c>
      <c r="U86" s="3">
        <f t="shared" ca="1" si="53"/>
        <v>8.7833861861531595E-2</v>
      </c>
      <c r="V86" s="3">
        <f t="shared" ca="1" si="54"/>
        <v>7.4754442877772762E-2</v>
      </c>
    </row>
    <row r="87" spans="4:22">
      <c r="D87" t="s">
        <v>94</v>
      </c>
      <c r="E87" s="3">
        <f t="shared" ca="1" si="37"/>
        <v>9.9415586723912999E-2</v>
      </c>
      <c r="F87" s="3">
        <f t="shared" ca="1" si="38"/>
        <v>0.10576856471314888</v>
      </c>
      <c r="G87" s="3">
        <f t="shared" ca="1" si="39"/>
        <v>0.1692703438522056</v>
      </c>
      <c r="H87" s="3">
        <f t="shared" ca="1" si="40"/>
        <v>3.946588556170063E-2</v>
      </c>
      <c r="I87" s="3">
        <f t="shared" ca="1" si="41"/>
        <v>0.1059135708498001</v>
      </c>
      <c r="J87" s="3">
        <f t="shared" ca="1" si="42"/>
        <v>6.7924833942563406E-2</v>
      </c>
      <c r="K87" s="3">
        <f t="shared" ca="1" si="43"/>
        <v>9.3374836078900542E-2</v>
      </c>
      <c r="L87" s="3">
        <f t="shared" ca="1" si="44"/>
        <v>0.1005676391526132</v>
      </c>
      <c r="M87" s="3">
        <f t="shared" ca="1" si="45"/>
        <v>4.9747827344021424E-2</v>
      </c>
      <c r="N87" s="3">
        <f t="shared" ca="1" si="46"/>
        <v>0.10725756370583797</v>
      </c>
      <c r="O87" s="3">
        <f t="shared" ca="1" si="47"/>
        <v>0.14412132692191654</v>
      </c>
      <c r="P87" s="3">
        <f t="shared" ca="1" si="48"/>
        <v>-3.632852195292564E-3</v>
      </c>
      <c r="Q87" s="3">
        <f t="shared" ca="1" si="49"/>
        <v>9.6661820913985175E-2</v>
      </c>
      <c r="R87" s="3">
        <f t="shared" ca="1" si="50"/>
        <v>6.8849446032635125E-2</v>
      </c>
      <c r="S87" s="3">
        <f t="shared" ca="1" si="51"/>
        <v>0.14728523760025414</v>
      </c>
      <c r="T87" s="3">
        <f t="shared" ca="1" si="52"/>
        <v>7.5752904881696378E-2</v>
      </c>
      <c r="U87" s="3">
        <f t="shared" ca="1" si="53"/>
        <v>9.0913648211391654E-2</v>
      </c>
      <c r="V87" s="3">
        <f t="shared" ca="1" si="54"/>
        <v>5.5369414681698169E-2</v>
      </c>
    </row>
    <row r="88" spans="4:22">
      <c r="D88" t="s">
        <v>95</v>
      </c>
      <c r="E88" s="3">
        <f t="shared" ca="1" si="37"/>
        <v>0.10700628537030338</v>
      </c>
      <c r="F88" s="3">
        <f t="shared" ca="1" si="38"/>
        <v>0.11573368263597315</v>
      </c>
      <c r="G88" s="3">
        <f t="shared" ca="1" si="39"/>
        <v>0.17285976971014</v>
      </c>
      <c r="H88" s="3">
        <f t="shared" ca="1" si="40"/>
        <v>4.2241789367216898E-2</v>
      </c>
      <c r="I88" s="3">
        <f t="shared" ca="1" si="41"/>
        <v>0.10298682850764453</v>
      </c>
      <c r="J88" s="3">
        <f t="shared" ca="1" si="42"/>
        <v>8.0481382082325234E-2</v>
      </c>
      <c r="K88" s="3">
        <f t="shared" ca="1" si="43"/>
        <v>9.2815922964762682E-2</v>
      </c>
      <c r="L88" s="3">
        <f t="shared" ca="1" si="44"/>
        <v>9.3965018951463322E-2</v>
      </c>
      <c r="M88" s="3">
        <f t="shared" ca="1" si="45"/>
        <v>4.8192433496944395E-2</v>
      </c>
      <c r="N88" s="3">
        <f t="shared" ca="1" si="46"/>
        <v>9.5764419181238264E-2</v>
      </c>
      <c r="O88" s="3">
        <f t="shared" ca="1" si="47"/>
        <v>0.14633341799459726</v>
      </c>
      <c r="P88" s="3">
        <f t="shared" ca="1" si="48"/>
        <v>6.9570740601483166E-3</v>
      </c>
      <c r="Q88" s="3">
        <f t="shared" ca="1" si="49"/>
        <v>9.5936044554241443E-2</v>
      </c>
      <c r="R88" s="3">
        <f t="shared" ca="1" si="50"/>
        <v>7.3918484630953893E-2</v>
      </c>
      <c r="S88" s="3">
        <f t="shared" ca="1" si="51"/>
        <v>0.15592647388336123</v>
      </c>
      <c r="T88" s="3">
        <f t="shared" ca="1" si="52"/>
        <v>8.4862023662582997E-2</v>
      </c>
      <c r="U88" s="3">
        <f t="shared" ca="1" si="53"/>
        <v>0.10014624653443527</v>
      </c>
      <c r="V88" s="3">
        <f t="shared" ca="1" si="54"/>
        <v>4.1160927683896717E-2</v>
      </c>
    </row>
    <row r="89" spans="4:22">
      <c r="D89" t="s">
        <v>96</v>
      </c>
      <c r="E89" s="3">
        <f t="shared" ca="1" si="37"/>
        <v>9.4814014120108064E-2</v>
      </c>
      <c r="F89" s="3">
        <f t="shared" ca="1" si="38"/>
        <v>0.12841726487157387</v>
      </c>
      <c r="G89" s="3">
        <f t="shared" ca="1" si="39"/>
        <v>0.17280928410204982</v>
      </c>
      <c r="H89" s="3">
        <f t="shared" ca="1" si="40"/>
        <v>2.6584460062922248E-2</v>
      </c>
      <c r="I89" s="3">
        <f t="shared" ca="1" si="41"/>
        <v>9.7800688175717798E-2</v>
      </c>
      <c r="J89" s="3">
        <f t="shared" ca="1" si="42"/>
        <v>9.2785440738119576E-2</v>
      </c>
      <c r="K89" s="3">
        <f t="shared" ca="1" si="43"/>
        <v>9.7141327378285097E-2</v>
      </c>
      <c r="L89" s="3">
        <f t="shared" ca="1" si="44"/>
        <v>9.8131768986581908E-2</v>
      </c>
      <c r="M89" s="3">
        <f t="shared" ca="1" si="45"/>
        <v>6.6944291455721172E-2</v>
      </c>
      <c r="N89" s="3">
        <f t="shared" ca="1" si="46"/>
        <v>9.7380807464625393E-2</v>
      </c>
      <c r="O89" s="3">
        <f t="shared" ca="1" si="47"/>
        <v>0.14673058523952046</v>
      </c>
      <c r="P89" s="3">
        <f t="shared" ca="1" si="48"/>
        <v>2.3885350456581519E-2</v>
      </c>
      <c r="Q89" s="3">
        <f t="shared" ca="1" si="49"/>
        <v>7.8233366221738307E-2</v>
      </c>
      <c r="R89" s="3">
        <f t="shared" ca="1" si="50"/>
        <v>8.4540826698446647E-2</v>
      </c>
      <c r="S89" s="3">
        <f t="shared" ca="1" si="51"/>
        <v>0.12982553509203976</v>
      </c>
      <c r="T89" s="3">
        <f t="shared" ca="1" si="52"/>
        <v>9.2159802312281117E-2</v>
      </c>
      <c r="U89" s="3">
        <f t="shared" ca="1" si="53"/>
        <v>9.3388632150691125E-2</v>
      </c>
      <c r="V89" s="3">
        <f t="shared" ca="1" si="54"/>
        <v>3.3229765878269889E-2</v>
      </c>
    </row>
    <row r="90" spans="4:22">
      <c r="D90" t="s">
        <v>97</v>
      </c>
      <c r="E90" s="3">
        <f t="shared" ca="1" si="37"/>
        <v>9.5350811081925918E-2</v>
      </c>
      <c r="F90" s="3">
        <f t="shared" ca="1" si="38"/>
        <v>0.10493852013403585</v>
      </c>
      <c r="G90" s="3">
        <f t="shared" ca="1" si="39"/>
        <v>0.15203133331215091</v>
      </c>
      <c r="H90" s="3">
        <f t="shared" ca="1" si="40"/>
        <v>1.855399684333281E-2</v>
      </c>
      <c r="I90" s="3">
        <f t="shared" ca="1" si="41"/>
        <v>0.10968117115912905</v>
      </c>
      <c r="J90" s="3">
        <f t="shared" ca="1" si="42"/>
        <v>9.486954535954302E-2</v>
      </c>
      <c r="K90" s="3">
        <f t="shared" ca="1" si="43"/>
        <v>9.7333180172279418E-2</v>
      </c>
      <c r="L90" s="3">
        <f t="shared" ca="1" si="44"/>
        <v>0.11370740388117809</v>
      </c>
      <c r="M90" s="3">
        <f t="shared" ca="1" si="45"/>
        <v>6.1105428183164834E-2</v>
      </c>
      <c r="N90" s="3">
        <f t="shared" ca="1" si="46"/>
        <v>9.6134949465126684E-2</v>
      </c>
      <c r="O90" s="3">
        <f t="shared" ca="1" si="47"/>
        <v>0.15415050219553661</v>
      </c>
      <c r="P90" s="3">
        <f t="shared" ca="1" si="48"/>
        <v>3.5993856953837861E-2</v>
      </c>
      <c r="Q90" s="3">
        <f t="shared" ca="1" si="49"/>
        <v>8.302134881647795E-2</v>
      </c>
      <c r="R90" s="3">
        <f t="shared" ca="1" si="50"/>
        <v>8.9467156339834028E-2</v>
      </c>
      <c r="S90" s="3">
        <f t="shared" ca="1" si="51"/>
        <v>0.11843733584242186</v>
      </c>
      <c r="T90" s="3">
        <f t="shared" ca="1" si="52"/>
        <v>8.7720605712051092E-2</v>
      </c>
      <c r="U90" s="3">
        <f t="shared" ca="1" si="53"/>
        <v>9.6553288895020892E-2</v>
      </c>
      <c r="V90" s="3">
        <f t="shared" ca="1" si="54"/>
        <v>3.3585071586087596E-2</v>
      </c>
    </row>
    <row r="91" spans="4:22">
      <c r="D91" t="s">
        <v>98</v>
      </c>
      <c r="E91" s="3">
        <f t="shared" ca="1" si="37"/>
        <v>9.2322274076961086E-2</v>
      </c>
      <c r="F91" s="3">
        <f t="shared" ca="1" si="38"/>
        <v>9.3729584392286472E-2</v>
      </c>
      <c r="G91" s="3">
        <f t="shared" ca="1" si="39"/>
        <v>0.15032896632413464</v>
      </c>
      <c r="H91" s="3">
        <f t="shared" ca="1" si="40"/>
        <v>2.6578620474167924E-2</v>
      </c>
      <c r="I91" s="3">
        <f t="shared" ca="1" si="41"/>
        <v>9.8520962242071214E-2</v>
      </c>
      <c r="J91" s="3">
        <f t="shared" ca="1" si="42"/>
        <v>8.6232424026192467E-2</v>
      </c>
      <c r="K91" s="3">
        <f t="shared" ca="1" si="43"/>
        <v>9.2811918462176513E-2</v>
      </c>
      <c r="L91" s="3">
        <f t="shared" ca="1" si="44"/>
        <v>0.11435486538943714</v>
      </c>
      <c r="M91" s="3">
        <f t="shared" ca="1" si="45"/>
        <v>7.0735311459494229E-2</v>
      </c>
      <c r="N91" s="3">
        <f t="shared" ca="1" si="46"/>
        <v>0.11885124879823751</v>
      </c>
      <c r="O91" s="3">
        <f t="shared" ca="1" si="47"/>
        <v>0.14098126028558755</v>
      </c>
      <c r="P91" s="3">
        <f t="shared" ca="1" si="48"/>
        <v>5.0633977634244098E-2</v>
      </c>
      <c r="Q91" s="3">
        <f t="shared" ca="1" si="49"/>
        <v>8.1744704894359407E-2</v>
      </c>
      <c r="R91" s="3">
        <f t="shared" ca="1" si="50"/>
        <v>7.6863686191615863E-2</v>
      </c>
      <c r="S91" s="3">
        <f t="shared" ca="1" si="51"/>
        <v>0.11747526187457934</v>
      </c>
      <c r="T91" s="3">
        <f t="shared" ca="1" si="52"/>
        <v>6.798161980364488E-2</v>
      </c>
      <c r="U91" s="3">
        <f t="shared" ca="1" si="53"/>
        <v>7.9335499301170315E-2</v>
      </c>
      <c r="V91" s="3">
        <f t="shared" ca="1" si="54"/>
        <v>1.916470059781334E-2</v>
      </c>
    </row>
    <row r="92" spans="4:22">
      <c r="D92" t="s">
        <v>99</v>
      </c>
      <c r="E92" s="3">
        <f t="shared" ca="1" si="37"/>
        <v>9.2765724868070928E-2</v>
      </c>
      <c r="F92" s="3">
        <f t="shared" ca="1" si="38"/>
        <v>9.2804067507109539E-2</v>
      </c>
      <c r="G92" s="3">
        <f t="shared" ca="1" si="39"/>
        <v>0.1475365402511962</v>
      </c>
      <c r="H92" s="3">
        <f t="shared" ca="1" si="40"/>
        <v>2.7587868610777569E-2</v>
      </c>
      <c r="I92" s="3">
        <f t="shared" ca="1" si="41"/>
        <v>0.10380257977070803</v>
      </c>
      <c r="J92" s="3">
        <f t="shared" ca="1" si="42"/>
        <v>0.10259183856693956</v>
      </c>
      <c r="K92" s="3">
        <f t="shared" ca="1" si="43"/>
        <v>0.10160861899348143</v>
      </c>
      <c r="L92" s="3">
        <f t="shared" ca="1" si="44"/>
        <v>0.10931019683962415</v>
      </c>
      <c r="M92" s="3">
        <f t="shared" ca="1" si="45"/>
        <v>7.6636076108529988E-2</v>
      </c>
      <c r="N92" s="3">
        <f t="shared" ca="1" si="46"/>
        <v>0.1151730390621865</v>
      </c>
      <c r="O92" s="3">
        <f t="shared" ca="1" si="47"/>
        <v>0.13621062549544705</v>
      </c>
      <c r="P92" s="3">
        <f t="shared" ca="1" si="48"/>
        <v>4.1456587689535612E-2</v>
      </c>
      <c r="Q92" s="3">
        <f t="shared" ca="1" si="49"/>
        <v>8.5094090561014621E-2</v>
      </c>
      <c r="R92" s="3">
        <f t="shared" ca="1" si="50"/>
        <v>8.1913096664944549E-2</v>
      </c>
      <c r="S92" s="3">
        <f t="shared" ca="1" si="51"/>
        <v>0.11699115897059448</v>
      </c>
      <c r="T92" s="3">
        <f t="shared" ca="1" si="52"/>
        <v>8.1514353693275088E-2</v>
      </c>
      <c r="U92" s="3">
        <f t="shared" ca="1" si="53"/>
        <v>7.1074502859646463E-2</v>
      </c>
      <c r="V92" s="3">
        <f t="shared" ca="1" si="54"/>
        <v>7.9211969803696849E-3</v>
      </c>
    </row>
    <row r="93" spans="4:22">
      <c r="D93" t="s">
        <v>100</v>
      </c>
      <c r="E93" s="3">
        <f t="shared" ca="1" si="37"/>
        <v>0.10292856569381081</v>
      </c>
      <c r="F93" s="3">
        <f t="shared" ca="1" si="38"/>
        <v>9.9909566320897397E-2</v>
      </c>
      <c r="G93" s="3">
        <f t="shared" ca="1" si="39"/>
        <v>0.13058272528283041</v>
      </c>
      <c r="H93" s="3">
        <f t="shared" ca="1" si="40"/>
        <v>3.1062385043153402E-2</v>
      </c>
      <c r="I93" s="3">
        <f t="shared" ca="1" si="41"/>
        <v>0.11911084766246882</v>
      </c>
      <c r="J93" s="3">
        <f t="shared" ca="1" si="42"/>
        <v>0.10082344133667114</v>
      </c>
      <c r="K93" s="3">
        <f t="shared" ca="1" si="43"/>
        <v>9.5427054098856184E-2</v>
      </c>
      <c r="L93" s="3">
        <f t="shared" ca="1" si="44"/>
        <v>0.10314253374959673</v>
      </c>
      <c r="M93" s="3">
        <f t="shared" ca="1" si="45"/>
        <v>6.9709894396654357E-2</v>
      </c>
      <c r="N93" s="3">
        <f t="shared" ca="1" si="46"/>
        <v>0.11449710001838793</v>
      </c>
      <c r="O93" s="3">
        <f t="shared" ca="1" si="47"/>
        <v>0.14584930935153811</v>
      </c>
      <c r="P93" s="3">
        <f t="shared" ca="1" si="48"/>
        <v>5.2346107345114266E-2</v>
      </c>
      <c r="Q93" s="3">
        <f t="shared" ca="1" si="49"/>
        <v>9.2189005158428552E-2</v>
      </c>
      <c r="R93" s="3">
        <f t="shared" ca="1" si="50"/>
        <v>8.483890918947741E-2</v>
      </c>
      <c r="S93" s="3">
        <f t="shared" ca="1" si="51"/>
        <v>0.1120597423894867</v>
      </c>
      <c r="T93" s="3">
        <f t="shared" ca="1" si="52"/>
        <v>9.5663371785390514E-2</v>
      </c>
      <c r="U93" s="3">
        <f t="shared" ca="1" si="53"/>
        <v>8.0795732484850752E-2</v>
      </c>
      <c r="V93" s="3">
        <f t="shared" ca="1" si="54"/>
        <v>2.2641348662001265E-2</v>
      </c>
    </row>
    <row r="94" spans="4:22">
      <c r="D94" t="s">
        <v>101</v>
      </c>
      <c r="E94" s="3">
        <f t="shared" ca="1" si="37"/>
        <v>0.11929623121072397</v>
      </c>
      <c r="F94" s="3">
        <f t="shared" ca="1" si="38"/>
        <v>9.7452335012329444E-2</v>
      </c>
      <c r="G94" s="3">
        <f t="shared" ca="1" si="39"/>
        <v>0.12656908126104888</v>
      </c>
      <c r="H94" s="3">
        <f t="shared" ca="1" si="40"/>
        <v>3.8055128443031543E-2</v>
      </c>
      <c r="I94" s="3">
        <f t="shared" ca="1" si="41"/>
        <v>0.11457830443026358</v>
      </c>
      <c r="J94" s="3">
        <f t="shared" ca="1" si="42"/>
        <v>0.1103387545214769</v>
      </c>
      <c r="K94" s="3">
        <f t="shared" ca="1" si="43"/>
        <v>9.5265244428867982E-2</v>
      </c>
      <c r="L94" s="3">
        <f t="shared" ca="1" si="44"/>
        <v>0.12141470097432172</v>
      </c>
      <c r="M94" s="3">
        <f t="shared" ca="1" si="45"/>
        <v>8.2435783552901987E-2</v>
      </c>
      <c r="N94" s="3">
        <f t="shared" ca="1" si="46"/>
        <v>0.11126603244108828</v>
      </c>
      <c r="O94" s="3">
        <f t="shared" ca="1" si="47"/>
        <v>0.14533655468442566</v>
      </c>
      <c r="P94" s="3">
        <f t="shared" ca="1" si="48"/>
        <v>5.1728078437069697E-2</v>
      </c>
      <c r="Q94" s="3">
        <f t="shared" ca="1" si="49"/>
        <v>8.9561501357761322E-2</v>
      </c>
      <c r="R94" s="3">
        <f t="shared" ca="1" si="50"/>
        <v>0.10147113772633325</v>
      </c>
      <c r="S94" s="3">
        <f t="shared" ca="1" si="51"/>
        <v>0.10694652957073482</v>
      </c>
      <c r="T94" s="3">
        <f t="shared" ca="1" si="52"/>
        <v>9.1996581010253167E-2</v>
      </c>
      <c r="U94" s="3">
        <f t="shared" ca="1" si="53"/>
        <v>8.5205674539404488E-2</v>
      </c>
      <c r="V94" s="3">
        <f t="shared" ca="1" si="54"/>
        <v>2.2024689717073248E-2</v>
      </c>
    </row>
    <row r="95" spans="4:22">
      <c r="D95" t="s">
        <v>102</v>
      </c>
      <c r="E95" s="3">
        <f t="shared" ca="1" si="37"/>
        <v>0.12845650986327425</v>
      </c>
      <c r="F95" s="3">
        <f t="shared" ca="1" si="38"/>
        <v>7.9847787829548364E-2</v>
      </c>
      <c r="G95" s="3">
        <f t="shared" ca="1" si="39"/>
        <v>0.12131347222889785</v>
      </c>
      <c r="H95" s="3">
        <f t="shared" ca="1" si="40"/>
        <v>3.4065462921753074E-2</v>
      </c>
      <c r="I95" s="3">
        <f t="shared" ca="1" si="41"/>
        <v>0.12116996638657561</v>
      </c>
      <c r="J95" s="3">
        <f t="shared" ca="1" si="42"/>
        <v>9.0526344233030062E-2</v>
      </c>
      <c r="K95" s="3">
        <f t="shared" ca="1" si="43"/>
        <v>0.11700485457189291</v>
      </c>
      <c r="L95" s="3">
        <f t="shared" ca="1" si="44"/>
        <v>9.1540200926740645E-2</v>
      </c>
      <c r="M95" s="3">
        <f t="shared" ca="1" si="45"/>
        <v>9.1856615241087403E-2</v>
      </c>
      <c r="N95" s="3">
        <f t="shared" ca="1" si="46"/>
        <v>0.10713340218084835</v>
      </c>
      <c r="O95" s="3">
        <f t="shared" ca="1" si="47"/>
        <v>0.13557860148078119</v>
      </c>
      <c r="P95" s="3">
        <f t="shared" ca="1" si="48"/>
        <v>3.6132878136315577E-2</v>
      </c>
      <c r="Q95" s="3">
        <f t="shared" ca="1" si="49"/>
        <v>8.0207491918064769E-2</v>
      </c>
      <c r="R95" s="3">
        <f t="shared" ca="1" si="50"/>
        <v>8.2392477876474218E-2</v>
      </c>
      <c r="S95" s="3">
        <f t="shared" ca="1" si="51"/>
        <v>0.11402300301882157</v>
      </c>
      <c r="T95" s="3">
        <f t="shared" ca="1" si="52"/>
        <v>9.1528113677507142E-2</v>
      </c>
      <c r="U95" s="3">
        <f t="shared" ca="1" si="53"/>
        <v>6.9031620135302604E-2</v>
      </c>
      <c r="V95" s="3">
        <f t="shared" ca="1" si="54"/>
        <v>1.3658394664083341E-2</v>
      </c>
    </row>
    <row r="96" spans="4:22">
      <c r="D96" t="s">
        <v>103</v>
      </c>
      <c r="E96" s="3">
        <f t="shared" ca="1" si="37"/>
        <v>0.12891736319825822</v>
      </c>
      <c r="F96" s="3">
        <f t="shared" ca="1" si="38"/>
        <v>6.0020086511831591E-2</v>
      </c>
      <c r="G96" s="3">
        <f t="shared" ca="1" si="39"/>
        <v>0.1270482874711267</v>
      </c>
      <c r="H96" s="3">
        <f t="shared" ca="1" si="40"/>
        <v>2.5557458695205058E-2</v>
      </c>
      <c r="I96" s="3">
        <f t="shared" ca="1" si="41"/>
        <v>0.14248126737578823</v>
      </c>
      <c r="J96" s="3">
        <f t="shared" ca="1" si="42"/>
        <v>8.9710120499888468E-2</v>
      </c>
      <c r="K96" s="3">
        <f t="shared" ca="1" si="43"/>
        <v>0.12182530240936339</v>
      </c>
      <c r="L96" s="3">
        <f t="shared" ca="1" si="44"/>
        <v>8.8879301674818348E-2</v>
      </c>
      <c r="M96" s="3">
        <f t="shared" ca="1" si="45"/>
        <v>9.3572450594511761E-2</v>
      </c>
      <c r="N96" s="3">
        <f t="shared" ca="1" si="46"/>
        <v>0.10908115486096714</v>
      </c>
      <c r="O96" s="3">
        <f t="shared" ca="1" si="47"/>
        <v>0.13691977680093148</v>
      </c>
      <c r="P96" s="3">
        <f t="shared" ca="1" si="48"/>
        <v>4.0988011652666675E-2</v>
      </c>
      <c r="Q96" s="3">
        <f t="shared" ca="1" si="49"/>
        <v>7.8003174398211805E-2</v>
      </c>
      <c r="R96" s="3">
        <f t="shared" ca="1" si="50"/>
        <v>8.6024212269218123E-2</v>
      </c>
      <c r="S96" s="3">
        <f t="shared" ca="1" si="51"/>
        <v>0.11427040943005533</v>
      </c>
      <c r="T96" s="3">
        <f t="shared" ca="1" si="52"/>
        <v>8.2526108961106598E-2</v>
      </c>
      <c r="U96" s="3">
        <f t="shared" ca="1" si="53"/>
        <v>5.1514709685644373E-2</v>
      </c>
      <c r="V96" s="3">
        <f t="shared" ca="1" si="54"/>
        <v>2.5464053039031473E-2</v>
      </c>
    </row>
    <row r="97" spans="4:22">
      <c r="D97" t="s">
        <v>104</v>
      </c>
      <c r="E97" s="3">
        <f t="shared" ca="1" si="37"/>
        <v>0.11925879607070429</v>
      </c>
      <c r="F97" s="3">
        <f t="shared" ca="1" si="38"/>
        <v>5.3355642104530678E-2</v>
      </c>
      <c r="G97" s="3">
        <f t="shared" ca="1" si="39"/>
        <v>0.10441895159168442</v>
      </c>
      <c r="H97" s="3">
        <f t="shared" ca="1" si="40"/>
        <v>3.6356604185703453E-2</v>
      </c>
      <c r="I97" s="3">
        <f t="shared" ca="1" si="41"/>
        <v>0.13571182964544901</v>
      </c>
      <c r="J97" s="3">
        <f t="shared" ca="1" si="42"/>
        <v>9.07211051445488E-2</v>
      </c>
      <c r="K97" s="3">
        <f t="shared" ca="1" si="43"/>
        <v>0.13820187403938708</v>
      </c>
      <c r="L97" s="3">
        <f t="shared" ca="1" si="44"/>
        <v>9.958021988165168E-2</v>
      </c>
      <c r="M97" s="3">
        <f t="shared" ca="1" si="45"/>
        <v>0.10282302289738278</v>
      </c>
      <c r="N97" s="3">
        <f t="shared" ca="1" si="46"/>
        <v>9.8980296162350351E-2</v>
      </c>
      <c r="O97" s="3">
        <f t="shared" ca="1" si="47"/>
        <v>0.13493575449130493</v>
      </c>
      <c r="P97" s="3">
        <f t="shared" ca="1" si="48"/>
        <v>2.4268726093145003E-2</v>
      </c>
      <c r="Q97" s="3">
        <f t="shared" ca="1" si="49"/>
        <v>8.7375885002642331E-2</v>
      </c>
      <c r="R97" s="3">
        <f t="shared" ca="1" si="50"/>
        <v>9.7474730006709198E-2</v>
      </c>
      <c r="S97" s="3">
        <f t="shared" ca="1" si="51"/>
        <v>0.11686171770785683</v>
      </c>
      <c r="T97" s="3">
        <f t="shared" ca="1" si="52"/>
        <v>9.2922891917609565E-2</v>
      </c>
      <c r="U97" s="3">
        <f t="shared" ca="1" si="53"/>
        <v>3.3345962743843931E-2</v>
      </c>
      <c r="V97" s="3">
        <f t="shared" ca="1" si="54"/>
        <v>2.5253047759971236E-2</v>
      </c>
    </row>
    <row r="98" spans="4:22">
      <c r="D98" t="s">
        <v>105</v>
      </c>
      <c r="E98" s="3">
        <f t="shared" ca="1" si="37"/>
        <v>0.11512495515468137</v>
      </c>
      <c r="F98" s="3">
        <f t="shared" ca="1" si="38"/>
        <v>5.6649758251261943E-2</v>
      </c>
      <c r="G98" s="3">
        <f t="shared" ca="1" si="39"/>
        <v>0.10074582249194322</v>
      </c>
      <c r="H98" s="3">
        <f t="shared" ca="1" si="40"/>
        <v>4.1059791434758838E-2</v>
      </c>
      <c r="I98" s="3">
        <f t="shared" ca="1" si="41"/>
        <v>0.12861178347398741</v>
      </c>
      <c r="J98" s="3">
        <f t="shared" ca="1" si="42"/>
        <v>9.4913685894223471E-2</v>
      </c>
      <c r="K98" s="3">
        <f t="shared" ca="1" si="43"/>
        <v>0.14448186114653488</v>
      </c>
      <c r="L98" s="3">
        <f t="shared" ca="1" si="44"/>
        <v>0.11514299494340266</v>
      </c>
      <c r="M98" s="3">
        <f t="shared" ca="1" si="45"/>
        <v>9.9567740482188305E-2</v>
      </c>
      <c r="N98" s="3">
        <f t="shared" ca="1" si="46"/>
        <v>8.8437409485060126E-2</v>
      </c>
      <c r="O98" s="3">
        <f t="shared" ca="1" si="47"/>
        <v>0.13869761756073556</v>
      </c>
      <c r="P98" s="3">
        <f t="shared" ca="1" si="48"/>
        <v>1.6771343104663206E-2</v>
      </c>
      <c r="Q98" s="3">
        <f t="shared" ca="1" si="49"/>
        <v>9.1657492434296536E-2</v>
      </c>
      <c r="R98" s="3">
        <f t="shared" ca="1" si="50"/>
        <v>0.11517496799499272</v>
      </c>
      <c r="S98" s="3">
        <f t="shared" ca="1" si="51"/>
        <v>0.1213411816053612</v>
      </c>
      <c r="T98" s="3">
        <f t="shared" ca="1" si="52"/>
        <v>8.205912273885381E-2</v>
      </c>
      <c r="U98" s="3">
        <f t="shared" ca="1" si="53"/>
        <v>5.5894290796586199E-3</v>
      </c>
      <c r="V98" s="3">
        <f t="shared" ca="1" si="54"/>
        <v>1.8591268573718907E-2</v>
      </c>
    </row>
    <row r="99" spans="4:22">
      <c r="D99" t="s">
        <v>106</v>
      </c>
      <c r="E99" s="3">
        <f t="shared" ca="1" si="37"/>
        <v>0.11595006330082201</v>
      </c>
      <c r="F99" s="3">
        <f t="shared" ca="1" si="38"/>
        <v>5.3201634029830545E-2</v>
      </c>
      <c r="G99" s="3">
        <f t="shared" ca="1" si="39"/>
        <v>0.10616697131841769</v>
      </c>
      <c r="H99" s="3">
        <f t="shared" ca="1" si="40"/>
        <v>5.1875163676571939E-2</v>
      </c>
      <c r="I99" s="3">
        <f t="shared" ca="1" si="41"/>
        <v>0.11279981430337691</v>
      </c>
      <c r="J99" s="3">
        <f t="shared" ca="1" si="42"/>
        <v>0.10361703481813221</v>
      </c>
      <c r="K99" s="3">
        <f t="shared" ca="1" si="43"/>
        <v>0.13856198390647545</v>
      </c>
      <c r="L99" s="3">
        <f t="shared" ca="1" si="44"/>
        <v>0.11307587124688227</v>
      </c>
      <c r="M99" s="3">
        <f t="shared" ca="1" si="45"/>
        <v>0.11413771392189551</v>
      </c>
      <c r="N99" s="3">
        <f t="shared" ca="1" si="46"/>
        <v>9.9210034110841616E-2</v>
      </c>
      <c r="O99" s="3">
        <f t="shared" ca="1" si="47"/>
        <v>0.13607349900901944</v>
      </c>
      <c r="P99" s="3">
        <f t="shared" ca="1" si="48"/>
        <v>1.0380927679394603E-2</v>
      </c>
      <c r="Q99" s="3">
        <f t="shared" ca="1" si="49"/>
        <v>8.4551033413499149E-2</v>
      </c>
      <c r="R99" s="3">
        <f t="shared" ca="1" si="50"/>
        <v>0.10446098448358304</v>
      </c>
      <c r="S99" s="3">
        <f t="shared" ca="1" si="51"/>
        <v>0.1245023253048482</v>
      </c>
      <c r="T99" s="3">
        <f t="shared" ca="1" si="52"/>
        <v>7.6485168248729918E-2</v>
      </c>
      <c r="U99" s="3">
        <f t="shared" ca="1" si="53"/>
        <v>8.8182153889333759E-3</v>
      </c>
      <c r="V99" s="3">
        <f t="shared" ca="1" si="54"/>
        <v>1.5144295986720395E-2</v>
      </c>
    </row>
    <row r="100" spans="4:22">
      <c r="D100" t="s">
        <v>107</v>
      </c>
      <c r="E100" s="3">
        <f t="shared" ca="1" si="37"/>
        <v>0.12244773089577608</v>
      </c>
      <c r="F100" s="3">
        <f t="shared" ca="1" si="38"/>
        <v>7.0546384856390809E-2</v>
      </c>
      <c r="G100" s="3">
        <f t="shared" ca="1" si="39"/>
        <v>0.12519786797537064</v>
      </c>
      <c r="H100" s="3">
        <f t="shared" ca="1" si="40"/>
        <v>4.5057248715118028E-2</v>
      </c>
      <c r="I100" s="3">
        <f t="shared" ca="1" si="41"/>
        <v>0.10784137383042634</v>
      </c>
      <c r="J100" s="3">
        <f t="shared" ca="1" si="42"/>
        <v>8.762532759475325E-2</v>
      </c>
      <c r="K100" s="3">
        <f t="shared" ca="1" si="43"/>
        <v>0.13726365817471861</v>
      </c>
      <c r="L100" s="3">
        <f t="shared" ca="1" si="44"/>
        <v>0.12393529261436441</v>
      </c>
      <c r="M100" s="3">
        <f t="shared" ca="1" si="45"/>
        <v>0.1389167409932294</v>
      </c>
      <c r="N100" s="3">
        <f t="shared" ca="1" si="46"/>
        <v>0.10278648836208763</v>
      </c>
      <c r="O100" s="3">
        <f t="shared" ca="1" si="47"/>
        <v>0.11992569099755418</v>
      </c>
      <c r="P100" s="3">
        <f t="shared" ca="1" si="48"/>
        <v>1.5389466700172825E-2</v>
      </c>
      <c r="Q100" s="3">
        <f t="shared" ca="1" si="49"/>
        <v>6.7337965488254839E-2</v>
      </c>
      <c r="R100" s="3">
        <f t="shared" ca="1" si="50"/>
        <v>7.9739332327160628E-2</v>
      </c>
      <c r="S100" s="3">
        <f t="shared" ca="1" si="51"/>
        <v>0.11211208152412405</v>
      </c>
      <c r="T100" s="3">
        <f t="shared" ca="1" si="52"/>
        <v>6.3823980281912718E-2</v>
      </c>
      <c r="U100" s="3">
        <f t="shared" ca="1" si="53"/>
        <v>9.1674669566101097E-3</v>
      </c>
      <c r="V100" s="3">
        <f t="shared" ca="1" si="54"/>
        <v>2.26952900728698E-2</v>
      </c>
    </row>
    <row r="101" spans="4:22">
      <c r="D101" t="s">
        <v>108</v>
      </c>
      <c r="E101" s="3">
        <f t="shared" ca="1" si="37"/>
        <v>0.12564264296553546</v>
      </c>
      <c r="F101" s="3">
        <f t="shared" ca="1" si="38"/>
        <v>4.7264242842426682E-2</v>
      </c>
      <c r="G101" s="3">
        <f t="shared" ca="1" si="39"/>
        <v>0.10911646272147985</v>
      </c>
      <c r="H101" s="3">
        <f t="shared" ca="1" si="40"/>
        <v>3.36221285602901E-2</v>
      </c>
      <c r="I101" s="3">
        <f t="shared" ca="1" si="41"/>
        <v>0.10224476021231634</v>
      </c>
      <c r="J101" s="3">
        <f t="shared" ca="1" si="42"/>
        <v>8.5746597543126565E-2</v>
      </c>
      <c r="K101" s="3">
        <f t="shared" ca="1" si="43"/>
        <v>0.14858706460345483</v>
      </c>
      <c r="L101" s="3">
        <f t="shared" ca="1" si="44"/>
        <v>0.11591669631110774</v>
      </c>
      <c r="M101" s="3">
        <f t="shared" ca="1" si="45"/>
        <v>0.12413235193817607</v>
      </c>
      <c r="N101" s="3">
        <f t="shared" ca="1" si="46"/>
        <v>9.5809025100684522E-2</v>
      </c>
      <c r="O101" s="3">
        <f t="shared" ca="1" si="47"/>
        <v>0.1137986837049195</v>
      </c>
      <c r="P101" s="3">
        <f t="shared" ca="1" si="48"/>
        <v>1.7731439685357942E-2</v>
      </c>
      <c r="Q101" s="3">
        <f t="shared" ca="1" si="49"/>
        <v>6.4407994630766283E-2</v>
      </c>
      <c r="R101" s="3">
        <f t="shared" ca="1" si="50"/>
        <v>6.5484383350694314E-2</v>
      </c>
      <c r="S101" s="3">
        <f t="shared" ca="1" si="51"/>
        <v>0.12483488734297804</v>
      </c>
      <c r="T101" s="3">
        <f t="shared" ca="1" si="52"/>
        <v>6.0821416066865093E-2</v>
      </c>
      <c r="U101" s="3">
        <f t="shared" ca="1" si="53"/>
        <v>1.21967795886474E-2</v>
      </c>
      <c r="V101" s="3">
        <f t="shared" ca="1" si="54"/>
        <v>2.0290116349387675E-2</v>
      </c>
    </row>
    <row r="102" spans="4:22">
      <c r="E102" s="2"/>
    </row>
    <row r="158" spans="1:2">
      <c r="A158" s="4" t="s">
        <v>111</v>
      </c>
      <c r="B158" s="4" t="e">
        <f>1- SMM</f>
        <v>#VALUE!</v>
      </c>
    </row>
    <row r="159" spans="1:2">
      <c r="A159">
        <v>1</v>
      </c>
      <c r="B159">
        <f t="shared" ref="B159:B167" si="55">-A159</f>
        <v>-1</v>
      </c>
    </row>
    <row r="160" spans="1:2">
      <c r="A160" t="s">
        <v>33</v>
      </c>
      <c r="B160" t="e">
        <f t="shared" si="55"/>
        <v>#VALUE!</v>
      </c>
    </row>
    <row r="161" spans="2:2">
      <c r="B161">
        <f t="shared" si="55"/>
        <v>0</v>
      </c>
    </row>
    <row r="162" spans="2:2">
      <c r="B162">
        <f t="shared" si="55"/>
        <v>0</v>
      </c>
    </row>
    <row r="163" spans="2:2">
      <c r="B163">
        <f t="shared" si="55"/>
        <v>0</v>
      </c>
    </row>
    <row r="164" spans="2:2">
      <c r="B164">
        <f t="shared" si="55"/>
        <v>0</v>
      </c>
    </row>
    <row r="165" spans="2:2">
      <c r="B165">
        <f t="shared" si="55"/>
        <v>0</v>
      </c>
    </row>
    <row r="166" spans="2:2">
      <c r="B166">
        <f t="shared" si="55"/>
        <v>0</v>
      </c>
    </row>
    <row r="167" spans="2:2">
      <c r="B167">
        <f t="shared" si="55"/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topLeftCell="B17" zoomScale="188" workbookViewId="0">
      <selection activeCell="H23" sqref="H23"/>
    </sheetView>
  </sheetViews>
  <sheetFormatPr baseColWidth="10" defaultRowHeight="20.399999999999999"/>
  <cols>
    <col min="1" max="1" width="13" customWidth="1"/>
    <col min="2" max="2" width="11.33203125" customWidth="1"/>
  </cols>
  <sheetData>
    <row r="1" spans="1:6">
      <c r="A1" t="s">
        <v>112</v>
      </c>
      <c r="B1" t="s">
        <v>113</v>
      </c>
      <c r="C1" s="5" t="s">
        <v>114</v>
      </c>
      <c r="D1" t="s">
        <v>115</v>
      </c>
      <c r="E1" t="s">
        <v>116</v>
      </c>
      <c r="F1" s="5" t="s">
        <v>117</v>
      </c>
    </row>
    <row r="2" spans="1:6">
      <c r="A2">
        <v>0.21705483259923</v>
      </c>
      <c r="B2">
        <f>1-A2</f>
        <v>0.78294516740077003</v>
      </c>
      <c r="C2" s="5">
        <f>B2^12</f>
        <v>5.3061090850665044E-2</v>
      </c>
      <c r="D2">
        <f>1-C2</f>
        <v>0.94693890914933498</v>
      </c>
      <c r="E2">
        <f>B2^12</f>
        <v>5.3061090850665044E-2</v>
      </c>
      <c r="F2" s="5">
        <f>1-E2</f>
        <v>0.94693890914933498</v>
      </c>
    </row>
    <row r="3" spans="1:6">
      <c r="A3">
        <f ca="1">RAND()/5</f>
        <v>6.2101778344091141E-2</v>
      </c>
      <c r="B3">
        <f t="shared" ref="B3:B13" ca="1" si="0">1-A3</f>
        <v>0.93789822165590886</v>
      </c>
      <c r="C3" s="5">
        <f t="shared" ref="C3:C13" ca="1" si="1">B3^12</f>
        <v>0.46330666593174902</v>
      </c>
      <c r="D3">
        <f t="shared" ref="D3:D13" ca="1" si="2">1-C3</f>
        <v>0.53669333406825093</v>
      </c>
      <c r="E3">
        <f t="shared" ref="E3:E13" ca="1" si="3">B3^12</f>
        <v>0.46330666593174902</v>
      </c>
      <c r="F3" s="5">
        <f t="shared" ref="F3:F13" ca="1" si="4">1-E3</f>
        <v>0.53669333406825093</v>
      </c>
    </row>
    <row r="4" spans="1:6">
      <c r="A4">
        <f t="shared" ref="A4:A13" ca="1" si="5">RAND()/5</f>
        <v>0.1873850176875379</v>
      </c>
      <c r="B4">
        <f t="shared" ca="1" si="0"/>
        <v>0.8126149823124621</v>
      </c>
      <c r="C4" s="5">
        <f t="shared" ca="1" si="1"/>
        <v>8.2912097622315023E-2</v>
      </c>
      <c r="D4">
        <f t="shared" ca="1" si="2"/>
        <v>0.917087902377685</v>
      </c>
      <c r="E4">
        <f t="shared" ca="1" si="3"/>
        <v>8.2912097622315023E-2</v>
      </c>
      <c r="F4" s="5">
        <f t="shared" ca="1" si="4"/>
        <v>0.917087902377685</v>
      </c>
    </row>
    <row r="5" spans="1:6">
      <c r="A5">
        <f t="shared" ca="1" si="5"/>
        <v>0.17235201236171027</v>
      </c>
      <c r="B5">
        <f t="shared" ca="1" si="0"/>
        <v>0.82764798763828973</v>
      </c>
      <c r="C5" s="5">
        <f t="shared" ca="1" si="1"/>
        <v>0.10331133206479519</v>
      </c>
      <c r="D5">
        <f t="shared" ca="1" si="2"/>
        <v>0.89668866793520485</v>
      </c>
      <c r="E5">
        <f t="shared" ca="1" si="3"/>
        <v>0.10331133206479519</v>
      </c>
      <c r="F5" s="5">
        <f t="shared" ca="1" si="4"/>
        <v>0.89668866793520485</v>
      </c>
    </row>
    <row r="6" spans="1:6">
      <c r="A6">
        <f t="shared" ca="1" si="5"/>
        <v>9.0837392037596928E-2</v>
      </c>
      <c r="B6">
        <f t="shared" ca="1" si="0"/>
        <v>0.90916260796240311</v>
      </c>
      <c r="C6" s="5">
        <f t="shared" ca="1" si="1"/>
        <v>0.31893250875968732</v>
      </c>
      <c r="D6">
        <f t="shared" ca="1" si="2"/>
        <v>0.68106749124031274</v>
      </c>
      <c r="E6">
        <f t="shared" ca="1" si="3"/>
        <v>0.31893250875968732</v>
      </c>
      <c r="F6" s="5">
        <f t="shared" ca="1" si="4"/>
        <v>0.68106749124031274</v>
      </c>
    </row>
    <row r="7" spans="1:6">
      <c r="A7">
        <f t="shared" ca="1" si="5"/>
        <v>0.11792594038623531</v>
      </c>
      <c r="B7">
        <f t="shared" ca="1" si="0"/>
        <v>0.88207405961376473</v>
      </c>
      <c r="C7" s="5">
        <f t="shared" ca="1" si="1"/>
        <v>0.22185059831796408</v>
      </c>
      <c r="D7">
        <f t="shared" ca="1" si="2"/>
        <v>0.77814940168203595</v>
      </c>
      <c r="E7">
        <f t="shared" ca="1" si="3"/>
        <v>0.22185059831796408</v>
      </c>
      <c r="F7" s="5">
        <f t="shared" ca="1" si="4"/>
        <v>0.77814940168203595</v>
      </c>
    </row>
    <row r="8" spans="1:6">
      <c r="A8">
        <f t="shared" ca="1" si="5"/>
        <v>0.19160597759418246</v>
      </c>
      <c r="B8">
        <f t="shared" ca="1" si="0"/>
        <v>0.80839402240581748</v>
      </c>
      <c r="C8" s="5">
        <f t="shared" ca="1" si="1"/>
        <v>7.7889178269958531E-2</v>
      </c>
      <c r="D8">
        <f t="shared" ca="1" si="2"/>
        <v>0.92211082173004144</v>
      </c>
      <c r="E8">
        <f t="shared" ca="1" si="3"/>
        <v>7.7889178269958531E-2</v>
      </c>
      <c r="F8" s="5">
        <f t="shared" ca="1" si="4"/>
        <v>0.92211082173004144</v>
      </c>
    </row>
    <row r="9" spans="1:6">
      <c r="A9">
        <f t="shared" ca="1" si="5"/>
        <v>4.4341903158218579E-2</v>
      </c>
      <c r="B9">
        <f t="shared" ca="1" si="0"/>
        <v>0.95565809684178138</v>
      </c>
      <c r="C9" s="5">
        <f t="shared" ca="1" si="1"/>
        <v>0.58027054330168315</v>
      </c>
      <c r="D9">
        <f t="shared" ca="1" si="2"/>
        <v>0.41972945669831685</v>
      </c>
      <c r="E9">
        <f t="shared" ca="1" si="3"/>
        <v>0.58027054330168315</v>
      </c>
      <c r="F9" s="5">
        <f t="shared" ca="1" si="4"/>
        <v>0.41972945669831685</v>
      </c>
    </row>
    <row r="10" spans="1:6">
      <c r="A10">
        <f t="shared" ca="1" si="5"/>
        <v>0.17954358492646816</v>
      </c>
      <c r="B10">
        <f t="shared" ca="1" si="0"/>
        <v>0.82045641507353184</v>
      </c>
      <c r="C10" s="5">
        <f t="shared" ca="1" si="1"/>
        <v>9.303924571914908E-2</v>
      </c>
      <c r="D10">
        <f t="shared" ca="1" si="2"/>
        <v>0.90696075428085088</v>
      </c>
      <c r="E10">
        <f t="shared" ca="1" si="3"/>
        <v>9.303924571914908E-2</v>
      </c>
      <c r="F10" s="5">
        <f t="shared" ca="1" si="4"/>
        <v>0.90696075428085088</v>
      </c>
    </row>
    <row r="11" spans="1:6">
      <c r="A11">
        <f t="shared" ca="1" si="5"/>
        <v>0.12328505995431545</v>
      </c>
      <c r="B11">
        <f t="shared" ca="1" si="0"/>
        <v>0.87671494004568451</v>
      </c>
      <c r="C11" s="5">
        <f t="shared" ca="1" si="1"/>
        <v>0.20620580579876949</v>
      </c>
      <c r="D11">
        <f t="shared" ca="1" si="2"/>
        <v>0.79379419420123054</v>
      </c>
      <c r="E11">
        <f t="shared" ca="1" si="3"/>
        <v>0.20620580579876949</v>
      </c>
      <c r="F11" s="5">
        <f t="shared" ca="1" si="4"/>
        <v>0.79379419420123054</v>
      </c>
    </row>
    <row r="12" spans="1:6">
      <c r="A12">
        <f t="shared" ca="1" si="5"/>
        <v>0.15583626287664798</v>
      </c>
      <c r="B12">
        <f t="shared" ca="1" si="0"/>
        <v>0.84416373712335202</v>
      </c>
      <c r="C12" s="5">
        <f t="shared" ca="1" si="1"/>
        <v>0.13095446358227358</v>
      </c>
      <c r="D12">
        <f t="shared" ca="1" si="2"/>
        <v>0.86904553641772642</v>
      </c>
      <c r="E12">
        <f t="shared" ca="1" si="3"/>
        <v>0.13095446358227358</v>
      </c>
      <c r="F12" s="5">
        <f t="shared" ca="1" si="4"/>
        <v>0.86904553641772642</v>
      </c>
    </row>
    <row r="13" spans="1:6">
      <c r="A13">
        <f t="shared" ca="1" si="5"/>
        <v>1.2183583401953935E-2</v>
      </c>
      <c r="B13">
        <f t="shared" ca="1" si="0"/>
        <v>0.98781641659804609</v>
      </c>
      <c r="C13" s="5">
        <f t="shared" ca="1" si="1"/>
        <v>0.86320684099385536</v>
      </c>
      <c r="D13">
        <f t="shared" ca="1" si="2"/>
        <v>0.13679315900614464</v>
      </c>
      <c r="E13">
        <f t="shared" ca="1" si="3"/>
        <v>0.86320684099385536</v>
      </c>
      <c r="F13" s="5">
        <f t="shared" ca="1" si="4"/>
        <v>0.13679315900614464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abSelected="1" zoomScale="17" workbookViewId="0">
      <selection activeCell="C21" sqref="C21"/>
    </sheetView>
  </sheetViews>
  <sheetFormatPr baseColWidth="10" defaultRowHeight="20.399999999999999"/>
  <cols>
    <col min="1" max="1" width="17.46484375" customWidth="1"/>
    <col min="2" max="2" width="14.53125" customWidth="1"/>
    <col min="3" max="3" width="17.6640625" customWidth="1"/>
  </cols>
  <sheetData>
    <row r="1" spans="1:9">
      <c r="A1" t="s">
        <v>118</v>
      </c>
      <c r="D1" t="s">
        <v>120</v>
      </c>
      <c r="E1" t="s">
        <v>121</v>
      </c>
      <c r="H1" t="s">
        <v>123</v>
      </c>
      <c r="I1">
        <v>230</v>
      </c>
    </row>
    <row r="2" spans="1:9">
      <c r="H2" t="s">
        <v>2</v>
      </c>
      <c r="I2">
        <v>4</v>
      </c>
    </row>
    <row r="4" spans="1:9">
      <c r="A4" t="s">
        <v>119</v>
      </c>
      <c r="B4" t="s">
        <v>122</v>
      </c>
      <c r="C4" t="s">
        <v>124</v>
      </c>
    </row>
    <row r="5" spans="1:9">
      <c r="A5">
        <f t="shared" ref="A5:A20" ca="1" si="0">((RAND()*2)+8)/10</f>
        <v>0.86308084475005131</v>
      </c>
      <c r="B5">
        <f ca="1" xml:space="preserve"> 1-(1-A5)</f>
        <v>0.86308084475005131</v>
      </c>
      <c r="C5">
        <f ca="1">B5*(I1-1)/(I1-I2-1)</f>
        <v>0.87842450421227447</v>
      </c>
    </row>
    <row r="6" spans="1:9">
      <c r="A6">
        <f t="shared" ca="1" si="0"/>
        <v>0.92551040875160717</v>
      </c>
      <c r="B6">
        <f t="shared" ref="B6:B20" ca="1" si="1" xml:space="preserve"> 1-(1-A6)</f>
        <v>0.92551040875160717</v>
      </c>
      <c r="C6">
        <f t="shared" ref="C6:C41" ca="1" si="2">B6*(I2-1)/(I2-I3-1)</f>
        <v>0.92551040875160717</v>
      </c>
    </row>
    <row r="7" spans="1:9">
      <c r="A7">
        <f t="shared" ca="1" si="0"/>
        <v>0.90152043606596133</v>
      </c>
      <c r="B7">
        <f t="shared" ca="1" si="1"/>
        <v>0.90152043606596133</v>
      </c>
      <c r="C7">
        <f t="shared" ca="1" si="2"/>
        <v>0.90152043606596133</v>
      </c>
    </row>
    <row r="8" spans="1:9">
      <c r="A8">
        <f t="shared" ca="1" si="0"/>
        <v>0.80366733651409594</v>
      </c>
      <c r="B8">
        <f t="shared" ca="1" si="1"/>
        <v>0.80366733651409594</v>
      </c>
      <c r="C8">
        <f t="shared" ca="1" si="2"/>
        <v>0.80366733651409594</v>
      </c>
    </row>
    <row r="9" spans="1:9">
      <c r="A9">
        <f t="shared" ca="1" si="0"/>
        <v>0.8833595546109384</v>
      </c>
      <c r="B9">
        <f t="shared" ca="1" si="1"/>
        <v>0.8833595546109384</v>
      </c>
      <c r="C9">
        <f t="shared" ca="1" si="2"/>
        <v>0.8833595546109384</v>
      </c>
    </row>
    <row r="10" spans="1:9">
      <c r="A10">
        <f t="shared" ca="1" si="0"/>
        <v>0.84000495411537268</v>
      </c>
      <c r="B10">
        <f t="shared" ca="1" si="1"/>
        <v>0.84000495411537268</v>
      </c>
      <c r="C10">
        <f t="shared" ca="1" si="2"/>
        <v>0.84000495411537268</v>
      </c>
    </row>
    <row r="11" spans="1:9">
      <c r="A11">
        <f t="shared" ca="1" si="0"/>
        <v>0.81355899243982033</v>
      </c>
      <c r="B11">
        <f t="shared" ca="1" si="1"/>
        <v>0.81355899243982033</v>
      </c>
      <c r="C11">
        <f t="shared" ca="1" si="2"/>
        <v>0.81355899243982033</v>
      </c>
    </row>
    <row r="12" spans="1:9">
      <c r="A12">
        <f t="shared" ca="1" si="0"/>
        <v>0.89993453239028365</v>
      </c>
      <c r="B12">
        <f t="shared" ca="1" si="1"/>
        <v>0.89993453239028365</v>
      </c>
      <c r="C12">
        <f t="shared" ca="1" si="2"/>
        <v>0.89993453239028365</v>
      </c>
    </row>
    <row r="13" spans="1:9">
      <c r="A13">
        <f t="shared" ca="1" si="0"/>
        <v>0.85736626787003511</v>
      </c>
      <c r="B13">
        <f t="shared" ca="1" si="1"/>
        <v>0.85736626787003511</v>
      </c>
      <c r="C13">
        <f t="shared" ca="1" si="2"/>
        <v>0.85736626787003511</v>
      </c>
    </row>
    <row r="14" spans="1:9">
      <c r="A14">
        <f t="shared" ca="1" si="0"/>
        <v>0.85193967337862697</v>
      </c>
      <c r="B14">
        <f t="shared" ca="1" si="1"/>
        <v>0.85193967337862697</v>
      </c>
      <c r="C14">
        <f t="shared" ca="1" si="2"/>
        <v>0.85193967337862697</v>
      </c>
    </row>
    <row r="15" spans="1:9">
      <c r="A15">
        <f t="shared" ca="1" si="0"/>
        <v>0.92607474032976778</v>
      </c>
      <c r="B15">
        <f t="shared" ca="1" si="1"/>
        <v>0.92607474032976778</v>
      </c>
      <c r="C15">
        <f t="shared" ca="1" si="2"/>
        <v>0.92607474032976778</v>
      </c>
    </row>
    <row r="16" spans="1:9">
      <c r="A16">
        <f t="shared" ca="1" si="0"/>
        <v>0.96420757233257448</v>
      </c>
      <c r="B16">
        <f t="shared" ca="1" si="1"/>
        <v>0.96420757233257448</v>
      </c>
      <c r="C16">
        <f t="shared" ca="1" si="2"/>
        <v>0.96420757233257448</v>
      </c>
    </row>
    <row r="17" spans="1:3">
      <c r="A17">
        <f t="shared" ca="1" si="0"/>
        <v>0.99261319288505623</v>
      </c>
      <c r="B17">
        <f t="shared" ca="1" si="1"/>
        <v>0.99261319288505623</v>
      </c>
      <c r="C17">
        <f t="shared" ca="1" si="2"/>
        <v>0.99261319288505623</v>
      </c>
    </row>
    <row r="18" spans="1:3">
      <c r="A18">
        <f t="shared" ca="1" si="0"/>
        <v>0.81001650721195251</v>
      </c>
      <c r="B18">
        <f t="shared" ca="1" si="1"/>
        <v>0.81001650721195251</v>
      </c>
      <c r="C18">
        <f t="shared" ca="1" si="2"/>
        <v>0.81001650721195251</v>
      </c>
    </row>
    <row r="19" spans="1:3">
      <c r="A19">
        <f t="shared" ca="1" si="0"/>
        <v>0.99018682432143823</v>
      </c>
      <c r="B19">
        <f t="shared" ca="1" si="1"/>
        <v>0.99018682432143823</v>
      </c>
      <c r="C19">
        <f t="shared" ca="1" si="2"/>
        <v>0.99018682432143823</v>
      </c>
    </row>
    <row r="20" spans="1:3">
      <c r="A20">
        <f t="shared" ca="1" si="0"/>
        <v>0.93501277882757194</v>
      </c>
      <c r="B20">
        <f t="shared" ca="1" si="1"/>
        <v>0.93501277882757194</v>
      </c>
      <c r="C20">
        <f t="shared" ca="1" si="2"/>
        <v>0.93501277882757194</v>
      </c>
    </row>
    <row r="21" spans="1:3">
      <c r="A21">
        <f ca="1">RAND()</f>
        <v>0.76490513153086626</v>
      </c>
      <c r="B21">
        <f t="shared" ref="B21:B41" ca="1" si="3" xml:space="preserve"> 1-(1-A21^2)</f>
        <v>0.58507986024225178</v>
      </c>
      <c r="C21">
        <f t="shared" ca="1" si="2"/>
        <v>0.58507986024225178</v>
      </c>
    </row>
    <row r="22" spans="1:3">
      <c r="A22">
        <f t="shared" ref="A22:A41" ca="1" si="4">RAND()</f>
        <v>0.34669452283521751</v>
      </c>
      <c r="B22">
        <f t="shared" ca="1" si="3"/>
        <v>0.12019709216393915</v>
      </c>
      <c r="C22">
        <f t="shared" ca="1" si="2"/>
        <v>0.12019709216393915</v>
      </c>
    </row>
    <row r="23" spans="1:3">
      <c r="A23">
        <f t="shared" ca="1" si="4"/>
        <v>0.19207645120388761</v>
      </c>
      <c r="B23">
        <f t="shared" ca="1" si="3"/>
        <v>3.6893363107079469E-2</v>
      </c>
      <c r="C23">
        <f t="shared" ca="1" si="2"/>
        <v>3.6893363107079469E-2</v>
      </c>
    </row>
    <row r="24" spans="1:3">
      <c r="A24">
        <f t="shared" ca="1" si="4"/>
        <v>0.71166260977374962</v>
      </c>
      <c r="B24">
        <f t="shared" ca="1" si="3"/>
        <v>0.50646367014998428</v>
      </c>
      <c r="C24">
        <f t="shared" ca="1" si="2"/>
        <v>0.50646367014998428</v>
      </c>
    </row>
    <row r="25" spans="1:3">
      <c r="A25">
        <f t="shared" ca="1" si="4"/>
        <v>0.6729513148500923</v>
      </c>
      <c r="B25">
        <f t="shared" ca="1" si="3"/>
        <v>0.45286347215846812</v>
      </c>
      <c r="C25">
        <f t="shared" ca="1" si="2"/>
        <v>0.45286347215846812</v>
      </c>
    </row>
    <row r="26" spans="1:3">
      <c r="A26">
        <f t="shared" ca="1" si="4"/>
        <v>0.8770787972968529</v>
      </c>
      <c r="B26">
        <f t="shared" ca="1" si="3"/>
        <v>0.76926721666769393</v>
      </c>
      <c r="C26">
        <f t="shared" ca="1" si="2"/>
        <v>0.76926721666769393</v>
      </c>
    </row>
    <row r="27" spans="1:3">
      <c r="A27">
        <f t="shared" ca="1" si="4"/>
        <v>0.75258289335092943</v>
      </c>
      <c r="B27">
        <f t="shared" ca="1" si="3"/>
        <v>0.5663810113644564</v>
      </c>
      <c r="C27">
        <f t="shared" ca="1" si="2"/>
        <v>0.5663810113644564</v>
      </c>
    </row>
    <row r="28" spans="1:3">
      <c r="A28">
        <f t="shared" ca="1" si="4"/>
        <v>0.45968963243183458</v>
      </c>
      <c r="B28">
        <f t="shared" ca="1" si="3"/>
        <v>0.21131455816531519</v>
      </c>
      <c r="C28">
        <f t="shared" ca="1" si="2"/>
        <v>0.21131455816531519</v>
      </c>
    </row>
    <row r="29" spans="1:3">
      <c r="A29">
        <f t="shared" ca="1" si="4"/>
        <v>0.6176256293902006</v>
      </c>
      <c r="B29">
        <f t="shared" ca="1" si="3"/>
        <v>0.3814614180796414</v>
      </c>
      <c r="C29">
        <f t="shared" ca="1" si="2"/>
        <v>0.3814614180796414</v>
      </c>
    </row>
    <row r="30" spans="1:3">
      <c r="A30">
        <f t="shared" ca="1" si="4"/>
        <v>0.4941336047535938</v>
      </c>
      <c r="B30">
        <f t="shared" ca="1" si="3"/>
        <v>0.2441680193467809</v>
      </c>
      <c r="C30">
        <f t="shared" ca="1" si="2"/>
        <v>0.2441680193467809</v>
      </c>
    </row>
    <row r="31" spans="1:3">
      <c r="A31">
        <f t="shared" ca="1" si="4"/>
        <v>8.8795365526682657E-2</v>
      </c>
      <c r="B31">
        <f t="shared" ca="1" si="3"/>
        <v>7.8846169390172083E-3</v>
      </c>
      <c r="C31">
        <f t="shared" ca="1" si="2"/>
        <v>7.8846169390172083E-3</v>
      </c>
    </row>
    <row r="32" spans="1:3">
      <c r="A32">
        <f t="shared" ca="1" si="4"/>
        <v>0.62953241776797353</v>
      </c>
      <c r="B32">
        <f t="shared" ca="1" si="3"/>
        <v>0.39631106502079039</v>
      </c>
      <c r="C32">
        <f t="shared" ca="1" si="2"/>
        <v>0.39631106502079039</v>
      </c>
    </row>
    <row r="33" spans="1:3">
      <c r="A33">
        <f t="shared" ca="1" si="4"/>
        <v>0.48668759775025394</v>
      </c>
      <c r="B33">
        <f t="shared" ca="1" si="3"/>
        <v>0.236864817803913</v>
      </c>
      <c r="C33">
        <f t="shared" ca="1" si="2"/>
        <v>0.236864817803913</v>
      </c>
    </row>
    <row r="34" spans="1:3">
      <c r="A34">
        <f t="shared" ca="1" si="4"/>
        <v>0.86809932616971486</v>
      </c>
      <c r="B34">
        <f t="shared" ca="1" si="3"/>
        <v>0.75359644009631299</v>
      </c>
      <c r="C34">
        <f t="shared" ca="1" si="2"/>
        <v>0.75359644009631299</v>
      </c>
    </row>
    <row r="35" spans="1:3">
      <c r="A35">
        <f t="shared" ca="1" si="4"/>
        <v>0.72448542054982867</v>
      </c>
      <c r="B35">
        <f t="shared" ca="1" si="3"/>
        <v>0.52487912458926211</v>
      </c>
      <c r="C35">
        <f t="shared" ca="1" si="2"/>
        <v>0.52487912458926211</v>
      </c>
    </row>
    <row r="36" spans="1:3">
      <c r="A36">
        <f t="shared" ca="1" si="4"/>
        <v>0.2341808688954814</v>
      </c>
      <c r="B36">
        <f t="shared" ca="1" si="3"/>
        <v>5.4840679356642608E-2</v>
      </c>
      <c r="C36">
        <f t="shared" ca="1" si="2"/>
        <v>5.4840679356642608E-2</v>
      </c>
    </row>
    <row r="37" spans="1:3">
      <c r="A37">
        <f t="shared" ca="1" si="4"/>
        <v>0.45425843412000255</v>
      </c>
      <c r="B37">
        <f t="shared" ca="1" si="3"/>
        <v>0.20635072496915674</v>
      </c>
      <c r="C37">
        <f t="shared" ca="1" si="2"/>
        <v>0.20635072496915674</v>
      </c>
    </row>
    <row r="38" spans="1:3">
      <c r="A38">
        <f t="shared" ca="1" si="4"/>
        <v>0.5901412487650769</v>
      </c>
      <c r="B38">
        <f t="shared" ca="1" si="3"/>
        <v>0.34826669349400441</v>
      </c>
      <c r="C38">
        <f t="shared" ca="1" si="2"/>
        <v>0.34826669349400441</v>
      </c>
    </row>
    <row r="39" spans="1:3">
      <c r="A39">
        <f t="shared" ca="1" si="4"/>
        <v>5.9659501312327445E-2</v>
      </c>
      <c r="B39">
        <f t="shared" ca="1" si="3"/>
        <v>3.5592560968356057E-3</v>
      </c>
      <c r="C39">
        <f t="shared" ca="1" si="2"/>
        <v>3.5592560968356057E-3</v>
      </c>
    </row>
    <row r="40" spans="1:3">
      <c r="A40">
        <f t="shared" ca="1" si="4"/>
        <v>0.10465728790726658</v>
      </c>
      <c r="B40">
        <f t="shared" ca="1" si="3"/>
        <v>1.0953147912104444E-2</v>
      </c>
      <c r="C40">
        <f t="shared" ca="1" si="2"/>
        <v>1.0953147912104444E-2</v>
      </c>
    </row>
    <row r="41" spans="1:3">
      <c r="A41">
        <f t="shared" ca="1" si="4"/>
        <v>0.90509733863012187</v>
      </c>
      <c r="B41">
        <f t="shared" ca="1" si="3"/>
        <v>0.81920119239532951</v>
      </c>
      <c r="C41">
        <f t="shared" ca="1" si="2"/>
        <v>0.81920119239532951</v>
      </c>
    </row>
    <row r="45" spans="1:3">
      <c r="A45" t="s">
        <v>125</v>
      </c>
      <c r="B45" t="s">
        <v>126</v>
      </c>
    </row>
    <row r="46" spans="1:3">
      <c r="A46">
        <f ca="1">_xlfn.NORM.S.INV(RAND())</f>
        <v>1.3388459998433451</v>
      </c>
      <c r="B46">
        <f ca="1">1-(1-A46)</f>
        <v>1.3388459998433451</v>
      </c>
    </row>
    <row r="47" spans="1:3">
      <c r="A47">
        <f t="shared" ref="A47:A74" ca="1" si="5">_xlfn.NORM.S.INV(RAND())</f>
        <v>1.5888077145534916</v>
      </c>
      <c r="B47">
        <f t="shared" ref="B47:B52" ca="1" si="6">1-(1-A47)</f>
        <v>1.5888077145534916</v>
      </c>
    </row>
    <row r="48" spans="1:3">
      <c r="A48">
        <f t="shared" ca="1" si="5"/>
        <v>-1.3956324047387556</v>
      </c>
      <c r="B48">
        <f t="shared" ca="1" si="6"/>
        <v>-1.3956324047387554</v>
      </c>
    </row>
    <row r="49" spans="1:2">
      <c r="A49">
        <f t="shared" ca="1" si="5"/>
        <v>-0.43375558626270799</v>
      </c>
      <c r="B49">
        <f t="shared" ca="1" si="6"/>
        <v>-0.43375558626270805</v>
      </c>
    </row>
    <row r="50" spans="1:2">
      <c r="A50">
        <f t="shared" ca="1" si="5"/>
        <v>0.53276840789765112</v>
      </c>
      <c r="B50">
        <f t="shared" ca="1" si="6"/>
        <v>0.53276840789765112</v>
      </c>
    </row>
    <row r="51" spans="1:2">
      <c r="A51">
        <f t="shared" ca="1" si="5"/>
        <v>0.18243028919057927</v>
      </c>
      <c r="B51">
        <f t="shared" ca="1" si="6"/>
        <v>0.18243028919057924</v>
      </c>
    </row>
    <row r="52" spans="1:2">
      <c r="A52">
        <f t="shared" ca="1" si="5"/>
        <v>-1.1758594448280362</v>
      </c>
      <c r="B52">
        <f t="shared" ca="1" si="6"/>
        <v>-1.1758594448280362</v>
      </c>
    </row>
    <row r="53" spans="1:2">
      <c r="A53">
        <f t="shared" ca="1" si="5"/>
        <v>0.63421959768242908</v>
      </c>
    </row>
    <row r="54" spans="1:2">
      <c r="A54">
        <f t="shared" ca="1" si="5"/>
        <v>6.7196960257762894E-2</v>
      </c>
    </row>
    <row r="55" spans="1:2">
      <c r="A55">
        <f t="shared" ca="1" si="5"/>
        <v>0.47217810972599161</v>
      </c>
    </row>
    <row r="56" spans="1:2">
      <c r="A56">
        <f t="shared" ca="1" si="5"/>
        <v>-0.49510511982917543</v>
      </c>
    </row>
    <row r="57" spans="1:2">
      <c r="A57">
        <f t="shared" ca="1" si="5"/>
        <v>1.2173995607474555</v>
      </c>
    </row>
    <row r="58" spans="1:2">
      <c r="A58">
        <f t="shared" ca="1" si="5"/>
        <v>-0.3687603621691275</v>
      </c>
    </row>
    <row r="59" spans="1:2">
      <c r="A59">
        <f t="shared" ca="1" si="5"/>
        <v>0.2391129782034033</v>
      </c>
    </row>
    <row r="60" spans="1:2">
      <c r="A60">
        <f t="shared" ca="1" si="5"/>
        <v>0.13731066374094739</v>
      </c>
    </row>
    <row r="61" spans="1:2">
      <c r="A61">
        <f t="shared" ca="1" si="5"/>
        <v>0.86830186205236082</v>
      </c>
    </row>
    <row r="62" spans="1:2">
      <c r="A62">
        <f t="shared" ca="1" si="5"/>
        <v>-1.0186056173521134</v>
      </c>
    </row>
    <row r="63" spans="1:2">
      <c r="A63">
        <f t="shared" ca="1" si="5"/>
        <v>-0.12527995754376345</v>
      </c>
    </row>
    <row r="64" spans="1:2">
      <c r="A64">
        <f t="shared" ca="1" si="5"/>
        <v>4.1995394341725549E-2</v>
      </c>
    </row>
    <row r="65" spans="1:1">
      <c r="A65">
        <f t="shared" ca="1" si="5"/>
        <v>0.89575509857403335</v>
      </c>
    </row>
    <row r="66" spans="1:1">
      <c r="A66">
        <f t="shared" ca="1" si="5"/>
        <v>0.65707303213349122</v>
      </c>
    </row>
    <row r="67" spans="1:1">
      <c r="A67">
        <f t="shared" ca="1" si="5"/>
        <v>-0.70337685236837622</v>
      </c>
    </row>
    <row r="68" spans="1:1">
      <c r="A68">
        <f t="shared" ca="1" si="5"/>
        <v>0.3057087493625314</v>
      </c>
    </row>
    <row r="69" spans="1:1">
      <c r="A69">
        <f t="shared" ca="1" si="5"/>
        <v>-0.62277077924847557</v>
      </c>
    </row>
    <row r="70" spans="1:1">
      <c r="A70">
        <f t="shared" ca="1" si="5"/>
        <v>0.58413031580474606</v>
      </c>
    </row>
    <row r="71" spans="1:1">
      <c r="A71">
        <f ca="1">_xlfn.NORM.S.INV(RAND())</f>
        <v>-0.11289661770274251</v>
      </c>
    </row>
    <row r="72" spans="1:1">
      <c r="A72">
        <f t="shared" ca="1" si="5"/>
        <v>-1.6640083006304642</v>
      </c>
    </row>
    <row r="73" spans="1:1">
      <c r="A73">
        <f t="shared" ca="1" si="5"/>
        <v>-1.2015712147118706E-2</v>
      </c>
    </row>
    <row r="74" spans="1:1">
      <c r="A74">
        <f t="shared" ca="1" si="5"/>
        <v>2.2937055940477763E-2</v>
      </c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47"/>
  <sheetViews>
    <sheetView zoomScale="50" workbookViewId="0">
      <selection activeCell="I5" sqref="I5"/>
    </sheetView>
  </sheetViews>
  <sheetFormatPr baseColWidth="10" defaultRowHeight="20.399999999999999"/>
  <cols>
    <col min="2" max="2" width="47.19921875" customWidth="1"/>
    <col min="3" max="3" width="15.86328125" customWidth="1"/>
    <col min="4" max="4" width="16.796875" customWidth="1"/>
  </cols>
  <sheetData>
    <row r="1" spans="1:10">
      <c r="A1" t="s">
        <v>127</v>
      </c>
      <c r="B1" t="s">
        <v>128</v>
      </c>
    </row>
    <row r="3" spans="1:10">
      <c r="I3" s="5" t="s">
        <v>129</v>
      </c>
      <c r="J3" s="5">
        <f ca="1">RAND()</f>
        <v>0.9157727526766174</v>
      </c>
    </row>
    <row r="4" spans="1:10">
      <c r="A4" t="s">
        <v>132</v>
      </c>
      <c r="B4" t="s">
        <v>4</v>
      </c>
      <c r="C4" t="s">
        <v>134</v>
      </c>
      <c r="D4" t="s">
        <v>136</v>
      </c>
      <c r="I4" s="5" t="s">
        <v>130</v>
      </c>
      <c r="J4" s="5">
        <f ca="1">(1-J3)*RAND()</f>
        <v>4.4791542647558052E-2</v>
      </c>
    </row>
    <row r="5" spans="1:10">
      <c r="A5" s="3">
        <f ca="1">C51-C50</f>
        <v>7.7981264743975376E-3</v>
      </c>
      <c r="C5">
        <v>100</v>
      </c>
      <c r="I5" s="5" t="s">
        <v>131</v>
      </c>
      <c r="J5" s="5">
        <f ca="1">1-J3-J4</f>
        <v>3.9435704675824551E-2</v>
      </c>
    </row>
    <row r="6" spans="1:10">
      <c r="A6" s="3">
        <f t="shared" ref="A6:A18" ca="1" si="0">C52-C51</f>
        <v>-1.4087311035824418E-2</v>
      </c>
      <c r="B6">
        <f t="shared" ref="B6:B17" ca="1" si="1">gamma*volitity+alpha*A7^2+beta*B5^2</f>
        <v>3.9448608252596933E-2</v>
      </c>
      <c r="C6">
        <f ca="1">C5*(1-C50)</f>
        <v>95.329966683412721</v>
      </c>
      <c r="D6">
        <f ca="1">LN(C6/C5)</f>
        <v>-4.7825978969577167E-2</v>
      </c>
    </row>
    <row r="7" spans="1:10">
      <c r="A7" s="3">
        <f t="shared" ca="1" si="0"/>
        <v>-3.7537141390324297E-3</v>
      </c>
      <c r="B7">
        <f t="shared" ca="1" si="1"/>
        <v>3.9581514615741206E-2</v>
      </c>
      <c r="C7">
        <f t="shared" ref="C7:C17" ca="1" si="2">C6*(1-C51)</f>
        <v>90.134630341608428</v>
      </c>
      <c r="D7">
        <f t="shared" ref="D7:D17" ca="1" si="3">LN(C7/C6)</f>
        <v>-5.603976173663934E-2</v>
      </c>
      <c r="I7" s="6" t="s">
        <v>4</v>
      </c>
      <c r="J7" s="7">
        <v>0.1</v>
      </c>
    </row>
    <row r="8" spans="1:10">
      <c r="A8" s="3">
        <f t="shared" ca="1" si="0"/>
        <v>-9.1162167765803034E-3</v>
      </c>
      <c r="B8">
        <f t="shared" ca="1" si="1"/>
        <v>3.9512235484716038E-2</v>
      </c>
      <c r="C8">
        <f t="shared" ca="1" si="2"/>
        <v>86.492186400466892</v>
      </c>
      <c r="D8">
        <f t="shared" ca="1" si="3"/>
        <v>-4.1250366054538898E-2</v>
      </c>
    </row>
    <row r="9" spans="1:10">
      <c r="A9" s="3">
        <f t="shared" ca="1" si="0"/>
        <v>2.6345127140865419E-3</v>
      </c>
      <c r="B9">
        <f t="shared" ca="1" si="1"/>
        <v>3.9507113004359773E-2</v>
      </c>
      <c r="C9">
        <f t="shared" ca="1" si="2"/>
        <v>83.321604745721444</v>
      </c>
      <c r="D9">
        <f t="shared" ca="1" si="3"/>
        <v>-3.7346202989774605E-2</v>
      </c>
      <c r="I9" s="8" t="s">
        <v>133</v>
      </c>
      <c r="J9" s="8">
        <v>1</v>
      </c>
    </row>
    <row r="10" spans="1:10">
      <c r="A10" s="3">
        <f t="shared" ca="1" si="0"/>
        <v>1.2708474537673244E-3</v>
      </c>
      <c r="B10">
        <f t="shared" ca="1" si="1"/>
        <v>3.9688014805509389E-2</v>
      </c>
      <c r="C10">
        <f t="shared" ca="1" si="2"/>
        <v>81.026826291236617</v>
      </c>
      <c r="D10">
        <f t="shared" ca="1" si="3"/>
        <v>-2.792758761532195E-2</v>
      </c>
    </row>
    <row r="11" spans="1:10">
      <c r="A11" s="3">
        <f t="shared" ca="1" si="0"/>
        <v>1.4112934054065378E-2</v>
      </c>
      <c r="B11">
        <f t="shared" ca="1" si="1"/>
        <v>3.9562149682356468E-2</v>
      </c>
      <c r="C11">
        <f t="shared" ca="1" si="2"/>
        <v>78.581782625668055</v>
      </c>
      <c r="D11">
        <f t="shared" ca="1" si="3"/>
        <v>-3.0640389260970038E-2</v>
      </c>
      <c r="I11" t="s">
        <v>135</v>
      </c>
      <c r="J11" s="1">
        <v>0.03</v>
      </c>
    </row>
    <row r="12" spans="1:10">
      <c r="A12" s="3">
        <f t="shared" ca="1" si="0"/>
        <v>7.8123455024419475E-3</v>
      </c>
      <c r="B12">
        <f t="shared" ca="1" si="1"/>
        <v>3.9505811571447377E-2</v>
      </c>
      <c r="C12">
        <f t="shared" ca="1" si="2"/>
        <v>76.110654480212716</v>
      </c>
      <c r="D12">
        <f t="shared" ca="1" si="3"/>
        <v>-3.1951637983312547E-2</v>
      </c>
    </row>
    <row r="13" spans="1:10">
      <c r="A13" s="3">
        <f t="shared" ca="1" si="0"/>
        <v>2.9548322119640757E-5</v>
      </c>
      <c r="B13">
        <f t="shared" ca="1" si="1"/>
        <v>3.9510650209405467E-2</v>
      </c>
      <c r="C13">
        <f t="shared" ca="1" si="2"/>
        <v>72.643090210886299</v>
      </c>
      <c r="D13">
        <f t="shared" ca="1" si="3"/>
        <v>-4.6629986540354773E-2</v>
      </c>
    </row>
    <row r="14" spans="1:10">
      <c r="A14" s="3">
        <f t="shared" ca="1" si="0"/>
        <v>2.3457230500746468E-3</v>
      </c>
      <c r="B14">
        <f t="shared" ca="1" si="1"/>
        <v>3.9585506200082228E-2</v>
      </c>
      <c r="C14">
        <f t="shared" ca="1" si="2"/>
        <v>68.765993558097051</v>
      </c>
      <c r="D14">
        <f t="shared" ca="1" si="3"/>
        <v>-5.4848931773594206E-2</v>
      </c>
    </row>
    <row r="15" spans="1:10">
      <c r="A15" s="3">
        <f t="shared" ca="1" si="0"/>
        <v>9.3394062414740853E-3</v>
      </c>
      <c r="B15">
        <f t="shared" ca="1" si="1"/>
        <v>3.9715915340296552E-2</v>
      </c>
      <c r="C15">
        <f t="shared" ca="1" si="2"/>
        <v>65.093792835309117</v>
      </c>
      <c r="D15">
        <f t="shared" ca="1" si="3"/>
        <v>-5.4880146547341892E-2</v>
      </c>
    </row>
    <row r="16" spans="1:10">
      <c r="A16" s="3">
        <f t="shared" ca="1" si="0"/>
        <v>1.5143919567283087E-2</v>
      </c>
      <c r="B16">
        <f t="shared" ca="1" si="1"/>
        <v>3.9507604241373187E-2</v>
      </c>
      <c r="C16">
        <f t="shared" ca="1" si="2"/>
        <v>61.465000782989719</v>
      </c>
      <c r="D16">
        <f t="shared" ca="1" si="3"/>
        <v>-5.7361276658571693E-2</v>
      </c>
    </row>
    <row r="17" spans="1:4">
      <c r="A17" s="3">
        <f t="shared" ca="1" si="0"/>
        <v>-1.1671257645575611E-3</v>
      </c>
      <c r="B17">
        <f t="shared" ca="1" si="1"/>
        <v>3.9507057658333199E-2</v>
      </c>
      <c r="C17">
        <f t="shared" ca="1" si="2"/>
        <v>57.464456856601508</v>
      </c>
      <c r="D17">
        <f t="shared" ca="1" si="3"/>
        <v>-6.7301304807411769E-2</v>
      </c>
    </row>
    <row r="18" spans="1:4">
      <c r="A18" s="3">
        <f t="shared" ca="1" si="0"/>
        <v>-1.2540001508024173E-3</v>
      </c>
    </row>
    <row r="30" spans="1:4">
      <c r="A30" t="s">
        <v>6</v>
      </c>
      <c r="B30" s="1">
        <v>0.05</v>
      </c>
    </row>
    <row r="31" spans="1:4">
      <c r="A31" t="s">
        <v>0</v>
      </c>
      <c r="B31" s="1">
        <v>0.09</v>
      </c>
    </row>
    <row r="32" spans="1:4">
      <c r="A32" t="s">
        <v>2</v>
      </c>
      <c r="B32">
        <v>2.7</v>
      </c>
    </row>
    <row r="33" spans="1:7">
      <c r="A33" t="s">
        <v>3</v>
      </c>
      <c r="B33">
        <v>1</v>
      </c>
    </row>
    <row r="34" spans="1:7">
      <c r="A34" t="s">
        <v>1</v>
      </c>
      <c r="B34">
        <f>B33/100</f>
        <v>0.01</v>
      </c>
    </row>
    <row r="35" spans="1:7">
      <c r="A35" t="s">
        <v>4</v>
      </c>
      <c r="B35" s="1">
        <v>0.1</v>
      </c>
    </row>
    <row r="36" spans="1:7">
      <c r="A36" t="s">
        <v>110</v>
      </c>
    </row>
    <row r="48" spans="1:7">
      <c r="A48" t="s">
        <v>5</v>
      </c>
      <c r="B48" t="s">
        <v>7</v>
      </c>
      <c r="D48" t="s">
        <v>8</v>
      </c>
      <c r="E48" t="s">
        <v>9</v>
      </c>
      <c r="G48" s="3" t="s">
        <v>109</v>
      </c>
    </row>
    <row r="49" spans="1:19">
      <c r="A49">
        <v>0</v>
      </c>
      <c r="B49" s="1">
        <f t="shared" ref="B49:S49" si="4">r0</f>
        <v>0.05</v>
      </c>
      <c r="C49" s="1">
        <f t="shared" si="4"/>
        <v>0.05</v>
      </c>
      <c r="D49" s="1">
        <f t="shared" si="4"/>
        <v>0.05</v>
      </c>
      <c r="E49" s="1">
        <f t="shared" si="4"/>
        <v>0.05</v>
      </c>
      <c r="F49" s="1">
        <f t="shared" si="4"/>
        <v>0.05</v>
      </c>
      <c r="G49" s="1">
        <f t="shared" si="4"/>
        <v>0.05</v>
      </c>
      <c r="H49" s="1">
        <f t="shared" si="4"/>
        <v>0.05</v>
      </c>
      <c r="I49" s="1">
        <f t="shared" si="4"/>
        <v>0.05</v>
      </c>
      <c r="J49" s="1">
        <f t="shared" si="4"/>
        <v>0.05</v>
      </c>
      <c r="K49" s="1">
        <f t="shared" si="4"/>
        <v>0.05</v>
      </c>
      <c r="L49" s="1">
        <f t="shared" si="4"/>
        <v>0.05</v>
      </c>
      <c r="M49" s="1">
        <f t="shared" si="4"/>
        <v>0.05</v>
      </c>
      <c r="N49" s="1">
        <f t="shared" si="4"/>
        <v>0.05</v>
      </c>
      <c r="O49" s="1">
        <f t="shared" si="4"/>
        <v>0.05</v>
      </c>
      <c r="P49" s="1">
        <f t="shared" si="4"/>
        <v>0.05</v>
      </c>
      <c r="Q49" s="1">
        <f t="shared" si="4"/>
        <v>0.05</v>
      </c>
      <c r="R49" s="1">
        <f t="shared" si="4"/>
        <v>0.05</v>
      </c>
      <c r="S49" s="1">
        <f t="shared" si="4"/>
        <v>0.05</v>
      </c>
    </row>
    <row r="50" spans="1:19">
      <c r="A50" t="s">
        <v>10</v>
      </c>
      <c r="B50" s="3">
        <f ca="1">B49+kappa*(theta-B49)*dt+sigma*_xlfn.NORM.S.INV(RAND())</f>
        <v>5.3773214467962537E-2</v>
      </c>
      <c r="C50" s="3">
        <f t="shared" ref="C50:S65" ca="1" si="5">C49+kappa*(theta-C49)*dt+sigma*_xlfn.NORM.S.INV(RAND())</f>
        <v>4.6700333165872868E-2</v>
      </c>
      <c r="D50" s="3">
        <f t="shared" ca="1" si="5"/>
        <v>4.3755825025970786E-2</v>
      </c>
      <c r="E50" s="3">
        <f t="shared" ca="1" si="5"/>
        <v>6.640239995435214E-2</v>
      </c>
      <c r="F50" s="3">
        <f t="shared" ca="1" si="5"/>
        <v>4.0926999377505685E-2</v>
      </c>
      <c r="G50" s="3">
        <f t="shared" ca="1" si="5"/>
        <v>5.4566095825006829E-2</v>
      </c>
      <c r="H50" s="3">
        <f t="shared" ca="1" si="5"/>
        <v>5.7872483392436405E-2</v>
      </c>
      <c r="I50" s="3">
        <f t="shared" ca="1" si="5"/>
        <v>3.7816839650210078E-2</v>
      </c>
      <c r="J50" s="3">
        <f t="shared" ca="1" si="5"/>
        <v>4.4929354969096842E-2</v>
      </c>
      <c r="K50" s="3">
        <f t="shared" ca="1" si="5"/>
        <v>4.657653561819329E-2</v>
      </c>
      <c r="L50" s="3">
        <f t="shared" ca="1" si="5"/>
        <v>6.6292751668547811E-2</v>
      </c>
      <c r="M50" s="3">
        <f t="shared" ca="1" si="5"/>
        <v>5.8461377399858974E-2</v>
      </c>
      <c r="N50" s="3">
        <f t="shared" ca="1" si="5"/>
        <v>3.9937428210402803E-2</v>
      </c>
      <c r="O50" s="3">
        <f t="shared" ca="1" si="5"/>
        <v>7.4153057228359021E-2</v>
      </c>
      <c r="P50" s="3">
        <f t="shared" ca="1" si="5"/>
        <v>4.3370065104511163E-2</v>
      </c>
      <c r="Q50" s="3">
        <f t="shared" ca="1" si="5"/>
        <v>6.0892659885112221E-2</v>
      </c>
      <c r="R50" s="3">
        <f t="shared" ca="1" si="5"/>
        <v>4.8515605269220219E-2</v>
      </c>
      <c r="S50" s="3">
        <f t="shared" ca="1" si="5"/>
        <v>5.3012071535519956E-2</v>
      </c>
    </row>
    <row r="51" spans="1:19">
      <c r="A51" t="s">
        <v>11</v>
      </c>
      <c r="B51" s="3">
        <f ca="1">B50+kappa*(theta-B50)*dt+sigma*_xlfn.NORM.S.INV(RAND())</f>
        <v>6.5713385003151603E-2</v>
      </c>
      <c r="C51" s="3">
        <f t="shared" ca="1" si="5"/>
        <v>5.4498459640270405E-2</v>
      </c>
      <c r="D51" s="3">
        <f t="shared" ca="1" si="5"/>
        <v>5.7040107412974765E-2</v>
      </c>
      <c r="E51" s="3">
        <f t="shared" ca="1" si="5"/>
        <v>9.5423185948445205E-2</v>
      </c>
      <c r="F51" s="3">
        <f t="shared" ca="1" si="5"/>
        <v>4.3823646939653765E-2</v>
      </c>
      <c r="G51" s="3">
        <f t="shared" ca="1" si="5"/>
        <v>5.4970172004033556E-2</v>
      </c>
      <c r="H51" s="3">
        <f t="shared" ca="1" si="5"/>
        <v>6.3442391854395236E-2</v>
      </c>
      <c r="I51" s="3">
        <f t="shared" ca="1" si="5"/>
        <v>2.5767497906110215E-2</v>
      </c>
      <c r="J51" s="3">
        <f t="shared" ca="1" si="5"/>
        <v>3.722845386347997E-2</v>
      </c>
      <c r="K51" s="3">
        <f t="shared" ca="1" si="5"/>
        <v>6.3804442964510516E-2</v>
      </c>
      <c r="L51" s="3">
        <f t="shared" ca="1" si="5"/>
        <v>7.1578230652002611E-2</v>
      </c>
      <c r="M51" s="3">
        <f t="shared" ca="1" si="5"/>
        <v>5.4570890514693868E-2</v>
      </c>
      <c r="N51" s="3">
        <f t="shared" ca="1" si="5"/>
        <v>3.4652908284818269E-2</v>
      </c>
      <c r="O51" s="3">
        <f t="shared" ca="1" si="5"/>
        <v>6.977089931770665E-2</v>
      </c>
      <c r="P51" s="3">
        <f t="shared" ca="1" si="5"/>
        <v>4.9907661429106104E-2</v>
      </c>
      <c r="Q51" s="3">
        <f t="shared" ca="1" si="5"/>
        <v>5.3359974706922074E-2</v>
      </c>
      <c r="R51" s="3">
        <f t="shared" ca="1" si="5"/>
        <v>5.451006473577015E-2</v>
      </c>
      <c r="S51" s="3">
        <f t="shared" ca="1" si="5"/>
        <v>5.2382844305931292E-2</v>
      </c>
    </row>
    <row r="52" spans="1:19">
      <c r="A52" t="s">
        <v>12</v>
      </c>
      <c r="B52" s="3" t="e">
        <f ca="1">B51+kappa*(theta-B51)*dt+sigma*'R adjusted'!#REF!</f>
        <v>#REF!</v>
      </c>
      <c r="C52" s="3">
        <f t="shared" ca="1" si="5"/>
        <v>4.0411148604445987E-2</v>
      </c>
      <c r="D52" s="3">
        <f t="shared" ca="1" si="5"/>
        <v>6.215111666111775E-2</v>
      </c>
      <c r="E52" s="3">
        <f t="shared" ca="1" si="5"/>
        <v>9.2364846263087969E-2</v>
      </c>
      <c r="F52" s="3">
        <f t="shared" ca="1" si="5"/>
        <v>6.9335532259097943E-2</v>
      </c>
      <c r="G52" s="3">
        <f t="shared" ca="1" si="5"/>
        <v>5.0087870700540778E-2</v>
      </c>
      <c r="H52" s="3">
        <f t="shared" ca="1" si="5"/>
        <v>7.5342671426647828E-2</v>
      </c>
      <c r="I52" s="3">
        <f t="shared" ca="1" si="5"/>
        <v>3.4563630354586344E-2</v>
      </c>
      <c r="J52" s="3">
        <f t="shared" ca="1" si="5"/>
        <v>2.7073556344431662E-2</v>
      </c>
      <c r="K52" s="3">
        <f t="shared" ca="1" si="5"/>
        <v>8.8181414654016632E-2</v>
      </c>
      <c r="L52" s="3">
        <f t="shared" ca="1" si="5"/>
        <v>8.5045659339171256E-2</v>
      </c>
      <c r="M52" s="3">
        <f t="shared" ca="1" si="5"/>
        <v>5.2474178044179018E-2</v>
      </c>
      <c r="N52" s="3">
        <f t="shared" ca="1" si="5"/>
        <v>3.6951882236438006E-2</v>
      </c>
      <c r="O52" s="3">
        <f t="shared" ca="1" si="5"/>
        <v>7.3579776249281914E-2</v>
      </c>
      <c r="P52" s="3">
        <f t="shared" ca="1" si="5"/>
        <v>6.0306096130687326E-2</v>
      </c>
      <c r="Q52" s="3">
        <f t="shared" ca="1" si="5"/>
        <v>4.0084719391421636E-2</v>
      </c>
      <c r="R52" s="3">
        <f t="shared" ca="1" si="5"/>
        <v>4.8792809809731136E-2</v>
      </c>
      <c r="S52" s="3">
        <f t="shared" ca="1" si="5"/>
        <v>3.8268998315713246E-2</v>
      </c>
    </row>
    <row r="53" spans="1:19">
      <c r="A53" t="s">
        <v>13</v>
      </c>
      <c r="B53" s="3" t="e">
        <f t="shared" ref="B53:D68" ca="1" si="6">B52+kappa*(theta-B52)*dt+sigma*_xlfn.NORM.S.INV(RAND())</f>
        <v>#REF!</v>
      </c>
      <c r="C53" s="3">
        <f t="shared" ca="1" si="5"/>
        <v>3.6657434465413558E-2</v>
      </c>
      <c r="D53" s="3">
        <f t="shared" ca="1" si="5"/>
        <v>5.8750052332194477E-2</v>
      </c>
      <c r="E53" s="3">
        <f t="shared" ca="1" si="5"/>
        <v>0.11085249476279013</v>
      </c>
      <c r="F53" s="3">
        <f t="shared" ca="1" si="5"/>
        <v>7.0285269660204194E-2</v>
      </c>
      <c r="G53" s="3">
        <f t="shared" ca="1" si="5"/>
        <v>4.4314388807146811E-2</v>
      </c>
      <c r="H53" s="3">
        <f t="shared" ca="1" si="5"/>
        <v>0.10128546664575654</v>
      </c>
      <c r="I53" s="3">
        <f t="shared" ca="1" si="5"/>
        <v>3.7927525429983004E-2</v>
      </c>
      <c r="J53" s="3">
        <f t="shared" ca="1" si="5"/>
        <v>2.379250263364855E-2</v>
      </c>
      <c r="K53" s="3">
        <f t="shared" ca="1" si="5"/>
        <v>0.1005841147136959</v>
      </c>
      <c r="L53" s="3">
        <f t="shared" ca="1" si="5"/>
        <v>7.8864221252559166E-2</v>
      </c>
      <c r="M53" s="3">
        <f t="shared" ca="1" si="5"/>
        <v>4.1730755213091136E-2</v>
      </c>
      <c r="N53" s="3">
        <f t="shared" ca="1" si="5"/>
        <v>3.7829561730743165E-2</v>
      </c>
      <c r="O53" s="3">
        <f t="shared" ca="1" si="5"/>
        <v>6.7770190511233647E-2</v>
      </c>
      <c r="P53" s="3">
        <f t="shared" ca="1" si="5"/>
        <v>7.0911390833415022E-2</v>
      </c>
      <c r="Q53" s="3">
        <f t="shared" ca="1" si="5"/>
        <v>6.1552593933700592E-2</v>
      </c>
      <c r="R53" s="3">
        <f t="shared" ca="1" si="5"/>
        <v>6.8349736329026134E-2</v>
      </c>
      <c r="S53" s="3">
        <f t="shared" ca="1" si="5"/>
        <v>4.9099731912367578E-2</v>
      </c>
    </row>
    <row r="54" spans="1:19">
      <c r="A54" t="s">
        <v>14</v>
      </c>
      <c r="B54" s="3" t="e">
        <f t="shared" ca="1" si="6"/>
        <v>#REF!</v>
      </c>
      <c r="C54" s="3">
        <f t="shared" ca="1" si="5"/>
        <v>2.7541217688833254E-2</v>
      </c>
      <c r="D54" s="3">
        <f t="shared" ca="1" si="5"/>
        <v>5.3633196019798671E-2</v>
      </c>
      <c r="E54" s="3">
        <f t="shared" ca="1" si="5"/>
        <v>0.10189775374862005</v>
      </c>
      <c r="F54" s="3">
        <f t="shared" ca="1" si="5"/>
        <v>6.0254988858785941E-2</v>
      </c>
      <c r="G54" s="3">
        <f t="shared" ca="1" si="5"/>
        <v>3.9527336959717538E-2</v>
      </c>
      <c r="H54" s="3">
        <f t="shared" ca="1" si="5"/>
        <v>0.10220781321875982</v>
      </c>
      <c r="I54" s="3">
        <f t="shared" ca="1" si="5"/>
        <v>3.7922289723226407E-2</v>
      </c>
      <c r="J54" s="3">
        <f t="shared" ca="1" si="5"/>
        <v>1.4217172374075611E-2</v>
      </c>
      <c r="K54" s="3">
        <f t="shared" ca="1" si="5"/>
        <v>9.2772242292854051E-2</v>
      </c>
      <c r="L54" s="3">
        <f t="shared" ca="1" si="5"/>
        <v>8.9774502076213319E-2</v>
      </c>
      <c r="M54" s="3">
        <f t="shared" ca="1" si="5"/>
        <v>2.5199877975745102E-2</v>
      </c>
      <c r="N54" s="3">
        <f t="shared" ca="1" si="5"/>
        <v>4.3639436261034933E-2</v>
      </c>
      <c r="O54" s="3">
        <f t="shared" ca="1" si="5"/>
        <v>3.9465976148176256E-2</v>
      </c>
      <c r="P54" s="3">
        <f t="shared" ca="1" si="5"/>
        <v>8.0536484469499625E-2</v>
      </c>
      <c r="Q54" s="3">
        <f t="shared" ca="1" si="5"/>
        <v>8.3898801872420159E-2</v>
      </c>
      <c r="R54" s="3">
        <f t="shared" ca="1" si="5"/>
        <v>7.3019857006373937E-2</v>
      </c>
      <c r="S54" s="3">
        <f t="shared" ca="1" si="5"/>
        <v>4.2192490753688763E-2</v>
      </c>
    </row>
    <row r="55" spans="1:19">
      <c r="A55" t="s">
        <v>15</v>
      </c>
      <c r="B55" s="3" t="e">
        <f t="shared" ca="1" si="6"/>
        <v>#REF!</v>
      </c>
      <c r="C55" s="3">
        <f t="shared" ca="1" si="5"/>
        <v>3.0175730402919796E-2</v>
      </c>
      <c r="D55" s="3">
        <f ca="1">D54+kappa*(theta-D54)*dt+sigma*_xlfn.NORM.S.INV(RAND())</f>
        <v>6.0108032744856661E-2</v>
      </c>
      <c r="E55" s="3">
        <f t="shared" ca="1" si="5"/>
        <v>0.1054155144208808</v>
      </c>
      <c r="F55" s="3">
        <f t="shared" ca="1" si="5"/>
        <v>6.5204441046430625E-2</v>
      </c>
      <c r="G55" s="3">
        <f t="shared" ca="1" si="5"/>
        <v>4.9359902467052665E-2</v>
      </c>
      <c r="H55" s="3">
        <f t="shared" ca="1" si="5"/>
        <v>0.10174404840638093</v>
      </c>
      <c r="I55" s="3">
        <f t="shared" ca="1" si="5"/>
        <v>3.9100343863983165E-2</v>
      </c>
      <c r="J55" s="3">
        <f t="shared" ca="1" si="5"/>
        <v>2.1888392056140005E-2</v>
      </c>
      <c r="K55" s="3">
        <f t="shared" ca="1" si="5"/>
        <v>0.10570105643224517</v>
      </c>
      <c r="L55" s="3">
        <f t="shared" ca="1" si="5"/>
        <v>9.5992392493556428E-2</v>
      </c>
      <c r="M55" s="3">
        <f t="shared" ca="1" si="5"/>
        <v>3.4393328096112522E-2</v>
      </c>
      <c r="N55" s="3">
        <f t="shared" ca="1" si="5"/>
        <v>2.4573761878024312E-2</v>
      </c>
      <c r="O55" s="3">
        <f t="shared" ca="1" si="5"/>
        <v>5.5571311618394681E-2</v>
      </c>
      <c r="P55" s="3">
        <f t="shared" ca="1" si="5"/>
        <v>9.3346171922559756E-2</v>
      </c>
      <c r="Q55" s="3">
        <f t="shared" ca="1" si="5"/>
        <v>8.1997387828611643E-2</v>
      </c>
      <c r="R55" s="3">
        <f t="shared" ca="1" si="5"/>
        <v>7.5215640371863388E-2</v>
      </c>
      <c r="S55" s="3">
        <f t="shared" ca="1" si="5"/>
        <v>3.5243746454320976E-2</v>
      </c>
    </row>
    <row r="56" spans="1:19">
      <c r="A56" t="s">
        <v>16</v>
      </c>
      <c r="B56" s="3" t="e">
        <f t="shared" ca="1" si="6"/>
        <v>#REF!</v>
      </c>
      <c r="C56" s="3">
        <f t="shared" ca="1" si="5"/>
        <v>3.144657785668712E-2</v>
      </c>
      <c r="D56" s="3">
        <f ca="1">D55+kappa*(theta-D55)*dt+sigma*_xlfn.NORM.S.INV(RAND())</f>
        <v>6.3558235254692078E-2</v>
      </c>
      <c r="E56" s="3">
        <f t="shared" ca="1" si="5"/>
        <v>9.9942181644427336E-2</v>
      </c>
      <c r="F56" s="3">
        <f t="shared" ca="1" si="5"/>
        <v>6.1389192592598639E-2</v>
      </c>
      <c r="G56" s="3">
        <f t="shared" ca="1" si="5"/>
        <v>5.9810801738017436E-2</v>
      </c>
      <c r="H56" s="3">
        <f t="shared" ca="1" si="5"/>
        <v>0.10048876407391959</v>
      </c>
      <c r="I56" s="3">
        <f t="shared" ca="1" si="5"/>
        <v>4.2246895420916759E-2</v>
      </c>
      <c r="J56" s="3">
        <f t="shared" ca="1" si="5"/>
        <v>2.9327540906288821E-2</v>
      </c>
      <c r="K56" s="3">
        <f t="shared" ca="1" si="5"/>
        <v>8.9381964804716496E-2</v>
      </c>
      <c r="L56" s="3">
        <f t="shared" ca="1" si="5"/>
        <v>9.9716188288219293E-2</v>
      </c>
      <c r="M56" s="3">
        <f t="shared" ca="1" si="5"/>
        <v>4.1894575438748055E-2</v>
      </c>
      <c r="N56" s="3">
        <f t="shared" ca="1" si="5"/>
        <v>2.2636122900771667E-2</v>
      </c>
      <c r="O56" s="3">
        <f t="shared" ca="1" si="5"/>
        <v>4.9764103802882195E-2</v>
      </c>
      <c r="P56" s="3">
        <f t="shared" ca="1" si="5"/>
        <v>8.1873876736333465E-2</v>
      </c>
      <c r="Q56" s="3">
        <f t="shared" ca="1" si="5"/>
        <v>7.4605197315196367E-2</v>
      </c>
      <c r="R56" s="3">
        <f t="shared" ca="1" si="5"/>
        <v>8.0712403918974565E-2</v>
      </c>
      <c r="S56" s="3">
        <f t="shared" ca="1" si="5"/>
        <v>5.8380628992460493E-2</v>
      </c>
    </row>
    <row r="57" spans="1:19">
      <c r="A57" t="s">
        <v>17</v>
      </c>
      <c r="B57" s="3" t="e">
        <f t="shared" ca="1" si="6"/>
        <v>#REF!</v>
      </c>
      <c r="C57" s="3">
        <f t="shared" ca="1" si="5"/>
        <v>4.5559511910752498E-2</v>
      </c>
      <c r="D57" s="3">
        <f t="shared" ca="1" si="5"/>
        <v>4.8212460934008695E-2</v>
      </c>
      <c r="E57" s="3">
        <f t="shared" ca="1" si="5"/>
        <v>7.2582613854466543E-2</v>
      </c>
      <c r="F57" s="3">
        <f t="shared" ca="1" si="5"/>
        <v>7.4562721932799295E-2</v>
      </c>
      <c r="G57" s="3">
        <f t="shared" ca="1" si="5"/>
        <v>5.835762907850018E-2</v>
      </c>
      <c r="H57" s="3">
        <f t="shared" ca="1" si="5"/>
        <v>9.5836108977949822E-2</v>
      </c>
      <c r="I57" s="3">
        <f t="shared" ca="1" si="5"/>
        <v>5.4240737906179365E-2</v>
      </c>
      <c r="J57" s="3">
        <f t="shared" ca="1" si="5"/>
        <v>4.0466882318190511E-2</v>
      </c>
      <c r="K57" s="3">
        <f t="shared" ca="1" si="5"/>
        <v>7.696159499192616E-2</v>
      </c>
      <c r="L57" s="3">
        <f t="shared" ca="1" si="5"/>
        <v>0.10346245997535571</v>
      </c>
      <c r="M57" s="3">
        <f t="shared" ca="1" si="5"/>
        <v>2.8046520142235534E-2</v>
      </c>
      <c r="N57" s="3">
        <f t="shared" ca="1" si="5"/>
        <v>3.9680608027715628E-2</v>
      </c>
      <c r="O57" s="3">
        <f t="shared" ca="1" si="5"/>
        <v>6.3689852433363059E-2</v>
      </c>
      <c r="P57" s="3">
        <f t="shared" ca="1" si="5"/>
        <v>8.5891472981836317E-2</v>
      </c>
      <c r="Q57" s="3">
        <f t="shared" ca="1" si="5"/>
        <v>7.6553608394045972E-2</v>
      </c>
      <c r="R57" s="3">
        <f t="shared" ca="1" si="5"/>
        <v>8.4558230908321041E-2</v>
      </c>
      <c r="S57" s="3">
        <f t="shared" ca="1" si="5"/>
        <v>4.9348937856984063E-2</v>
      </c>
    </row>
    <row r="58" spans="1:19">
      <c r="A58" t="s">
        <v>18</v>
      </c>
      <c r="B58" s="3" t="e">
        <f t="shared" ca="1" si="6"/>
        <v>#REF!</v>
      </c>
      <c r="C58" s="3">
        <f t="shared" ca="1" si="5"/>
        <v>5.3371857413194446E-2</v>
      </c>
      <c r="D58" s="3">
        <f t="shared" ca="1" si="5"/>
        <v>4.6948279277666885E-2</v>
      </c>
      <c r="E58" s="3">
        <f t="shared" ca="1" si="5"/>
        <v>7.7339939181702511E-2</v>
      </c>
      <c r="F58" s="3">
        <f t="shared" ca="1" si="5"/>
        <v>8.6839809710731852E-2</v>
      </c>
      <c r="G58" s="3">
        <f t="shared" ca="1" si="5"/>
        <v>5.1641154808104134E-2</v>
      </c>
      <c r="H58" s="3">
        <f t="shared" ca="1" si="5"/>
        <v>8.8806412720468214E-2</v>
      </c>
      <c r="I58" s="3">
        <f t="shared" ca="1" si="5"/>
        <v>4.4941914550211806E-2</v>
      </c>
      <c r="J58" s="3">
        <f t="shared" ca="1" si="5"/>
        <v>4.8892442094011376E-2</v>
      </c>
      <c r="K58" s="3">
        <f t="shared" ca="1" si="5"/>
        <v>8.4326941790108939E-2</v>
      </c>
      <c r="L58" s="3">
        <f t="shared" ca="1" si="5"/>
        <v>0.10130899778451451</v>
      </c>
      <c r="M58" s="3">
        <f t="shared" ca="1" si="5"/>
        <v>3.0442939989913115E-2</v>
      </c>
      <c r="N58" s="3">
        <f t="shared" ca="1" si="5"/>
        <v>4.3533758173303044E-2</v>
      </c>
      <c r="O58" s="3">
        <f t="shared" ca="1" si="5"/>
        <v>5.5007449502785521E-2</v>
      </c>
      <c r="P58" s="3">
        <f t="shared" ca="1" si="5"/>
        <v>7.1462045363980292E-2</v>
      </c>
      <c r="Q58" s="3">
        <f t="shared" ca="1" si="5"/>
        <v>7.8131496294840369E-2</v>
      </c>
      <c r="R58" s="3">
        <f t="shared" ca="1" si="5"/>
        <v>8.3988032416041136E-2</v>
      </c>
      <c r="S58" s="3">
        <f t="shared" ca="1" si="5"/>
        <v>4.6517683529992505E-2</v>
      </c>
    </row>
    <row r="59" spans="1:19">
      <c r="A59" t="s">
        <v>19</v>
      </c>
      <c r="B59" s="3" t="e">
        <f t="shared" ca="1" si="6"/>
        <v>#REF!</v>
      </c>
      <c r="C59" s="3">
        <f t="shared" ca="1" si="5"/>
        <v>5.3401405735314086E-2</v>
      </c>
      <c r="D59" s="3">
        <f t="shared" ca="1" si="5"/>
        <v>4.0876780124843137E-2</v>
      </c>
      <c r="E59" s="3">
        <f t="shared" ca="1" si="5"/>
        <v>7.4634378660727349E-2</v>
      </c>
      <c r="F59" s="3">
        <f t="shared" ca="1" si="5"/>
        <v>9.9912083282833533E-2</v>
      </c>
      <c r="G59" s="3">
        <f t="shared" ca="1" si="5"/>
        <v>6.2604455009566823E-2</v>
      </c>
      <c r="H59" s="3">
        <f t="shared" ca="1" si="5"/>
        <v>8.9527070730377689E-2</v>
      </c>
      <c r="I59" s="3">
        <f t="shared" ca="1" si="5"/>
        <v>4.4755368555978163E-2</v>
      </c>
      <c r="J59" s="3">
        <f t="shared" ca="1" si="5"/>
        <v>3.9436649802107468E-2</v>
      </c>
      <c r="K59" s="3">
        <f t="shared" ca="1" si="5"/>
        <v>8.3066637544687155E-2</v>
      </c>
      <c r="L59" s="3">
        <f t="shared" ca="1" si="5"/>
        <v>0.10536066931472861</v>
      </c>
      <c r="M59" s="3">
        <f t="shared" ca="1" si="5"/>
        <v>3.7511533691086146E-2</v>
      </c>
      <c r="N59" s="3">
        <f t="shared" ca="1" si="5"/>
        <v>3.0690785386051508E-2</v>
      </c>
      <c r="O59" s="3">
        <f t="shared" ca="1" si="5"/>
        <v>6.0066501891616712E-2</v>
      </c>
      <c r="P59" s="3">
        <f t="shared" ca="1" si="5"/>
        <v>6.2328215063127669E-2</v>
      </c>
      <c r="Q59" s="3">
        <f t="shared" ca="1" si="5"/>
        <v>7.2104171239145129E-2</v>
      </c>
      <c r="R59" s="3">
        <f t="shared" ca="1" si="5"/>
        <v>7.0272590676627208E-2</v>
      </c>
      <c r="S59" s="3">
        <f t="shared" ca="1" si="5"/>
        <v>4.6015849937540362E-2</v>
      </c>
    </row>
    <row r="60" spans="1:19">
      <c r="A60" t="s">
        <v>20</v>
      </c>
      <c r="B60" s="3" t="e">
        <f t="shared" ca="1" si="6"/>
        <v>#REF!</v>
      </c>
      <c r="C60" s="3">
        <f t="shared" ca="1" si="5"/>
        <v>5.5747128785388733E-2</v>
      </c>
      <c r="D60" s="3">
        <f t="shared" ca="1" si="5"/>
        <v>6.5483429765918311E-2</v>
      </c>
      <c r="E60" s="3">
        <f t="shared" ca="1" si="5"/>
        <v>7.5779768277235607E-2</v>
      </c>
      <c r="F60" s="3">
        <f t="shared" ca="1" si="5"/>
        <v>9.8072148115640315E-2</v>
      </c>
      <c r="G60" s="3">
        <f t="shared" ca="1" si="5"/>
        <v>7.1570730004991784E-2</v>
      </c>
      <c r="H60" s="3">
        <f t="shared" ca="1" si="5"/>
        <v>9.1263259582399003E-2</v>
      </c>
      <c r="I60" s="3">
        <f t="shared" ca="1" si="5"/>
        <v>5.5783776621779177E-2</v>
      </c>
      <c r="J60" s="3">
        <f t="shared" ca="1" si="5"/>
        <v>4.4677305875845938E-2</v>
      </c>
      <c r="K60" s="3">
        <f t="shared" ca="1" si="5"/>
        <v>8.8035231257172955E-2</v>
      </c>
      <c r="L60" s="3">
        <f t="shared" ca="1" si="5"/>
        <v>0.11507768299241714</v>
      </c>
      <c r="M60" s="3">
        <f t="shared" ca="1" si="5"/>
        <v>4.1190758042839296E-2</v>
      </c>
      <c r="N60" s="3">
        <f t="shared" ca="1" si="5"/>
        <v>2.4858116277036563E-2</v>
      </c>
      <c r="O60" s="3">
        <f t="shared" ca="1" si="5"/>
        <v>4.5748943713811031E-2</v>
      </c>
      <c r="P60" s="3">
        <f t="shared" ca="1" si="5"/>
        <v>6.5307098373497019E-2</v>
      </c>
      <c r="Q60" s="3">
        <f t="shared" ca="1" si="5"/>
        <v>8.156979072177982E-2</v>
      </c>
      <c r="R60" s="3">
        <f t="shared" ca="1" si="5"/>
        <v>6.4073382878249333E-2</v>
      </c>
      <c r="S60" s="3">
        <f t="shared" ca="1" si="5"/>
        <v>4.7593248365315748E-2</v>
      </c>
    </row>
    <row r="61" spans="1:19">
      <c r="A61" t="s">
        <v>21</v>
      </c>
      <c r="B61" s="3" t="e">
        <f t="shared" ca="1" si="6"/>
        <v>#REF!</v>
      </c>
      <c r="C61" s="3">
        <f t="shared" ca="1" si="5"/>
        <v>6.5086535026862818E-2</v>
      </c>
      <c r="D61" s="3">
        <f t="shared" ca="1" si="5"/>
        <v>5.7946764260890439E-2</v>
      </c>
      <c r="E61" s="3">
        <f t="shared" ca="1" si="5"/>
        <v>7.8309050297061894E-2</v>
      </c>
      <c r="F61" s="3">
        <f t="shared" ca="1" si="5"/>
        <v>9.8874823854082597E-2</v>
      </c>
      <c r="G61" s="3">
        <f t="shared" ca="1" si="5"/>
        <v>6.0777386762408112E-2</v>
      </c>
      <c r="H61" s="3">
        <f t="shared" ca="1" si="5"/>
        <v>8.4930836337816312E-2</v>
      </c>
      <c r="I61" s="3">
        <f t="shared" ca="1" si="5"/>
        <v>3.6529297701669003E-2</v>
      </c>
      <c r="J61" s="3">
        <f t="shared" ca="1" si="5"/>
        <v>6.6476518286710126E-2</v>
      </c>
      <c r="K61" s="3">
        <f t="shared" ca="1" si="5"/>
        <v>6.8485407181285138E-2</v>
      </c>
      <c r="L61" s="3">
        <f t="shared" ca="1" si="5"/>
        <v>0.11201330707114678</v>
      </c>
      <c r="M61" s="3">
        <f t="shared" ca="1" si="5"/>
        <v>3.6319689292042899E-2</v>
      </c>
      <c r="N61" s="3">
        <f t="shared" ca="1" si="5"/>
        <v>5.464497334630268E-2</v>
      </c>
      <c r="O61" s="3">
        <f t="shared" ca="1" si="5"/>
        <v>3.9257935807699859E-2</v>
      </c>
      <c r="P61" s="3">
        <f t="shared" ca="1" si="5"/>
        <v>5.9813433322943949E-2</v>
      </c>
      <c r="Q61" s="3">
        <f t="shared" ca="1" si="5"/>
        <v>8.2244337828435529E-2</v>
      </c>
      <c r="R61" s="3">
        <f t="shared" ca="1" si="5"/>
        <v>6.7103027724066289E-2</v>
      </c>
      <c r="S61" s="3">
        <f t="shared" ca="1" si="5"/>
        <v>5.2001955024445448E-2</v>
      </c>
    </row>
    <row r="62" spans="1:19">
      <c r="A62" t="s">
        <v>22</v>
      </c>
      <c r="B62" s="3" t="e">
        <f t="shared" ca="1" si="6"/>
        <v>#REF!</v>
      </c>
      <c r="C62" s="3">
        <f t="shared" ca="1" si="5"/>
        <v>8.0230454594145906E-2</v>
      </c>
      <c r="D62" s="3">
        <f t="shared" ca="1" si="5"/>
        <v>6.308807857525689E-2</v>
      </c>
      <c r="E62" s="3">
        <f t="shared" ca="1" si="5"/>
        <v>7.9612183746960538E-2</v>
      </c>
      <c r="F62" s="3">
        <f t="shared" ca="1" si="5"/>
        <v>9.8276662671858361E-2</v>
      </c>
      <c r="G62" s="3">
        <f t="shared" ca="1" si="5"/>
        <v>7.0191469893179037E-2</v>
      </c>
      <c r="H62" s="3">
        <f t="shared" ca="1" si="5"/>
        <v>8.4963899848814708E-2</v>
      </c>
      <c r="I62" s="3">
        <f t="shared" ca="1" si="5"/>
        <v>1.5200273820588004E-2</v>
      </c>
      <c r="J62" s="3">
        <f t="shared" ca="1" si="5"/>
        <v>6.8821817882494446E-2</v>
      </c>
      <c r="K62" s="3">
        <f t="shared" ca="1" si="5"/>
        <v>6.5898336681537453E-2</v>
      </c>
      <c r="L62" s="3">
        <f t="shared" ca="1" si="5"/>
        <v>9.1263211453038312E-2</v>
      </c>
      <c r="M62" s="3">
        <f t="shared" ca="1" si="5"/>
        <v>3.3547167722612049E-2</v>
      </c>
      <c r="N62" s="3">
        <f t="shared" ca="1" si="5"/>
        <v>5.904754671013801E-2</v>
      </c>
      <c r="O62" s="3">
        <f t="shared" ca="1" si="5"/>
        <v>3.0164507176840299E-2</v>
      </c>
      <c r="P62" s="3">
        <f t="shared" ca="1" si="5"/>
        <v>4.8119332627484072E-2</v>
      </c>
      <c r="Q62" s="3">
        <f t="shared" ca="1" si="5"/>
        <v>7.6532522276996071E-2</v>
      </c>
      <c r="R62" s="3">
        <f t="shared" ca="1" si="5"/>
        <v>5.8788495984957501E-2</v>
      </c>
      <c r="S62" s="3">
        <f t="shared" ca="1" si="5"/>
        <v>5.7321737315761769E-2</v>
      </c>
    </row>
    <row r="63" spans="1:19">
      <c r="A63" t="s">
        <v>23</v>
      </c>
      <c r="B63" s="3" t="e">
        <f t="shared" ca="1" si="6"/>
        <v>#REF!</v>
      </c>
      <c r="C63" s="3">
        <f t="shared" ca="1" si="5"/>
        <v>7.9063328829588345E-2</v>
      </c>
      <c r="D63" s="3">
        <f t="shared" ca="1" si="5"/>
        <v>5.1931154631328247E-2</v>
      </c>
      <c r="E63" s="3">
        <f t="shared" ca="1" si="5"/>
        <v>7.9886615232664396E-2</v>
      </c>
      <c r="F63" s="3">
        <f t="shared" ca="1" si="5"/>
        <v>0.10286614786446775</v>
      </c>
      <c r="G63" s="3">
        <f t="shared" ca="1" si="5"/>
        <v>7.0955311179291838E-2</v>
      </c>
      <c r="H63" s="3">
        <f t="shared" ca="1" si="5"/>
        <v>8.4409353335692369E-2</v>
      </c>
      <c r="I63" s="3">
        <f t="shared" ca="1" si="5"/>
        <v>4.9467280608881756E-3</v>
      </c>
      <c r="J63" s="3">
        <f t="shared" ca="1" si="5"/>
        <v>7.318123111376762E-2</v>
      </c>
      <c r="K63" s="3">
        <f t="shared" ca="1" si="5"/>
        <v>6.4695061146822469E-2</v>
      </c>
      <c r="L63" s="3">
        <f t="shared" ca="1" si="5"/>
        <v>9.3835412522337652E-2</v>
      </c>
      <c r="M63" s="3">
        <f t="shared" ca="1" si="5"/>
        <v>3.1240956890252188E-2</v>
      </c>
      <c r="N63" s="3">
        <f t="shared" ca="1" si="5"/>
        <v>5.5045998340491689E-2</v>
      </c>
      <c r="O63" s="3">
        <f t="shared" ca="1" si="5"/>
        <v>4.5582509347380021E-2</v>
      </c>
      <c r="P63" s="3">
        <f t="shared" ca="1" si="5"/>
        <v>4.1408484750759547E-2</v>
      </c>
      <c r="Q63" s="3">
        <f t="shared" ca="1" si="5"/>
        <v>6.7261154000243698E-2</v>
      </c>
      <c r="R63" s="3">
        <f t="shared" ca="1" si="5"/>
        <v>4.2441247417683951E-2</v>
      </c>
      <c r="S63" s="3">
        <f t="shared" ca="1" si="5"/>
        <v>5.8713323733299655E-2</v>
      </c>
    </row>
    <row r="64" spans="1:19">
      <c r="A64" t="s">
        <v>24</v>
      </c>
      <c r="B64" s="3" t="e">
        <f t="shared" ca="1" si="6"/>
        <v>#REF!</v>
      </c>
      <c r="C64" s="3">
        <f t="shared" ca="1" si="5"/>
        <v>7.7809328678785927E-2</v>
      </c>
      <c r="D64" s="3">
        <f t="shared" ca="1" si="5"/>
        <v>3.8513909043046322E-2</v>
      </c>
      <c r="E64" s="3">
        <f t="shared" ca="1" si="5"/>
        <v>9.3199069708344975E-2</v>
      </c>
      <c r="F64" s="3">
        <f t="shared" ca="1" si="5"/>
        <v>9.4382213280173183E-2</v>
      </c>
      <c r="G64" s="3">
        <f t="shared" ca="1" si="5"/>
        <v>6.6665205151970358E-2</v>
      </c>
      <c r="H64" s="3">
        <f t="shared" ca="1" si="5"/>
        <v>8.1279795576869499E-2</v>
      </c>
      <c r="I64" s="3">
        <f t="shared" ca="1" si="5"/>
        <v>-1.7278964599841597E-3</v>
      </c>
      <c r="J64" s="3">
        <f t="shared" ca="1" si="5"/>
        <v>8.0430906055097631E-2</v>
      </c>
      <c r="K64" s="3">
        <f t="shared" ca="1" si="5"/>
        <v>7.8375257882298446E-2</v>
      </c>
      <c r="L64" s="3">
        <f t="shared" ca="1" si="5"/>
        <v>7.9805751569224315E-2</v>
      </c>
      <c r="M64" s="3">
        <f t="shared" ca="1" si="5"/>
        <v>3.4392242128151077E-2</v>
      </c>
      <c r="N64" s="3">
        <f t="shared" ca="1" si="5"/>
        <v>5.6493123742202826E-2</v>
      </c>
      <c r="O64" s="3">
        <f t="shared" ca="1" si="5"/>
        <v>3.1364326197710228E-2</v>
      </c>
      <c r="P64" s="3">
        <f t="shared" ca="1" si="5"/>
        <v>5.4387848933687713E-2</v>
      </c>
      <c r="Q64" s="3">
        <f t="shared" ca="1" si="5"/>
        <v>6.4688878332327171E-2</v>
      </c>
      <c r="R64" s="3">
        <f t="shared" ca="1" si="5"/>
        <v>5.0028207961875779E-2</v>
      </c>
      <c r="S64" s="3">
        <f t="shared" ca="1" si="5"/>
        <v>6.0470226781711413E-2</v>
      </c>
    </row>
    <row r="65" spans="1:19">
      <c r="A65" t="s">
        <v>25</v>
      </c>
      <c r="B65" s="3" t="e">
        <f t="shared" ca="1" si="6"/>
        <v>#REF!</v>
      </c>
      <c r="C65" s="3">
        <f t="shared" ca="1" si="5"/>
        <v>8.2238723712630968E-2</v>
      </c>
      <c r="D65" s="3">
        <f t="shared" ca="1" si="5"/>
        <v>4.3794720171262777E-2</v>
      </c>
      <c r="E65" s="3">
        <f t="shared" ref="E65:S80" ca="1" si="7">E64+kappa*(theta-E64)*dt+sigma*_xlfn.NORM.S.INV(RAND())</f>
        <v>8.1967190621034441E-2</v>
      </c>
      <c r="F65" s="3">
        <f t="shared" ca="1" si="7"/>
        <v>0.10162141484998535</v>
      </c>
      <c r="G65" s="3">
        <f t="shared" ca="1" si="7"/>
        <v>6.0057914974434357E-2</v>
      </c>
      <c r="H65" s="3">
        <f t="shared" ca="1" si="7"/>
        <v>7.7273381912493694E-2</v>
      </c>
      <c r="I65" s="3">
        <f t="shared" ca="1" si="7"/>
        <v>-4.4091916474884542E-3</v>
      </c>
      <c r="J65" s="3">
        <f t="shared" ca="1" si="7"/>
        <v>8.1778663515318706E-2</v>
      </c>
      <c r="K65" s="3">
        <f t="shared" ca="1" si="7"/>
        <v>7.3196137304100198E-2</v>
      </c>
      <c r="L65" s="3">
        <f t="shared" ca="1" si="7"/>
        <v>8.8351108884034066E-2</v>
      </c>
      <c r="M65" s="3">
        <f t="shared" ca="1" si="7"/>
        <v>4.9418665419275615E-2</v>
      </c>
      <c r="N65" s="3">
        <f t="shared" ca="1" si="7"/>
        <v>6.1217636847437848E-2</v>
      </c>
      <c r="O65" s="3">
        <f t="shared" ca="1" si="7"/>
        <v>2.2631752332786657E-2</v>
      </c>
      <c r="P65" s="3">
        <f t="shared" ca="1" si="7"/>
        <v>7.5638356503643978E-2</v>
      </c>
      <c r="Q65" s="3">
        <f t="shared" ca="1" si="7"/>
        <v>5.6207115326046476E-2</v>
      </c>
      <c r="R65" s="3">
        <f t="shared" ca="1" si="7"/>
        <v>4.2099151262220594E-2</v>
      </c>
      <c r="S65" s="3">
        <f t="shared" ca="1" si="7"/>
        <v>6.0357533847188595E-2</v>
      </c>
    </row>
    <row r="66" spans="1:19">
      <c r="A66" t="s">
        <v>26</v>
      </c>
      <c r="B66" s="3" t="e">
        <f t="shared" ca="1" si="6"/>
        <v>#REF!</v>
      </c>
      <c r="C66" s="3">
        <f t="shared" ca="1" si="6"/>
        <v>6.8870468004023341E-2</v>
      </c>
      <c r="D66" s="3">
        <f t="shared" ca="1" si="6"/>
        <v>4.5339045285573858E-2</v>
      </c>
      <c r="E66" s="3">
        <f t="shared" ca="1" si="7"/>
        <v>8.6467313308330018E-2</v>
      </c>
      <c r="F66" s="3">
        <f t="shared" ca="1" si="7"/>
        <v>0.10498998072287999</v>
      </c>
      <c r="G66" s="3">
        <f t="shared" ca="1" si="7"/>
        <v>5.8962864580197158E-2</v>
      </c>
      <c r="H66" s="3">
        <f t="shared" ca="1" si="7"/>
        <v>8.7617600257986983E-2</v>
      </c>
      <c r="I66" s="3">
        <f t="shared" ca="1" si="7"/>
        <v>1.0956320359849992E-2</v>
      </c>
      <c r="J66" s="3">
        <f t="shared" ca="1" si="7"/>
        <v>7.3025506779809332E-2</v>
      </c>
      <c r="K66" s="3">
        <f t="shared" ca="1" si="7"/>
        <v>6.0154863202208246E-2</v>
      </c>
      <c r="L66" s="3">
        <f t="shared" ca="1" si="7"/>
        <v>8.5563645707476391E-2</v>
      </c>
      <c r="M66" s="3">
        <f t="shared" ca="1" si="7"/>
        <v>6.2194676047737735E-2</v>
      </c>
      <c r="N66" s="3">
        <f t="shared" ca="1" si="7"/>
        <v>5.4934928878047157E-2</v>
      </c>
      <c r="O66" s="3">
        <f t="shared" ca="1" si="7"/>
        <v>2.5233974765711407E-2</v>
      </c>
      <c r="P66" s="3">
        <f t="shared" ca="1" si="7"/>
        <v>6.0841822943000549E-2</v>
      </c>
      <c r="Q66" s="3">
        <f t="shared" ca="1" si="7"/>
        <v>4.8893747747875464E-2</v>
      </c>
      <c r="R66" s="3">
        <f t="shared" ca="1" si="7"/>
        <v>3.6138239260317402E-2</v>
      </c>
      <c r="S66" s="3">
        <f t="shared" ca="1" si="7"/>
        <v>4.43465956209576E-2</v>
      </c>
    </row>
    <row r="67" spans="1:19">
      <c r="A67" t="s">
        <v>27</v>
      </c>
      <c r="B67" s="3" t="e">
        <f t="shared" ca="1" si="6"/>
        <v>#REF!</v>
      </c>
      <c r="C67" s="3">
        <f t="shared" ca="1" si="6"/>
        <v>7.7003420539289838E-2</v>
      </c>
      <c r="D67" s="3">
        <f t="shared" ca="1" si="6"/>
        <v>4.591613000720652E-2</v>
      </c>
      <c r="E67" s="3">
        <f t="shared" ca="1" si="7"/>
        <v>8.6181180341441718E-2</v>
      </c>
      <c r="F67" s="3">
        <f t="shared" ca="1" si="7"/>
        <v>0.1014683953085018</v>
      </c>
      <c r="G67" s="3">
        <f t="shared" ca="1" si="7"/>
        <v>6.7761832048956111E-2</v>
      </c>
      <c r="H67" s="3">
        <f t="shared" ca="1" si="7"/>
        <v>7.1732247528378187E-2</v>
      </c>
      <c r="I67" s="3">
        <f t="shared" ca="1" si="7"/>
        <v>2.3225799279337343E-2</v>
      </c>
      <c r="J67" s="3">
        <f t="shared" ca="1" si="7"/>
        <v>5.7426734299265314E-2</v>
      </c>
      <c r="K67" s="3">
        <f t="shared" ca="1" si="7"/>
        <v>6.0575626274185009E-2</v>
      </c>
      <c r="L67" s="3">
        <f t="shared" ca="1" si="7"/>
        <v>7.6312457956424148E-2</v>
      </c>
      <c r="M67" s="3">
        <f t="shared" ca="1" si="7"/>
        <v>8.2469547092594797E-2</v>
      </c>
      <c r="N67" s="3">
        <f t="shared" ca="1" si="7"/>
        <v>6.1786490127537473E-2</v>
      </c>
      <c r="O67" s="3">
        <f t="shared" ca="1" si="7"/>
        <v>3.1424741843067663E-2</v>
      </c>
      <c r="P67" s="3">
        <f t="shared" ca="1" si="7"/>
        <v>5.6627506323332522E-2</v>
      </c>
      <c r="Q67" s="3">
        <f t="shared" ca="1" si="7"/>
        <v>4.2682533882057054E-2</v>
      </c>
      <c r="R67" s="3">
        <f t="shared" ca="1" si="7"/>
        <v>2.6688251674336465E-2</v>
      </c>
      <c r="S67" s="3">
        <f t="shared" ca="1" si="7"/>
        <v>3.6237696728125726E-2</v>
      </c>
    </row>
    <row r="68" spans="1:19">
      <c r="A68" t="s">
        <v>28</v>
      </c>
      <c r="B68" s="3" t="e">
        <f t="shared" ca="1" si="6"/>
        <v>#REF!</v>
      </c>
      <c r="C68" s="3">
        <f t="shared" ca="1" si="6"/>
        <v>9.840952137429268E-2</v>
      </c>
      <c r="D68" s="3">
        <f t="shared" ca="1" si="6"/>
        <v>5.0106751798349079E-2</v>
      </c>
      <c r="E68" s="3">
        <f t="shared" ca="1" si="7"/>
        <v>9.1165830073278942E-2</v>
      </c>
      <c r="F68" s="3">
        <f t="shared" ca="1" si="7"/>
        <v>0.10983741527335023</v>
      </c>
      <c r="G68" s="3">
        <f t="shared" ca="1" si="7"/>
        <v>7.4755162723408305E-2</v>
      </c>
      <c r="H68" s="3">
        <f t="shared" ca="1" si="7"/>
        <v>6.9618636023792452E-2</v>
      </c>
      <c r="I68" s="3">
        <f t="shared" ca="1" si="7"/>
        <v>1.2987190156865487E-2</v>
      </c>
      <c r="J68" s="3">
        <f t="shared" ca="1" si="7"/>
        <v>6.951504326119215E-2</v>
      </c>
      <c r="K68" s="3">
        <f t="shared" ca="1" si="7"/>
        <v>5.8203440772794372E-2</v>
      </c>
      <c r="L68" s="3">
        <f t="shared" ca="1" si="7"/>
        <v>7.1343764840582566E-2</v>
      </c>
      <c r="M68" s="3">
        <f t="shared" ca="1" si="7"/>
        <v>8.4409024431421786E-2</v>
      </c>
      <c r="N68" s="3">
        <f t="shared" ca="1" si="7"/>
        <v>7.0224294612878588E-2</v>
      </c>
      <c r="O68" s="3">
        <f t="shared" ca="1" si="7"/>
        <v>3.7672631306961149E-2</v>
      </c>
      <c r="P68" s="3">
        <f t="shared" ca="1" si="7"/>
        <v>7.1077422159020853E-2</v>
      </c>
      <c r="Q68" s="3">
        <f t="shared" ca="1" si="7"/>
        <v>2.8786020898787627E-2</v>
      </c>
      <c r="R68" s="3">
        <f t="shared" ca="1" si="7"/>
        <v>2.5134817927347997E-2</v>
      </c>
      <c r="S68" s="3">
        <f t="shared" ca="1" si="7"/>
        <v>4.2309628423892548E-2</v>
      </c>
    </row>
    <row r="69" spans="1:19">
      <c r="A69" t="s">
        <v>29</v>
      </c>
      <c r="B69" s="3" t="e">
        <f t="shared" ref="B69:Q84" ca="1" si="8">B68+kappa*(theta-B68)*dt+sigma*_xlfn.NORM.S.INV(RAND())</f>
        <v>#REF!</v>
      </c>
      <c r="C69" s="3">
        <f t="shared" ca="1" si="8"/>
        <v>9.4626432752091871E-2</v>
      </c>
      <c r="D69" s="3">
        <f t="shared" ca="1" si="8"/>
        <v>6.8467707195789776E-2</v>
      </c>
      <c r="E69" s="3">
        <f t="shared" ca="1" si="7"/>
        <v>8.3027980318488098E-2</v>
      </c>
      <c r="F69" s="3">
        <f t="shared" ca="1" si="7"/>
        <v>0.12197096423280826</v>
      </c>
      <c r="G69" s="3">
        <f t="shared" ca="1" si="7"/>
        <v>7.3058528777044301E-2</v>
      </c>
      <c r="H69" s="3">
        <f t="shared" ca="1" si="7"/>
        <v>5.8884817327999293E-2</v>
      </c>
      <c r="I69" s="3">
        <f t="shared" ca="1" si="7"/>
        <v>4.1516417686710671E-3</v>
      </c>
      <c r="J69" s="3">
        <f t="shared" ca="1" si="7"/>
        <v>6.5625617525316135E-2</v>
      </c>
      <c r="K69" s="3">
        <f t="shared" ca="1" si="7"/>
        <v>5.5047568210448247E-2</v>
      </c>
      <c r="L69" s="3">
        <f t="shared" ca="1" si="7"/>
        <v>6.5939896059603501E-2</v>
      </c>
      <c r="M69" s="3">
        <f t="shared" ca="1" si="7"/>
        <v>7.4143871183632651E-2</v>
      </c>
      <c r="N69" s="3">
        <f t="shared" ca="1" si="7"/>
        <v>8.5856758320544235E-2</v>
      </c>
      <c r="O69" s="3">
        <f t="shared" ca="1" si="7"/>
        <v>2.5068603538313004E-2</v>
      </c>
      <c r="P69" s="3">
        <f t="shared" ca="1" si="7"/>
        <v>4.6347500499469826E-2</v>
      </c>
      <c r="Q69" s="3">
        <f t="shared" ca="1" si="7"/>
        <v>2.2270416800154333E-2</v>
      </c>
      <c r="R69" s="3">
        <f t="shared" ca="1" si="7"/>
        <v>1.0644272792384214E-2</v>
      </c>
      <c r="S69" s="3">
        <f t="shared" ca="1" si="7"/>
        <v>4.5449593030858805E-2</v>
      </c>
    </row>
    <row r="70" spans="1:19">
      <c r="A70" t="s">
        <v>30</v>
      </c>
      <c r="B70" s="3" t="e">
        <f t="shared" ca="1" si="8"/>
        <v>#REF!</v>
      </c>
      <c r="C70" s="3">
        <f t="shared" ca="1" si="8"/>
        <v>9.8728964063446126E-2</v>
      </c>
      <c r="D70" s="3">
        <f t="shared" ca="1" si="8"/>
        <v>7.4034576143667236E-2</v>
      </c>
      <c r="E70" s="3">
        <f t="shared" ca="1" si="7"/>
        <v>9.6598775549084151E-2</v>
      </c>
      <c r="F70" s="3">
        <f t="shared" ca="1" si="7"/>
        <v>0.10943601300045136</v>
      </c>
      <c r="G70" s="3">
        <f t="shared" ca="1" si="7"/>
        <v>9.6382807911500418E-2</v>
      </c>
      <c r="H70" s="3">
        <f t="shared" ca="1" si="7"/>
        <v>6.1838533376161298E-2</v>
      </c>
      <c r="I70" s="3">
        <f t="shared" ca="1" si="7"/>
        <v>5.3576819484166746E-3</v>
      </c>
      <c r="J70" s="3">
        <f t="shared" ca="1" si="7"/>
        <v>8.0231646262166251E-2</v>
      </c>
      <c r="K70" s="3">
        <f t="shared" ca="1" si="7"/>
        <v>4.3363148667766652E-2</v>
      </c>
      <c r="L70" s="3">
        <f t="shared" ca="1" si="7"/>
        <v>5.2907956397737793E-2</v>
      </c>
      <c r="M70" s="3">
        <f t="shared" ca="1" si="7"/>
        <v>7.3160215550577723E-2</v>
      </c>
      <c r="N70" s="3">
        <f t="shared" ca="1" si="7"/>
        <v>8.4671654328632426E-2</v>
      </c>
      <c r="O70" s="3">
        <f t="shared" ca="1" si="7"/>
        <v>3.5139991465315511E-2</v>
      </c>
      <c r="P70" s="3">
        <f t="shared" ca="1" si="7"/>
        <v>5.1566461790671821E-2</v>
      </c>
      <c r="Q70" s="3">
        <f t="shared" ca="1" si="7"/>
        <v>2.6905528260276458E-2</v>
      </c>
      <c r="R70" s="3">
        <f t="shared" ca="1" si="7"/>
        <v>2.5296100001899007E-2</v>
      </c>
      <c r="S70" s="3">
        <f t="shared" ca="1" si="7"/>
        <v>3.1844236379460641E-2</v>
      </c>
    </row>
    <row r="71" spans="1:19">
      <c r="A71" t="s">
        <v>31</v>
      </c>
      <c r="B71" s="3" t="e">
        <f t="shared" ca="1" si="8"/>
        <v>#REF!</v>
      </c>
      <c r="C71" s="3">
        <f t="shared" ca="1" si="8"/>
        <v>9.6114116353339288E-2</v>
      </c>
      <c r="D71" s="3">
        <f t="shared" ca="1" si="8"/>
        <v>6.013360592507138E-2</v>
      </c>
      <c r="E71" s="3">
        <f t="shared" ca="1" si="7"/>
        <v>8.0972877182321476E-2</v>
      </c>
      <c r="F71" s="3">
        <f t="shared" ca="1" si="7"/>
        <v>0.12049760870393612</v>
      </c>
      <c r="G71" s="3">
        <f t="shared" ca="1" si="7"/>
        <v>8.4088151078600959E-2</v>
      </c>
      <c r="H71" s="3">
        <f t="shared" ca="1" si="7"/>
        <v>7.1122195146070016E-2</v>
      </c>
      <c r="I71" s="3">
        <f t="shared" ca="1" si="7"/>
        <v>-1.6037017924181232E-3</v>
      </c>
      <c r="J71" s="3">
        <f t="shared" ca="1" si="7"/>
        <v>8.9956912366954966E-2</v>
      </c>
      <c r="K71" s="3">
        <f t="shared" ca="1" si="7"/>
        <v>4.0433902849525603E-2</v>
      </c>
      <c r="L71" s="3">
        <f t="shared" ca="1" si="7"/>
        <v>5.7390834171440114E-2</v>
      </c>
      <c r="M71" s="3">
        <f t="shared" ca="1" si="7"/>
        <v>6.7239594400504837E-2</v>
      </c>
      <c r="N71" s="3">
        <f t="shared" ca="1" si="7"/>
        <v>8.2436854261738121E-2</v>
      </c>
      <c r="O71" s="3">
        <f t="shared" ca="1" si="7"/>
        <v>3.7606322067370634E-2</v>
      </c>
      <c r="P71" s="3">
        <f t="shared" ca="1" si="7"/>
        <v>5.6037887991314719E-2</v>
      </c>
      <c r="Q71" s="3">
        <f t="shared" ca="1" si="7"/>
        <v>3.6484677008418613E-2</v>
      </c>
      <c r="R71" s="3">
        <f t="shared" ca="1" si="7"/>
        <v>3.1684492116705897E-2</v>
      </c>
      <c r="S71" s="3">
        <f t="shared" ca="1" si="7"/>
        <v>5.3334818196003865E-2</v>
      </c>
    </row>
    <row r="72" spans="1:19">
      <c r="A72" t="s">
        <v>32</v>
      </c>
      <c r="B72" s="3" t="e">
        <f t="shared" ca="1" si="8"/>
        <v>#REF!</v>
      </c>
      <c r="C72" s="3">
        <f t="shared" ca="1" si="8"/>
        <v>8.4748499861702742E-2</v>
      </c>
      <c r="D72" s="3">
        <f t="shared" ca="1" si="8"/>
        <v>6.372657297484921E-2</v>
      </c>
      <c r="E72" s="3">
        <f t="shared" ca="1" si="7"/>
        <v>8.4854035731836849E-2</v>
      </c>
      <c r="F72" s="3">
        <f t="shared" ca="1" si="7"/>
        <v>0.12436607893685001</v>
      </c>
      <c r="G72" s="3">
        <f t="shared" ca="1" si="7"/>
        <v>8.0086355338679457E-2</v>
      </c>
      <c r="H72" s="3">
        <f t="shared" ca="1" si="7"/>
        <v>5.9619219992621895E-2</v>
      </c>
      <c r="I72" s="3">
        <f t="shared" ca="1" si="7"/>
        <v>1.2155407760894054E-2</v>
      </c>
      <c r="J72" s="3">
        <f t="shared" ca="1" si="7"/>
        <v>8.777482306120668E-2</v>
      </c>
      <c r="K72" s="3">
        <f t="shared" ca="1" si="7"/>
        <v>3.1198461905776513E-2</v>
      </c>
      <c r="L72" s="3">
        <f t="shared" ca="1" si="7"/>
        <v>6.8587329279647405E-2</v>
      </c>
      <c r="M72" s="3">
        <f t="shared" ca="1" si="7"/>
        <v>7.186143764667012E-2</v>
      </c>
      <c r="N72" s="3">
        <f t="shared" ca="1" si="7"/>
        <v>9.0792152289514733E-2</v>
      </c>
      <c r="O72" s="3">
        <f t="shared" ca="1" si="7"/>
        <v>4.3257790472378946E-2</v>
      </c>
      <c r="P72" s="3">
        <f t="shared" ca="1" si="7"/>
        <v>6.2288378903005495E-2</v>
      </c>
      <c r="Q72" s="3">
        <f t="shared" ca="1" si="7"/>
        <v>3.0165470335382388E-2</v>
      </c>
      <c r="R72" s="3">
        <f t="shared" ca="1" si="7"/>
        <v>4.3129370984804627E-2</v>
      </c>
      <c r="S72" s="3">
        <f t="shared" ca="1" si="7"/>
        <v>5.5172126331524969E-2</v>
      </c>
    </row>
    <row r="73" spans="1:19">
      <c r="A73" t="s">
        <v>33</v>
      </c>
      <c r="B73" s="3" t="e">
        <f t="shared" ca="1" si="8"/>
        <v>#REF!</v>
      </c>
      <c r="C73" s="3">
        <f t="shared" ca="1" si="8"/>
        <v>8.9276399579637941E-2</v>
      </c>
      <c r="D73" s="3">
        <f t="shared" ca="1" si="8"/>
        <v>7.595301061062211E-2</v>
      </c>
      <c r="E73" s="3">
        <f t="shared" ca="1" si="7"/>
        <v>9.055056967477465E-2</v>
      </c>
      <c r="F73" s="3">
        <f t="shared" ca="1" si="7"/>
        <v>0.13291847649351418</v>
      </c>
      <c r="G73" s="3">
        <f t="shared" ca="1" si="7"/>
        <v>7.8416476208088656E-2</v>
      </c>
      <c r="H73" s="3">
        <f t="shared" ca="1" si="7"/>
        <v>6.8271498033827344E-2</v>
      </c>
      <c r="I73" s="3">
        <f t="shared" ca="1" si="7"/>
        <v>2.4387037443947025E-2</v>
      </c>
      <c r="J73" s="3">
        <f t="shared" ca="1" si="7"/>
        <v>8.0453782933531337E-2</v>
      </c>
      <c r="K73" s="3">
        <f t="shared" ca="1" si="7"/>
        <v>2.4370103752445714E-2</v>
      </c>
      <c r="L73" s="3">
        <f t="shared" ca="1" si="7"/>
        <v>9.5293567200911755E-2</v>
      </c>
      <c r="M73" s="3">
        <f t="shared" ca="1" si="7"/>
        <v>7.8279261777758666E-2</v>
      </c>
      <c r="N73" s="3">
        <f t="shared" ca="1" si="7"/>
        <v>7.5599131579428783E-2</v>
      </c>
      <c r="O73" s="3">
        <f t="shared" ca="1" si="7"/>
        <v>4.6468281188380499E-2</v>
      </c>
      <c r="P73" s="3">
        <f t="shared" ca="1" si="7"/>
        <v>7.0906454784590789E-2</v>
      </c>
      <c r="Q73" s="3">
        <f t="shared" ca="1" si="7"/>
        <v>1.396751013941408E-2</v>
      </c>
      <c r="R73" s="3">
        <f t="shared" ca="1" si="7"/>
        <v>3.7399024382620973E-2</v>
      </c>
      <c r="S73" s="3">
        <f t="shared" ca="1" si="7"/>
        <v>5.1452239386701307E-2</v>
      </c>
    </row>
    <row r="74" spans="1:19">
      <c r="A74" t="s">
        <v>34</v>
      </c>
      <c r="B74" s="3" t="e">
        <f t="shared" ca="1" si="8"/>
        <v>#REF!</v>
      </c>
      <c r="C74" s="3">
        <f t="shared" ca="1" si="8"/>
        <v>8.4571503105222628E-2</v>
      </c>
      <c r="D74" s="3">
        <f t="shared" ca="1" si="8"/>
        <v>8.1530666875676894E-2</v>
      </c>
      <c r="E74" s="3">
        <f t="shared" ca="1" si="7"/>
        <v>8.7825952534230797E-2</v>
      </c>
      <c r="F74" s="3">
        <f t="shared" ca="1" si="7"/>
        <v>0.12662224139268799</v>
      </c>
      <c r="G74" s="3">
        <f t="shared" ca="1" si="7"/>
        <v>8.6904572602805624E-2</v>
      </c>
      <c r="H74" s="3">
        <f t="shared" ca="1" si="7"/>
        <v>7.0296305682477911E-2</v>
      </c>
      <c r="I74" s="3">
        <f t="shared" ca="1" si="7"/>
        <v>2.5370511769542629E-2</v>
      </c>
      <c r="J74" s="3">
        <f t="shared" ca="1" si="7"/>
        <v>7.8457075610422478E-2</v>
      </c>
      <c r="K74" s="3">
        <f t="shared" ca="1" si="7"/>
        <v>2.5499071828123832E-2</v>
      </c>
      <c r="L74" s="3">
        <f t="shared" ca="1" si="7"/>
        <v>0.11006608368651205</v>
      </c>
      <c r="M74" s="3">
        <f t="shared" ca="1" si="7"/>
        <v>7.2977158026091199E-2</v>
      </c>
      <c r="N74" s="3">
        <f t="shared" ca="1" si="7"/>
        <v>9.198914777128922E-2</v>
      </c>
      <c r="O74" s="3">
        <f t="shared" ca="1" si="7"/>
        <v>6.0275320659441786E-2</v>
      </c>
      <c r="P74" s="3">
        <f t="shared" ca="1" si="7"/>
        <v>8.9957043064653519E-2</v>
      </c>
      <c r="Q74" s="3">
        <f t="shared" ca="1" si="7"/>
        <v>1.0411947534613716E-2</v>
      </c>
      <c r="R74" s="3">
        <f t="shared" ca="1" si="7"/>
        <v>3.2929881292231955E-2</v>
      </c>
      <c r="S74" s="3">
        <f t="shared" ca="1" si="7"/>
        <v>4.4671575761899812E-2</v>
      </c>
    </row>
    <row r="75" spans="1:19">
      <c r="A75" t="s">
        <v>35</v>
      </c>
      <c r="B75" s="3" t="e">
        <f t="shared" ca="1" si="8"/>
        <v>#REF!</v>
      </c>
      <c r="C75" s="3">
        <f t="shared" ca="1" si="8"/>
        <v>8.6469549345786614E-2</v>
      </c>
      <c r="D75" s="3">
        <f t="shared" ca="1" si="8"/>
        <v>7.1041771892774552E-2</v>
      </c>
      <c r="E75" s="3">
        <f t="shared" ca="1" si="7"/>
        <v>8.1933932501933857E-2</v>
      </c>
      <c r="F75" s="3">
        <f t="shared" ca="1" si="7"/>
        <v>0.11490258414687103</v>
      </c>
      <c r="G75" s="3">
        <f t="shared" ca="1" si="7"/>
        <v>9.8209267343285958E-2</v>
      </c>
      <c r="H75" s="3">
        <f t="shared" ca="1" si="7"/>
        <v>7.5781876580193211E-2</v>
      </c>
      <c r="I75" s="3">
        <f t="shared" ca="1" si="7"/>
        <v>2.6766348556179882E-2</v>
      </c>
      <c r="J75" s="3">
        <f t="shared" ca="1" si="7"/>
        <v>7.5581652921056661E-2</v>
      </c>
      <c r="K75" s="3">
        <f t="shared" ca="1" si="7"/>
        <v>4.6432503290778665E-2</v>
      </c>
      <c r="L75" s="3">
        <f t="shared" ca="1" si="7"/>
        <v>0.10982543072389651</v>
      </c>
      <c r="M75" s="3">
        <f t="shared" ca="1" si="7"/>
        <v>7.8703818135970272E-2</v>
      </c>
      <c r="N75" s="3">
        <f t="shared" ca="1" si="7"/>
        <v>9.3855797111574463E-2</v>
      </c>
      <c r="O75" s="3">
        <f t="shared" ca="1" si="7"/>
        <v>5.5634493318721258E-2</v>
      </c>
      <c r="P75" s="3">
        <f t="shared" ca="1" si="7"/>
        <v>9.2106030684220491E-2</v>
      </c>
      <c r="Q75" s="3">
        <f t="shared" ca="1" si="7"/>
        <v>2.1833703968136282E-2</v>
      </c>
      <c r="R75" s="3">
        <f t="shared" ca="1" si="7"/>
        <v>3.3890107359360197E-2</v>
      </c>
      <c r="S75" s="3">
        <f t="shared" ca="1" si="7"/>
        <v>4.671602301547409E-2</v>
      </c>
    </row>
    <row r="76" spans="1:19">
      <c r="A76" t="s">
        <v>36</v>
      </c>
      <c r="B76" s="3" t="e">
        <f t="shared" ca="1" si="8"/>
        <v>#REF!</v>
      </c>
      <c r="C76" s="3">
        <f t="shared" ca="1" si="8"/>
        <v>9.5582081484005932E-2</v>
      </c>
      <c r="D76" s="3">
        <f t="shared" ca="1" si="8"/>
        <v>8.3605627807079239E-2</v>
      </c>
      <c r="E76" s="3">
        <f t="shared" ca="1" si="7"/>
        <v>7.9486642809029603E-2</v>
      </c>
      <c r="F76" s="3">
        <f t="shared" ca="1" si="7"/>
        <v>0.1141258107558847</v>
      </c>
      <c r="G76" s="3">
        <f t="shared" ca="1" si="7"/>
        <v>0.10399204643822739</v>
      </c>
      <c r="H76" s="3">
        <f t="shared" ca="1" si="7"/>
        <v>7.4735677724310251E-2</v>
      </c>
      <c r="I76" s="3">
        <f t="shared" ca="1" si="7"/>
        <v>2.8825290472713771E-2</v>
      </c>
      <c r="J76" s="3">
        <f t="shared" ca="1" si="7"/>
        <v>7.4843303600281602E-2</v>
      </c>
      <c r="K76" s="3">
        <f t="shared" ca="1" si="7"/>
        <v>5.5836901682663975E-2</v>
      </c>
      <c r="L76" s="3">
        <f t="shared" ca="1" si="7"/>
        <v>0.10943466480808287</v>
      </c>
      <c r="M76" s="3">
        <f t="shared" ca="1" si="7"/>
        <v>8.6558395659600038E-2</v>
      </c>
      <c r="N76" s="3">
        <f t="shared" ca="1" si="7"/>
        <v>0.10128277588811611</v>
      </c>
      <c r="O76" s="3">
        <f t="shared" ca="1" si="7"/>
        <v>4.7194575676625446E-2</v>
      </c>
      <c r="P76" s="3">
        <f t="shared" ca="1" si="7"/>
        <v>9.1611343542344903E-2</v>
      </c>
      <c r="Q76" s="3">
        <f t="shared" ca="1" si="7"/>
        <v>3.031561321681334E-2</v>
      </c>
      <c r="R76" s="3">
        <f t="shared" ca="1" si="7"/>
        <v>3.5042666190606989E-2</v>
      </c>
      <c r="S76" s="3">
        <f t="shared" ca="1" si="7"/>
        <v>4.2726085122083909E-2</v>
      </c>
    </row>
    <row r="77" spans="1:19">
      <c r="A77" t="s">
        <v>37</v>
      </c>
      <c r="B77" s="3" t="e">
        <f t="shared" ca="1" si="8"/>
        <v>#REF!</v>
      </c>
      <c r="C77" s="3">
        <f t="shared" ca="1" si="8"/>
        <v>9.1759117813613872E-2</v>
      </c>
      <c r="D77" s="3">
        <f t="shared" ca="1" si="8"/>
        <v>8.4139241064001905E-2</v>
      </c>
      <c r="E77" s="3">
        <f t="shared" ca="1" si="7"/>
        <v>6.4284712921564319E-2</v>
      </c>
      <c r="F77" s="3">
        <f t="shared" ca="1" si="7"/>
        <v>0.11320580021712869</v>
      </c>
      <c r="G77" s="3">
        <f t="shared" ca="1" si="7"/>
        <v>9.9376684045936622E-2</v>
      </c>
      <c r="H77" s="3">
        <f t="shared" ca="1" si="7"/>
        <v>5.3123311902953149E-2</v>
      </c>
      <c r="I77" s="3">
        <f t="shared" ca="1" si="7"/>
        <v>3.7284424694947388E-2</v>
      </c>
      <c r="J77" s="3">
        <f t="shared" ca="1" si="7"/>
        <v>7.2810557643224749E-2</v>
      </c>
      <c r="K77" s="3">
        <f t="shared" ca="1" si="7"/>
        <v>5.5412349932509736E-2</v>
      </c>
      <c r="L77" s="3">
        <f t="shared" ca="1" si="7"/>
        <v>0.11620592611710016</v>
      </c>
      <c r="M77" s="3">
        <f t="shared" ca="1" si="7"/>
        <v>8.1572392927957163E-2</v>
      </c>
      <c r="N77" s="3">
        <f t="shared" ca="1" si="7"/>
        <v>9.439773045182201E-2</v>
      </c>
      <c r="O77" s="3">
        <f t="shared" ca="1" si="7"/>
        <v>5.7676525377096131E-2</v>
      </c>
      <c r="P77" s="3">
        <f t="shared" ca="1" si="7"/>
        <v>0.10823304622331288</v>
      </c>
      <c r="Q77" s="3">
        <f t="shared" ca="1" si="7"/>
        <v>3.2537256216198275E-2</v>
      </c>
      <c r="R77" s="3">
        <f t="shared" ca="1" si="7"/>
        <v>2.5083494238629798E-2</v>
      </c>
      <c r="S77" s="3">
        <f t="shared" ca="1" si="7"/>
        <v>3.4512845777640196E-2</v>
      </c>
    </row>
    <row r="78" spans="1:19">
      <c r="A78" t="s">
        <v>38</v>
      </c>
      <c r="B78" s="3" t="e">
        <f t="shared" ca="1" si="8"/>
        <v>#REF!</v>
      </c>
      <c r="C78" s="3">
        <f t="shared" ca="1" si="8"/>
        <v>9.7143071415378909E-2</v>
      </c>
      <c r="D78" s="3">
        <f t="shared" ca="1" si="8"/>
        <v>8.0279858884300295E-2</v>
      </c>
      <c r="E78" s="3">
        <f t="shared" ca="1" si="7"/>
        <v>6.0626392456516333E-2</v>
      </c>
      <c r="F78" s="3">
        <f t="shared" ca="1" si="7"/>
        <v>0.10833794454078319</v>
      </c>
      <c r="G78" s="3">
        <f t="shared" ca="1" si="7"/>
        <v>6.8575440842604168E-2</v>
      </c>
      <c r="H78" s="3">
        <f t="shared" ca="1" si="7"/>
        <v>6.5760439225929335E-2</v>
      </c>
      <c r="I78" s="3">
        <f t="shared" ca="1" si="7"/>
        <v>4.0848760443194798E-2</v>
      </c>
      <c r="J78" s="3">
        <f t="shared" ca="1" si="7"/>
        <v>8.4962380454371517E-2</v>
      </c>
      <c r="K78" s="3">
        <f t="shared" ca="1" si="7"/>
        <v>5.429897151081918E-2</v>
      </c>
      <c r="L78" s="3">
        <f t="shared" ca="1" si="7"/>
        <v>0.11775327905068739</v>
      </c>
      <c r="M78" s="3">
        <f t="shared" ca="1" si="7"/>
        <v>9.6282525811472383E-2</v>
      </c>
      <c r="N78" s="3">
        <f t="shared" ca="1" si="7"/>
        <v>0.10296125950652835</v>
      </c>
      <c r="O78" s="3">
        <f t="shared" ca="1" si="7"/>
        <v>6.1905719483756762E-2</v>
      </c>
      <c r="P78" s="3">
        <f t="shared" ca="1" si="7"/>
        <v>0.10825337475694036</v>
      </c>
      <c r="Q78" s="3">
        <f t="shared" ca="1" si="7"/>
        <v>4.6856056314701001E-2</v>
      </c>
      <c r="R78" s="3">
        <f t="shared" ca="1" si="7"/>
        <v>2.8695336152748635E-2</v>
      </c>
      <c r="S78" s="3">
        <f t="shared" ca="1" si="7"/>
        <v>2.5976869465160375E-2</v>
      </c>
    </row>
    <row r="79" spans="1:19">
      <c r="A79" t="s">
        <v>39</v>
      </c>
      <c r="B79" s="3" t="e">
        <f t="shared" ca="1" si="8"/>
        <v>#REF!</v>
      </c>
      <c r="C79" s="3">
        <f t="shared" ca="1" si="8"/>
        <v>8.678961089100834E-2</v>
      </c>
      <c r="D79" s="3">
        <f t="shared" ca="1" si="8"/>
        <v>9.4559791632606083E-2</v>
      </c>
      <c r="E79" s="3">
        <f t="shared" ca="1" si="7"/>
        <v>7.9305520882755096E-2</v>
      </c>
      <c r="F79" s="3">
        <f t="shared" ca="1" si="7"/>
        <v>0.10654851094153135</v>
      </c>
      <c r="G79" s="3">
        <f t="shared" ca="1" si="7"/>
        <v>7.65881246405581E-2</v>
      </c>
      <c r="H79" s="3">
        <f t="shared" ca="1" si="7"/>
        <v>7.0300475230006543E-2</v>
      </c>
      <c r="I79" s="3">
        <f t="shared" ca="1" si="7"/>
        <v>5.2178725484132667E-2</v>
      </c>
      <c r="J79" s="3">
        <f t="shared" ca="1" si="7"/>
        <v>5.8164021370427685E-2</v>
      </c>
      <c r="K79" s="3">
        <f t="shared" ca="1" si="7"/>
        <v>3.9072693594781799E-2</v>
      </c>
      <c r="L79" s="3">
        <f t="shared" ca="1" si="7"/>
        <v>0.11993499775117021</v>
      </c>
      <c r="M79" s="3">
        <f t="shared" ca="1" si="7"/>
        <v>9.7252840833975243E-2</v>
      </c>
      <c r="N79" s="3">
        <f t="shared" ca="1" si="7"/>
        <v>0.10376092827368623</v>
      </c>
      <c r="O79" s="3">
        <f t="shared" ca="1" si="7"/>
        <v>7.304386465623347E-2</v>
      </c>
      <c r="P79" s="3">
        <f t="shared" ca="1" si="7"/>
        <v>9.3977024516110966E-2</v>
      </c>
      <c r="Q79" s="3">
        <f t="shared" ca="1" si="7"/>
        <v>2.8804221269243216E-2</v>
      </c>
      <c r="R79" s="3">
        <f t="shared" ca="1" si="7"/>
        <v>5.8476557924399063E-2</v>
      </c>
      <c r="S79" s="3">
        <f t="shared" ca="1" si="7"/>
        <v>1.9340318245417536E-2</v>
      </c>
    </row>
    <row r="80" spans="1:19">
      <c r="A80" t="s">
        <v>40</v>
      </c>
      <c r="B80" s="3" t="e">
        <f t="shared" ca="1" si="8"/>
        <v>#REF!</v>
      </c>
      <c r="C80" s="3">
        <f t="shared" ca="1" si="8"/>
        <v>7.96955295665185E-2</v>
      </c>
      <c r="D80" s="3">
        <f t="shared" ca="1" si="8"/>
        <v>0.10400750526044979</v>
      </c>
      <c r="E80" s="3">
        <f t="shared" ca="1" si="7"/>
        <v>8.4772824237874619E-2</v>
      </c>
      <c r="F80" s="3">
        <f t="shared" ca="1" si="7"/>
        <v>0.10717028680335357</v>
      </c>
      <c r="G80" s="3">
        <f t="shared" ca="1" si="7"/>
        <v>5.568023381459531E-2</v>
      </c>
      <c r="H80" s="3">
        <f t="shared" ca="1" si="7"/>
        <v>7.1670865726992536E-2</v>
      </c>
      <c r="I80" s="3">
        <f t="shared" ca="1" si="7"/>
        <v>5.9358766855232468E-2</v>
      </c>
      <c r="J80" s="3">
        <f t="shared" ca="1" si="7"/>
        <v>6.5572726672304987E-2</v>
      </c>
      <c r="K80" s="3">
        <f t="shared" ca="1" si="7"/>
        <v>4.7705467448728937E-2</v>
      </c>
      <c r="L80" s="3">
        <f t="shared" ca="1" si="7"/>
        <v>0.11717921163456345</v>
      </c>
      <c r="M80" s="3">
        <f t="shared" ca="1" si="7"/>
        <v>0.11479720668778992</v>
      </c>
      <c r="N80" s="3">
        <f t="shared" ca="1" si="7"/>
        <v>0.10435041419618239</v>
      </c>
      <c r="O80" s="3">
        <f t="shared" ca="1" si="7"/>
        <v>6.6665850360286188E-2</v>
      </c>
      <c r="P80" s="3">
        <f t="shared" ca="1" si="7"/>
        <v>9.1515562782790744E-2</v>
      </c>
      <c r="Q80" s="3">
        <f t="shared" ca="1" si="7"/>
        <v>2.8111817134573891E-2</v>
      </c>
      <c r="R80" s="3">
        <f t="shared" ca="1" si="7"/>
        <v>6.607346217586689E-2</v>
      </c>
      <c r="S80" s="3">
        <f t="shared" ca="1" si="7"/>
        <v>3.1770156107875584E-2</v>
      </c>
    </row>
    <row r="81" spans="1:19">
      <c r="A81" t="s">
        <v>41</v>
      </c>
      <c r="B81" s="3" t="e">
        <f t="shared" ca="1" si="8"/>
        <v>#REF!</v>
      </c>
      <c r="C81" s="3">
        <f t="shared" ca="1" si="8"/>
        <v>6.5363238044965369E-2</v>
      </c>
      <c r="D81" s="3">
        <f t="shared" ca="1" si="8"/>
        <v>0.10815772115370875</v>
      </c>
      <c r="E81" s="3">
        <f t="shared" ca="1" si="8"/>
        <v>8.5916061128670049E-2</v>
      </c>
      <c r="F81" s="3">
        <f t="shared" ca="1" si="8"/>
        <v>0.10230513487346474</v>
      </c>
      <c r="G81" s="3">
        <f t="shared" ca="1" si="8"/>
        <v>5.4052941332316168E-2</v>
      </c>
      <c r="H81" s="3">
        <f t="shared" ca="1" si="8"/>
        <v>7.0742628609546304E-2</v>
      </c>
      <c r="I81" s="3">
        <f t="shared" ca="1" si="8"/>
        <v>5.7554415576927656E-2</v>
      </c>
      <c r="J81" s="3">
        <f t="shared" ca="1" si="8"/>
        <v>8.0087351675675406E-2</v>
      </c>
      <c r="K81" s="3">
        <f t="shared" ca="1" si="8"/>
        <v>4.9667695921481049E-2</v>
      </c>
      <c r="L81" s="3">
        <f t="shared" ca="1" si="8"/>
        <v>0.10255220615032881</v>
      </c>
      <c r="M81" s="3">
        <f t="shared" ca="1" si="8"/>
        <v>0.1113358654309799</v>
      </c>
      <c r="N81" s="3">
        <f t="shared" ca="1" si="8"/>
        <v>0.10100678253695954</v>
      </c>
      <c r="O81" s="3">
        <f t="shared" ca="1" si="8"/>
        <v>4.3569399952911425E-2</v>
      </c>
      <c r="P81" s="3">
        <f t="shared" ca="1" si="8"/>
        <v>7.9671856116052195E-2</v>
      </c>
      <c r="Q81" s="3">
        <f t="shared" ca="1" si="8"/>
        <v>3.4280367041515998E-2</v>
      </c>
      <c r="R81" s="3">
        <f t="shared" ref="R81:S96" ca="1" si="9">R80+kappa*(theta-R80)*dt+sigma*_xlfn.NORM.S.INV(RAND())</f>
        <v>6.5051701969641759E-2</v>
      </c>
      <c r="S81" s="3">
        <f t="shared" ca="1" si="9"/>
        <v>2.5077723817618833E-2</v>
      </c>
    </row>
    <row r="82" spans="1:19">
      <c r="A82" t="s">
        <v>42</v>
      </c>
      <c r="B82" s="3" t="e">
        <f t="shared" ca="1" si="8"/>
        <v>#REF!</v>
      </c>
      <c r="C82" s="3">
        <f t="shared" ca="1" si="8"/>
        <v>6.9821242586605228E-2</v>
      </c>
      <c r="D82" s="3">
        <f t="shared" ca="1" si="8"/>
        <v>8.8172866533990146E-2</v>
      </c>
      <c r="E82" s="3">
        <f t="shared" ca="1" si="8"/>
        <v>8.9187038199817006E-2</v>
      </c>
      <c r="F82" s="3">
        <f t="shared" ca="1" si="8"/>
        <v>9.3224738376360097E-2</v>
      </c>
      <c r="G82" s="3">
        <f t="shared" ca="1" si="8"/>
        <v>6.966335054426448E-2</v>
      </c>
      <c r="H82" s="3">
        <f t="shared" ca="1" si="8"/>
        <v>7.0695630113735503E-2</v>
      </c>
      <c r="I82" s="3">
        <f t="shared" ca="1" si="8"/>
        <v>5.2078552678096995E-2</v>
      </c>
      <c r="J82" s="3">
        <f t="shared" ca="1" si="8"/>
        <v>8.2275810770357935E-2</v>
      </c>
      <c r="K82" s="3">
        <f t="shared" ca="1" si="8"/>
        <v>3.976800567154426E-2</v>
      </c>
      <c r="L82" s="3">
        <f t="shared" ca="1" si="8"/>
        <v>0.10783819253999477</v>
      </c>
      <c r="M82" s="3">
        <f t="shared" ca="1" si="8"/>
        <v>9.6169213210920521E-2</v>
      </c>
      <c r="N82" s="3">
        <f t="shared" ca="1" si="8"/>
        <v>0.10514452943034622</v>
      </c>
      <c r="O82" s="3">
        <f t="shared" ca="1" si="8"/>
        <v>6.7356877693628206E-2</v>
      </c>
      <c r="P82" s="3">
        <f t="shared" ca="1" si="8"/>
        <v>6.9101509679664025E-2</v>
      </c>
      <c r="Q82" s="3">
        <f t="shared" ca="1" si="8"/>
        <v>4.249090710472439E-2</v>
      </c>
      <c r="R82" s="3">
        <f t="shared" ca="1" si="9"/>
        <v>6.1980366932691246E-2</v>
      </c>
      <c r="S82" s="3">
        <f t="shared" ca="1" si="9"/>
        <v>1.4287274826785736E-2</v>
      </c>
    </row>
    <row r="83" spans="1:19">
      <c r="A83" t="s">
        <v>43</v>
      </c>
      <c r="B83" s="3" t="e">
        <f t="shared" ca="1" si="8"/>
        <v>#REF!</v>
      </c>
      <c r="C83" s="3">
        <f t="shared" ca="1" si="8"/>
        <v>7.5452833263932664E-2</v>
      </c>
      <c r="D83" s="3">
        <f t="shared" ca="1" si="8"/>
        <v>7.1039561213804392E-2</v>
      </c>
      <c r="E83" s="3">
        <f t="shared" ca="1" si="8"/>
        <v>8.5307444672475932E-2</v>
      </c>
      <c r="F83" s="3">
        <f t="shared" ca="1" si="8"/>
        <v>7.6406945691343264E-2</v>
      </c>
      <c r="G83" s="3">
        <f t="shared" ca="1" si="8"/>
        <v>7.1277732660058407E-2</v>
      </c>
      <c r="H83" s="3">
        <f t="shared" ca="1" si="8"/>
        <v>8.2050424938812525E-2</v>
      </c>
      <c r="I83" s="3">
        <f t="shared" ca="1" si="8"/>
        <v>7.2944127847264978E-2</v>
      </c>
      <c r="J83" s="3">
        <f t="shared" ca="1" si="8"/>
        <v>9.1226481417352262E-2</v>
      </c>
      <c r="K83" s="3">
        <f t="shared" ca="1" si="8"/>
        <v>3.2594336196907894E-2</v>
      </c>
      <c r="L83" s="3">
        <f t="shared" ca="1" si="8"/>
        <v>0.10062030694069862</v>
      </c>
      <c r="M83" s="3">
        <f t="shared" ca="1" si="8"/>
        <v>0.10049321154798475</v>
      </c>
      <c r="N83" s="3">
        <f t="shared" ca="1" si="8"/>
        <v>8.9027048845149268E-2</v>
      </c>
      <c r="O83" s="3">
        <f t="shared" ca="1" si="8"/>
        <v>6.4673325617740293E-2</v>
      </c>
      <c r="P83" s="3">
        <f t="shared" ca="1" si="8"/>
        <v>8.7644704711923663E-2</v>
      </c>
      <c r="Q83" s="3">
        <f t="shared" ca="1" si="8"/>
        <v>3.6655366092514158E-2</v>
      </c>
      <c r="R83" s="3">
        <f t="shared" ca="1" si="9"/>
        <v>5.3090372687031706E-2</v>
      </c>
      <c r="S83" s="3">
        <f t="shared" ca="1" si="9"/>
        <v>1.2681803504575262E-2</v>
      </c>
    </row>
    <row r="84" spans="1:19">
      <c r="A84" t="s">
        <v>44</v>
      </c>
      <c r="B84" s="3" t="e">
        <f t="shared" ca="1" si="8"/>
        <v>#REF!</v>
      </c>
      <c r="C84" s="3">
        <f t="shared" ca="1" si="8"/>
        <v>7.7784803163490693E-2</v>
      </c>
      <c r="D84" s="3">
        <f t="shared" ca="1" si="8"/>
        <v>6.3983580656536657E-2</v>
      </c>
      <c r="E84" s="3">
        <f t="shared" ca="1" si="8"/>
        <v>8.8688965672560571E-2</v>
      </c>
      <c r="F84" s="3">
        <f t="shared" ca="1" si="8"/>
        <v>8.0780326368710506E-2</v>
      </c>
      <c r="G84" s="3">
        <f t="shared" ca="1" si="8"/>
        <v>9.5559364001158928E-2</v>
      </c>
      <c r="H84" s="3">
        <f t="shared" ca="1" si="8"/>
        <v>8.9301554456805404E-2</v>
      </c>
      <c r="I84" s="3">
        <f t="shared" ca="1" si="8"/>
        <v>6.2929262631541208E-2</v>
      </c>
      <c r="J84" s="3">
        <f t="shared" ca="1" si="8"/>
        <v>9.8150951335434333E-2</v>
      </c>
      <c r="K84" s="3">
        <f t="shared" ca="1" si="8"/>
        <v>5.0923961580400891E-2</v>
      </c>
      <c r="L84" s="3">
        <f t="shared" ca="1" si="8"/>
        <v>0.10124386527654608</v>
      </c>
      <c r="M84" s="3">
        <f t="shared" ca="1" si="8"/>
        <v>0.10434723640515328</v>
      </c>
      <c r="N84" s="3">
        <f t="shared" ca="1" si="8"/>
        <v>7.927350183160331E-2</v>
      </c>
      <c r="O84" s="3">
        <f t="shared" ca="1" si="8"/>
        <v>6.6022039647670408E-2</v>
      </c>
      <c r="P84" s="3">
        <f t="shared" ca="1" si="8"/>
        <v>9.01545038414623E-2</v>
      </c>
      <c r="Q84" s="3">
        <f t="shared" ca="1" si="8"/>
        <v>4.5118878749338807E-2</v>
      </c>
      <c r="R84" s="3">
        <f t="shared" ca="1" si="9"/>
        <v>4.9872672551885246E-2</v>
      </c>
      <c r="S84" s="3">
        <f t="shared" ca="1" si="9"/>
        <v>1.9192050660904836E-2</v>
      </c>
    </row>
    <row r="85" spans="1:19">
      <c r="A85" t="s">
        <v>45</v>
      </c>
      <c r="B85" s="3" t="e">
        <f t="shared" ref="B85:Q100" ca="1" si="10">B84+kappa*(theta-B84)*dt+sigma*_xlfn.NORM.S.INV(RAND())</f>
        <v>#REF!</v>
      </c>
      <c r="C85" s="3">
        <f t="shared" ca="1" si="10"/>
        <v>8.7050070030924756E-2</v>
      </c>
      <c r="D85" s="3">
        <f t="shared" ca="1" si="10"/>
        <v>6.7603012352413838E-2</v>
      </c>
      <c r="E85" s="3">
        <f t="shared" ca="1" si="10"/>
        <v>9.1444423773983194E-2</v>
      </c>
      <c r="F85" s="3">
        <f t="shared" ca="1" si="10"/>
        <v>8.8820615072241052E-2</v>
      </c>
      <c r="G85" s="3">
        <f t="shared" ca="1" si="10"/>
        <v>8.2364783287821958E-2</v>
      </c>
      <c r="H85" s="3">
        <f t="shared" ca="1" si="10"/>
        <v>7.6531763787801937E-2</v>
      </c>
      <c r="I85" s="3">
        <f t="shared" ca="1" si="10"/>
        <v>5.7037955573681513E-2</v>
      </c>
      <c r="J85" s="3">
        <f t="shared" ca="1" si="10"/>
        <v>0.10638794433021252</v>
      </c>
      <c r="K85" s="3">
        <f t="shared" ca="1" si="10"/>
        <v>5.1462585501411695E-2</v>
      </c>
      <c r="L85" s="3">
        <f t="shared" ca="1" si="10"/>
        <v>0.1127841554619653</v>
      </c>
      <c r="M85" s="3">
        <f t="shared" ca="1" si="10"/>
        <v>0.10576038548426332</v>
      </c>
      <c r="N85" s="3">
        <f t="shared" ca="1" si="10"/>
        <v>7.9666273044919161E-2</v>
      </c>
      <c r="O85" s="3">
        <f t="shared" ca="1" si="10"/>
        <v>5.2471196603882858E-2</v>
      </c>
      <c r="P85" s="3">
        <f t="shared" ca="1" si="10"/>
        <v>8.2669462343769984E-2</v>
      </c>
      <c r="Q85" s="3">
        <f t="shared" ca="1" si="10"/>
        <v>4.5277255034244242E-2</v>
      </c>
      <c r="R85" s="3">
        <f t="shared" ca="1" si="9"/>
        <v>4.5115036865865411E-2</v>
      </c>
      <c r="S85" s="3">
        <f t="shared" ca="1" si="9"/>
        <v>2.2039357720864312E-2</v>
      </c>
    </row>
    <row r="86" spans="1:19">
      <c r="A86" t="s">
        <v>46</v>
      </c>
      <c r="B86" s="3" t="e">
        <f t="shared" ca="1" si="10"/>
        <v>#REF!</v>
      </c>
      <c r="C86" s="3">
        <f t="shared" ca="1" si="10"/>
        <v>9.0288823703541216E-2</v>
      </c>
      <c r="D86" s="3">
        <f t="shared" ca="1" si="10"/>
        <v>6.3221090943405042E-2</v>
      </c>
      <c r="E86" s="3">
        <f t="shared" ca="1" si="10"/>
        <v>8.9865228171166905E-2</v>
      </c>
      <c r="F86" s="3">
        <f t="shared" ca="1" si="10"/>
        <v>8.2054173484562412E-2</v>
      </c>
      <c r="G86" s="3">
        <f t="shared" ca="1" si="10"/>
        <v>9.4630107384450934E-2</v>
      </c>
      <c r="H86" s="3">
        <f t="shared" ca="1" si="10"/>
        <v>6.9723479317374396E-2</v>
      </c>
      <c r="I86" s="3">
        <f t="shared" ca="1" si="10"/>
        <v>6.8150185763379389E-2</v>
      </c>
      <c r="J86" s="3">
        <f t="shared" ca="1" si="10"/>
        <v>0.10394630063436128</v>
      </c>
      <c r="K86" s="3">
        <f t="shared" ca="1" si="10"/>
        <v>4.2966237058926257E-2</v>
      </c>
      <c r="L86" s="3">
        <f t="shared" ca="1" si="10"/>
        <v>0.12499300560500631</v>
      </c>
      <c r="M86" s="3">
        <f t="shared" ca="1" si="10"/>
        <v>0.11465769793848099</v>
      </c>
      <c r="N86" s="3">
        <f t="shared" ca="1" si="10"/>
        <v>7.5137969452877901E-2</v>
      </c>
      <c r="O86" s="3">
        <f t="shared" ca="1" si="10"/>
        <v>5.0982502107254274E-2</v>
      </c>
      <c r="P86" s="3">
        <f t="shared" ca="1" si="10"/>
        <v>8.6190608169709623E-2</v>
      </c>
      <c r="Q86" s="3">
        <f t="shared" ca="1" si="10"/>
        <v>4.365762575810081E-2</v>
      </c>
      <c r="R86" s="3">
        <f t="shared" ca="1" si="9"/>
        <v>5.8386041817204082E-2</v>
      </c>
      <c r="S86" s="3">
        <f t="shared" ca="1" si="9"/>
        <v>2.826391164295379E-2</v>
      </c>
    </row>
    <row r="87" spans="1:19">
      <c r="A87" t="s">
        <v>47</v>
      </c>
      <c r="B87" s="3" t="e">
        <f t="shared" ca="1" si="10"/>
        <v>#REF!</v>
      </c>
      <c r="C87" s="3">
        <f t="shared" ca="1" si="10"/>
        <v>0.10025317028158279</v>
      </c>
      <c r="D87" s="3">
        <f t="shared" ca="1" si="10"/>
        <v>7.349851071883709E-2</v>
      </c>
      <c r="E87" s="3">
        <f t="shared" ca="1" si="10"/>
        <v>9.1586116299748568E-2</v>
      </c>
      <c r="F87" s="3">
        <f t="shared" ca="1" si="10"/>
        <v>7.5327055842506277E-2</v>
      </c>
      <c r="G87" s="3">
        <f t="shared" ca="1" si="10"/>
        <v>0.10135656928562436</v>
      </c>
      <c r="H87" s="3">
        <f t="shared" ca="1" si="10"/>
        <v>6.3716091890388307E-2</v>
      </c>
      <c r="I87" s="3">
        <f t="shared" ca="1" si="10"/>
        <v>8.2347528440873466E-2</v>
      </c>
      <c r="J87" s="3">
        <f t="shared" ca="1" si="10"/>
        <v>0.11231625947397468</v>
      </c>
      <c r="K87" s="3">
        <f t="shared" ca="1" si="10"/>
        <v>2.666329532143143E-2</v>
      </c>
      <c r="L87" s="3">
        <f t="shared" ca="1" si="10"/>
        <v>0.13084212322169481</v>
      </c>
      <c r="M87" s="3">
        <f t="shared" ca="1" si="10"/>
        <v>0.11230270518787225</v>
      </c>
      <c r="N87" s="3">
        <f t="shared" ca="1" si="10"/>
        <v>8.2480638046299376E-2</v>
      </c>
      <c r="O87" s="3">
        <f t="shared" ca="1" si="10"/>
        <v>5.6515796015503196E-2</v>
      </c>
      <c r="P87" s="3">
        <f t="shared" ca="1" si="10"/>
        <v>0.10242861951678853</v>
      </c>
      <c r="Q87" s="3">
        <f t="shared" ca="1" si="10"/>
        <v>4.4496061815793124E-2</v>
      </c>
      <c r="R87" s="3">
        <f t="shared" ca="1" si="9"/>
        <v>5.6306112017406908E-2</v>
      </c>
      <c r="S87" s="3">
        <f t="shared" ca="1" si="9"/>
        <v>4.9548033406172892E-2</v>
      </c>
    </row>
    <row r="88" spans="1:19">
      <c r="A88" t="s">
        <v>48</v>
      </c>
      <c r="B88" s="3" t="e">
        <f t="shared" ca="1" si="10"/>
        <v>#REF!</v>
      </c>
      <c r="C88" s="3">
        <f t="shared" ca="1" si="10"/>
        <v>0.11056527072186755</v>
      </c>
      <c r="D88" s="3">
        <f t="shared" ca="1" si="10"/>
        <v>7.4830306819673842E-2</v>
      </c>
      <c r="E88" s="3">
        <f t="shared" ca="1" si="10"/>
        <v>0.11076500202760367</v>
      </c>
      <c r="F88" s="3">
        <f t="shared" ca="1" si="10"/>
        <v>6.2810091498099241E-2</v>
      </c>
      <c r="G88" s="3">
        <f t="shared" ca="1" si="10"/>
        <v>0.10516950813519892</v>
      </c>
      <c r="H88" s="3">
        <f t="shared" ca="1" si="10"/>
        <v>6.7110285684223364E-2</v>
      </c>
      <c r="I88" s="3">
        <f t="shared" ca="1" si="10"/>
        <v>9.9788960691901574E-2</v>
      </c>
      <c r="J88" s="3">
        <f t="shared" ca="1" si="10"/>
        <v>0.11708826548022574</v>
      </c>
      <c r="K88" s="3">
        <f t="shared" ca="1" si="10"/>
        <v>2.7977416958079988E-2</v>
      </c>
      <c r="L88" s="3">
        <f t="shared" ca="1" si="10"/>
        <v>0.12990755418200062</v>
      </c>
      <c r="M88" s="3">
        <f t="shared" ca="1" si="10"/>
        <v>0.11532286270362857</v>
      </c>
      <c r="N88" s="3">
        <f t="shared" ca="1" si="10"/>
        <v>7.8410298232398201E-2</v>
      </c>
      <c r="O88" s="3">
        <f t="shared" ca="1" si="10"/>
        <v>6.2648364577527441E-2</v>
      </c>
      <c r="P88" s="3">
        <f t="shared" ca="1" si="10"/>
        <v>0.10194863521556126</v>
      </c>
      <c r="Q88" s="3">
        <f t="shared" ca="1" si="10"/>
        <v>5.0205396260218985E-2</v>
      </c>
      <c r="R88" s="3">
        <f t="shared" ca="1" si="9"/>
        <v>6.1253835579630253E-2</v>
      </c>
      <c r="S88" s="3">
        <f t="shared" ca="1" si="9"/>
        <v>5.4234897110776108E-2</v>
      </c>
    </row>
    <row r="89" spans="1:19">
      <c r="A89" t="s">
        <v>49</v>
      </c>
      <c r="B89" s="3" t="e">
        <f t="shared" ca="1" si="10"/>
        <v>#REF!</v>
      </c>
      <c r="C89" s="3">
        <f t="shared" ca="1" si="10"/>
        <v>0.10248411446047352</v>
      </c>
      <c r="D89" s="3">
        <f t="shared" ca="1" si="10"/>
        <v>7.3697507549507227E-2</v>
      </c>
      <c r="E89" s="3">
        <f t="shared" ca="1" si="10"/>
        <v>9.8104702058225884E-2</v>
      </c>
      <c r="F89" s="3">
        <f t="shared" ca="1" si="10"/>
        <v>6.092431320199411E-2</v>
      </c>
      <c r="G89" s="3">
        <f t="shared" ca="1" si="10"/>
        <v>9.2912159189482271E-2</v>
      </c>
      <c r="H89" s="3">
        <f t="shared" ca="1" si="10"/>
        <v>6.6914823458246009E-2</v>
      </c>
      <c r="I89" s="3">
        <f t="shared" ca="1" si="10"/>
        <v>9.2672193330807076E-2</v>
      </c>
      <c r="J89" s="3">
        <f t="shared" ca="1" si="10"/>
        <v>0.1183375189204071</v>
      </c>
      <c r="K89" s="3">
        <f t="shared" ca="1" si="10"/>
        <v>2.7845521298965926E-2</v>
      </c>
      <c r="L89" s="3">
        <f t="shared" ca="1" si="10"/>
        <v>0.14691305757591638</v>
      </c>
      <c r="M89" s="3">
        <f t="shared" ca="1" si="10"/>
        <v>0.11720157396438412</v>
      </c>
      <c r="N89" s="3">
        <f t="shared" ca="1" si="10"/>
        <v>7.532320019833115E-2</v>
      </c>
      <c r="O89" s="3">
        <f t="shared" ca="1" si="10"/>
        <v>6.2700378521303085E-2</v>
      </c>
      <c r="P89" s="3">
        <f t="shared" ca="1" si="10"/>
        <v>0.11674833258240938</v>
      </c>
      <c r="Q89" s="3">
        <f t="shared" ca="1" si="10"/>
        <v>2.9951516919060187E-2</v>
      </c>
      <c r="R89" s="3">
        <f t="shared" ca="1" si="9"/>
        <v>5.710377948121851E-2</v>
      </c>
      <c r="S89" s="3">
        <f t="shared" ca="1" si="9"/>
        <v>4.3921946517035293E-2</v>
      </c>
    </row>
    <row r="90" spans="1:19">
      <c r="A90" t="s">
        <v>50</v>
      </c>
      <c r="B90" s="3" t="e">
        <f t="shared" ca="1" si="10"/>
        <v>#REF!</v>
      </c>
      <c r="C90" s="3">
        <f t="shared" ca="1" si="10"/>
        <v>8.9009481536883678E-2</v>
      </c>
      <c r="D90" s="3">
        <f t="shared" ca="1" si="10"/>
        <v>8.1995461372529874E-2</v>
      </c>
      <c r="E90" s="3">
        <f t="shared" ca="1" si="10"/>
        <v>0.12192471017739052</v>
      </c>
      <c r="F90" s="3">
        <f t="shared" ca="1" si="10"/>
        <v>6.4932002234980982E-2</v>
      </c>
      <c r="G90" s="3">
        <f t="shared" ca="1" si="10"/>
        <v>0.11096144801510607</v>
      </c>
      <c r="H90" s="3">
        <f t="shared" ca="1" si="10"/>
        <v>5.8571636526408233E-2</v>
      </c>
      <c r="I90" s="3">
        <f t="shared" ca="1" si="10"/>
        <v>7.4317711578152632E-2</v>
      </c>
      <c r="J90" s="3">
        <f t="shared" ca="1" si="10"/>
        <v>0.12081670607825006</v>
      </c>
      <c r="K90" s="3">
        <f t="shared" ca="1" si="10"/>
        <v>1.8288588946238905E-2</v>
      </c>
      <c r="L90" s="3">
        <f t="shared" ca="1" si="10"/>
        <v>0.14010760988485094</v>
      </c>
      <c r="M90" s="3">
        <f t="shared" ca="1" si="10"/>
        <v>0.1164045598024462</v>
      </c>
      <c r="N90" s="3">
        <f t="shared" ca="1" si="10"/>
        <v>7.6361828929805434E-2</v>
      </c>
      <c r="O90" s="3">
        <f t="shared" ca="1" si="10"/>
        <v>6.4695530745814939E-2</v>
      </c>
      <c r="P90" s="3">
        <f t="shared" ca="1" si="10"/>
        <v>0.11909932400791301</v>
      </c>
      <c r="Q90" s="3">
        <f t="shared" ca="1" si="10"/>
        <v>2.6175662372448477E-2</v>
      </c>
      <c r="R90" s="3">
        <f t="shared" ca="1" si="9"/>
        <v>5.7980347990173549E-2</v>
      </c>
      <c r="S90" s="3">
        <f t="shared" ca="1" si="9"/>
        <v>4.8494165473830037E-2</v>
      </c>
    </row>
    <row r="91" spans="1:19">
      <c r="A91" t="s">
        <v>51</v>
      </c>
      <c r="B91" s="3" t="e">
        <f t="shared" ca="1" si="10"/>
        <v>#REF!</v>
      </c>
      <c r="C91" s="3">
        <f t="shared" ca="1" si="10"/>
        <v>7.5908957284813158E-2</v>
      </c>
      <c r="D91" s="3">
        <f t="shared" ca="1" si="10"/>
        <v>8.2702498295596394E-2</v>
      </c>
      <c r="E91" s="3">
        <f t="shared" ca="1" si="10"/>
        <v>0.12657076811792417</v>
      </c>
      <c r="F91" s="3">
        <f t="shared" ca="1" si="10"/>
        <v>6.6355782302566432E-2</v>
      </c>
      <c r="G91" s="3">
        <f t="shared" ca="1" si="10"/>
        <v>0.10774654668404662</v>
      </c>
      <c r="H91" s="3">
        <f t="shared" ca="1" si="10"/>
        <v>6.4516019266076044E-2</v>
      </c>
      <c r="I91" s="3">
        <f t="shared" ca="1" si="10"/>
        <v>5.5682375727907032E-2</v>
      </c>
      <c r="J91" s="3">
        <f t="shared" ca="1" si="10"/>
        <v>0.11198529739573393</v>
      </c>
      <c r="K91" s="3">
        <f t="shared" ca="1" si="10"/>
        <v>2.0327305610019906E-2</v>
      </c>
      <c r="L91" s="3">
        <f t="shared" ca="1" si="10"/>
        <v>0.14699719452853499</v>
      </c>
      <c r="M91" s="3">
        <f t="shared" ca="1" si="10"/>
        <v>0.11413701148691308</v>
      </c>
      <c r="N91" s="3">
        <f t="shared" ca="1" si="10"/>
        <v>6.05424470431438E-2</v>
      </c>
      <c r="O91" s="3">
        <f t="shared" ca="1" si="10"/>
        <v>6.6464907124113404E-2</v>
      </c>
      <c r="P91" s="3">
        <f t="shared" ca="1" si="10"/>
        <v>0.12086345839494893</v>
      </c>
      <c r="Q91" s="3">
        <f t="shared" ca="1" si="10"/>
        <v>2.8658271102375323E-2</v>
      </c>
      <c r="R91" s="3">
        <f t="shared" ca="1" si="9"/>
        <v>6.4086284891742298E-2</v>
      </c>
      <c r="S91" s="3">
        <f t="shared" ca="1" si="9"/>
        <v>6.0433536599970694E-2</v>
      </c>
    </row>
    <row r="92" spans="1:19">
      <c r="A92" t="s">
        <v>52</v>
      </c>
      <c r="B92" s="3" t="e">
        <f t="shared" ca="1" si="10"/>
        <v>#REF!</v>
      </c>
      <c r="C92" s="3">
        <f t="shared" ca="1" si="10"/>
        <v>7.229195522338118E-2</v>
      </c>
      <c r="D92" s="3">
        <f t="shared" ca="1" si="10"/>
        <v>7.7181562962722577E-2</v>
      </c>
      <c r="E92" s="3">
        <f t="shared" ca="1" si="10"/>
        <v>0.1423764182704953</v>
      </c>
      <c r="F92" s="3">
        <f t="shared" ca="1" si="10"/>
        <v>7.1827714700851614E-2</v>
      </c>
      <c r="G92" s="3">
        <f t="shared" ca="1" si="10"/>
        <v>0.11511441380092406</v>
      </c>
      <c r="H92" s="3">
        <f t="shared" ca="1" si="10"/>
        <v>5.9301971611143679E-2</v>
      </c>
      <c r="I92" s="3">
        <f t="shared" ca="1" si="10"/>
        <v>4.6595398427933109E-2</v>
      </c>
      <c r="J92" s="3">
        <f t="shared" ca="1" si="10"/>
        <v>0.12355756668115872</v>
      </c>
      <c r="K92" s="3">
        <f t="shared" ca="1" si="10"/>
        <v>1.8805533017477897E-2</v>
      </c>
      <c r="L92" s="3">
        <f t="shared" ca="1" si="10"/>
        <v>0.14118355106074745</v>
      </c>
      <c r="M92" s="3">
        <f t="shared" ca="1" si="10"/>
        <v>0.11172549875937207</v>
      </c>
      <c r="N92" s="3">
        <f t="shared" ca="1" si="10"/>
        <v>7.5554813463900333E-2</v>
      </c>
      <c r="O92" s="3">
        <f t="shared" ca="1" si="10"/>
        <v>7.8574248994118467E-2</v>
      </c>
      <c r="P92" s="3">
        <f t="shared" ca="1" si="10"/>
        <v>0.12332397060672401</v>
      </c>
      <c r="Q92" s="3">
        <f t="shared" ca="1" si="10"/>
        <v>3.5228188184660614E-2</v>
      </c>
      <c r="R92" s="3">
        <f t="shared" ca="1" si="9"/>
        <v>7.8967118151285848E-2</v>
      </c>
      <c r="S92" s="3">
        <f t="shared" ca="1" si="9"/>
        <v>6.8872742848678489E-2</v>
      </c>
    </row>
    <row r="93" spans="1:19">
      <c r="A93" t="s">
        <v>53</v>
      </c>
      <c r="B93" s="3" t="e">
        <f t="shared" ca="1" si="10"/>
        <v>#REF!</v>
      </c>
      <c r="C93" s="3">
        <f t="shared" ca="1" si="10"/>
        <v>7.1147786306710883E-2</v>
      </c>
      <c r="D93" s="3">
        <f t="shared" ca="1" si="10"/>
        <v>7.8360931359027428E-2</v>
      </c>
      <c r="E93" s="3">
        <f t="shared" ca="1" si="10"/>
        <v>0.14956891777791054</v>
      </c>
      <c r="F93" s="3">
        <f t="shared" ca="1" si="10"/>
        <v>7.78022999365445E-2</v>
      </c>
      <c r="G93" s="3">
        <f t="shared" ca="1" si="10"/>
        <v>0.12231117986203459</v>
      </c>
      <c r="H93" s="3">
        <f t="shared" ca="1" si="10"/>
        <v>5.9539334773462238E-2</v>
      </c>
      <c r="I93" s="3">
        <f t="shared" ca="1" si="10"/>
        <v>5.6206309273330778E-2</v>
      </c>
      <c r="J93" s="3">
        <f t="shared" ca="1" si="10"/>
        <v>0.11343115490392162</v>
      </c>
      <c r="K93" s="3">
        <f t="shared" ca="1" si="10"/>
        <v>2.4921655574120481E-3</v>
      </c>
      <c r="L93" s="3">
        <f t="shared" ca="1" si="10"/>
        <v>0.13992329934002884</v>
      </c>
      <c r="M93" s="3">
        <f t="shared" ca="1" si="10"/>
        <v>0.11279782943696842</v>
      </c>
      <c r="N93" s="3">
        <f t="shared" ca="1" si="10"/>
        <v>7.7175745867799184E-2</v>
      </c>
      <c r="O93" s="3">
        <f t="shared" ca="1" si="10"/>
        <v>9.9024854819306701E-2</v>
      </c>
      <c r="P93" s="3">
        <f t="shared" ca="1" si="10"/>
        <v>0.12068718581839984</v>
      </c>
      <c r="Q93" s="3">
        <f t="shared" ca="1" si="10"/>
        <v>4.2126572888926482E-2</v>
      </c>
      <c r="R93" s="3">
        <f t="shared" ca="1" si="9"/>
        <v>8.1817816291207851E-2</v>
      </c>
      <c r="S93" s="3">
        <f t="shared" ca="1" si="9"/>
        <v>6.9869227396290132E-2</v>
      </c>
    </row>
    <row r="94" spans="1:19">
      <c r="A94" t="s">
        <v>54</v>
      </c>
      <c r="B94" s="3" t="e">
        <f t="shared" ca="1" si="10"/>
        <v>#REF!</v>
      </c>
      <c r="C94" s="3">
        <f t="shared" ca="1" si="10"/>
        <v>6.9542524088697641E-2</v>
      </c>
      <c r="D94" s="3">
        <f t="shared" ca="1" si="10"/>
        <v>7.329762475639065E-2</v>
      </c>
      <c r="E94" s="3">
        <f t="shared" ca="1" si="10"/>
        <v>0.1530611899919368</v>
      </c>
      <c r="F94" s="3">
        <f t="shared" ca="1" si="10"/>
        <v>8.4115087521553777E-2</v>
      </c>
      <c r="G94" s="3">
        <f t="shared" ca="1" si="10"/>
        <v>0.11325824033330861</v>
      </c>
      <c r="H94" s="3">
        <f t="shared" ca="1" si="10"/>
        <v>7.064424488162889E-2</v>
      </c>
      <c r="I94" s="3">
        <f t="shared" ca="1" si="10"/>
        <v>5.7313475895691177E-2</v>
      </c>
      <c r="J94" s="3">
        <f t="shared" ca="1" si="10"/>
        <v>9.9751668643453126E-2</v>
      </c>
      <c r="K94" s="3">
        <f t="shared" ca="1" si="10"/>
        <v>-2.9257853079223527E-3</v>
      </c>
      <c r="L94" s="3">
        <f t="shared" ca="1" si="10"/>
        <v>0.12861542926365507</v>
      </c>
      <c r="M94" s="3">
        <f t="shared" ca="1" si="10"/>
        <v>0.11954005294395714</v>
      </c>
      <c r="N94" s="3">
        <f t="shared" ca="1" si="10"/>
        <v>8.2528103790707422E-2</v>
      </c>
      <c r="O94" s="3">
        <f t="shared" ca="1" si="10"/>
        <v>7.4384960487871563E-2</v>
      </c>
      <c r="P94" s="3">
        <f t="shared" ca="1" si="10"/>
        <v>0.11349316109387571</v>
      </c>
      <c r="Q94" s="3">
        <f t="shared" ca="1" si="10"/>
        <v>4.4781733124473783E-2</v>
      </c>
      <c r="R94" s="3">
        <f t="shared" ca="1" si="9"/>
        <v>8.3525125992654103E-2</v>
      </c>
      <c r="S94" s="3">
        <f t="shared" ca="1" si="9"/>
        <v>6.563599943665982E-2</v>
      </c>
    </row>
    <row r="95" spans="1:19">
      <c r="A95" t="s">
        <v>55</v>
      </c>
      <c r="B95" s="3" t="e">
        <f t="shared" ca="1" si="10"/>
        <v>#REF!</v>
      </c>
      <c r="C95" s="3">
        <f t="shared" ca="1" si="10"/>
        <v>7.5896723131074331E-2</v>
      </c>
      <c r="D95" s="3">
        <f t="shared" ca="1" si="10"/>
        <v>6.2647423452652298E-2</v>
      </c>
      <c r="E95" s="3">
        <f t="shared" ca="1" si="10"/>
        <v>0.14418321788487004</v>
      </c>
      <c r="F95" s="3">
        <f t="shared" ca="1" si="10"/>
        <v>9.1102922113826201E-2</v>
      </c>
      <c r="G95" s="3">
        <f t="shared" ca="1" si="10"/>
        <v>0.12585510968625194</v>
      </c>
      <c r="H95" s="3">
        <f t="shared" ca="1" si="10"/>
        <v>7.3683500846324468E-2</v>
      </c>
      <c r="I95" s="3">
        <f t="shared" ca="1" si="10"/>
        <v>7.4633275942023916E-2</v>
      </c>
      <c r="J95" s="3">
        <f t="shared" ca="1" si="10"/>
        <v>0.11213900452435571</v>
      </c>
      <c r="K95" s="3">
        <f t="shared" ca="1" si="10"/>
        <v>1.1281335875133672E-2</v>
      </c>
      <c r="L95" s="3">
        <f t="shared" ca="1" si="10"/>
        <v>0.11374773656410103</v>
      </c>
      <c r="M95" s="3">
        <f t="shared" ca="1" si="10"/>
        <v>0.13106387793642982</v>
      </c>
      <c r="N95" s="3">
        <f t="shared" ca="1" si="10"/>
        <v>8.3222490536271287E-2</v>
      </c>
      <c r="O95" s="3">
        <f t="shared" ca="1" si="10"/>
        <v>8.1944339001028835E-2</v>
      </c>
      <c r="P95" s="3">
        <f t="shared" ca="1" si="10"/>
        <v>0.12244681457434933</v>
      </c>
      <c r="Q95" s="3">
        <f t="shared" ca="1" si="10"/>
        <v>5.0770416616615348E-2</v>
      </c>
      <c r="R95" s="3">
        <f t="shared" ca="1" si="9"/>
        <v>7.4653646090138984E-2</v>
      </c>
      <c r="S95" s="3">
        <f t="shared" ca="1" si="9"/>
        <v>7.7422472441908474E-2</v>
      </c>
    </row>
    <row r="96" spans="1:19">
      <c r="A96" t="s">
        <v>56</v>
      </c>
      <c r="B96" s="3" t="e">
        <f t="shared" ca="1" si="10"/>
        <v>#REF!</v>
      </c>
      <c r="C96" s="3">
        <f t="shared" ca="1" si="10"/>
        <v>8.7316439546066535E-2</v>
      </c>
      <c r="D96" s="3">
        <f t="shared" ca="1" si="10"/>
        <v>7.4292130640032358E-2</v>
      </c>
      <c r="E96" s="3">
        <f t="shared" ca="1" si="10"/>
        <v>0.1448664813483857</v>
      </c>
      <c r="F96" s="3">
        <f t="shared" ca="1" si="10"/>
        <v>9.4368371626564057E-2</v>
      </c>
      <c r="G96" s="3">
        <f t="shared" ca="1" si="10"/>
        <v>0.12391604657129476</v>
      </c>
      <c r="H96" s="3">
        <f t="shared" ca="1" si="10"/>
        <v>5.4571768443704434E-2</v>
      </c>
      <c r="I96" s="3">
        <f t="shared" ca="1" si="10"/>
        <v>7.690992193956063E-2</v>
      </c>
      <c r="J96" s="3">
        <f t="shared" ca="1" si="10"/>
        <v>0.1027548917870995</v>
      </c>
      <c r="K96" s="3">
        <f t="shared" ca="1" si="10"/>
        <v>2.4581084762910661E-4</v>
      </c>
      <c r="L96" s="3">
        <f t="shared" ca="1" si="10"/>
        <v>0.11281959022686247</v>
      </c>
      <c r="M96" s="3">
        <f t="shared" ca="1" si="10"/>
        <v>0.13419050020642617</v>
      </c>
      <c r="N96" s="3">
        <f t="shared" ca="1" si="10"/>
        <v>8.0256808700747403E-2</v>
      </c>
      <c r="O96" s="3">
        <f t="shared" ca="1" si="10"/>
        <v>8.3734268816733695E-2</v>
      </c>
      <c r="P96" s="3">
        <f t="shared" ca="1" si="10"/>
        <v>0.11432460664296293</v>
      </c>
      <c r="Q96" s="3">
        <f t="shared" ca="1" si="10"/>
        <v>5.2378585823162689E-2</v>
      </c>
      <c r="R96" s="3">
        <f t="shared" ca="1" si="9"/>
        <v>6.103598583007664E-2</v>
      </c>
      <c r="S96" s="3">
        <f t="shared" ca="1" si="9"/>
        <v>7.7088851700492581E-2</v>
      </c>
    </row>
    <row r="97" spans="1:19">
      <c r="A97" t="s">
        <v>57</v>
      </c>
      <c r="B97" s="3" t="e">
        <f t="shared" ca="1" si="10"/>
        <v>#REF!</v>
      </c>
      <c r="C97" s="3">
        <f t="shared" ca="1" si="10"/>
        <v>7.5928843205941621E-2</v>
      </c>
      <c r="D97" s="3">
        <f t="shared" ca="1" si="10"/>
        <v>7.1683340595681391E-2</v>
      </c>
      <c r="E97" s="3">
        <f t="shared" ca="1" si="10"/>
        <v>0.15844441108278401</v>
      </c>
      <c r="F97" s="3">
        <f t="shared" ca="1" si="10"/>
        <v>9.2985506146683661E-2</v>
      </c>
      <c r="G97" s="3">
        <f t="shared" ca="1" si="10"/>
        <v>0.10944413706528199</v>
      </c>
      <c r="H97" s="3">
        <f t="shared" ca="1" si="10"/>
        <v>4.385976120217587E-2</v>
      </c>
      <c r="I97" s="3">
        <f t="shared" ca="1" si="10"/>
        <v>7.9870606239201697E-2</v>
      </c>
      <c r="J97" s="3">
        <f t="shared" ca="1" si="10"/>
        <v>0.1117288881545995</v>
      </c>
      <c r="K97" s="3">
        <f t="shared" ca="1" si="10"/>
        <v>-1.1014065772501527E-3</v>
      </c>
      <c r="L97" s="3">
        <f t="shared" ca="1" si="10"/>
        <v>0.11021135078702742</v>
      </c>
      <c r="M97" s="3">
        <f t="shared" ca="1" si="10"/>
        <v>0.1331009815541972</v>
      </c>
      <c r="N97" s="3">
        <f t="shared" ca="1" si="10"/>
        <v>8.3552065722890215E-2</v>
      </c>
      <c r="O97" s="3">
        <f t="shared" ca="1" si="10"/>
        <v>8.9268990146065319E-2</v>
      </c>
      <c r="P97" s="3">
        <f t="shared" ca="1" si="10"/>
        <v>0.1169687039006724</v>
      </c>
      <c r="Q97" s="3">
        <f t="shared" ca="1" si="10"/>
        <v>5.8547230357572262E-2</v>
      </c>
      <c r="R97" s="3">
        <f t="shared" ref="R97:S112" ca="1" si="11">R96+kappa*(theta-R96)*dt+sigma*_xlfn.NORM.S.INV(RAND())</f>
        <v>6.0018324974803673E-2</v>
      </c>
      <c r="S97" s="3">
        <f t="shared" ca="1" si="11"/>
        <v>7.4406452692563005E-2</v>
      </c>
    </row>
    <row r="98" spans="1:19">
      <c r="A98" t="s">
        <v>58</v>
      </c>
      <c r="B98" s="3" t="e">
        <f t="shared" ca="1" si="10"/>
        <v>#REF!</v>
      </c>
      <c r="C98" s="3">
        <f t="shared" ca="1" si="10"/>
        <v>8.9562082402419002E-2</v>
      </c>
      <c r="D98" s="3">
        <f t="shared" ca="1" si="10"/>
        <v>7.5333977266404062E-2</v>
      </c>
      <c r="E98" s="3">
        <f t="shared" ca="1" si="10"/>
        <v>0.15962736108833772</v>
      </c>
      <c r="F98" s="3">
        <f t="shared" ca="1" si="10"/>
        <v>8.6136081619431287E-2</v>
      </c>
      <c r="G98" s="3">
        <f t="shared" ca="1" si="10"/>
        <v>9.3707394759866655E-2</v>
      </c>
      <c r="H98" s="3">
        <f t="shared" ca="1" si="10"/>
        <v>5.3290612392517485E-2</v>
      </c>
      <c r="I98" s="3">
        <f t="shared" ca="1" si="10"/>
        <v>8.5412115193529717E-2</v>
      </c>
      <c r="J98" s="3">
        <f t="shared" ca="1" si="10"/>
        <v>0.10134294284865394</v>
      </c>
      <c r="K98" s="3">
        <f t="shared" ca="1" si="10"/>
        <v>1.2804803519115136E-2</v>
      </c>
      <c r="L98" s="3">
        <f t="shared" ca="1" si="10"/>
        <v>0.10463552925096418</v>
      </c>
      <c r="M98" s="3">
        <f t="shared" ca="1" si="10"/>
        <v>0.12253062612138074</v>
      </c>
      <c r="N98" s="3">
        <f t="shared" ca="1" si="10"/>
        <v>8.0744278824304086E-2</v>
      </c>
      <c r="O98" s="3">
        <f t="shared" ca="1" si="10"/>
        <v>9.6681145070099631E-2</v>
      </c>
      <c r="P98" s="3">
        <f t="shared" ca="1" si="10"/>
        <v>0.1297620025846265</v>
      </c>
      <c r="Q98" s="3">
        <f t="shared" ca="1" si="10"/>
        <v>6.435001347557523E-2</v>
      </c>
      <c r="R98" s="3">
        <f t="shared" ca="1" si="11"/>
        <v>5.3665102790726955E-2</v>
      </c>
      <c r="S98" s="3">
        <f t="shared" ca="1" si="11"/>
        <v>9.3760663683220447E-2</v>
      </c>
    </row>
    <row r="99" spans="1:19">
      <c r="A99" t="s">
        <v>59</v>
      </c>
      <c r="B99" s="3" t="e">
        <f t="shared" ca="1" si="10"/>
        <v>#REF!</v>
      </c>
      <c r="C99" s="3">
        <f t="shared" ca="1" si="10"/>
        <v>9.0078004811679324E-2</v>
      </c>
      <c r="D99" s="3">
        <f t="shared" ca="1" si="10"/>
        <v>8.759586331668312E-2</v>
      </c>
      <c r="E99" s="3">
        <f t="shared" ca="1" si="10"/>
        <v>0.16514127631784953</v>
      </c>
      <c r="F99" s="3">
        <f t="shared" ca="1" si="10"/>
        <v>8.6566280620020683E-2</v>
      </c>
      <c r="G99" s="3">
        <f t="shared" ca="1" si="10"/>
        <v>8.5651695630932653E-2</v>
      </c>
      <c r="H99" s="3">
        <f t="shared" ca="1" si="10"/>
        <v>5.4197479773024589E-2</v>
      </c>
      <c r="I99" s="3">
        <f t="shared" ca="1" si="10"/>
        <v>9.2322688051925617E-2</v>
      </c>
      <c r="J99" s="3">
        <f t="shared" ca="1" si="10"/>
        <v>9.3818486334857551E-2</v>
      </c>
      <c r="K99" s="3">
        <f t="shared" ca="1" si="10"/>
        <v>2.2003980753781488E-2</v>
      </c>
      <c r="L99" s="3">
        <f t="shared" ca="1" si="10"/>
        <v>0.10903984024019711</v>
      </c>
      <c r="M99" s="3">
        <f t="shared" ca="1" si="10"/>
        <v>0.12848519419251372</v>
      </c>
      <c r="N99" s="3">
        <f t="shared" ca="1" si="10"/>
        <v>8.00154786106681E-2</v>
      </c>
      <c r="O99" s="3">
        <f t="shared" ca="1" si="10"/>
        <v>9.7224617860426521E-2</v>
      </c>
      <c r="P99" s="3">
        <f t="shared" ca="1" si="10"/>
        <v>0.13165585627653698</v>
      </c>
      <c r="Q99" s="3">
        <f t="shared" ca="1" si="10"/>
        <v>7.0365337837298342E-2</v>
      </c>
      <c r="R99" s="3">
        <f t="shared" ca="1" si="11"/>
        <v>5.9818057648201653E-2</v>
      </c>
      <c r="S99" s="3">
        <f t="shared" ca="1" si="11"/>
        <v>8.3030003730031207E-2</v>
      </c>
    </row>
    <row r="100" spans="1:19">
      <c r="A100" t="s">
        <v>60</v>
      </c>
      <c r="B100" s="3" t="e">
        <f t="shared" ca="1" si="10"/>
        <v>#REF!</v>
      </c>
      <c r="C100" s="3">
        <f t="shared" ca="1" si="10"/>
        <v>9.119629899993828E-2</v>
      </c>
      <c r="D100" s="3">
        <f t="shared" ca="1" si="10"/>
        <v>8.4934863952259812E-2</v>
      </c>
      <c r="E100" s="3">
        <f t="shared" ca="1" si="10"/>
        <v>0.16361662054193632</v>
      </c>
      <c r="F100" s="3">
        <f t="shared" ca="1" si="10"/>
        <v>7.2872271143894857E-2</v>
      </c>
      <c r="G100" s="3">
        <f t="shared" ca="1" si="10"/>
        <v>8.9688802629737191E-2</v>
      </c>
      <c r="H100" s="3">
        <f t="shared" ca="1" si="10"/>
        <v>6.8158135397466721E-2</v>
      </c>
      <c r="I100" s="3">
        <f t="shared" ca="1" si="10"/>
        <v>8.5900942600438498E-2</v>
      </c>
      <c r="J100" s="3">
        <f t="shared" ca="1" si="10"/>
        <v>7.2845420453235013E-2</v>
      </c>
      <c r="K100" s="3">
        <f t="shared" ca="1" si="10"/>
        <v>1.934806987939388E-2</v>
      </c>
      <c r="L100" s="3">
        <f t="shared" ca="1" si="10"/>
        <v>0.10326410294996503</v>
      </c>
      <c r="M100" s="3">
        <f t="shared" ca="1" si="10"/>
        <v>0.12991108126906575</v>
      </c>
      <c r="N100" s="3">
        <f t="shared" ca="1" si="10"/>
        <v>8.2898159011701375E-2</v>
      </c>
      <c r="O100" s="3">
        <f t="shared" ca="1" si="10"/>
        <v>9.8773481945056404E-2</v>
      </c>
      <c r="P100" s="3">
        <f t="shared" ca="1" si="10"/>
        <v>0.15479271331942512</v>
      </c>
      <c r="Q100" s="3">
        <f t="shared" ref="Q100:S115" ca="1" si="12">Q99+kappa*(theta-Q99)*dt+sigma*_xlfn.NORM.S.INV(RAND())</f>
        <v>5.4360151253002351E-2</v>
      </c>
      <c r="R100" s="3">
        <f t="shared" ca="1" si="11"/>
        <v>6.0747575000069415E-2</v>
      </c>
      <c r="S100" s="3">
        <f t="shared" ca="1" si="11"/>
        <v>7.7932212561047973E-2</v>
      </c>
    </row>
    <row r="101" spans="1:19">
      <c r="A101" t="s">
        <v>61</v>
      </c>
      <c r="B101" s="3" t="e">
        <f t="shared" ref="B101:Q116" ca="1" si="13">B100+kappa*(theta-B100)*dt+sigma*_xlfn.NORM.S.INV(RAND())</f>
        <v>#REF!</v>
      </c>
      <c r="C101" s="3">
        <f t="shared" ca="1" si="13"/>
        <v>9.4185135504297274E-2</v>
      </c>
      <c r="D101" s="3">
        <f t="shared" ca="1" si="13"/>
        <v>9.3516142053950382E-2</v>
      </c>
      <c r="E101" s="3">
        <f t="shared" ca="1" si="13"/>
        <v>0.17372058245050623</v>
      </c>
      <c r="F101" s="3">
        <f t="shared" ca="1" si="13"/>
        <v>6.6715614394739844E-2</v>
      </c>
      <c r="G101" s="3">
        <f t="shared" ca="1" si="13"/>
        <v>8.6324417824998806E-2</v>
      </c>
      <c r="H101" s="3">
        <f t="shared" ca="1" si="13"/>
        <v>6.6773618800938697E-2</v>
      </c>
      <c r="I101" s="3">
        <f t="shared" ca="1" si="13"/>
        <v>8.8775645837840991E-2</v>
      </c>
      <c r="J101" s="3">
        <f t="shared" ca="1" si="13"/>
        <v>6.1618413186628571E-2</v>
      </c>
      <c r="K101" s="3">
        <f t="shared" ca="1" si="13"/>
        <v>1.5367342063078351E-2</v>
      </c>
      <c r="L101" s="3">
        <f t="shared" ca="1" si="13"/>
        <v>9.6141185325024303E-2</v>
      </c>
      <c r="M101" s="3">
        <f t="shared" ca="1" si="13"/>
        <v>0.13302955849678236</v>
      </c>
      <c r="N101" s="3">
        <f t="shared" ca="1" si="13"/>
        <v>9.7453631911471161E-2</v>
      </c>
      <c r="O101" s="3">
        <f t="shared" ca="1" si="13"/>
        <v>0.10161876257241281</v>
      </c>
      <c r="P101" s="3">
        <f t="shared" ca="1" si="13"/>
        <v>0.15350555588217749</v>
      </c>
      <c r="Q101" s="3">
        <f t="shared" ca="1" si="12"/>
        <v>5.9502533743821716E-2</v>
      </c>
      <c r="R101" s="3">
        <f t="shared" ca="1" si="11"/>
        <v>8.2515175504523572E-2</v>
      </c>
      <c r="S101" s="3">
        <f t="shared" ca="1" si="11"/>
        <v>6.2993246700323649E-2</v>
      </c>
    </row>
    <row r="102" spans="1:19">
      <c r="A102" t="s">
        <v>62</v>
      </c>
      <c r="B102" s="3" t="e">
        <f t="shared" ca="1" si="13"/>
        <v>#REF!</v>
      </c>
      <c r="C102" s="3">
        <f t="shared" ca="1" si="13"/>
        <v>9.7017595642808707E-2</v>
      </c>
      <c r="D102" s="3">
        <f t="shared" ca="1" si="13"/>
        <v>7.9622477396484842E-2</v>
      </c>
      <c r="E102" s="3">
        <f t="shared" ca="1" si="13"/>
        <v>0.1694659710385589</v>
      </c>
      <c r="F102" s="3">
        <f t="shared" ca="1" si="13"/>
        <v>5.8375602330404924E-2</v>
      </c>
      <c r="G102" s="3">
        <f t="shared" ca="1" si="13"/>
        <v>9.3501620265554045E-2</v>
      </c>
      <c r="H102" s="3">
        <f t="shared" ca="1" si="13"/>
        <v>6.345007477988393E-2</v>
      </c>
      <c r="I102" s="3">
        <f t="shared" ca="1" si="13"/>
        <v>9.5260341805768603E-2</v>
      </c>
      <c r="J102" s="3">
        <f t="shared" ca="1" si="13"/>
        <v>6.6080260600293803E-2</v>
      </c>
      <c r="K102" s="3">
        <f t="shared" ca="1" si="13"/>
        <v>2.1838905480024123E-2</v>
      </c>
      <c r="L102" s="3">
        <f t="shared" ca="1" si="13"/>
        <v>9.5584457094385039E-2</v>
      </c>
      <c r="M102" s="3">
        <f t="shared" ca="1" si="13"/>
        <v>0.13712258049634524</v>
      </c>
      <c r="N102" s="3">
        <f t="shared" ca="1" si="13"/>
        <v>9.7207760481099276E-2</v>
      </c>
      <c r="O102" s="3">
        <f t="shared" ca="1" si="13"/>
        <v>8.5808949828768008E-2</v>
      </c>
      <c r="P102" s="3">
        <f t="shared" ca="1" si="13"/>
        <v>0.15704346905210348</v>
      </c>
      <c r="Q102" s="3">
        <f t="shared" ca="1" si="12"/>
        <v>5.7720184954579645E-2</v>
      </c>
      <c r="R102" s="3">
        <f t="shared" ca="1" si="11"/>
        <v>6.3599852691721387E-2</v>
      </c>
      <c r="S102" s="3">
        <f t="shared" ca="1" si="11"/>
        <v>7.4359594610777638E-2</v>
      </c>
    </row>
    <row r="103" spans="1:19">
      <c r="A103" t="s">
        <v>63</v>
      </c>
      <c r="B103" s="3" t="e">
        <f t="shared" ca="1" si="13"/>
        <v>#REF!</v>
      </c>
      <c r="C103" s="3">
        <f t="shared" ca="1" si="13"/>
        <v>0.10840110893265173</v>
      </c>
      <c r="D103" s="3">
        <f t="shared" ca="1" si="13"/>
        <v>0.10847583972226246</v>
      </c>
      <c r="E103" s="3">
        <f t="shared" ca="1" si="13"/>
        <v>0.16022777158616924</v>
      </c>
      <c r="F103" s="3">
        <f t="shared" ca="1" si="13"/>
        <v>4.5068252558372927E-2</v>
      </c>
      <c r="G103" s="3">
        <f t="shared" ca="1" si="13"/>
        <v>8.2005830312822381E-2</v>
      </c>
      <c r="H103" s="3">
        <f t="shared" ca="1" si="13"/>
        <v>7.0139715531253782E-2</v>
      </c>
      <c r="I103" s="3">
        <f t="shared" ca="1" si="13"/>
        <v>9.4762140177345286E-2</v>
      </c>
      <c r="J103" s="3">
        <f t="shared" ca="1" si="13"/>
        <v>5.2329275779591081E-2</v>
      </c>
      <c r="K103" s="3">
        <f t="shared" ca="1" si="13"/>
        <v>3.7585607717177519E-2</v>
      </c>
      <c r="L103" s="3">
        <f t="shared" ca="1" si="13"/>
        <v>8.9506640335414209E-2</v>
      </c>
      <c r="M103" s="3">
        <f t="shared" ca="1" si="13"/>
        <v>0.1359739215012962</v>
      </c>
      <c r="N103" s="3">
        <f t="shared" ca="1" si="13"/>
        <v>0.10422931011337429</v>
      </c>
      <c r="O103" s="3">
        <f t="shared" ca="1" si="13"/>
        <v>8.239548474923486E-2</v>
      </c>
      <c r="P103" s="3">
        <f t="shared" ca="1" si="13"/>
        <v>0.15437356989739418</v>
      </c>
      <c r="Q103" s="3">
        <f t="shared" ca="1" si="12"/>
        <v>6.0553391597771712E-2</v>
      </c>
      <c r="R103" s="3">
        <f t="shared" ca="1" si="11"/>
        <v>6.3787484886372217E-2</v>
      </c>
      <c r="S103" s="3">
        <f t="shared" ca="1" si="11"/>
        <v>7.1982909675829335E-2</v>
      </c>
    </row>
    <row r="104" spans="1:19">
      <c r="A104" t="s">
        <v>64</v>
      </c>
      <c r="B104" s="3" t="e">
        <f t="shared" ca="1" si="13"/>
        <v>#REF!</v>
      </c>
      <c r="C104" s="3">
        <f t="shared" ca="1" si="13"/>
        <v>9.7381964040978874E-2</v>
      </c>
      <c r="D104" s="3">
        <f t="shared" ca="1" si="13"/>
        <v>0.11052974772011374</v>
      </c>
      <c r="E104" s="3">
        <f t="shared" ca="1" si="13"/>
        <v>0.16162461190035232</v>
      </c>
      <c r="F104" s="3">
        <f t="shared" ca="1" si="13"/>
        <v>5.233828628216225E-2</v>
      </c>
      <c r="G104" s="3">
        <f t="shared" ca="1" si="13"/>
        <v>8.5199912406246123E-2</v>
      </c>
      <c r="H104" s="3">
        <f t="shared" ca="1" si="13"/>
        <v>6.7309614105206028E-2</v>
      </c>
      <c r="I104" s="3">
        <f t="shared" ca="1" si="13"/>
        <v>0.10069803050986732</v>
      </c>
      <c r="J104" s="3">
        <f t="shared" ca="1" si="13"/>
        <v>4.9253713561337224E-2</v>
      </c>
      <c r="K104" s="3">
        <f t="shared" ca="1" si="13"/>
        <v>2.3703508929718425E-2</v>
      </c>
      <c r="L104" s="3">
        <f t="shared" ca="1" si="13"/>
        <v>8.3067567669667969E-2</v>
      </c>
      <c r="M104" s="3">
        <f t="shared" ca="1" si="13"/>
        <v>0.13654622344040468</v>
      </c>
      <c r="N104" s="3">
        <f t="shared" ca="1" si="13"/>
        <v>9.3764713907588768E-2</v>
      </c>
      <c r="O104" s="3">
        <f t="shared" ca="1" si="13"/>
        <v>6.690287349192435E-2</v>
      </c>
      <c r="P104" s="3">
        <f t="shared" ca="1" si="13"/>
        <v>0.17046464585377549</v>
      </c>
      <c r="Q104" s="3">
        <f t="shared" ca="1" si="12"/>
        <v>7.1011618303417831E-2</v>
      </c>
      <c r="R104" s="3">
        <f t="shared" ca="1" si="11"/>
        <v>5.147446844336398E-2</v>
      </c>
      <c r="S104" s="3">
        <f t="shared" ca="1" si="11"/>
        <v>5.9929832264792315E-2</v>
      </c>
    </row>
    <row r="105" spans="1:19">
      <c r="A105" t="s">
        <v>65</v>
      </c>
      <c r="B105" s="3" t="e">
        <f t="shared" ca="1" si="13"/>
        <v>#REF!</v>
      </c>
      <c r="C105" s="3">
        <f t="shared" ca="1" si="13"/>
        <v>0.11574437702109422</v>
      </c>
      <c r="D105" s="3">
        <f t="shared" ca="1" si="13"/>
        <v>0.1168020127669067</v>
      </c>
      <c r="E105" s="3">
        <f t="shared" ca="1" si="13"/>
        <v>0.1673635593157845</v>
      </c>
      <c r="F105" s="3">
        <f t="shared" ca="1" si="13"/>
        <v>6.3203986028988718E-2</v>
      </c>
      <c r="G105" s="3">
        <f t="shared" ca="1" si="13"/>
        <v>9.004068842355803E-2</v>
      </c>
      <c r="H105" s="3">
        <f t="shared" ca="1" si="13"/>
        <v>6.0093477234889538E-2</v>
      </c>
      <c r="I105" s="3">
        <f t="shared" ca="1" si="13"/>
        <v>0.10737479578904155</v>
      </c>
      <c r="J105" s="3">
        <f t="shared" ca="1" si="13"/>
        <v>4.8151900412872727E-2</v>
      </c>
      <c r="K105" s="3">
        <f t="shared" ca="1" si="13"/>
        <v>3.4898460578254055E-3</v>
      </c>
      <c r="L105" s="3">
        <f t="shared" ca="1" si="13"/>
        <v>7.9115233319499864E-2</v>
      </c>
      <c r="M105" s="3">
        <f t="shared" ca="1" si="13"/>
        <v>0.11244228610727117</v>
      </c>
      <c r="N105" s="3">
        <f t="shared" ca="1" si="13"/>
        <v>9.4223955117098163E-2</v>
      </c>
      <c r="O105" s="3">
        <f t="shared" ca="1" si="13"/>
        <v>6.87765409711001E-2</v>
      </c>
      <c r="P105" s="3">
        <f t="shared" ca="1" si="13"/>
        <v>0.15723592757505936</v>
      </c>
      <c r="Q105" s="3">
        <f t="shared" ca="1" si="12"/>
        <v>6.5042428685287285E-2</v>
      </c>
      <c r="R105" s="3">
        <f t="shared" ca="1" si="11"/>
        <v>4.0132814580638616E-2</v>
      </c>
      <c r="S105" s="3">
        <f t="shared" ca="1" si="11"/>
        <v>6.8677218721309802E-2</v>
      </c>
    </row>
    <row r="106" spans="1:19">
      <c r="A106" t="s">
        <v>66</v>
      </c>
      <c r="B106" s="3" t="e">
        <f t="shared" ca="1" si="13"/>
        <v>#REF!</v>
      </c>
      <c r="C106" s="3">
        <f t="shared" ca="1" si="13"/>
        <v>0.10851606350615008</v>
      </c>
      <c r="D106" s="3">
        <f t="shared" ca="1" si="13"/>
        <v>0.11550037038766874</v>
      </c>
      <c r="E106" s="3">
        <f t="shared" ca="1" si="13"/>
        <v>0.1709157399579658</v>
      </c>
      <c r="F106" s="3">
        <f t="shared" ca="1" si="13"/>
        <v>7.5592024380154554E-2</v>
      </c>
      <c r="G106" s="3">
        <f t="shared" ca="1" si="13"/>
        <v>0.10864086342649279</v>
      </c>
      <c r="H106" s="3">
        <f t="shared" ca="1" si="13"/>
        <v>7.4193728998199676E-2</v>
      </c>
      <c r="I106" s="3">
        <f t="shared" ca="1" si="13"/>
        <v>0.10777720862319849</v>
      </c>
      <c r="J106" s="3">
        <f t="shared" ca="1" si="13"/>
        <v>3.6675268770115427E-2</v>
      </c>
      <c r="K106" s="3">
        <f t="shared" ca="1" si="13"/>
        <v>-3.7501849225335566E-5</v>
      </c>
      <c r="L106" s="3">
        <f t="shared" ca="1" si="13"/>
        <v>8.549706218841531E-2</v>
      </c>
      <c r="M106" s="3">
        <f t="shared" ca="1" si="13"/>
        <v>0.10883808422091482</v>
      </c>
      <c r="N106" s="3">
        <f t="shared" ca="1" si="13"/>
        <v>9.6656926547113609E-2</v>
      </c>
      <c r="O106" s="3">
        <f t="shared" ca="1" si="13"/>
        <v>7.9846340582020142E-2</v>
      </c>
      <c r="P106" s="3">
        <f t="shared" ca="1" si="13"/>
        <v>0.15998052440176724</v>
      </c>
      <c r="Q106" s="3">
        <f t="shared" ca="1" si="12"/>
        <v>7.212062710826804E-2</v>
      </c>
      <c r="R106" s="3">
        <f t="shared" ca="1" si="11"/>
        <v>3.1865973315699805E-2</v>
      </c>
      <c r="S106" s="3">
        <f t="shared" ca="1" si="11"/>
        <v>7.2604040730555999E-2</v>
      </c>
    </row>
    <row r="107" spans="1:19">
      <c r="A107" t="s">
        <v>67</v>
      </c>
      <c r="B107" s="3" t="e">
        <f t="shared" ca="1" si="13"/>
        <v>#REF!</v>
      </c>
      <c r="C107" s="3">
        <f t="shared" ca="1" si="13"/>
        <v>0.10917746969199595</v>
      </c>
      <c r="D107" s="3">
        <f t="shared" ca="1" si="13"/>
        <v>0.11768540184369328</v>
      </c>
      <c r="E107" s="3">
        <f t="shared" ca="1" si="13"/>
        <v>0.13882259608305605</v>
      </c>
      <c r="F107" s="3">
        <f t="shared" ca="1" si="13"/>
        <v>7.6803510839777878E-2</v>
      </c>
      <c r="G107" s="3">
        <f t="shared" ca="1" si="13"/>
        <v>9.7912681658719081E-2</v>
      </c>
      <c r="H107" s="3">
        <f t="shared" ca="1" si="13"/>
        <v>5.0781584301073594E-2</v>
      </c>
      <c r="I107" s="3">
        <f t="shared" ca="1" si="13"/>
        <v>0.12038014671000111</v>
      </c>
      <c r="J107" s="3">
        <f t="shared" ca="1" si="13"/>
        <v>5.3053124156106093E-2</v>
      </c>
      <c r="K107" s="3">
        <f t="shared" ca="1" si="13"/>
        <v>-3.1460437544846924E-3</v>
      </c>
      <c r="L107" s="3">
        <f t="shared" ca="1" si="13"/>
        <v>9.1585538449159315E-2</v>
      </c>
      <c r="M107" s="3">
        <f t="shared" ca="1" si="13"/>
        <v>0.11314683521319555</v>
      </c>
      <c r="N107" s="3">
        <f t="shared" ca="1" si="13"/>
        <v>0.11134827603670133</v>
      </c>
      <c r="O107" s="3">
        <f t="shared" ca="1" si="13"/>
        <v>7.6922624577352383E-2</v>
      </c>
      <c r="P107" s="3">
        <f t="shared" ca="1" si="13"/>
        <v>0.15248456517386991</v>
      </c>
      <c r="Q107" s="3">
        <f t="shared" ca="1" si="12"/>
        <v>8.3626763408523694E-2</v>
      </c>
      <c r="R107" s="3">
        <f t="shared" ca="1" si="11"/>
        <v>3.8088865301780794E-2</v>
      </c>
      <c r="S107" s="3">
        <f t="shared" ca="1" si="11"/>
        <v>6.0055755906230919E-2</v>
      </c>
    </row>
    <row r="108" spans="1:19">
      <c r="A108" t="s">
        <v>68</v>
      </c>
      <c r="B108" s="3" t="e">
        <f t="shared" ca="1" si="13"/>
        <v>#REF!</v>
      </c>
      <c r="C108" s="3">
        <f t="shared" ca="1" si="13"/>
        <v>0.11416356152701794</v>
      </c>
      <c r="D108" s="3">
        <f t="shared" ca="1" si="13"/>
        <v>0.12900499612453228</v>
      </c>
      <c r="E108" s="3">
        <f t="shared" ca="1" si="13"/>
        <v>0.12209649613116377</v>
      </c>
      <c r="F108" s="3">
        <f t="shared" ca="1" si="13"/>
        <v>8.5043408638353274E-2</v>
      </c>
      <c r="G108" s="3">
        <f t="shared" ca="1" si="13"/>
        <v>9.7136558053570687E-2</v>
      </c>
      <c r="H108" s="3">
        <f t="shared" ca="1" si="13"/>
        <v>5.8629099720316762E-2</v>
      </c>
      <c r="I108" s="3">
        <f t="shared" ca="1" si="13"/>
        <v>0.12467671986147179</v>
      </c>
      <c r="J108" s="3">
        <f t="shared" ca="1" si="13"/>
        <v>4.8201601270708022E-2</v>
      </c>
      <c r="K108" s="3">
        <f t="shared" ca="1" si="13"/>
        <v>9.0274338926359162E-3</v>
      </c>
      <c r="L108" s="3">
        <f t="shared" ca="1" si="13"/>
        <v>8.4970170567275474E-2</v>
      </c>
      <c r="M108" s="3">
        <f t="shared" ca="1" si="13"/>
        <v>0.10621790527953927</v>
      </c>
      <c r="N108" s="3">
        <f t="shared" ca="1" si="13"/>
        <v>0.10625840591824284</v>
      </c>
      <c r="O108" s="3">
        <f t="shared" ca="1" si="13"/>
        <v>7.3052941995805962E-2</v>
      </c>
      <c r="P108" s="3">
        <f t="shared" ca="1" si="13"/>
        <v>0.15229789376064354</v>
      </c>
      <c r="Q108" s="3">
        <f t="shared" ca="1" si="12"/>
        <v>8.4362088457943005E-2</v>
      </c>
      <c r="R108" s="3">
        <f t="shared" ca="1" si="11"/>
        <v>3.7446804453557872E-2</v>
      </c>
      <c r="S108" s="3">
        <f t="shared" ca="1" si="11"/>
        <v>5.7419187099830675E-2</v>
      </c>
    </row>
    <row r="109" spans="1:19">
      <c r="A109" t="s">
        <v>69</v>
      </c>
      <c r="B109" s="3" t="e">
        <f t="shared" ca="1" si="13"/>
        <v>#REF!</v>
      </c>
      <c r="C109" s="3">
        <f t="shared" ca="1" si="13"/>
        <v>0.11691898403721737</v>
      </c>
      <c r="D109" s="3">
        <f t="shared" ca="1" si="13"/>
        <v>0.11933405232410126</v>
      </c>
      <c r="E109" s="3">
        <f t="shared" ca="1" si="13"/>
        <v>0.11409910692591639</v>
      </c>
      <c r="F109" s="3">
        <f t="shared" ca="1" si="13"/>
        <v>8.2267164150093247E-2</v>
      </c>
      <c r="G109" s="3">
        <f t="shared" ca="1" si="13"/>
        <v>0.10048659829663996</v>
      </c>
      <c r="H109" s="3">
        <f t="shared" ca="1" si="13"/>
        <v>4.3758839966295447E-2</v>
      </c>
      <c r="I109" s="3">
        <f t="shared" ca="1" si="13"/>
        <v>0.13932190076694126</v>
      </c>
      <c r="J109" s="3">
        <f t="shared" ca="1" si="13"/>
        <v>4.8725218783363659E-2</v>
      </c>
      <c r="K109" s="3">
        <f t="shared" ca="1" si="13"/>
        <v>2.126680863468379E-2</v>
      </c>
      <c r="L109" s="3">
        <f t="shared" ca="1" si="13"/>
        <v>7.824915208913083E-2</v>
      </c>
      <c r="M109" s="3">
        <f t="shared" ca="1" si="13"/>
        <v>8.6355047900936996E-2</v>
      </c>
      <c r="N109" s="3">
        <f t="shared" ca="1" si="13"/>
        <v>0.11068482025500213</v>
      </c>
      <c r="O109" s="3">
        <f t="shared" ca="1" si="13"/>
        <v>7.3861110274068345E-2</v>
      </c>
      <c r="P109" s="3">
        <f t="shared" ca="1" si="13"/>
        <v>0.13721654907048239</v>
      </c>
      <c r="Q109" s="3">
        <f t="shared" ca="1" si="12"/>
        <v>6.5731641654958622E-2</v>
      </c>
      <c r="R109" s="3">
        <f t="shared" ca="1" si="11"/>
        <v>4.0992379952085024E-2</v>
      </c>
      <c r="S109" s="3">
        <f t="shared" ca="1" si="11"/>
        <v>5.9719030443867754E-2</v>
      </c>
    </row>
    <row r="110" spans="1:19">
      <c r="A110" t="s">
        <v>70</v>
      </c>
      <c r="B110" s="3" t="e">
        <f t="shared" ca="1" si="13"/>
        <v>#REF!</v>
      </c>
      <c r="C110" s="3">
        <f t="shared" ca="1" si="13"/>
        <v>0.11854010259327878</v>
      </c>
      <c r="D110" s="3">
        <f t="shared" ca="1" si="13"/>
        <v>0.13422419973896813</v>
      </c>
      <c r="E110" s="3">
        <f t="shared" ca="1" si="13"/>
        <v>0.10779686642690373</v>
      </c>
      <c r="F110" s="3">
        <f t="shared" ca="1" si="13"/>
        <v>8.0907312873288631E-2</v>
      </c>
      <c r="G110" s="3">
        <f t="shared" ca="1" si="13"/>
        <v>9.564840510770943E-2</v>
      </c>
      <c r="H110" s="3">
        <f t="shared" ca="1" si="13"/>
        <v>5.1722773081055974E-2</v>
      </c>
      <c r="I110" s="3">
        <f t="shared" ca="1" si="13"/>
        <v>0.15609852892487328</v>
      </c>
      <c r="J110" s="3">
        <f t="shared" ca="1" si="13"/>
        <v>5.1125994974753682E-2</v>
      </c>
      <c r="K110" s="3">
        <f t="shared" ca="1" si="13"/>
        <v>1.2133125550231763E-2</v>
      </c>
      <c r="L110" s="3">
        <f t="shared" ca="1" si="13"/>
        <v>7.9749603434230945E-2</v>
      </c>
      <c r="M110" s="3">
        <f t="shared" ca="1" si="13"/>
        <v>9.9147052878583414E-2</v>
      </c>
      <c r="N110" s="3">
        <f t="shared" ca="1" si="13"/>
        <v>0.11393687513236044</v>
      </c>
      <c r="O110" s="3">
        <f t="shared" ca="1" si="13"/>
        <v>7.8064599965904896E-2</v>
      </c>
      <c r="P110" s="3">
        <f t="shared" ca="1" si="13"/>
        <v>0.12436937919296268</v>
      </c>
      <c r="Q110" s="3">
        <f t="shared" ca="1" si="12"/>
        <v>8.2289033212690196E-2</v>
      </c>
      <c r="R110" s="3">
        <f t="shared" ca="1" si="11"/>
        <v>3.7442546209523454E-2</v>
      </c>
      <c r="S110" s="3">
        <f t="shared" ca="1" si="11"/>
        <v>7.2619165340379807E-2</v>
      </c>
    </row>
    <row r="111" spans="1:19">
      <c r="A111" t="s">
        <v>71</v>
      </c>
      <c r="B111" s="3" t="e">
        <f t="shared" ca="1" si="13"/>
        <v>#REF!</v>
      </c>
      <c r="C111" s="3">
        <f t="shared" ca="1" si="13"/>
        <v>0.11468439386569185</v>
      </c>
      <c r="D111" s="3">
        <f t="shared" ca="1" si="13"/>
        <v>0.13854479031183464</v>
      </c>
      <c r="E111" s="3">
        <f t="shared" ca="1" si="13"/>
        <v>0.10738787603871808</v>
      </c>
      <c r="F111" s="3">
        <f t="shared" ca="1" si="13"/>
        <v>9.1606999871656269E-2</v>
      </c>
      <c r="G111" s="3">
        <f t="shared" ca="1" si="13"/>
        <v>0.10536816229138367</v>
      </c>
      <c r="H111" s="3">
        <f t="shared" ca="1" si="13"/>
        <v>5.5762948183737102E-2</v>
      </c>
      <c r="I111" s="3">
        <f t="shared" ca="1" si="13"/>
        <v>0.15340715914247688</v>
      </c>
      <c r="J111" s="3">
        <f t="shared" ca="1" si="13"/>
        <v>4.0442645298878858E-2</v>
      </c>
      <c r="K111" s="3">
        <f t="shared" ca="1" si="13"/>
        <v>2.0954377176199166E-2</v>
      </c>
      <c r="L111" s="3">
        <f t="shared" ca="1" si="13"/>
        <v>8.2596560360521515E-2</v>
      </c>
      <c r="M111" s="3">
        <f t="shared" ca="1" si="13"/>
        <v>8.8549564726358221E-2</v>
      </c>
      <c r="N111" s="3">
        <f t="shared" ca="1" si="13"/>
        <v>0.12058751865022184</v>
      </c>
      <c r="O111" s="3">
        <f t="shared" ca="1" si="13"/>
        <v>8.6765727891494338E-2</v>
      </c>
      <c r="P111" s="3">
        <f t="shared" ca="1" si="13"/>
        <v>0.12234784581611449</v>
      </c>
      <c r="Q111" s="3">
        <f t="shared" ca="1" si="12"/>
        <v>7.7020593349589828E-2</v>
      </c>
      <c r="R111" s="3">
        <f t="shared" ca="1" si="11"/>
        <v>3.8257910960619153E-2</v>
      </c>
      <c r="S111" s="3">
        <f t="shared" ca="1" si="11"/>
        <v>6.4804172540859711E-2</v>
      </c>
    </row>
    <row r="112" spans="1:19">
      <c r="A112" t="s">
        <v>72</v>
      </c>
      <c r="B112" s="3" t="e">
        <f t="shared" ca="1" si="13"/>
        <v>#REF!</v>
      </c>
      <c r="C112" s="3">
        <f t="shared" ca="1" si="13"/>
        <v>0.11512565985291802</v>
      </c>
      <c r="D112" s="3">
        <f t="shared" ca="1" si="13"/>
        <v>0.13492264051060837</v>
      </c>
      <c r="E112" s="3">
        <f t="shared" ca="1" si="13"/>
        <v>7.6804791456461116E-2</v>
      </c>
      <c r="F112" s="3">
        <f t="shared" ca="1" si="13"/>
        <v>8.9772480695717888E-2</v>
      </c>
      <c r="G112" s="3">
        <f t="shared" ca="1" si="13"/>
        <v>0.10853977477573797</v>
      </c>
      <c r="H112" s="3">
        <f t="shared" ca="1" si="13"/>
        <v>6.0383396943682166E-2</v>
      </c>
      <c r="I112" s="3">
        <f t="shared" ca="1" si="13"/>
        <v>0.163801220905756</v>
      </c>
      <c r="J112" s="3">
        <f t="shared" ca="1" si="13"/>
        <v>6.0708154105166161E-2</v>
      </c>
      <c r="K112" s="3">
        <f t="shared" ca="1" si="13"/>
        <v>1.8220620966835639E-2</v>
      </c>
      <c r="L112" s="3">
        <f t="shared" ca="1" si="13"/>
        <v>8.7573228038902912E-2</v>
      </c>
      <c r="M112" s="3">
        <f t="shared" ca="1" si="13"/>
        <v>8.2791857309308742E-2</v>
      </c>
      <c r="N112" s="3">
        <f t="shared" ca="1" si="13"/>
        <v>0.10769149229479283</v>
      </c>
      <c r="O112" s="3">
        <f t="shared" ca="1" si="13"/>
        <v>7.2032999483925386E-2</v>
      </c>
      <c r="P112" s="3">
        <f t="shared" ca="1" si="13"/>
        <v>0.12347307783250301</v>
      </c>
      <c r="Q112" s="3">
        <f t="shared" ca="1" si="12"/>
        <v>8.2901656037950772E-2</v>
      </c>
      <c r="R112" s="3">
        <f t="shared" ca="1" si="11"/>
        <v>4.5753270761603022E-2</v>
      </c>
      <c r="S112" s="3">
        <f t="shared" ca="1" si="11"/>
        <v>6.5322282197657927E-2</v>
      </c>
    </row>
    <row r="113" spans="1:19">
      <c r="A113" t="s">
        <v>73</v>
      </c>
      <c r="B113" s="3" t="e">
        <f t="shared" ca="1" si="13"/>
        <v>#REF!</v>
      </c>
      <c r="C113" s="3">
        <f t="shared" ca="1" si="13"/>
        <v>0.10856628124182878</v>
      </c>
      <c r="D113" s="3">
        <f t="shared" ca="1" si="13"/>
        <v>0.13137235272785255</v>
      </c>
      <c r="E113" s="3">
        <f t="shared" ca="1" si="13"/>
        <v>7.9299518031015009E-2</v>
      </c>
      <c r="F113" s="3">
        <f t="shared" ca="1" si="13"/>
        <v>9.6050776535991284E-2</v>
      </c>
      <c r="G113" s="3">
        <f t="shared" ca="1" si="13"/>
        <v>0.11608842803626927</v>
      </c>
      <c r="H113" s="3">
        <f t="shared" ca="1" si="13"/>
        <v>6.3085753999062869E-2</v>
      </c>
      <c r="I113" s="3">
        <f t="shared" ca="1" si="13"/>
        <v>0.16186606863458544</v>
      </c>
      <c r="J113" s="3">
        <f t="shared" ca="1" si="13"/>
        <v>5.9896933546096695E-2</v>
      </c>
      <c r="K113" s="3">
        <f t="shared" ca="1" si="13"/>
        <v>1.5065595855112067E-2</v>
      </c>
      <c r="L113" s="3">
        <f t="shared" ca="1" si="13"/>
        <v>0.10562862839949574</v>
      </c>
      <c r="M113" s="3">
        <f t="shared" ca="1" si="13"/>
        <v>7.9155906291896769E-2</v>
      </c>
      <c r="N113" s="3">
        <f t="shared" ca="1" si="13"/>
        <v>0.11282746564995697</v>
      </c>
      <c r="O113" s="3">
        <f t="shared" ca="1" si="13"/>
        <v>8.4222608649873978E-2</v>
      </c>
      <c r="P113" s="3">
        <f t="shared" ca="1" si="13"/>
        <v>0.12751295080101027</v>
      </c>
      <c r="Q113" s="3">
        <f t="shared" ca="1" si="12"/>
        <v>7.8115275905412271E-2</v>
      </c>
      <c r="R113" s="3">
        <f t="shared" ca="1" si="12"/>
        <v>5.4264509627682339E-2</v>
      </c>
      <c r="S113" s="3">
        <f t="shared" ca="1" si="12"/>
        <v>7.1046574201889187E-2</v>
      </c>
    </row>
    <row r="114" spans="1:19">
      <c r="A114" t="s">
        <v>74</v>
      </c>
      <c r="B114" s="3" t="e">
        <f t="shared" ca="1" si="13"/>
        <v>#REF!</v>
      </c>
      <c r="C114" s="3">
        <f t="shared" ca="1" si="13"/>
        <v>0.11176015327207101</v>
      </c>
      <c r="D114" s="3">
        <f t="shared" ca="1" si="13"/>
        <v>0.11709822366882529</v>
      </c>
      <c r="E114" s="3">
        <f t="shared" ca="1" si="13"/>
        <v>8.318687619310379E-2</v>
      </c>
      <c r="F114" s="3">
        <f t="shared" ca="1" si="13"/>
        <v>9.3151763470756627E-2</v>
      </c>
      <c r="G114" s="3">
        <f t="shared" ca="1" si="13"/>
        <v>0.10821875465566733</v>
      </c>
      <c r="H114" s="3">
        <f t="shared" ca="1" si="13"/>
        <v>5.7210142989405001E-2</v>
      </c>
      <c r="I114" s="3">
        <f t="shared" ca="1" si="13"/>
        <v>0.15454544441202756</v>
      </c>
      <c r="J114" s="3">
        <f t="shared" ca="1" si="13"/>
        <v>6.0409308060450008E-2</v>
      </c>
      <c r="K114" s="3">
        <f t="shared" ca="1" si="13"/>
        <v>2.8731152261996025E-2</v>
      </c>
      <c r="L114" s="3">
        <f t="shared" ca="1" si="13"/>
        <v>9.0529126340315236E-2</v>
      </c>
      <c r="M114" s="3">
        <f t="shared" ca="1" si="13"/>
        <v>6.6388559536917149E-2</v>
      </c>
      <c r="N114" s="3">
        <f t="shared" ca="1" si="13"/>
        <v>0.11574595416242081</v>
      </c>
      <c r="O114" s="3">
        <f t="shared" ca="1" si="13"/>
        <v>7.5154493500741049E-2</v>
      </c>
      <c r="P114" s="3">
        <f t="shared" ca="1" si="13"/>
        <v>0.12017791759063789</v>
      </c>
      <c r="Q114" s="3">
        <f t="shared" ca="1" si="12"/>
        <v>9.0309687030591862E-2</v>
      </c>
      <c r="R114" s="3">
        <f t="shared" ca="1" si="12"/>
        <v>6.8579993408528883E-2</v>
      </c>
      <c r="S114" s="3">
        <f t="shared" ca="1" si="12"/>
        <v>7.3827748025051196E-2</v>
      </c>
    </row>
    <row r="115" spans="1:19">
      <c r="A115" t="s">
        <v>75</v>
      </c>
      <c r="B115" s="3" t="e">
        <f t="shared" ca="1" si="13"/>
        <v>#REF!</v>
      </c>
      <c r="C115" s="3">
        <f t="shared" ca="1" si="13"/>
        <v>0.11362358267906253</v>
      </c>
      <c r="D115" s="3">
        <f t="shared" ca="1" si="13"/>
        <v>0.12278861929488846</v>
      </c>
      <c r="E115" s="3">
        <f t="shared" ca="1" si="13"/>
        <v>9.6521866638726084E-2</v>
      </c>
      <c r="F115" s="3">
        <f t="shared" ca="1" si="13"/>
        <v>9.0612168771636525E-2</v>
      </c>
      <c r="G115" s="3">
        <f t="shared" ca="1" si="13"/>
        <v>0.10957775825868604</v>
      </c>
      <c r="H115" s="3">
        <f t="shared" ca="1" si="13"/>
        <v>5.7774166894722333E-2</v>
      </c>
      <c r="I115" s="3">
        <f t="shared" ca="1" si="13"/>
        <v>0.14319045832031468</v>
      </c>
      <c r="J115" s="3">
        <f t="shared" ca="1" si="13"/>
        <v>5.7085392176463939E-2</v>
      </c>
      <c r="K115" s="3">
        <f t="shared" ca="1" si="13"/>
        <v>3.0920444571019584E-2</v>
      </c>
      <c r="L115" s="3">
        <f t="shared" ca="1" si="13"/>
        <v>7.4806402059450869E-2</v>
      </c>
      <c r="M115" s="3">
        <f t="shared" ca="1" si="13"/>
        <v>7.2522746599950019E-2</v>
      </c>
      <c r="N115" s="3">
        <f t="shared" ca="1" si="13"/>
        <v>0.11825141957112383</v>
      </c>
      <c r="O115" s="3">
        <f t="shared" ca="1" si="13"/>
        <v>8.594306265333139E-2</v>
      </c>
      <c r="P115" s="3">
        <f t="shared" ca="1" si="13"/>
        <v>0.12965299526413324</v>
      </c>
      <c r="Q115" s="3">
        <f t="shared" ca="1" si="12"/>
        <v>8.0502812273986479E-2</v>
      </c>
      <c r="R115" s="3">
        <f t="shared" ca="1" si="12"/>
        <v>7.368458882274409E-2</v>
      </c>
      <c r="S115" s="3">
        <f t="shared" ca="1" si="12"/>
        <v>7.2383985989300847E-2</v>
      </c>
    </row>
    <row r="116" spans="1:19">
      <c r="A116" t="s">
        <v>76</v>
      </c>
      <c r="B116" s="3" t="e">
        <f t="shared" ca="1" si="13"/>
        <v>#REF!</v>
      </c>
      <c r="C116" s="3">
        <f t="shared" ca="1" si="13"/>
        <v>0.12029949125954183</v>
      </c>
      <c r="D116" s="3">
        <f t="shared" ca="1" si="13"/>
        <v>0.12418643748314465</v>
      </c>
      <c r="E116" s="3">
        <f t="shared" ca="1" si="13"/>
        <v>8.7163362597583185E-2</v>
      </c>
      <c r="F116" s="3">
        <f t="shared" ca="1" si="13"/>
        <v>8.3009741713560403E-2</v>
      </c>
      <c r="G116" s="3">
        <f t="shared" ca="1" si="13"/>
        <v>0.11369349873182194</v>
      </c>
      <c r="H116" s="3">
        <f t="shared" ca="1" si="13"/>
        <v>4.8683192836838529E-2</v>
      </c>
      <c r="I116" s="3">
        <f t="shared" ca="1" si="13"/>
        <v>0.1459159055425375</v>
      </c>
      <c r="J116" s="3">
        <f t="shared" ca="1" si="13"/>
        <v>6.3446478818794685E-2</v>
      </c>
      <c r="K116" s="3">
        <f t="shared" ca="1" si="13"/>
        <v>5.2875321345160112E-2</v>
      </c>
      <c r="L116" s="3">
        <f t="shared" ca="1" si="13"/>
        <v>7.1380735480804869E-2</v>
      </c>
      <c r="M116" s="3">
        <f t="shared" ca="1" si="13"/>
        <v>6.9083006677326475E-2</v>
      </c>
      <c r="N116" s="3">
        <f t="shared" ca="1" si="13"/>
        <v>0.10169273452717896</v>
      </c>
      <c r="O116" s="3">
        <f t="shared" ca="1" si="13"/>
        <v>8.4774892422738571E-2</v>
      </c>
      <c r="P116" s="3">
        <f t="shared" ca="1" si="13"/>
        <v>0.13241484697426448</v>
      </c>
      <c r="Q116" s="3">
        <f t="shared" ca="1" si="13"/>
        <v>8.362302553669726E-2</v>
      </c>
      <c r="R116" s="3">
        <f t="shared" ref="R116:S131" ca="1" si="14">R115+kappa*(theta-R115)*dt+sigma*_xlfn.NORM.S.INV(RAND())</f>
        <v>7.1933280149064999E-2</v>
      </c>
      <c r="S116" s="3">
        <f t="shared" ca="1" si="14"/>
        <v>7.3101673360008709E-2</v>
      </c>
    </row>
    <row r="117" spans="1:19">
      <c r="A117" t="s">
        <v>77</v>
      </c>
      <c r="B117" s="3" t="e">
        <f t="shared" ref="B117:Q132" ca="1" si="15">B116+kappa*(theta-B116)*dt+sigma*_xlfn.NORM.S.INV(RAND())</f>
        <v>#REF!</v>
      </c>
      <c r="C117" s="3">
        <f t="shared" ca="1" si="15"/>
        <v>0.10809813760114065</v>
      </c>
      <c r="D117" s="3">
        <f t="shared" ca="1" si="15"/>
        <v>0.12865201694129214</v>
      </c>
      <c r="E117" s="3">
        <f t="shared" ca="1" si="15"/>
        <v>7.0992368393384131E-2</v>
      </c>
      <c r="F117" s="3">
        <f t="shared" ca="1" si="15"/>
        <v>9.4541758843528681E-2</v>
      </c>
      <c r="G117" s="3">
        <f t="shared" ca="1" si="15"/>
        <v>0.10490644961266533</v>
      </c>
      <c r="H117" s="3">
        <f t="shared" ca="1" si="15"/>
        <v>5.6261092706486708E-2</v>
      </c>
      <c r="I117" s="3">
        <f t="shared" ca="1" si="15"/>
        <v>0.1508264556187186</v>
      </c>
      <c r="J117" s="3">
        <f t="shared" ca="1" si="15"/>
        <v>7.3566279110175575E-2</v>
      </c>
      <c r="K117" s="3">
        <f t="shared" ca="1" si="15"/>
        <v>7.7564726105042336E-2</v>
      </c>
      <c r="L117" s="3">
        <f t="shared" ca="1" si="15"/>
        <v>6.0838421312331602E-2</v>
      </c>
      <c r="M117" s="3">
        <f t="shared" ca="1" si="15"/>
        <v>8.0782867421364729E-2</v>
      </c>
      <c r="N117" s="3">
        <f t="shared" ca="1" si="15"/>
        <v>0.10862592054493411</v>
      </c>
      <c r="O117" s="3">
        <f t="shared" ca="1" si="15"/>
        <v>6.5068764053883343E-2</v>
      </c>
      <c r="P117" s="3">
        <f t="shared" ca="1" si="15"/>
        <v>0.11836700178052539</v>
      </c>
      <c r="Q117" s="3">
        <f t="shared" ca="1" si="15"/>
        <v>8.623631798226597E-2</v>
      </c>
      <c r="R117" s="3">
        <f t="shared" ca="1" si="14"/>
        <v>6.0605446755769038E-2</v>
      </c>
      <c r="S117" s="3">
        <f t="shared" ca="1" si="14"/>
        <v>7.3940873055848441E-2</v>
      </c>
    </row>
    <row r="118" spans="1:19">
      <c r="A118" t="s">
        <v>78</v>
      </c>
      <c r="B118" s="3" t="e">
        <f t="shared" ca="1" si="15"/>
        <v>#REF!</v>
      </c>
      <c r="C118" s="3">
        <f t="shared" ca="1" si="15"/>
        <v>0.10097280589190849</v>
      </c>
      <c r="D118" s="3">
        <f t="shared" ca="1" si="15"/>
        <v>0.12561899834785525</v>
      </c>
      <c r="E118" s="3">
        <f t="shared" ca="1" si="15"/>
        <v>6.8914750308525383E-2</v>
      </c>
      <c r="F118" s="3">
        <f t="shared" ca="1" si="15"/>
        <v>9.3611995453762989E-2</v>
      </c>
      <c r="G118" s="3">
        <f t="shared" ca="1" si="15"/>
        <v>0.10286107930028894</v>
      </c>
      <c r="H118" s="3">
        <f t="shared" ca="1" si="15"/>
        <v>6.2768823176910335E-2</v>
      </c>
      <c r="I118" s="3">
        <f t="shared" ca="1" si="15"/>
        <v>0.16588546546058461</v>
      </c>
      <c r="J118" s="3">
        <f t="shared" ca="1" si="15"/>
        <v>7.4215103472065072E-2</v>
      </c>
      <c r="K118" s="3">
        <f t="shared" ca="1" si="15"/>
        <v>8.3778358098125796E-2</v>
      </c>
      <c r="L118" s="3">
        <f t="shared" ca="1" si="15"/>
        <v>7.4000988497268938E-2</v>
      </c>
      <c r="M118" s="3">
        <f t="shared" ca="1" si="15"/>
        <v>8.7449741635866496E-2</v>
      </c>
      <c r="N118" s="3">
        <f t="shared" ca="1" si="15"/>
        <v>0.11288293313373095</v>
      </c>
      <c r="O118" s="3">
        <f t="shared" ca="1" si="15"/>
        <v>6.6728809409858855E-2</v>
      </c>
      <c r="P118" s="3">
        <f t="shared" ca="1" si="15"/>
        <v>0.1185971175482961</v>
      </c>
      <c r="Q118" s="3">
        <f t="shared" ca="1" si="15"/>
        <v>9.0339469633831576E-2</v>
      </c>
      <c r="R118" s="3">
        <f t="shared" ca="1" si="14"/>
        <v>5.9714193095546535E-2</v>
      </c>
      <c r="S118" s="3">
        <f t="shared" ca="1" si="14"/>
        <v>8.4467779050917E-2</v>
      </c>
    </row>
    <row r="119" spans="1:19">
      <c r="A119" t="s">
        <v>79</v>
      </c>
      <c r="B119" s="3" t="e">
        <f t="shared" ca="1" si="15"/>
        <v>#REF!</v>
      </c>
      <c r="C119" s="3">
        <f t="shared" ca="1" si="15"/>
        <v>0.11726281088661603</v>
      </c>
      <c r="D119" s="3">
        <f t="shared" ca="1" si="15"/>
        <v>0.11414073248421575</v>
      </c>
      <c r="E119" s="3">
        <f t="shared" ca="1" si="15"/>
        <v>6.3205344321988571E-2</v>
      </c>
      <c r="F119" s="3">
        <f t="shared" ca="1" si="15"/>
        <v>9.351413870110388E-2</v>
      </c>
      <c r="G119" s="3">
        <f t="shared" ca="1" si="15"/>
        <v>9.2303672593096076E-2</v>
      </c>
      <c r="H119" s="3">
        <f t="shared" ca="1" si="15"/>
        <v>7.7078503775171447E-2</v>
      </c>
      <c r="I119" s="3">
        <f t="shared" ca="1" si="15"/>
        <v>0.16320447741507851</v>
      </c>
      <c r="J119" s="3">
        <f t="shared" ca="1" si="15"/>
        <v>7.0203621786474685E-2</v>
      </c>
      <c r="K119" s="3">
        <f t="shared" ca="1" si="15"/>
        <v>9.3778673959698466E-2</v>
      </c>
      <c r="L119" s="3">
        <f t="shared" ca="1" si="15"/>
        <v>7.8976654160417145E-2</v>
      </c>
      <c r="M119" s="3">
        <f t="shared" ca="1" si="15"/>
        <v>8.3534427170484357E-2</v>
      </c>
      <c r="N119" s="3">
        <f t="shared" ca="1" si="15"/>
        <v>9.3126394893601458E-2</v>
      </c>
      <c r="O119" s="3">
        <f t="shared" ca="1" si="15"/>
        <v>5.9238366032584588E-2</v>
      </c>
      <c r="P119" s="3">
        <f t="shared" ca="1" si="15"/>
        <v>0.1201311909544622</v>
      </c>
      <c r="Q119" s="3">
        <f t="shared" ca="1" si="15"/>
        <v>8.212885807531109E-2</v>
      </c>
      <c r="R119" s="3">
        <f t="shared" ca="1" si="14"/>
        <v>7.4154854869512829E-2</v>
      </c>
      <c r="S119" s="3">
        <f t="shared" ca="1" si="14"/>
        <v>8.3848096124238783E-2</v>
      </c>
    </row>
    <row r="120" spans="1:19">
      <c r="A120" t="s">
        <v>80</v>
      </c>
      <c r="B120" s="3" t="e">
        <f t="shared" ca="1" si="15"/>
        <v>#REF!</v>
      </c>
      <c r="C120" s="3">
        <f t="shared" ca="1" si="15"/>
        <v>0.10265410881193013</v>
      </c>
      <c r="D120" s="3">
        <f t="shared" ca="1" si="15"/>
        <v>0.10483279319079113</v>
      </c>
      <c r="E120" s="3">
        <f t="shared" ca="1" si="15"/>
        <v>4.8824923494954986E-2</v>
      </c>
      <c r="F120" s="3">
        <f t="shared" ca="1" si="15"/>
        <v>9.4450034341657052E-2</v>
      </c>
      <c r="G120" s="3">
        <f t="shared" ca="1" si="15"/>
        <v>9.6623402656454777E-2</v>
      </c>
      <c r="H120" s="3">
        <f t="shared" ca="1" si="15"/>
        <v>7.8146962754603394E-2</v>
      </c>
      <c r="I120" s="3">
        <f t="shared" ca="1" si="15"/>
        <v>0.17735829042922505</v>
      </c>
      <c r="J120" s="3">
        <f t="shared" ca="1" si="15"/>
        <v>7.2909806612144926E-2</v>
      </c>
      <c r="K120" s="3">
        <f t="shared" ca="1" si="15"/>
        <v>7.6510665931140795E-2</v>
      </c>
      <c r="L120" s="3">
        <f t="shared" ca="1" si="15"/>
        <v>8.5657972989999082E-2</v>
      </c>
      <c r="M120" s="3">
        <f t="shared" ca="1" si="15"/>
        <v>9.0252648136728647E-2</v>
      </c>
      <c r="N120" s="3">
        <f t="shared" ca="1" si="15"/>
        <v>8.1975544651887972E-2</v>
      </c>
      <c r="O120" s="3">
        <f t="shared" ca="1" si="15"/>
        <v>5.3030891291055739E-2</v>
      </c>
      <c r="P120" s="3">
        <f t="shared" ca="1" si="15"/>
        <v>0.12017043415747666</v>
      </c>
      <c r="Q120" s="3">
        <f t="shared" ca="1" si="15"/>
        <v>9.5622685030416793E-2</v>
      </c>
      <c r="R120" s="3">
        <f t="shared" ca="1" si="14"/>
        <v>7.6873785508481243E-2</v>
      </c>
      <c r="S120" s="3">
        <f t="shared" ca="1" si="14"/>
        <v>8.7214910818835895E-2</v>
      </c>
    </row>
    <row r="121" spans="1:19">
      <c r="A121" t="s">
        <v>81</v>
      </c>
      <c r="B121" s="3" t="e">
        <f t="shared" ca="1" si="15"/>
        <v>#REF!</v>
      </c>
      <c r="C121" s="3">
        <f t="shared" ca="1" si="15"/>
        <v>8.8042274499181519E-2</v>
      </c>
      <c r="D121" s="3">
        <f t="shared" ca="1" si="15"/>
        <v>0.10937154773166684</v>
      </c>
      <c r="E121" s="3">
        <f t="shared" ca="1" si="15"/>
        <v>5.8577984999569455E-2</v>
      </c>
      <c r="F121" s="3">
        <f t="shared" ca="1" si="15"/>
        <v>8.8422730336226218E-2</v>
      </c>
      <c r="G121" s="3">
        <f t="shared" ca="1" si="15"/>
        <v>0.10247618338596799</v>
      </c>
      <c r="H121" s="3">
        <f t="shared" ca="1" si="15"/>
        <v>7.9515309729994016E-2</v>
      </c>
      <c r="I121" s="3">
        <f t="shared" ca="1" si="15"/>
        <v>0.18260917067814594</v>
      </c>
      <c r="J121" s="3">
        <f t="shared" ca="1" si="15"/>
        <v>5.4085964908584763E-2</v>
      </c>
      <c r="K121" s="3">
        <f t="shared" ca="1" si="15"/>
        <v>8.0345272950012453E-2</v>
      </c>
      <c r="L121" s="3">
        <f t="shared" ca="1" si="15"/>
        <v>7.2608430162872301E-2</v>
      </c>
      <c r="M121" s="3">
        <f t="shared" ca="1" si="15"/>
        <v>9.5750609294838016E-2</v>
      </c>
      <c r="N121" s="3">
        <f t="shared" ca="1" si="15"/>
        <v>7.74561823844932E-2</v>
      </c>
      <c r="O121" s="3">
        <f t="shared" ca="1" si="15"/>
        <v>4.4605491329449763E-2</v>
      </c>
      <c r="P121" s="3">
        <f t="shared" ca="1" si="15"/>
        <v>0.13090220034664635</v>
      </c>
      <c r="Q121" s="3">
        <f t="shared" ca="1" si="15"/>
        <v>9.319051220166108E-2</v>
      </c>
      <c r="R121" s="3">
        <f t="shared" ca="1" si="14"/>
        <v>7.341756002401334E-2</v>
      </c>
      <c r="S121" s="3">
        <f t="shared" ca="1" si="14"/>
        <v>7.5341444188841949E-2</v>
      </c>
    </row>
    <row r="122" spans="1:19">
      <c r="A122" t="s">
        <v>82</v>
      </c>
      <c r="B122" s="3" t="e">
        <f t="shared" ca="1" si="15"/>
        <v>#REF!</v>
      </c>
      <c r="C122" s="3">
        <f t="shared" ca="1" si="15"/>
        <v>6.4746423881210644E-2</v>
      </c>
      <c r="D122" s="3">
        <f t="shared" ca="1" si="15"/>
        <v>0.10951296228314863</v>
      </c>
      <c r="E122" s="3">
        <f t="shared" ca="1" si="15"/>
        <v>5.3362610518417397E-2</v>
      </c>
      <c r="F122" s="3">
        <f t="shared" ca="1" si="15"/>
        <v>9.3724376928610451E-2</v>
      </c>
      <c r="G122" s="3">
        <f t="shared" ca="1" si="15"/>
        <v>9.3651241845102373E-2</v>
      </c>
      <c r="H122" s="3">
        <f t="shared" ca="1" si="15"/>
        <v>8.1296799796125585E-2</v>
      </c>
      <c r="I122" s="3">
        <f t="shared" ca="1" si="15"/>
        <v>0.17492343284867509</v>
      </c>
      <c r="J122" s="3">
        <f t="shared" ca="1" si="15"/>
        <v>6.1619354883590306E-2</v>
      </c>
      <c r="K122" s="3">
        <f t="shared" ca="1" si="15"/>
        <v>8.4216833028903454E-2</v>
      </c>
      <c r="L122" s="3">
        <f t="shared" ca="1" si="15"/>
        <v>7.5428795223533573E-2</v>
      </c>
      <c r="M122" s="3">
        <f t="shared" ca="1" si="15"/>
        <v>0.12255317789123321</v>
      </c>
      <c r="N122" s="3">
        <f t="shared" ca="1" si="15"/>
        <v>7.1719889484546009E-2</v>
      </c>
      <c r="O122" s="3">
        <f t="shared" ca="1" si="15"/>
        <v>5.5423394660703146E-2</v>
      </c>
      <c r="P122" s="3">
        <f t="shared" ca="1" si="15"/>
        <v>0.12000668562580785</v>
      </c>
      <c r="Q122" s="3">
        <f t="shared" ca="1" si="15"/>
        <v>8.938064225791599E-2</v>
      </c>
      <c r="R122" s="3">
        <f t="shared" ca="1" si="14"/>
        <v>7.7192640984346972E-2</v>
      </c>
      <c r="S122" s="3">
        <f t="shared" ca="1" si="14"/>
        <v>6.7936101253464914E-2</v>
      </c>
    </row>
    <row r="123" spans="1:19">
      <c r="A123" t="s">
        <v>83</v>
      </c>
      <c r="B123" s="3" t="e">
        <f t="shared" ca="1" si="15"/>
        <v>#REF!</v>
      </c>
      <c r="C123" s="3">
        <f t="shared" ca="1" si="15"/>
        <v>5.7693086196620134E-2</v>
      </c>
      <c r="D123" s="3">
        <f t="shared" ca="1" si="15"/>
        <v>9.6177863956072931E-2</v>
      </c>
      <c r="E123" s="3">
        <f t="shared" ca="1" si="15"/>
        <v>4.543622512797596E-2</v>
      </c>
      <c r="F123" s="3">
        <f t="shared" ca="1" si="15"/>
        <v>9.4374397136198759E-2</v>
      </c>
      <c r="G123" s="3">
        <f t="shared" ca="1" si="15"/>
        <v>0.10457889413762676</v>
      </c>
      <c r="H123" s="3">
        <f t="shared" ca="1" si="15"/>
        <v>9.8847960236171192E-2</v>
      </c>
      <c r="I123" s="3">
        <f t="shared" ca="1" si="15"/>
        <v>0.18481780787141872</v>
      </c>
      <c r="J123" s="3">
        <f t="shared" ca="1" si="15"/>
        <v>7.4344072124046617E-2</v>
      </c>
      <c r="K123" s="3">
        <f t="shared" ca="1" si="15"/>
        <v>8.6542462396597117E-2</v>
      </c>
      <c r="L123" s="3">
        <f t="shared" ca="1" si="15"/>
        <v>8.5249082984062405E-2</v>
      </c>
      <c r="M123" s="3">
        <f t="shared" ca="1" si="15"/>
        <v>0.10908277881642799</v>
      </c>
      <c r="N123" s="3">
        <f t="shared" ca="1" si="15"/>
        <v>8.2821048047702239E-2</v>
      </c>
      <c r="O123" s="3">
        <f t="shared" ca="1" si="15"/>
        <v>4.853203789497073E-2</v>
      </c>
      <c r="P123" s="3">
        <f t="shared" ca="1" si="15"/>
        <v>0.10384788275841506</v>
      </c>
      <c r="Q123" s="3">
        <f t="shared" ca="1" si="15"/>
        <v>9.0260122584618602E-2</v>
      </c>
      <c r="R123" s="3">
        <f t="shared" ca="1" si="14"/>
        <v>7.6982923117074276E-2</v>
      </c>
      <c r="S123" s="3">
        <f t="shared" ca="1" si="14"/>
        <v>8.3636842109160933E-2</v>
      </c>
    </row>
    <row r="124" spans="1:19">
      <c r="A124" t="s">
        <v>84</v>
      </c>
      <c r="B124" s="3" t="e">
        <f t="shared" ca="1" si="15"/>
        <v>#REF!</v>
      </c>
      <c r="C124" s="3">
        <f t="shared" ca="1" si="15"/>
        <v>6.5519443463922855E-2</v>
      </c>
      <c r="D124" s="3">
        <f t="shared" ca="1" si="15"/>
        <v>9.5874964582828751E-2</v>
      </c>
      <c r="E124" s="3">
        <f t="shared" ca="1" si="15"/>
        <v>6.8162032365606237E-2</v>
      </c>
      <c r="F124" s="3">
        <f t="shared" ca="1" si="15"/>
        <v>9.4742901751113176E-2</v>
      </c>
      <c r="G124" s="3">
        <f t="shared" ca="1" si="15"/>
        <v>0.10531097925461527</v>
      </c>
      <c r="H124" s="3">
        <f t="shared" ca="1" si="15"/>
        <v>0.10706364264512939</v>
      </c>
      <c r="I124" s="3">
        <f t="shared" ca="1" si="15"/>
        <v>0.18459482625955298</v>
      </c>
      <c r="J124" s="3">
        <f t="shared" ca="1" si="15"/>
        <v>7.0469018749416371E-2</v>
      </c>
      <c r="K124" s="3">
        <f t="shared" ca="1" si="15"/>
        <v>8.3997261390396122E-2</v>
      </c>
      <c r="L124" s="3">
        <f t="shared" ca="1" si="15"/>
        <v>7.3800083211075423E-2</v>
      </c>
      <c r="M124" s="3">
        <f t="shared" ca="1" si="15"/>
        <v>0.10347129238037336</v>
      </c>
      <c r="N124" s="3">
        <f t="shared" ca="1" si="15"/>
        <v>8.1977706500756864E-2</v>
      </c>
      <c r="O124" s="3">
        <f t="shared" ca="1" si="15"/>
        <v>6.102948290353441E-2</v>
      </c>
      <c r="P124" s="3">
        <f t="shared" ca="1" si="15"/>
        <v>0.10438019302064711</v>
      </c>
      <c r="Q124" s="3">
        <f t="shared" ca="1" si="15"/>
        <v>8.5293079722620374E-2</v>
      </c>
      <c r="R124" s="3">
        <f t="shared" ca="1" si="14"/>
        <v>7.2245200173897267E-2</v>
      </c>
      <c r="S124" s="3">
        <f t="shared" ca="1" si="14"/>
        <v>7.9357599606409215E-2</v>
      </c>
    </row>
    <row r="125" spans="1:19">
      <c r="A125" t="s">
        <v>85</v>
      </c>
      <c r="B125" s="3" t="e">
        <f t="shared" ca="1" si="15"/>
        <v>#REF!</v>
      </c>
      <c r="C125" s="3">
        <f t="shared" ca="1" si="15"/>
        <v>6.2111299517914526E-2</v>
      </c>
      <c r="D125" s="3">
        <f t="shared" ca="1" si="15"/>
        <v>8.1740207730474329E-2</v>
      </c>
      <c r="E125" s="3">
        <f t="shared" ca="1" si="15"/>
        <v>6.8746955976101823E-2</v>
      </c>
      <c r="F125" s="3">
        <f t="shared" ca="1" si="15"/>
        <v>0.10387304021730989</v>
      </c>
      <c r="G125" s="3">
        <f t="shared" ca="1" si="15"/>
        <v>0.11625307794455841</v>
      </c>
      <c r="H125" s="3">
        <f t="shared" ca="1" si="15"/>
        <v>0.11314890440968861</v>
      </c>
      <c r="I125" s="3">
        <f t="shared" ca="1" si="15"/>
        <v>0.18838592526041378</v>
      </c>
      <c r="J125" s="3">
        <f t="shared" ca="1" si="15"/>
        <v>5.7082081507003779E-2</v>
      </c>
      <c r="K125" s="3">
        <f t="shared" ca="1" si="15"/>
        <v>8.45953452931648E-2</v>
      </c>
      <c r="L125" s="3">
        <f t="shared" ca="1" si="15"/>
        <v>9.2544932600835628E-2</v>
      </c>
      <c r="M125" s="3">
        <f t="shared" ca="1" si="15"/>
        <v>0.10377384894530123</v>
      </c>
      <c r="N125" s="3">
        <f t="shared" ca="1" si="15"/>
        <v>7.3674966513914641E-2</v>
      </c>
      <c r="O125" s="3">
        <f t="shared" ca="1" si="15"/>
        <v>4.8857659623735811E-2</v>
      </c>
      <c r="P125" s="3">
        <f t="shared" ca="1" si="15"/>
        <v>0.10732156648609642</v>
      </c>
      <c r="Q125" s="3">
        <f t="shared" ca="1" si="15"/>
        <v>9.1566597796157917E-2</v>
      </c>
      <c r="R125" s="3">
        <f t="shared" ca="1" si="14"/>
        <v>6.8018484272982252E-2</v>
      </c>
      <c r="S125" s="3">
        <f t="shared" ca="1" si="14"/>
        <v>8.4051789528041418E-2</v>
      </c>
    </row>
    <row r="126" spans="1:19">
      <c r="A126" t="s">
        <v>86</v>
      </c>
      <c r="B126" s="3" t="e">
        <f t="shared" ca="1" si="15"/>
        <v>#REF!</v>
      </c>
      <c r="C126" s="3">
        <f t="shared" ca="1" si="15"/>
        <v>6.6925512877597126E-2</v>
      </c>
      <c r="D126" s="3">
        <f t="shared" ca="1" si="15"/>
        <v>8.5006952727333579E-2</v>
      </c>
      <c r="E126" s="3">
        <f t="shared" ca="1" si="15"/>
        <v>7.1391666285359701E-2</v>
      </c>
      <c r="F126" s="3">
        <f t="shared" ca="1" si="15"/>
        <v>0.10186025098077088</v>
      </c>
      <c r="G126" s="3">
        <f t="shared" ca="1" si="15"/>
        <v>0.11734819788416605</v>
      </c>
      <c r="H126" s="3">
        <f t="shared" ca="1" si="15"/>
        <v>0.11651793134322339</v>
      </c>
      <c r="I126" s="3">
        <f t="shared" ca="1" si="15"/>
        <v>0.20171933984620047</v>
      </c>
      <c r="J126" s="3">
        <f t="shared" ca="1" si="15"/>
        <v>5.7729182270782518E-2</v>
      </c>
      <c r="K126" s="3">
        <f t="shared" ca="1" si="15"/>
        <v>9.3393177530826599E-2</v>
      </c>
      <c r="L126" s="3">
        <f t="shared" ca="1" si="15"/>
        <v>7.8480566215965025E-2</v>
      </c>
      <c r="M126" s="3">
        <f t="shared" ca="1" si="15"/>
        <v>9.5984131491725785E-2</v>
      </c>
      <c r="N126" s="3">
        <f t="shared" ca="1" si="15"/>
        <v>8.8976134034224913E-2</v>
      </c>
      <c r="O126" s="3">
        <f t="shared" ca="1" si="15"/>
        <v>5.7953764429562404E-2</v>
      </c>
      <c r="P126" s="3">
        <f t="shared" ca="1" si="15"/>
        <v>9.9339977876672744E-2</v>
      </c>
      <c r="Q126" s="3">
        <f t="shared" ca="1" si="15"/>
        <v>7.9175259093292705E-2</v>
      </c>
      <c r="R126" s="3">
        <f t="shared" ca="1" si="14"/>
        <v>7.1472200734900931E-2</v>
      </c>
      <c r="S126" s="3">
        <f t="shared" ca="1" si="14"/>
        <v>6.4043109103212453E-2</v>
      </c>
    </row>
    <row r="127" spans="1:19">
      <c r="A127" t="s">
        <v>87</v>
      </c>
      <c r="B127" s="3" t="e">
        <f t="shared" ca="1" si="15"/>
        <v>#REF!</v>
      </c>
      <c r="C127" s="3">
        <f t="shared" ca="1" si="15"/>
        <v>6.745976515835686E-2</v>
      </c>
      <c r="D127" s="3">
        <f t="shared" ca="1" si="15"/>
        <v>8.4194046353560995E-2</v>
      </c>
      <c r="E127" s="3">
        <f t="shared" ca="1" si="15"/>
        <v>6.7811318682196156E-2</v>
      </c>
      <c r="F127" s="3">
        <f t="shared" ca="1" si="15"/>
        <v>9.5855134456188595E-2</v>
      </c>
      <c r="G127" s="3">
        <f t="shared" ca="1" si="15"/>
        <v>0.1184885282024755</v>
      </c>
      <c r="H127" s="3">
        <f t="shared" ca="1" si="15"/>
        <v>0.11412767222240182</v>
      </c>
      <c r="I127" s="3">
        <f t="shared" ca="1" si="15"/>
        <v>0.19940353320290208</v>
      </c>
      <c r="J127" s="3">
        <f t="shared" ca="1" si="15"/>
        <v>5.744865539661944E-2</v>
      </c>
      <c r="K127" s="3">
        <f t="shared" ca="1" si="15"/>
        <v>9.0605016032152555E-2</v>
      </c>
      <c r="L127" s="3">
        <f t="shared" ca="1" si="15"/>
        <v>7.4709852154306602E-2</v>
      </c>
      <c r="M127" s="3">
        <f t="shared" ca="1" si="15"/>
        <v>0.10264372335123575</v>
      </c>
      <c r="N127" s="3">
        <f t="shared" ca="1" si="15"/>
        <v>8.6022698701076067E-2</v>
      </c>
      <c r="O127" s="3">
        <f t="shared" ca="1" si="15"/>
        <v>5.651996671024493E-2</v>
      </c>
      <c r="P127" s="3">
        <f t="shared" ca="1" si="15"/>
        <v>9.386087997643236E-2</v>
      </c>
      <c r="Q127" s="3">
        <f t="shared" ca="1" si="15"/>
        <v>7.6725767238175757E-2</v>
      </c>
      <c r="R127" s="3">
        <f t="shared" ca="1" si="14"/>
        <v>7.9364410396173687E-2</v>
      </c>
      <c r="S127" s="3">
        <f t="shared" ca="1" si="14"/>
        <v>7.4988477951603835E-2</v>
      </c>
    </row>
    <row r="128" spans="1:19">
      <c r="A128" t="s">
        <v>88</v>
      </c>
      <c r="B128" s="3" t="e">
        <f t="shared" ca="1" si="15"/>
        <v>#REF!</v>
      </c>
      <c r="C128" s="3">
        <f t="shared" ca="1" si="15"/>
        <v>7.839115997257913E-2</v>
      </c>
      <c r="D128" s="3">
        <f t="shared" ca="1" si="15"/>
        <v>9.4144693401627844E-2</v>
      </c>
      <c r="E128" s="3">
        <f t="shared" ca="1" si="15"/>
        <v>5.8407221857817097E-2</v>
      </c>
      <c r="F128" s="3">
        <f t="shared" ca="1" si="15"/>
        <v>0.11244101540224828</v>
      </c>
      <c r="G128" s="3">
        <f t="shared" ca="1" si="15"/>
        <v>0.10694808954059916</v>
      </c>
      <c r="H128" s="3">
        <f t="shared" ca="1" si="15"/>
        <v>0.1281057077753657</v>
      </c>
      <c r="I128" s="3">
        <f t="shared" ca="1" si="15"/>
        <v>0.1935262266073407</v>
      </c>
      <c r="J128" s="3">
        <f t="shared" ca="1" si="15"/>
        <v>6.1135825312237393E-2</v>
      </c>
      <c r="K128" s="3">
        <f t="shared" ca="1" si="15"/>
        <v>8.6003341686035406E-2</v>
      </c>
      <c r="L128" s="3">
        <f t="shared" ca="1" si="15"/>
        <v>7.4991889163917649E-2</v>
      </c>
      <c r="M128" s="3">
        <f t="shared" ca="1" si="15"/>
        <v>9.1717855381236293E-2</v>
      </c>
      <c r="N128" s="3">
        <f t="shared" ca="1" si="15"/>
        <v>9.601581665258023E-2</v>
      </c>
      <c r="O128" s="3">
        <f t="shared" ca="1" si="15"/>
        <v>7.5768004074961592E-2</v>
      </c>
      <c r="P128" s="3">
        <f t="shared" ca="1" si="15"/>
        <v>9.9912115472731933E-2</v>
      </c>
      <c r="Q128" s="3">
        <f t="shared" ca="1" si="15"/>
        <v>9.1015247974023994E-2</v>
      </c>
      <c r="R128" s="3">
        <f t="shared" ca="1" si="14"/>
        <v>8.4873647653679551E-2</v>
      </c>
      <c r="S128" s="3">
        <f t="shared" ca="1" si="14"/>
        <v>9.7230064228641749E-2</v>
      </c>
    </row>
    <row r="129" spans="1:19">
      <c r="A129" t="s">
        <v>89</v>
      </c>
      <c r="B129" s="3" t="e">
        <f t="shared" ca="1" si="15"/>
        <v>#REF!</v>
      </c>
      <c r="C129" s="3">
        <f t="shared" ca="1" si="15"/>
        <v>5.6930345520349888E-2</v>
      </c>
      <c r="D129" s="3">
        <f t="shared" ca="1" si="15"/>
        <v>8.1109374459574515E-2</v>
      </c>
      <c r="E129" s="3">
        <f t="shared" ca="1" si="15"/>
        <v>4.4427779730552591E-2</v>
      </c>
      <c r="F129" s="3">
        <f t="shared" ca="1" si="15"/>
        <v>0.12363126907745253</v>
      </c>
      <c r="G129" s="3">
        <f t="shared" ca="1" si="15"/>
        <v>8.1437434204779474E-2</v>
      </c>
      <c r="H129" s="3">
        <f t="shared" ca="1" si="15"/>
        <v>0.13738055618539055</v>
      </c>
      <c r="I129" s="3">
        <f t="shared" ca="1" si="15"/>
        <v>0.18132072578074687</v>
      </c>
      <c r="J129" s="3">
        <f t="shared" ca="1" si="15"/>
        <v>5.1855775081273314E-2</v>
      </c>
      <c r="K129" s="3">
        <f t="shared" ca="1" si="15"/>
        <v>9.3821026726133128E-2</v>
      </c>
      <c r="L129" s="3">
        <f t="shared" ca="1" si="15"/>
        <v>5.8675436970961128E-2</v>
      </c>
      <c r="M129" s="3">
        <f t="shared" ca="1" si="15"/>
        <v>0.10409292990790414</v>
      </c>
      <c r="N129" s="3">
        <f t="shared" ca="1" si="15"/>
        <v>0.1016255996163338</v>
      </c>
      <c r="O129" s="3">
        <f t="shared" ca="1" si="15"/>
        <v>7.6889062713821288E-2</v>
      </c>
      <c r="P129" s="3">
        <f t="shared" ca="1" si="15"/>
        <v>0.11339396122087192</v>
      </c>
      <c r="Q129" s="3">
        <f t="shared" ca="1" si="15"/>
        <v>8.8535535763168083E-2</v>
      </c>
      <c r="R129" s="3">
        <f t="shared" ca="1" si="14"/>
        <v>8.3707162666550261E-2</v>
      </c>
      <c r="S129" s="3">
        <f t="shared" ca="1" si="14"/>
        <v>0.10403029319344713</v>
      </c>
    </row>
    <row r="130" spans="1:19">
      <c r="A130" t="s">
        <v>90</v>
      </c>
      <c r="B130" s="3" t="e">
        <f t="shared" ca="1" si="15"/>
        <v>#REF!</v>
      </c>
      <c r="C130" s="3">
        <f t="shared" ca="1" si="15"/>
        <v>5.7069025855144111E-2</v>
      </c>
      <c r="D130" s="3">
        <f t="shared" ca="1" si="15"/>
        <v>8.8124774174810239E-2</v>
      </c>
      <c r="E130" s="3">
        <f t="shared" ca="1" si="15"/>
        <v>2.6438229763936377E-2</v>
      </c>
      <c r="F130" s="3">
        <f t="shared" ca="1" si="15"/>
        <v>0.13009184937887525</v>
      </c>
      <c r="G130" s="3">
        <f t="shared" ca="1" si="15"/>
        <v>7.7265211464325412E-2</v>
      </c>
      <c r="H130" s="3">
        <f t="shared" ca="1" si="15"/>
        <v>0.13048063092506496</v>
      </c>
      <c r="I130" s="3">
        <f t="shared" ca="1" si="15"/>
        <v>0.17853439875977059</v>
      </c>
      <c r="J130" s="3">
        <f t="shared" ca="1" si="15"/>
        <v>5.9530400858540514E-2</v>
      </c>
      <c r="K130" s="3">
        <f t="shared" ca="1" si="15"/>
        <v>9.1558681671017009E-2</v>
      </c>
      <c r="L130" s="3">
        <f t="shared" ca="1" si="15"/>
        <v>5.190065002673494E-2</v>
      </c>
      <c r="M130" s="3">
        <f t="shared" ca="1" si="15"/>
        <v>0.11489789691871005</v>
      </c>
      <c r="N130" s="3">
        <f t="shared" ca="1" si="15"/>
        <v>0.10482869273821033</v>
      </c>
      <c r="O130" s="3">
        <f t="shared" ca="1" si="15"/>
        <v>7.8216152606938608E-2</v>
      </c>
      <c r="P130" s="3">
        <f t="shared" ca="1" si="15"/>
        <v>0.1068893911970954</v>
      </c>
      <c r="Q130" s="3">
        <f t="shared" ca="1" si="15"/>
        <v>9.3819491814462808E-2</v>
      </c>
      <c r="R130" s="3">
        <f t="shared" ca="1" si="14"/>
        <v>8.4367417189590316E-2</v>
      </c>
      <c r="S130" s="3">
        <f t="shared" ca="1" si="14"/>
        <v>0.11730953657382287</v>
      </c>
    </row>
    <row r="131" spans="1:19">
      <c r="A131" t="s">
        <v>91</v>
      </c>
      <c r="B131" s="3" t="e">
        <f t="shared" ca="1" si="15"/>
        <v>#REF!</v>
      </c>
      <c r="C131" s="3">
        <f t="shared" ca="1" si="15"/>
        <v>4.9815529733116551E-2</v>
      </c>
      <c r="D131" s="3">
        <f t="shared" ca="1" si="15"/>
        <v>8.6732601755171848E-2</v>
      </c>
      <c r="E131" s="3">
        <f t="shared" ca="1" si="15"/>
        <v>3.0110564033922656E-2</v>
      </c>
      <c r="F131" s="3">
        <f t="shared" ca="1" si="15"/>
        <v>0.14107424547869662</v>
      </c>
      <c r="G131" s="3">
        <f t="shared" ca="1" si="15"/>
        <v>6.9606807255165118E-2</v>
      </c>
      <c r="H131" s="3">
        <f t="shared" ca="1" si="15"/>
        <v>0.13465244103735391</v>
      </c>
      <c r="I131" s="3">
        <f t="shared" ca="1" si="15"/>
        <v>0.18082395678468224</v>
      </c>
      <c r="J131" s="3">
        <f t="shared" ca="1" si="15"/>
        <v>5.3816358543078549E-2</v>
      </c>
      <c r="K131" s="3">
        <f t="shared" ca="1" si="15"/>
        <v>7.9993302560996918E-2</v>
      </c>
      <c r="L131" s="3">
        <f t="shared" ca="1" si="15"/>
        <v>4.7021256006832754E-2</v>
      </c>
      <c r="M131" s="3">
        <f t="shared" ca="1" si="15"/>
        <v>0.12112191872181373</v>
      </c>
      <c r="N131" s="3">
        <f t="shared" ca="1" si="15"/>
        <v>0.10918346569813571</v>
      </c>
      <c r="O131" s="3">
        <f t="shared" ca="1" si="15"/>
        <v>8.1588794790912689E-2</v>
      </c>
      <c r="P131" s="3">
        <f t="shared" ca="1" si="15"/>
        <v>0.1032654505529596</v>
      </c>
      <c r="Q131" s="3">
        <f t="shared" ca="1" si="15"/>
        <v>8.9450897603399443E-2</v>
      </c>
      <c r="R131" s="3">
        <f t="shared" ca="1" si="14"/>
        <v>7.9814445290127836E-2</v>
      </c>
      <c r="S131" s="3">
        <f t="shared" ca="1" si="14"/>
        <v>0.10184248604180526</v>
      </c>
    </row>
    <row r="132" spans="1:19">
      <c r="A132" t="s">
        <v>92</v>
      </c>
      <c r="B132" s="3" t="e">
        <f t="shared" ca="1" si="15"/>
        <v>#REF!</v>
      </c>
      <c r="C132" s="3">
        <f t="shared" ca="1" si="15"/>
        <v>5.7880375669572416E-2</v>
      </c>
      <c r="D132" s="3">
        <f t="shared" ca="1" si="15"/>
        <v>8.6457515685236158E-2</v>
      </c>
      <c r="E132" s="3">
        <f t="shared" ca="1" si="15"/>
        <v>1.8221577683922047E-2</v>
      </c>
      <c r="F132" s="3">
        <f t="shared" ca="1" si="15"/>
        <v>0.13687235831880859</v>
      </c>
      <c r="G132" s="3">
        <f t="shared" ca="1" si="15"/>
        <v>5.724311829125657E-2</v>
      </c>
      <c r="H132" s="3">
        <f t="shared" ca="1" si="15"/>
        <v>0.14750319803244827</v>
      </c>
      <c r="I132" s="3">
        <f t="shared" ca="1" si="15"/>
        <v>0.16365569559200463</v>
      </c>
      <c r="J132" s="3">
        <f t="shared" ca="1" si="15"/>
        <v>5.6512810235440927E-2</v>
      </c>
      <c r="K132" s="3">
        <f t="shared" ca="1" si="15"/>
        <v>9.2297338097037079E-2</v>
      </c>
      <c r="L132" s="3">
        <f t="shared" ca="1" si="15"/>
        <v>7.1486455410855326E-2</v>
      </c>
      <c r="M132" s="3">
        <f t="shared" ca="1" si="15"/>
        <v>0.12858014181170216</v>
      </c>
      <c r="N132" s="3">
        <f t="shared" ca="1" si="15"/>
        <v>9.6162516389725422E-2</v>
      </c>
      <c r="O132" s="3">
        <f t="shared" ca="1" si="15"/>
        <v>8.4697723586309989E-2</v>
      </c>
      <c r="P132" s="3">
        <f t="shared" ca="1" si="15"/>
        <v>0.10312438841843745</v>
      </c>
      <c r="Q132" s="3">
        <f t="shared" ref="Q132:S147" ca="1" si="16">Q131+kappa*(theta-Q131)*dt+sigma*_xlfn.NORM.S.INV(RAND())</f>
        <v>0.10816600924104779</v>
      </c>
      <c r="R132" s="3">
        <f t="shared" ca="1" si="16"/>
        <v>7.733253742846613E-2</v>
      </c>
      <c r="S132" s="3">
        <f t="shared" ca="1" si="16"/>
        <v>0.10383648363391007</v>
      </c>
    </row>
    <row r="133" spans="1:19">
      <c r="A133" t="s">
        <v>93</v>
      </c>
      <c r="B133" s="3" t="e">
        <f t="shared" ref="B133:P147" ca="1" si="17">B132+kappa*(theta-B132)*dt+sigma*_xlfn.NORM.S.INV(RAND())</f>
        <v>#REF!</v>
      </c>
      <c r="C133" s="3">
        <f t="shared" ca="1" si="17"/>
        <v>5.4385324303975136E-2</v>
      </c>
      <c r="D133" s="3">
        <f t="shared" ca="1" si="17"/>
        <v>9.0222990285269519E-2</v>
      </c>
      <c r="E133" s="3">
        <f t="shared" ca="1" si="17"/>
        <v>1.5048051461754105E-2</v>
      </c>
      <c r="F133" s="3">
        <f t="shared" ca="1" si="17"/>
        <v>0.12523874407692648</v>
      </c>
      <c r="G133" s="3">
        <f t="shared" ca="1" si="17"/>
        <v>5.6843990857159903E-2</v>
      </c>
      <c r="H133" s="3">
        <f t="shared" ca="1" si="17"/>
        <v>0.12977468190550803</v>
      </c>
      <c r="I133" s="3">
        <f t="shared" ca="1" si="17"/>
        <v>0.17431847823897359</v>
      </c>
      <c r="J133" s="3">
        <f t="shared" ca="1" si="17"/>
        <v>6.957852358308142E-2</v>
      </c>
      <c r="K133" s="3">
        <f t="shared" ca="1" si="17"/>
        <v>0.11994519543429361</v>
      </c>
      <c r="L133" s="3">
        <f t="shared" ca="1" si="17"/>
        <v>8.0515424678114567E-2</v>
      </c>
      <c r="M133" s="3">
        <f t="shared" ca="1" si="17"/>
        <v>0.11876987887587814</v>
      </c>
      <c r="N133" s="3">
        <f t="shared" ca="1" si="17"/>
        <v>7.7785377395352462E-2</v>
      </c>
      <c r="O133" s="3">
        <f t="shared" ca="1" si="17"/>
        <v>8.6894348551524031E-2</v>
      </c>
      <c r="P133" s="3">
        <f t="shared" ca="1" si="17"/>
        <v>0.10456982272146691</v>
      </c>
      <c r="Q133" s="3">
        <f t="shared" ca="1" si="16"/>
        <v>0.11750835374003518</v>
      </c>
      <c r="R133" s="3">
        <f t="shared" ca="1" si="16"/>
        <v>8.7749124658797653E-2</v>
      </c>
      <c r="S133" s="3">
        <f t="shared" ca="1" si="16"/>
        <v>9.933606450626177E-2</v>
      </c>
    </row>
    <row r="134" spans="1:19">
      <c r="A134" t="s">
        <v>94</v>
      </c>
      <c r="B134" s="3" t="e">
        <f t="shared" ca="1" si="17"/>
        <v>#REF!</v>
      </c>
      <c r="C134" s="3">
        <f t="shared" ca="1" si="17"/>
        <v>5.9921734394208136E-2</v>
      </c>
      <c r="D134" s="3">
        <f t="shared" ca="1" si="17"/>
        <v>0.10425454266643126</v>
      </c>
      <c r="E134" s="3">
        <f t="shared" ca="1" si="17"/>
        <v>6.5632126301159496E-3</v>
      </c>
      <c r="F134" s="3">
        <f t="shared" ca="1" si="17"/>
        <v>0.12968639393402198</v>
      </c>
      <c r="G134" s="3">
        <f t="shared" ca="1" si="17"/>
        <v>6.2915946763411362E-2</v>
      </c>
      <c r="H134" s="3">
        <f t="shared" ca="1" si="17"/>
        <v>0.13805986316460708</v>
      </c>
      <c r="I134" s="3">
        <f t="shared" ca="1" si="17"/>
        <v>0.15438262063077079</v>
      </c>
      <c r="J134" s="3">
        <f t="shared" ca="1" si="17"/>
        <v>7.3077323594316693E-2</v>
      </c>
      <c r="K134" s="3">
        <f t="shared" ca="1" si="17"/>
        <v>0.10937022232844948</v>
      </c>
      <c r="L134" s="3">
        <f t="shared" ca="1" si="17"/>
        <v>7.5859480874677324E-2</v>
      </c>
      <c r="M134" s="3">
        <f t="shared" ca="1" si="17"/>
        <v>0.12022751241671475</v>
      </c>
      <c r="N134" s="3">
        <f t="shared" ca="1" si="17"/>
        <v>7.5937604250747401E-2</v>
      </c>
      <c r="O134" s="3">
        <f t="shared" ca="1" si="17"/>
        <v>9.9350630433400977E-2</v>
      </c>
      <c r="P134" s="3">
        <f t="shared" ca="1" si="17"/>
        <v>0.12252943979341828</v>
      </c>
      <c r="Q134" s="3">
        <f t="shared" ca="1" si="16"/>
        <v>0.11184747116672686</v>
      </c>
      <c r="R134" s="3">
        <f t="shared" ca="1" si="16"/>
        <v>9.4374814362997883E-2</v>
      </c>
      <c r="S134" s="3">
        <f t="shared" ca="1" si="16"/>
        <v>9.3823578061339688E-2</v>
      </c>
    </row>
    <row r="135" spans="1:19">
      <c r="A135" t="s">
        <v>95</v>
      </c>
      <c r="B135" s="3" t="e">
        <f t="shared" ca="1" si="17"/>
        <v>#REF!</v>
      </c>
      <c r="C135" s="3">
        <f t="shared" ca="1" si="17"/>
        <v>5.9595267816850941E-2</v>
      </c>
      <c r="D135" s="3">
        <f t="shared" ca="1" si="17"/>
        <v>0.10012578307354084</v>
      </c>
      <c r="E135" s="3">
        <f t="shared" ca="1" si="17"/>
        <v>-1.7974424364898944E-3</v>
      </c>
      <c r="F135" s="3">
        <f t="shared" ca="1" si="17"/>
        <v>0.13274653854102866</v>
      </c>
      <c r="G135" s="3">
        <f t="shared" ca="1" si="17"/>
        <v>5.7507002849215803E-2</v>
      </c>
      <c r="H135" s="3">
        <f t="shared" ca="1" si="17"/>
        <v>0.13072015741198423</v>
      </c>
      <c r="I135" s="3">
        <f t="shared" ca="1" si="17"/>
        <v>0.14316883476743136</v>
      </c>
      <c r="J135" s="3">
        <f t="shared" ca="1" si="17"/>
        <v>7.5005286793272674E-2</v>
      </c>
      <c r="K135" s="3">
        <f t="shared" ca="1" si="17"/>
        <v>0.11342046960347796</v>
      </c>
      <c r="L135" s="3">
        <f t="shared" ca="1" si="17"/>
        <v>8.0786069091234591E-2</v>
      </c>
      <c r="M135" s="3">
        <f t="shared" ca="1" si="17"/>
        <v>0.12004251157289307</v>
      </c>
      <c r="N135" s="3">
        <f t="shared" ca="1" si="17"/>
        <v>8.8863428935805275E-2</v>
      </c>
      <c r="O135" s="3">
        <f t="shared" ca="1" si="17"/>
        <v>0.10186531273625164</v>
      </c>
      <c r="P135" s="3">
        <f t="shared" ca="1" si="17"/>
        <v>0.11625398628385034</v>
      </c>
      <c r="Q135" s="3">
        <f t="shared" ca="1" si="16"/>
        <v>0.11831162465897595</v>
      </c>
      <c r="R135" s="3">
        <f t="shared" ca="1" si="16"/>
        <v>0.10857037993512512</v>
      </c>
      <c r="S135" s="3">
        <f t="shared" ca="1" si="16"/>
        <v>8.5435501360067556E-2</v>
      </c>
    </row>
    <row r="136" spans="1:19">
      <c r="A136" t="s">
        <v>96</v>
      </c>
      <c r="B136" s="3" t="e">
        <f t="shared" ca="1" si="17"/>
        <v>#REF!</v>
      </c>
      <c r="C136" s="3">
        <f t="shared" ca="1" si="17"/>
        <v>4.9518157756872176E-2</v>
      </c>
      <c r="D136" s="3">
        <f t="shared" ca="1" si="17"/>
        <v>9.5445264815688144E-2</v>
      </c>
      <c r="E136" s="3">
        <f t="shared" ca="1" si="17"/>
        <v>2.834524872299066E-3</v>
      </c>
      <c r="F136" s="3">
        <f t="shared" ca="1" si="17"/>
        <v>0.14704891290131361</v>
      </c>
      <c r="G136" s="3">
        <f t="shared" ca="1" si="17"/>
        <v>5.4576936264931292E-2</v>
      </c>
      <c r="H136" s="3">
        <f t="shared" ca="1" si="17"/>
        <v>0.14842160474776697</v>
      </c>
      <c r="I136" s="3">
        <f t="shared" ca="1" si="17"/>
        <v>0.14678717338238265</v>
      </c>
      <c r="J136" s="3">
        <f t="shared" ca="1" si="17"/>
        <v>7.1719125148415441E-2</v>
      </c>
      <c r="K136" s="3">
        <f t="shared" ca="1" si="17"/>
        <v>9.4914904220779014E-2</v>
      </c>
      <c r="L136" s="3">
        <f t="shared" ca="1" si="17"/>
        <v>8.0123390450455814E-2</v>
      </c>
      <c r="M136" s="3">
        <f t="shared" ca="1" si="17"/>
        <v>0.12290637243968319</v>
      </c>
      <c r="N136" s="3">
        <f t="shared" ca="1" si="17"/>
        <v>7.6382789801616224E-2</v>
      </c>
      <c r="O136" s="3">
        <f t="shared" ca="1" si="17"/>
        <v>0.10003241432913217</v>
      </c>
      <c r="P136" s="3">
        <f t="shared" ca="1" si="17"/>
        <v>0.1147513312694031</v>
      </c>
      <c r="Q136" s="3">
        <f t="shared" ca="1" si="16"/>
        <v>0.11310651471380179</v>
      </c>
      <c r="R136" s="3">
        <f t="shared" ca="1" si="16"/>
        <v>0.10362751438312905</v>
      </c>
      <c r="S136" s="3">
        <f t="shared" ca="1" si="16"/>
        <v>7.4455666121997541E-2</v>
      </c>
    </row>
    <row r="137" spans="1:19">
      <c r="A137" t="s">
        <v>97</v>
      </c>
      <c r="B137" s="3" t="e">
        <f t="shared" ca="1" si="17"/>
        <v>#REF!</v>
      </c>
      <c r="C137" s="3">
        <f t="shared" ca="1" si="17"/>
        <v>5.0333544503355053E-2</v>
      </c>
      <c r="D137" s="3">
        <f t="shared" ca="1" si="17"/>
        <v>9.9827144083419458E-2</v>
      </c>
      <c r="E137" s="3">
        <f t="shared" ca="1" si="17"/>
        <v>-3.9577457841046279E-3</v>
      </c>
      <c r="F137" s="3">
        <f t="shared" ca="1" si="17"/>
        <v>0.13202926026239406</v>
      </c>
      <c r="G137" s="3">
        <f t="shared" ca="1" si="17"/>
        <v>5.2779260363198806E-2</v>
      </c>
      <c r="H137" s="3">
        <f t="shared" ca="1" si="17"/>
        <v>0.15802565930812837</v>
      </c>
      <c r="I137" s="3">
        <f t="shared" ca="1" si="17"/>
        <v>0.14880036463499161</v>
      </c>
      <c r="J137" s="3">
        <f t="shared" ca="1" si="17"/>
        <v>8.776058597234207E-2</v>
      </c>
      <c r="K137" s="3">
        <f t="shared" ca="1" si="17"/>
        <v>0.10296040520942035</v>
      </c>
      <c r="L137" s="3">
        <f t="shared" ca="1" si="17"/>
        <v>9.0109808807691927E-2</v>
      </c>
      <c r="M137" s="3">
        <f t="shared" ca="1" si="17"/>
        <v>0.11084166842074247</v>
      </c>
      <c r="N137" s="3">
        <f t="shared" ca="1" si="17"/>
        <v>6.3727501975665013E-2</v>
      </c>
      <c r="O137" s="3">
        <f t="shared" ca="1" si="17"/>
        <v>9.4404914229723705E-2</v>
      </c>
      <c r="P137" s="3">
        <f t="shared" ca="1" si="17"/>
        <v>0.12485076804603028</v>
      </c>
      <c r="Q137" s="3">
        <f t="shared" ca="1" si="16"/>
        <v>0.10034640501780855</v>
      </c>
      <c r="R137" s="3">
        <f t="shared" ca="1" si="16"/>
        <v>0.11131095290721871</v>
      </c>
      <c r="S137" s="3">
        <f t="shared" ca="1" si="16"/>
        <v>8.124360163592885E-2</v>
      </c>
    </row>
    <row r="138" spans="1:19">
      <c r="A138" t="s">
        <v>98</v>
      </c>
      <c r="B138" s="3" t="e">
        <f t="shared" ca="1" si="17"/>
        <v>#REF!</v>
      </c>
      <c r="C138" s="3">
        <f t="shared" ca="1" si="17"/>
        <v>4.5231142047706153E-2</v>
      </c>
      <c r="D138" s="3">
        <f t="shared" ca="1" si="17"/>
        <v>0.10235007345934485</v>
      </c>
      <c r="E138" s="3">
        <f t="shared" ca="1" si="17"/>
        <v>2.1453367275343659E-2</v>
      </c>
      <c r="F138" s="3">
        <f t="shared" ca="1" si="17"/>
        <v>0.11594295770547691</v>
      </c>
      <c r="G138" s="3">
        <f t="shared" ca="1" si="17"/>
        <v>5.0548582084911614E-2</v>
      </c>
      <c r="H138" s="3">
        <f t="shared" ca="1" si="17"/>
        <v>0.1590548611062243</v>
      </c>
      <c r="I138" s="3">
        <f t="shared" ca="1" si="17"/>
        <v>0.1551223765121241</v>
      </c>
      <c r="J138" s="3">
        <f t="shared" ca="1" si="17"/>
        <v>7.4715849237757551E-2</v>
      </c>
      <c r="K138" s="3">
        <f t="shared" ca="1" si="17"/>
        <v>9.3117196513246986E-2</v>
      </c>
      <c r="L138" s="3">
        <f t="shared" ca="1" si="17"/>
        <v>7.5242109486089975E-2</v>
      </c>
      <c r="M138" s="3">
        <f t="shared" ca="1" si="17"/>
        <v>9.4388945008311881E-2</v>
      </c>
      <c r="N138" s="3">
        <f t="shared" ca="1" si="17"/>
        <v>7.7057170173880266E-2</v>
      </c>
      <c r="O138" s="3">
        <f t="shared" ca="1" si="17"/>
        <v>9.0737330212786876E-2</v>
      </c>
      <c r="P138" s="3">
        <f t="shared" ca="1" si="17"/>
        <v>0.13149060980913238</v>
      </c>
      <c r="Q138" s="3">
        <f t="shared" ca="1" si="16"/>
        <v>0.10275471326463133</v>
      </c>
      <c r="R138" s="3">
        <f t="shared" ca="1" si="16"/>
        <v>0.11002811715395013</v>
      </c>
      <c r="S138" s="3">
        <f t="shared" ca="1" si="16"/>
        <v>8.0104517228725969E-2</v>
      </c>
    </row>
    <row r="139" spans="1:19">
      <c r="A139" t="s">
        <v>99</v>
      </c>
      <c r="B139" s="3" t="e">
        <f t="shared" ca="1" si="17"/>
        <v>#REF!</v>
      </c>
      <c r="C139" s="3">
        <f t="shared" ca="1" si="17"/>
        <v>3.596762489729155E-2</v>
      </c>
      <c r="D139" s="3">
        <f t="shared" ca="1" si="17"/>
        <v>0.10419234592368673</v>
      </c>
      <c r="E139" s="3">
        <f t="shared" ca="1" si="17"/>
        <v>1.7961729174538407E-2</v>
      </c>
      <c r="F139" s="3">
        <f t="shared" ca="1" si="17"/>
        <v>0.10671512777533231</v>
      </c>
      <c r="G139" s="3">
        <f t="shared" ca="1" si="17"/>
        <v>4.6794761611314989E-2</v>
      </c>
      <c r="H139" s="3">
        <f t="shared" ca="1" si="17"/>
        <v>0.15665964294396625</v>
      </c>
      <c r="I139" s="3">
        <f t="shared" ca="1" si="17"/>
        <v>0.16067077360711748</v>
      </c>
      <c r="J139" s="3">
        <f t="shared" ca="1" si="17"/>
        <v>6.0784318674944972E-2</v>
      </c>
      <c r="K139" s="3">
        <f t="shared" ca="1" si="17"/>
        <v>9.4147025485339819E-2</v>
      </c>
      <c r="L139" s="3">
        <f t="shared" ca="1" si="17"/>
        <v>7.8281947759684348E-2</v>
      </c>
      <c r="M139" s="3">
        <f t="shared" ca="1" si="17"/>
        <v>0.11150076472231432</v>
      </c>
      <c r="N139" s="3">
        <f t="shared" ca="1" si="17"/>
        <v>7.6082420766692055E-2</v>
      </c>
      <c r="O139" s="3">
        <f t="shared" ca="1" si="17"/>
        <v>8.994291663433307E-2</v>
      </c>
      <c r="P139" s="3">
        <f t="shared" ca="1" si="17"/>
        <v>0.11565405309778272</v>
      </c>
      <c r="Q139" s="3">
        <f t="shared" ca="1" si="16"/>
        <v>8.8428829778319659E-2</v>
      </c>
      <c r="R139" s="3">
        <f t="shared" ca="1" si="16"/>
        <v>0.1092161700957706</v>
      </c>
      <c r="S139" s="3">
        <f t="shared" ca="1" si="16"/>
        <v>8.0211347445283673E-2</v>
      </c>
    </row>
    <row r="140" spans="1:19">
      <c r="A140" t="s">
        <v>100</v>
      </c>
      <c r="B140" s="3" t="e">
        <f t="shared" ca="1" si="17"/>
        <v>#REF!</v>
      </c>
      <c r="C140" s="3">
        <f t="shared" ca="1" si="17"/>
        <v>5.1199449540303837E-2</v>
      </c>
      <c r="D140" s="3">
        <f t="shared" ca="1" si="17"/>
        <v>9.4832179322014085E-2</v>
      </c>
      <c r="E140" s="3">
        <f t="shared" ca="1" si="17"/>
        <v>1.0196878848925993E-2</v>
      </c>
      <c r="F140" s="3">
        <f t="shared" ca="1" si="17"/>
        <v>0.11154265859990524</v>
      </c>
      <c r="G140" s="3">
        <f t="shared" ca="1" si="17"/>
        <v>2.6586151926233759E-2</v>
      </c>
      <c r="H140" s="3">
        <f t="shared" ca="1" si="17"/>
        <v>0.14769320275182662</v>
      </c>
      <c r="I140" s="3">
        <f t="shared" ca="1" si="17"/>
        <v>0.1516720802271605</v>
      </c>
      <c r="J140" s="3">
        <f t="shared" ca="1" si="17"/>
        <v>5.3390809981191722E-2</v>
      </c>
      <c r="K140" s="3">
        <f t="shared" ca="1" si="17"/>
        <v>9.2104875429579375E-2</v>
      </c>
      <c r="L140" s="3">
        <f t="shared" ca="1" si="17"/>
        <v>8.7094355952436753E-2</v>
      </c>
      <c r="M140" s="3">
        <f t="shared" ca="1" si="17"/>
        <v>0.11146321907236197</v>
      </c>
      <c r="N140" s="3">
        <f t="shared" ca="1" si="17"/>
        <v>6.1928925152991171E-2</v>
      </c>
      <c r="O140" s="3">
        <f t="shared" ca="1" si="17"/>
        <v>8.6621595835935844E-2</v>
      </c>
      <c r="P140" s="3">
        <f t="shared" ca="1" si="17"/>
        <v>0.12591203517525168</v>
      </c>
      <c r="Q140" s="3">
        <f t="shared" ca="1" si="16"/>
        <v>9.1430949470122466E-2</v>
      </c>
      <c r="R140" s="3">
        <f t="shared" ca="1" si="16"/>
        <v>0.10922283547608315</v>
      </c>
      <c r="S140" s="3">
        <f t="shared" ca="1" si="16"/>
        <v>9.428208479980138E-2</v>
      </c>
    </row>
    <row r="141" spans="1:19">
      <c r="A141" t="s">
        <v>101</v>
      </c>
      <c r="B141" s="3" t="e">
        <f t="shared" ca="1" si="17"/>
        <v>#REF!</v>
      </c>
      <c r="C141" s="3">
        <f t="shared" ca="1" si="17"/>
        <v>5.8405641154757153E-2</v>
      </c>
      <c r="D141" s="3">
        <f t="shared" ca="1" si="17"/>
        <v>9.6957007126949935E-2</v>
      </c>
      <c r="E141" s="3">
        <f t="shared" ca="1" si="17"/>
        <v>1.4710839523019791E-2</v>
      </c>
      <c r="F141" s="3">
        <f t="shared" ca="1" si="17"/>
        <v>0.11772668716635312</v>
      </c>
      <c r="G141" s="3">
        <f t="shared" ca="1" si="17"/>
        <v>2.9789456851229586E-2</v>
      </c>
      <c r="H141" s="3">
        <f t="shared" ca="1" si="17"/>
        <v>0.14157015299332965</v>
      </c>
      <c r="I141" s="3">
        <f t="shared" ca="1" si="17"/>
        <v>0.15325071672181198</v>
      </c>
      <c r="J141" s="3">
        <f t="shared" ca="1" si="17"/>
        <v>3.978387613884183E-2</v>
      </c>
      <c r="K141" s="3">
        <f t="shared" ca="1" si="17"/>
        <v>0.10819742555498085</v>
      </c>
      <c r="L141" s="3">
        <f t="shared" ca="1" si="17"/>
        <v>0.11766415917713659</v>
      </c>
      <c r="M141" s="3">
        <f t="shared" ca="1" si="17"/>
        <v>0.10666081407104372</v>
      </c>
      <c r="N141" s="3">
        <f t="shared" ca="1" si="17"/>
        <v>6.6414877912621004E-2</v>
      </c>
      <c r="O141" s="3">
        <f t="shared" ca="1" si="17"/>
        <v>7.893126485743833E-2</v>
      </c>
      <c r="P141" s="3">
        <f t="shared" ca="1" si="17"/>
        <v>0.10574402446675348</v>
      </c>
      <c r="Q141" s="3">
        <f t="shared" ca="1" si="16"/>
        <v>9.0700164203685721E-2</v>
      </c>
      <c r="R141" s="3">
        <f t="shared" ca="1" si="16"/>
        <v>0.10375646474114195</v>
      </c>
      <c r="S141" s="3">
        <f t="shared" ca="1" si="16"/>
        <v>7.8639556134993557E-2</v>
      </c>
    </row>
    <row r="142" spans="1:19">
      <c r="A142" t="s">
        <v>102</v>
      </c>
      <c r="B142" s="3" t="e">
        <f t="shared" ca="1" si="17"/>
        <v>#REF!</v>
      </c>
      <c r="C142" s="3">
        <f t="shared" ca="1" si="17"/>
        <v>4.7856597801923972E-2</v>
      </c>
      <c r="D142" s="3">
        <f t="shared" ca="1" si="17"/>
        <v>7.71894539590679E-2</v>
      </c>
      <c r="E142" s="3">
        <f t="shared" ca="1" si="17"/>
        <v>4.6691865565765284E-3</v>
      </c>
      <c r="F142" s="3">
        <f t="shared" ca="1" si="17"/>
        <v>0.12304915531023929</v>
      </c>
      <c r="G142" s="3">
        <f t="shared" ca="1" si="17"/>
        <v>4.4927322889364185E-2</v>
      </c>
      <c r="H142" s="3">
        <f t="shared" ca="1" si="17"/>
        <v>0.16074200864009708</v>
      </c>
      <c r="I142" s="3">
        <f t="shared" ca="1" si="17"/>
        <v>0.15735125896829394</v>
      </c>
      <c r="J142" s="3">
        <f t="shared" ca="1" si="17"/>
        <v>3.5811849262664994E-2</v>
      </c>
      <c r="K142" s="3">
        <f t="shared" ca="1" si="17"/>
        <v>0.1084967269761819</v>
      </c>
      <c r="L142" s="3">
        <f t="shared" ca="1" si="17"/>
        <v>0.12132075367932554</v>
      </c>
      <c r="M142" s="3">
        <f t="shared" ca="1" si="17"/>
        <v>0.11898761424698266</v>
      </c>
      <c r="N142" s="3">
        <f t="shared" ca="1" si="17"/>
        <v>6.5284475398776104E-2</v>
      </c>
      <c r="O142" s="3">
        <f t="shared" ca="1" si="17"/>
        <v>8.1871700756279864E-2</v>
      </c>
      <c r="P142" s="3">
        <f t="shared" ca="1" si="17"/>
        <v>0.1151017293663619</v>
      </c>
      <c r="Q142" s="3">
        <f t="shared" ca="1" si="16"/>
        <v>9.4346741798469302E-2</v>
      </c>
      <c r="R142" s="3">
        <f t="shared" ca="1" si="16"/>
        <v>0.11905324682035957</v>
      </c>
      <c r="S142" s="3">
        <f t="shared" ca="1" si="16"/>
        <v>9.3256011390714641E-2</v>
      </c>
    </row>
    <row r="143" spans="1:19">
      <c r="A143" t="s">
        <v>103</v>
      </c>
      <c r="B143" s="3" t="e">
        <f t="shared" ca="1" si="17"/>
        <v>#REF!</v>
      </c>
      <c r="C143" s="3">
        <f t="shared" ca="1" si="17"/>
        <v>6.3182436226775093E-2</v>
      </c>
      <c r="D143" s="3">
        <f t="shared" ca="1" si="17"/>
        <v>7.5101702416143279E-2</v>
      </c>
      <c r="E143" s="3">
        <f t="shared" ca="1" si="17"/>
        <v>1.2634819903571699E-3</v>
      </c>
      <c r="F143" s="3">
        <f t="shared" ca="1" si="17"/>
        <v>0.12609000063398118</v>
      </c>
      <c r="G143" s="3">
        <f t="shared" ca="1" si="17"/>
        <v>3.4888625730943951E-2</v>
      </c>
      <c r="H143" s="3">
        <f t="shared" ca="1" si="17"/>
        <v>0.16720373811661404</v>
      </c>
      <c r="I143" s="3">
        <f t="shared" ca="1" si="17"/>
        <v>0.15123149165780519</v>
      </c>
      <c r="J143" s="3">
        <f t="shared" ca="1" si="17"/>
        <v>2.7535012341817558E-2</v>
      </c>
      <c r="K143" s="3">
        <f t="shared" ca="1" si="17"/>
        <v>0.10615303505861533</v>
      </c>
      <c r="L143" s="3">
        <f t="shared" ca="1" si="17"/>
        <v>0.12725521553345834</v>
      </c>
      <c r="M143" s="3">
        <f t="shared" ca="1" si="17"/>
        <v>0.12156714561888025</v>
      </c>
      <c r="N143" s="3">
        <f t="shared" ca="1" si="17"/>
        <v>5.9028542960170294E-2</v>
      </c>
      <c r="O143" s="3">
        <f t="shared" ca="1" si="17"/>
        <v>8.5131507108573146E-2</v>
      </c>
      <c r="P143" s="3">
        <f t="shared" ca="1" si="17"/>
        <v>0.10647670670538177</v>
      </c>
      <c r="Q143" s="3">
        <f t="shared" ca="1" si="16"/>
        <v>0.10538281558714217</v>
      </c>
      <c r="R143" s="3">
        <f t="shared" ca="1" si="16"/>
        <v>0.10210208316312219</v>
      </c>
      <c r="S143" s="3">
        <f t="shared" ca="1" si="16"/>
        <v>7.9478560954180835E-2</v>
      </c>
    </row>
    <row r="144" spans="1:19">
      <c r="A144" t="s">
        <v>104</v>
      </c>
      <c r="B144" s="3" t="e">
        <f t="shared" ca="1" si="17"/>
        <v>#REF!</v>
      </c>
      <c r="C144" s="3">
        <f t="shared" ca="1" si="17"/>
        <v>6.4003053686619418E-2</v>
      </c>
      <c r="D144" s="3">
        <f t="shared" ca="1" si="17"/>
        <v>8.5952276041428022E-2</v>
      </c>
      <c r="E144" s="3">
        <f t="shared" ca="1" si="17"/>
        <v>1.7705633525726287E-2</v>
      </c>
      <c r="F144" s="3">
        <f t="shared" ca="1" si="17"/>
        <v>0.11854661969891683</v>
      </c>
      <c r="G144" s="3">
        <f t="shared" ca="1" si="17"/>
        <v>3.5780746242182623E-2</v>
      </c>
      <c r="H144" s="3">
        <f t="shared" ca="1" si="17"/>
        <v>0.16491599114071556</v>
      </c>
      <c r="I144" s="3">
        <f t="shared" ca="1" si="17"/>
        <v>0.15267625580553562</v>
      </c>
      <c r="J144" s="3">
        <f t="shared" ca="1" si="17"/>
        <v>2.1441702046140994E-2</v>
      </c>
      <c r="K144" s="3">
        <f t="shared" ca="1" si="17"/>
        <v>0.11681016808016297</v>
      </c>
      <c r="L144" s="3">
        <f t="shared" ca="1" si="17"/>
        <v>0.13073998279700336</v>
      </c>
      <c r="M144" s="3">
        <f t="shared" ca="1" si="17"/>
        <v>0.12331482161311899</v>
      </c>
      <c r="N144" s="3">
        <f t="shared" ca="1" si="17"/>
        <v>6.5774823465646212E-2</v>
      </c>
      <c r="O144" s="3">
        <f t="shared" ca="1" si="17"/>
        <v>6.8058934427771806E-2</v>
      </c>
      <c r="P144" s="3">
        <f t="shared" ca="1" si="17"/>
        <v>9.687641641423414E-2</v>
      </c>
      <c r="Q144" s="3">
        <f t="shared" ca="1" si="16"/>
        <v>0.11644584734141274</v>
      </c>
      <c r="R144" s="3">
        <f t="shared" ca="1" si="16"/>
        <v>0.10378511502456619</v>
      </c>
      <c r="S144" s="3">
        <f t="shared" ca="1" si="16"/>
        <v>7.87840308477296E-2</v>
      </c>
    </row>
    <row r="145" spans="1:19">
      <c r="A145" t="s">
        <v>105</v>
      </c>
      <c r="B145" s="3" t="e">
        <f t="shared" ca="1" si="17"/>
        <v>#REF!</v>
      </c>
      <c r="C145" s="3">
        <f t="shared" ca="1" si="17"/>
        <v>6.4301797989604503E-2</v>
      </c>
      <c r="D145" s="3">
        <f t="shared" ca="1" si="17"/>
        <v>9.4956742123133972E-2</v>
      </c>
      <c r="E145" s="3">
        <f t="shared" ca="1" si="17"/>
        <v>2.2786697613791158E-2</v>
      </c>
      <c r="F145" s="3">
        <f t="shared" ca="1" si="17"/>
        <v>0.11486757013004435</v>
      </c>
      <c r="G145" s="3">
        <f t="shared" ca="1" si="17"/>
        <v>2.7448179956787333E-2</v>
      </c>
      <c r="H145" s="3">
        <f t="shared" ca="1" si="17"/>
        <v>0.1534755505418082</v>
      </c>
      <c r="I145" s="3">
        <f t="shared" ca="1" si="17"/>
        <v>0.15437930206884587</v>
      </c>
      <c r="J145" s="3">
        <f t="shared" ca="1" si="17"/>
        <v>1.9282368383693051E-2</v>
      </c>
      <c r="K145" s="3">
        <f t="shared" ca="1" si="17"/>
        <v>0.11215801934082607</v>
      </c>
      <c r="L145" s="3">
        <f t="shared" ca="1" si="17"/>
        <v>0.11432749119799841</v>
      </c>
      <c r="M145" s="3">
        <f t="shared" ca="1" si="17"/>
        <v>0.11943578606658935</v>
      </c>
      <c r="N145" s="3">
        <f t="shared" ca="1" si="17"/>
        <v>5.864190230550214E-2</v>
      </c>
      <c r="O145" s="3">
        <f t="shared" ca="1" si="17"/>
        <v>6.1917395435495383E-2</v>
      </c>
      <c r="P145" s="3">
        <f t="shared" ca="1" si="17"/>
        <v>0.10556398290419969</v>
      </c>
      <c r="Q145" s="3">
        <f t="shared" ca="1" si="16"/>
        <v>0.1131864540127208</v>
      </c>
      <c r="R145" s="3">
        <f t="shared" ca="1" si="16"/>
        <v>0.10328350483589877</v>
      </c>
      <c r="S145" s="3">
        <f t="shared" ca="1" si="16"/>
        <v>7.9477650704832051E-2</v>
      </c>
    </row>
    <row r="146" spans="1:19">
      <c r="A146" t="s">
        <v>106</v>
      </c>
      <c r="B146" s="3" t="e">
        <f t="shared" ca="1" si="17"/>
        <v>#REF!</v>
      </c>
      <c r="C146" s="3">
        <f t="shared" ca="1" si="17"/>
        <v>5.5170034403077148E-2</v>
      </c>
      <c r="D146" s="3">
        <f t="shared" ca="1" si="17"/>
        <v>0.10494587524103093</v>
      </c>
      <c r="E146" s="3">
        <f t="shared" ca="1" si="17"/>
        <v>3.6778167317854736E-2</v>
      </c>
      <c r="F146" s="3">
        <f t="shared" ca="1" si="17"/>
        <v>0.11267863167300998</v>
      </c>
      <c r="G146" s="3">
        <f t="shared" ca="1" si="17"/>
        <v>3.8942610433352204E-2</v>
      </c>
      <c r="H146" s="3">
        <f t="shared" ca="1" si="17"/>
        <v>0.1349987362572827</v>
      </c>
      <c r="I146" s="3">
        <f t="shared" ca="1" si="17"/>
        <v>0.1582704028443184</v>
      </c>
      <c r="J146" s="3">
        <f t="shared" ca="1" si="17"/>
        <v>2.7799683871712114E-2</v>
      </c>
      <c r="K146" s="3">
        <f t="shared" ca="1" si="17"/>
        <v>0.11298688588105417</v>
      </c>
      <c r="L146" s="3">
        <f t="shared" ca="1" si="17"/>
        <v>0.12061843703659399</v>
      </c>
      <c r="M146" s="3">
        <f t="shared" ca="1" si="17"/>
        <v>0.11595246728545286</v>
      </c>
      <c r="N146" s="3">
        <f t="shared" ca="1" si="17"/>
        <v>5.9095641412136336E-2</v>
      </c>
      <c r="O146" s="3">
        <f t="shared" ca="1" si="17"/>
        <v>7.3893940752045459E-2</v>
      </c>
      <c r="P146" s="3">
        <f t="shared" ca="1" si="17"/>
        <v>9.195426999503073E-2</v>
      </c>
      <c r="Q146" s="3">
        <f t="shared" ca="1" si="16"/>
        <v>0.1217455489305517</v>
      </c>
      <c r="R146" s="3">
        <f t="shared" ca="1" si="16"/>
        <v>0.12758561724824055</v>
      </c>
      <c r="S146" s="3">
        <f t="shared" ca="1" si="16"/>
        <v>7.2916551110873057E-2</v>
      </c>
    </row>
    <row r="147" spans="1:19">
      <c r="A147" t="s">
        <v>107</v>
      </c>
      <c r="B147" s="3" t="e">
        <f t="shared" ca="1" si="17"/>
        <v>#REF!</v>
      </c>
      <c r="C147" s="3">
        <f t="shared" ca="1" si="17"/>
        <v>5.1867143203919872E-2</v>
      </c>
      <c r="D147" s="3">
        <f t="shared" ca="1" si="17"/>
        <v>9.4742403607764758E-2</v>
      </c>
      <c r="E147" s="3">
        <f t="shared" ca="1" si="17"/>
        <v>3.0436136680634909E-2</v>
      </c>
      <c r="F147" s="3">
        <f t="shared" ca="1" si="17"/>
        <v>0.11823444058704891</v>
      </c>
      <c r="G147" s="3">
        <f t="shared" ca="1" si="17"/>
        <v>5.3386392091789255E-2</v>
      </c>
      <c r="H147" s="3">
        <f t="shared" ca="1" si="17"/>
        <v>0.12021486520583999</v>
      </c>
      <c r="I147" s="3">
        <f t="shared" ca="1" si="17"/>
        <v>0.160826306850815</v>
      </c>
      <c r="J147" s="3">
        <f t="shared" ca="1" si="17"/>
        <v>2.4376810434967287E-2</v>
      </c>
      <c r="K147" s="3">
        <f t="shared" ca="1" si="17"/>
        <v>0.10432913548205366</v>
      </c>
      <c r="L147" s="3">
        <f t="shared" ca="1" si="17"/>
        <v>0.1227903915663755</v>
      </c>
      <c r="M147" s="3">
        <f t="shared" ca="1" si="17"/>
        <v>0.10737244644793333</v>
      </c>
      <c r="N147" s="3">
        <f t="shared" ca="1" si="17"/>
        <v>5.7434294450681635E-2</v>
      </c>
      <c r="O147" s="3">
        <f t="shared" ca="1" si="17"/>
        <v>5.7791242745374574E-2</v>
      </c>
      <c r="P147" s="3">
        <f t="shared" ca="1" si="17"/>
        <v>7.7484919870346017E-2</v>
      </c>
      <c r="Q147" s="3">
        <f t="shared" ca="1" si="16"/>
        <v>0.12225656055677388</v>
      </c>
      <c r="R147" s="3">
        <f t="shared" ca="1" si="16"/>
        <v>0.11757423830508607</v>
      </c>
      <c r="S147" s="3">
        <f t="shared" ca="1" si="16"/>
        <v>7.2391476388229903E-2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15</vt:i4>
      </vt:variant>
    </vt:vector>
  </HeadingPairs>
  <TitlesOfParts>
    <vt:vector size="19" baseType="lpstr">
      <vt:lpstr>Vasicek</vt:lpstr>
      <vt:lpstr>SMM</vt:lpstr>
      <vt:lpstr>R adjusted</vt:lpstr>
      <vt:lpstr>GARCH</vt:lpstr>
      <vt:lpstr>_0.000003</vt:lpstr>
      <vt:lpstr>alpha</vt:lpstr>
      <vt:lpstr>beta</vt:lpstr>
      <vt:lpstr>dt</vt:lpstr>
      <vt:lpstr>gamma</vt:lpstr>
      <vt:lpstr>IY</vt:lpstr>
      <vt:lpstr>k</vt:lpstr>
      <vt:lpstr>kappa</vt:lpstr>
      <vt:lpstr>r0</vt:lpstr>
      <vt:lpstr>ro</vt:lpstr>
      <vt:lpstr>sigma</vt:lpstr>
      <vt:lpstr>SMM</vt:lpstr>
      <vt:lpstr>T</vt:lpstr>
      <vt:lpstr>theta</vt:lpstr>
      <vt:lpstr>volitity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Liang</dc:creator>
  <cp:lastModifiedBy>Carol</cp:lastModifiedBy>
  <dcterms:created xsi:type="dcterms:W3CDTF">2016-09-15T13:37:02Z</dcterms:created>
  <dcterms:modified xsi:type="dcterms:W3CDTF">2019-03-20T13:43:46Z</dcterms:modified>
</cp:coreProperties>
</file>