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YAN\Documents\Measurement data\2024 1 8\"/>
    </mc:Choice>
  </mc:AlternateContent>
  <xr:revisionPtr revIDLastSave="0" documentId="13_ncr:1_{489D23E3-CC3A-49FD-BDD2-E3F439541DA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libration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4" i="2"/>
  <c r="C4" i="2"/>
  <c r="C5" i="2"/>
  <c r="C6" i="2"/>
  <c r="C7" i="2"/>
  <c r="C8" i="2"/>
  <c r="C3" i="2"/>
  <c r="R19" i="1" l="1"/>
  <c r="R24" i="1"/>
  <c r="R23" i="1"/>
  <c r="R22" i="1"/>
  <c r="R21" i="1"/>
  <c r="R20" i="1"/>
  <c r="P24" i="1"/>
  <c r="P23" i="1"/>
  <c r="S23" i="1" s="1"/>
  <c r="P22" i="1"/>
  <c r="P21" i="1"/>
  <c r="S21" i="1" s="1"/>
  <c r="P20" i="1"/>
  <c r="P19" i="1"/>
  <c r="L19" i="1"/>
  <c r="L24" i="1"/>
  <c r="L23" i="1"/>
  <c r="L22" i="1"/>
  <c r="L21" i="1"/>
  <c r="L20" i="1"/>
  <c r="J24" i="1"/>
  <c r="J23" i="1"/>
  <c r="J22" i="1"/>
  <c r="J21" i="1"/>
  <c r="J20" i="1"/>
  <c r="J19" i="1"/>
  <c r="F19" i="1"/>
  <c r="F24" i="1"/>
  <c r="F23" i="1"/>
  <c r="F22" i="1"/>
  <c r="F21" i="1"/>
  <c r="F20" i="1"/>
  <c r="C24" i="1"/>
  <c r="C23" i="1"/>
  <c r="C22" i="1"/>
  <c r="C21" i="1"/>
  <c r="C20" i="1"/>
  <c r="C19" i="1"/>
  <c r="H4" i="1"/>
  <c r="H5" i="1"/>
  <c r="H6" i="1"/>
  <c r="H7" i="1"/>
  <c r="H8" i="1"/>
  <c r="H10" i="1"/>
  <c r="H11" i="1"/>
  <c r="H12" i="1"/>
  <c r="H13" i="1"/>
  <c r="H14" i="1"/>
  <c r="H3" i="1"/>
  <c r="F8" i="1"/>
  <c r="F10" i="1"/>
  <c r="F11" i="1"/>
  <c r="F12" i="1"/>
  <c r="F13" i="1"/>
  <c r="F14" i="1"/>
  <c r="F4" i="1"/>
  <c r="F5" i="1"/>
  <c r="F6" i="1"/>
  <c r="F7" i="1"/>
  <c r="F3" i="1"/>
  <c r="C14" i="1"/>
  <c r="C13" i="1"/>
  <c r="C12" i="1"/>
  <c r="C11" i="1"/>
  <c r="C10" i="1"/>
  <c r="C4" i="1"/>
  <c r="C5" i="1"/>
  <c r="C6" i="1"/>
  <c r="C7" i="1"/>
  <c r="C8" i="1"/>
  <c r="C3" i="1"/>
  <c r="D3" i="1" s="1"/>
  <c r="S19" i="1" l="1"/>
  <c r="S22" i="1"/>
  <c r="S20" i="1"/>
  <c r="S24" i="1"/>
  <c r="M23" i="1"/>
  <c r="D21" i="1"/>
  <c r="G24" i="1"/>
  <c r="M20" i="1"/>
  <c r="M22" i="1"/>
  <c r="M21" i="1"/>
  <c r="M24" i="1"/>
  <c r="M19" i="1"/>
  <c r="G21" i="1"/>
  <c r="G19" i="1"/>
  <c r="D8" i="1"/>
  <c r="D22" i="1"/>
  <c r="H22" i="1" s="1"/>
  <c r="T22" i="1" s="1"/>
  <c r="D4" i="1"/>
  <c r="D13" i="1"/>
  <c r="G22" i="1"/>
  <c r="G20" i="1"/>
  <c r="D7" i="1"/>
  <c r="D10" i="1"/>
  <c r="D14" i="1"/>
  <c r="G23" i="1"/>
  <c r="D19" i="1"/>
  <c r="D6" i="1"/>
  <c r="D11" i="1"/>
  <c r="D23" i="1"/>
  <c r="H23" i="1" s="1"/>
  <c r="T23" i="1" s="1"/>
  <c r="D5" i="1"/>
  <c r="D12" i="1"/>
  <c r="D20" i="1"/>
  <c r="D24" i="1"/>
  <c r="H24" i="1" s="1"/>
  <c r="T24" i="1" s="1"/>
  <c r="H19" i="1" l="1"/>
  <c r="H21" i="1"/>
  <c r="T21" i="1" s="1"/>
  <c r="N24" i="1"/>
  <c r="N23" i="1"/>
  <c r="H20" i="1"/>
  <c r="N22" i="1"/>
  <c r="N21" i="1" l="1"/>
  <c r="N20" i="1"/>
  <c r="T20" i="1"/>
</calcChain>
</file>

<file path=xl/sharedStrings.xml><?xml version="1.0" encoding="utf-8"?>
<sst xmlns="http://schemas.openxmlformats.org/spreadsheetml/2006/main" count="48" uniqueCount="22">
  <si>
    <t>THM7025 (mT)</t>
  </si>
  <si>
    <t>current (A)</t>
  </si>
  <si>
    <t>coil2</t>
  </si>
  <si>
    <t>coil 2 (+)</t>
  </si>
  <si>
    <t>coil 1 (-)</t>
  </si>
  <si>
    <t>(Gauss)</t>
  </si>
  <si>
    <t>DGM102  \pm 20</t>
  </si>
  <si>
    <t>(mT)</t>
  </si>
  <si>
    <t>corrected</t>
  </si>
  <si>
    <t>Corrected</t>
  </si>
  <si>
    <t>Current</t>
  </si>
  <si>
    <t>Reading 1</t>
  </si>
  <si>
    <t>Reading 2</t>
  </si>
  <si>
    <t>THM7025(+) (mT)</t>
  </si>
  <si>
    <t>THM7025(-) (mT)</t>
  </si>
  <si>
    <t>Average</t>
  </si>
  <si>
    <t>corrected (mT)</t>
  </si>
  <si>
    <t>% error</t>
  </si>
  <si>
    <t>(mA)</t>
  </si>
  <si>
    <t>percentage difference</t>
  </si>
  <si>
    <t>Gaussmeter reading (mT)</t>
  </si>
  <si>
    <t>Teslameter reading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</si>
</sst>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Calibration!$A$19:$A$24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Calibration!$H$19:$H$24</c:f>
              <c:numCache>
                <c:formatCode>General</c:formatCode>
                <c:ptCount val="6"/>
                <c:pt idx="0">
                  <c:v>0</c:v>
                </c:pt>
                <c:pt idx="1">
                  <c:v>47</c:v>
                </c:pt>
                <c:pt idx="2">
                  <c:v>78.050000000000011</c:v>
                </c:pt>
                <c:pt idx="3">
                  <c:v>81.25</c:v>
                </c:pt>
                <c:pt idx="4">
                  <c:v>101.5</c:v>
                </c:pt>
                <c:pt idx="5">
                  <c:v>120.95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9-44B8-9D83-819AE909026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Calibration!$A$19:$A$24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Calibration!$M$19:$M$24</c:f>
              <c:numCache>
                <c:formatCode>General</c:formatCode>
                <c:ptCount val="6"/>
                <c:pt idx="0">
                  <c:v>0</c:v>
                </c:pt>
                <c:pt idx="1">
                  <c:v>46.9</c:v>
                </c:pt>
                <c:pt idx="2">
                  <c:v>63.45</c:v>
                </c:pt>
                <c:pt idx="3">
                  <c:v>80.150000000000006</c:v>
                </c:pt>
                <c:pt idx="4">
                  <c:v>100.6</c:v>
                </c:pt>
                <c:pt idx="5">
                  <c:v>120.35000000000001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9-44B8-9D83-819AE909026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Calibration!$A$19:$A$24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Calibration!$S$19:$S$24</c:f>
              <c:numCache>
                <c:formatCode>General</c:formatCode>
                <c:ptCount val="6"/>
                <c:pt idx="0">
                  <c:v>0</c:v>
                </c:pt>
                <c:pt idx="1">
                  <c:v>51.010000000000005</c:v>
                </c:pt>
                <c:pt idx="2">
                  <c:v>66.91</c:v>
                </c:pt>
                <c:pt idx="3">
                  <c:v>84.860000000000014</c:v>
                </c:pt>
                <c:pt idx="4">
                  <c:v>101.91</c:v>
                </c:pt>
                <c:pt idx="5">
                  <c:v>118.81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9-44B8-9D83-819AE909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58512"/>
        <c:axId val="1840159760"/>
      </c:scatterChart>
      <c:valAx>
        <c:axId val="18401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59760"/>
        <c:crosses val="autoZero"/>
        <c:crossBetween val="midCat"/>
      </c:valAx>
      <c:valAx>
        <c:axId val="18401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5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570281</xdr:colOff>
      <xdr:row>26</xdr:row>
      <xdr:rowOff>188697</xdr:rowOff>
    </xdr:from>
    <xdr:to>
      <xdr:col>16</xdr:col>
      <xdr:colOff>457492</xdr:colOff>
      <xdr:row>45</xdr:row>
      <xdr:rowOff>170524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71AF0-5B30-4227-BF7C-1735E0084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topLeftCell="C15" zoomScale="115" zoomScaleNormal="115" workbookViewId="0">
      <selection activeCell="E20" sqref="E20"/>
    </sheetView>
  </sheetViews>
  <sheetFormatPr defaultRowHeight="15" x14ac:dyDescent="0.25"/>
  <cols>
    <col min="1" max="1" width="11.140625" style="1" bestFit="1" customWidth="1"/>
    <col min="2" max="2" width="8.7109375" style="1" bestFit="1" customWidth="1"/>
    <col min="3" max="3" width="7.42578125" style="1" bestFit="1" customWidth="1"/>
    <col min="4" max="4" width="15" style="1" bestFit="1" customWidth="1"/>
    <col min="5" max="5" width="8.7109375" style="1" bestFit="1" customWidth="1"/>
    <col min="6" max="6" width="10.7109375" style="1" bestFit="1" customWidth="1"/>
    <col min="7" max="7" width="15" style="1" bestFit="1" customWidth="1"/>
    <col min="8" max="8" width="10.7109375" style="1" bestFit="1" customWidth="1"/>
    <col min="9" max="9" width="7.42578125" style="1" bestFit="1" customWidth="1"/>
    <col min="10" max="10" width="15" style="1" bestFit="1" customWidth="1"/>
    <col min="11" max="11" width="7.42578125" style="1" bestFit="1" customWidth="1"/>
    <col min="12" max="12" width="15" style="1" bestFit="1" customWidth="1"/>
    <col min="13" max="13" width="9.28515625" style="1" bestFit="1" customWidth="1"/>
    <col min="14" max="14" width="7.85546875" style="1" bestFit="1" customWidth="1"/>
    <col min="15" max="15" width="7.42578125" style="1" bestFit="1" customWidth="1"/>
    <col min="16" max="16" width="15" style="1" bestFit="1" customWidth="1"/>
    <col min="17" max="17" width="7.42578125" style="1" bestFit="1" customWidth="1"/>
    <col min="18" max="18" width="15" style="1" bestFit="1" customWidth="1"/>
    <col min="19" max="19" width="9.28515625" style="1" bestFit="1" customWidth="1"/>
    <col min="20" max="20" width="7.85546875" style="1" bestFit="1" customWidth="1"/>
    <col min="21" max="16384" width="9.140625" style="1"/>
  </cols>
  <sheetData>
    <row r="1" spans="1:20" hidden="1" x14ac:dyDescent="0.25">
      <c r="A1" s="1" t="s">
        <v>1</v>
      </c>
      <c r="B1" s="11" t="s">
        <v>6</v>
      </c>
      <c r="C1" s="11"/>
      <c r="D1" s="11"/>
      <c r="E1" s="11" t="s">
        <v>0</v>
      </c>
      <c r="F1" s="11"/>
      <c r="G1" s="11"/>
      <c r="H1" s="11"/>
    </row>
    <row r="2" spans="1:20" hidden="1" x14ac:dyDescent="0.25">
      <c r="B2" s="1" t="s">
        <v>5</v>
      </c>
      <c r="C2" s="1" t="s">
        <v>7</v>
      </c>
      <c r="D2" s="1" t="s">
        <v>8</v>
      </c>
      <c r="E2" s="1" t="s">
        <v>4</v>
      </c>
      <c r="F2" s="1" t="s">
        <v>9</v>
      </c>
      <c r="G2" s="1" t="s">
        <v>3</v>
      </c>
      <c r="H2" s="1" t="s">
        <v>9</v>
      </c>
    </row>
    <row r="3" spans="1:20" hidden="1" x14ac:dyDescent="0.25">
      <c r="A3" s="1">
        <v>0</v>
      </c>
      <c r="B3" s="1">
        <v>-23</v>
      </c>
      <c r="C3" s="1">
        <f>B3*0.1</f>
        <v>-2.3000000000000003</v>
      </c>
      <c r="D3" s="1">
        <f>C3-$C$3</f>
        <v>0</v>
      </c>
      <c r="E3" s="1">
        <v>21</v>
      </c>
      <c r="F3" s="1">
        <f>E3-$E$3</f>
        <v>0</v>
      </c>
      <c r="G3" s="1">
        <v>0.44</v>
      </c>
      <c r="H3" s="1">
        <f>G3-$G$3</f>
        <v>0</v>
      </c>
    </row>
    <row r="4" spans="1:20" hidden="1" x14ac:dyDescent="0.25">
      <c r="A4" s="1">
        <v>0.3</v>
      </c>
      <c r="B4" s="1">
        <v>429</v>
      </c>
      <c r="C4" s="1">
        <f t="shared" ref="C4:C8" si="0">B4*0.1</f>
        <v>42.900000000000006</v>
      </c>
      <c r="D4" s="1">
        <f t="shared" ref="D4:D14" si="1">C4-$C$3</f>
        <v>45.2</v>
      </c>
      <c r="E4" s="1">
        <v>66</v>
      </c>
      <c r="F4" s="1">
        <f t="shared" ref="F4:F14" si="2">E4-$E$3</f>
        <v>45</v>
      </c>
      <c r="G4" s="1">
        <v>51.2</v>
      </c>
      <c r="H4" s="1">
        <f t="shared" ref="H4:H14" si="3">G4-$G$3</f>
        <v>50.760000000000005</v>
      </c>
    </row>
    <row r="5" spans="1:20" hidden="1" x14ac:dyDescent="0.25">
      <c r="A5" s="1">
        <v>0.4</v>
      </c>
      <c r="B5" s="1">
        <v>884</v>
      </c>
      <c r="C5" s="1">
        <f t="shared" si="0"/>
        <v>88.4</v>
      </c>
      <c r="D5" s="1">
        <f t="shared" si="1"/>
        <v>90.7</v>
      </c>
      <c r="E5" s="1">
        <v>82.5</v>
      </c>
      <c r="F5" s="1">
        <f t="shared" si="2"/>
        <v>61.5</v>
      </c>
      <c r="G5" s="1">
        <v>64.7</v>
      </c>
      <c r="H5" s="1">
        <f t="shared" si="3"/>
        <v>64.260000000000005</v>
      </c>
    </row>
    <row r="6" spans="1:20" hidden="1" x14ac:dyDescent="0.25">
      <c r="A6" s="1">
        <v>0.5</v>
      </c>
      <c r="B6" s="1">
        <v>764</v>
      </c>
      <c r="C6" s="1">
        <f t="shared" si="0"/>
        <v>76.400000000000006</v>
      </c>
      <c r="D6" s="1">
        <f t="shared" si="1"/>
        <v>78.7</v>
      </c>
      <c r="E6" s="1">
        <v>98.7</v>
      </c>
      <c r="F6" s="1">
        <f t="shared" si="2"/>
        <v>77.7</v>
      </c>
      <c r="G6" s="1">
        <v>81.900000000000006</v>
      </c>
      <c r="H6" s="1">
        <f t="shared" si="3"/>
        <v>81.460000000000008</v>
      </c>
    </row>
    <row r="7" spans="1:20" hidden="1" x14ac:dyDescent="0.25">
      <c r="A7" s="1">
        <v>0.6</v>
      </c>
      <c r="B7" s="1">
        <v>969</v>
      </c>
      <c r="C7" s="1">
        <f t="shared" si="0"/>
        <v>96.9</v>
      </c>
      <c r="D7" s="1">
        <f t="shared" si="1"/>
        <v>99.2</v>
      </c>
      <c r="E7" s="1">
        <v>119.4</v>
      </c>
      <c r="F7" s="1">
        <f t="shared" si="2"/>
        <v>98.4</v>
      </c>
      <c r="G7" s="1">
        <v>99.2</v>
      </c>
      <c r="H7" s="1">
        <f t="shared" si="3"/>
        <v>98.76</v>
      </c>
    </row>
    <row r="8" spans="1:20" hidden="1" x14ac:dyDescent="0.25">
      <c r="A8" s="1">
        <v>0.7</v>
      </c>
      <c r="B8" s="1">
        <v>1185</v>
      </c>
      <c r="C8" s="1">
        <f t="shared" si="0"/>
        <v>118.5</v>
      </c>
      <c r="D8" s="1">
        <f t="shared" si="1"/>
        <v>120.8</v>
      </c>
      <c r="E8" s="1">
        <v>140.30000000000001</v>
      </c>
      <c r="F8" s="1">
        <f t="shared" si="2"/>
        <v>119.30000000000001</v>
      </c>
      <c r="G8" s="1">
        <v>118.1</v>
      </c>
      <c r="H8" s="1">
        <f t="shared" si="3"/>
        <v>117.66</v>
      </c>
    </row>
    <row r="9" spans="1:20" hidden="1" x14ac:dyDescent="0.25">
      <c r="A9" s="1" t="s">
        <v>2</v>
      </c>
    </row>
    <row r="10" spans="1:20" hidden="1" x14ac:dyDescent="0.25">
      <c r="A10" s="1">
        <v>0.3</v>
      </c>
      <c r="B10" s="1">
        <v>465</v>
      </c>
      <c r="C10" s="1">
        <f>B10*0.1</f>
        <v>46.5</v>
      </c>
      <c r="D10" s="1">
        <f t="shared" si="1"/>
        <v>48.8</v>
      </c>
      <c r="E10" s="1">
        <v>69.8</v>
      </c>
      <c r="F10" s="1">
        <f t="shared" si="2"/>
        <v>48.8</v>
      </c>
      <c r="G10" s="1">
        <v>51.7</v>
      </c>
      <c r="H10" s="1">
        <f t="shared" si="3"/>
        <v>51.260000000000005</v>
      </c>
    </row>
    <row r="11" spans="1:20" hidden="1" x14ac:dyDescent="0.25">
      <c r="A11" s="1">
        <v>0.4</v>
      </c>
      <c r="B11" s="1">
        <v>631</v>
      </c>
      <c r="C11" s="1">
        <f t="shared" ref="C11:C14" si="4">B11*0.1</f>
        <v>63.1</v>
      </c>
      <c r="D11" s="1">
        <f t="shared" si="1"/>
        <v>65.400000000000006</v>
      </c>
      <c r="E11" s="1">
        <v>86.4</v>
      </c>
      <c r="F11" s="1">
        <f t="shared" si="2"/>
        <v>65.400000000000006</v>
      </c>
      <c r="G11" s="1">
        <v>70</v>
      </c>
      <c r="H11" s="1">
        <f t="shared" si="3"/>
        <v>69.56</v>
      </c>
    </row>
    <row r="12" spans="1:20" hidden="1" x14ac:dyDescent="0.25">
      <c r="A12" s="1">
        <v>0.5</v>
      </c>
      <c r="B12" s="1">
        <v>815</v>
      </c>
      <c r="C12" s="1">
        <f t="shared" si="4"/>
        <v>81.5</v>
      </c>
      <c r="D12" s="1">
        <f t="shared" si="1"/>
        <v>83.8</v>
      </c>
      <c r="E12" s="1">
        <v>103.6</v>
      </c>
      <c r="F12" s="1">
        <f t="shared" si="2"/>
        <v>82.6</v>
      </c>
      <c r="G12" s="1">
        <v>88.7</v>
      </c>
      <c r="H12" s="1">
        <f t="shared" si="3"/>
        <v>88.26</v>
      </c>
    </row>
    <row r="13" spans="1:20" hidden="1" x14ac:dyDescent="0.25">
      <c r="A13" s="1">
        <v>0.6</v>
      </c>
      <c r="B13" s="1">
        <v>1015</v>
      </c>
      <c r="C13" s="1">
        <f t="shared" si="4"/>
        <v>101.5</v>
      </c>
      <c r="D13" s="1">
        <f t="shared" si="1"/>
        <v>103.8</v>
      </c>
      <c r="E13" s="1">
        <v>123.8</v>
      </c>
      <c r="F13" s="1">
        <f t="shared" si="2"/>
        <v>102.8</v>
      </c>
      <c r="G13" s="1">
        <v>105.5</v>
      </c>
      <c r="H13" s="1">
        <f t="shared" si="3"/>
        <v>105.06</v>
      </c>
    </row>
    <row r="14" spans="1:20" hidden="1" x14ac:dyDescent="0.25">
      <c r="A14" s="1">
        <v>0.7</v>
      </c>
      <c r="B14" s="1">
        <v>1188</v>
      </c>
      <c r="C14" s="1">
        <f t="shared" si="4"/>
        <v>118.80000000000001</v>
      </c>
      <c r="D14" s="1">
        <f t="shared" si="1"/>
        <v>121.10000000000001</v>
      </c>
      <c r="E14" s="1">
        <v>142.4</v>
      </c>
      <c r="F14" s="1">
        <f t="shared" si="2"/>
        <v>121.4</v>
      </c>
      <c r="G14" s="1">
        <v>120.4</v>
      </c>
      <c r="H14" s="1">
        <f t="shared" si="3"/>
        <v>119.96000000000001</v>
      </c>
    </row>
    <row r="16" spans="1:20" x14ac:dyDescent="0.25">
      <c r="A16" s="2" t="s">
        <v>10</v>
      </c>
      <c r="B16" s="13" t="s">
        <v>6</v>
      </c>
      <c r="C16" s="13"/>
      <c r="D16" s="13"/>
      <c r="E16" s="13"/>
      <c r="F16" s="13"/>
      <c r="G16" s="13"/>
      <c r="H16" s="13"/>
      <c r="I16" s="12" t="s">
        <v>14</v>
      </c>
      <c r="J16" s="13"/>
      <c r="K16" s="13"/>
      <c r="L16" s="13"/>
      <c r="M16" s="13"/>
      <c r="N16" s="14"/>
      <c r="O16" s="12" t="s">
        <v>13</v>
      </c>
      <c r="P16" s="13"/>
      <c r="Q16" s="13"/>
      <c r="R16" s="13"/>
      <c r="S16" s="13"/>
      <c r="T16" s="14"/>
    </row>
    <row r="17" spans="1:20" x14ac:dyDescent="0.25">
      <c r="A17" s="3"/>
      <c r="B17" s="11" t="s">
        <v>11</v>
      </c>
      <c r="C17" s="11"/>
      <c r="D17" s="11"/>
      <c r="E17" s="11" t="s">
        <v>12</v>
      </c>
      <c r="F17" s="11"/>
      <c r="G17" s="11"/>
      <c r="H17" s="1" t="s">
        <v>15</v>
      </c>
      <c r="I17" s="15" t="s">
        <v>11</v>
      </c>
      <c r="J17" s="11"/>
      <c r="K17" s="11" t="s">
        <v>12</v>
      </c>
      <c r="L17" s="11"/>
      <c r="M17" s="1" t="s">
        <v>15</v>
      </c>
      <c r="N17" s="3" t="s">
        <v>17</v>
      </c>
      <c r="O17" s="15" t="s">
        <v>11</v>
      </c>
      <c r="P17" s="11"/>
      <c r="Q17" s="11" t="s">
        <v>12</v>
      </c>
      <c r="R17" s="11"/>
      <c r="S17" s="1" t="s">
        <v>15</v>
      </c>
      <c r="T17" s="3" t="s">
        <v>17</v>
      </c>
    </row>
    <row r="18" spans="1:20" ht="15.75" thickBot="1" x14ac:dyDescent="0.3">
      <c r="A18" s="5" t="s">
        <v>18</v>
      </c>
      <c r="B18" s="6" t="s">
        <v>5</v>
      </c>
      <c r="C18" s="6" t="s">
        <v>7</v>
      </c>
      <c r="D18" s="6" t="s">
        <v>16</v>
      </c>
      <c r="E18" s="6" t="s">
        <v>5</v>
      </c>
      <c r="F18" s="6" t="s">
        <v>7</v>
      </c>
      <c r="G18" s="6" t="s">
        <v>16</v>
      </c>
      <c r="H18" s="6" t="s">
        <v>7</v>
      </c>
      <c r="I18" s="7" t="s">
        <v>7</v>
      </c>
      <c r="J18" s="6" t="s">
        <v>16</v>
      </c>
      <c r="K18" s="6" t="s">
        <v>7</v>
      </c>
      <c r="L18" s="6" t="s">
        <v>16</v>
      </c>
      <c r="M18" s="6" t="s">
        <v>7</v>
      </c>
      <c r="N18" s="5"/>
      <c r="O18" s="7" t="s">
        <v>7</v>
      </c>
      <c r="P18" s="6" t="s">
        <v>16</v>
      </c>
      <c r="Q18" s="6" t="s">
        <v>7</v>
      </c>
      <c r="R18" s="6" t="s">
        <v>16</v>
      </c>
      <c r="S18" s="6" t="s">
        <v>7</v>
      </c>
      <c r="T18" s="5"/>
    </row>
    <row r="19" spans="1:20" ht="15.75" thickTop="1" x14ac:dyDescent="0.25">
      <c r="A19" s="3">
        <v>0</v>
      </c>
      <c r="B19" s="1">
        <v>-23</v>
      </c>
      <c r="C19" s="1">
        <f>B19*0.1</f>
        <v>-2.3000000000000003</v>
      </c>
      <c r="D19" s="1">
        <f>C19-$C$3</f>
        <v>0</v>
      </c>
      <c r="E19" s="1">
        <v>-23</v>
      </c>
      <c r="F19" s="1">
        <f>E19*0.1</f>
        <v>-2.3000000000000003</v>
      </c>
      <c r="G19" s="1">
        <f>F19-$C$3</f>
        <v>0</v>
      </c>
      <c r="H19" s="1">
        <f>AVERAGE(D19,G19)</f>
        <v>0</v>
      </c>
      <c r="I19" s="4">
        <v>21</v>
      </c>
      <c r="J19" s="1">
        <f>I19-$E$3</f>
        <v>0</v>
      </c>
      <c r="K19" s="1">
        <v>21</v>
      </c>
      <c r="L19" s="1">
        <f>K19-$E$3</f>
        <v>0</v>
      </c>
      <c r="M19" s="1">
        <f>AVERAGE(L19,J19)</f>
        <v>0</v>
      </c>
      <c r="N19" s="3"/>
      <c r="O19" s="4">
        <v>0.44</v>
      </c>
      <c r="P19" s="1">
        <f>O19-$G$3</f>
        <v>0</v>
      </c>
      <c r="Q19" s="1">
        <v>0.44</v>
      </c>
      <c r="R19" s="1">
        <f>Q19-$G$3</f>
        <v>0</v>
      </c>
      <c r="S19" s="1">
        <f>AVERAGE(R19,P19)</f>
        <v>0</v>
      </c>
      <c r="T19" s="3"/>
    </row>
    <row r="20" spans="1:20" x14ac:dyDescent="0.25">
      <c r="A20" s="3">
        <v>0.3</v>
      </c>
      <c r="B20" s="1">
        <v>429</v>
      </c>
      <c r="C20" s="1">
        <f t="shared" ref="C20:C24" si="5">B20*0.1</f>
        <v>42.900000000000006</v>
      </c>
      <c r="D20" s="1">
        <f t="shared" ref="D20:D24" si="6">C20-$C$3</f>
        <v>45.2</v>
      </c>
      <c r="E20" s="1">
        <v>465</v>
      </c>
      <c r="F20" s="1">
        <f>E20*0.1</f>
        <v>46.5</v>
      </c>
      <c r="G20" s="1">
        <f>F20-$C$3</f>
        <v>48.8</v>
      </c>
      <c r="H20" s="1">
        <f t="shared" ref="H20:H24" si="7">AVERAGE(D20,G20)</f>
        <v>47</v>
      </c>
      <c r="I20" s="4">
        <v>66</v>
      </c>
      <c r="J20" s="1">
        <f t="shared" ref="J20:J24" si="8">I20-$E$3</f>
        <v>45</v>
      </c>
      <c r="K20" s="1">
        <v>69.8</v>
      </c>
      <c r="L20" s="1">
        <f t="shared" ref="L20:L24" si="9">K20-$E$3</f>
        <v>48.8</v>
      </c>
      <c r="M20" s="1">
        <f t="shared" ref="M20:M24" si="10">AVERAGE(L20,J20)</f>
        <v>46.9</v>
      </c>
      <c r="N20" s="8">
        <f>(M20-H20)/H20</f>
        <v>-2.1276595744681155E-3</v>
      </c>
      <c r="O20" s="4">
        <v>51.2</v>
      </c>
      <c r="P20" s="1">
        <f t="shared" ref="P20:P24" si="11">O20-$G$3</f>
        <v>50.760000000000005</v>
      </c>
      <c r="Q20" s="1">
        <v>51.7</v>
      </c>
      <c r="R20" s="1">
        <f t="shared" ref="R20:R24" si="12">Q20-$G$3</f>
        <v>51.260000000000005</v>
      </c>
      <c r="S20" s="1">
        <f t="shared" ref="S20:S24" si="13">AVERAGE(R20,P20)</f>
        <v>51.010000000000005</v>
      </c>
      <c r="T20" s="8">
        <f>(S20-H20)/H20</f>
        <v>8.5319148936170319E-2</v>
      </c>
    </row>
    <row r="21" spans="1:20" x14ac:dyDescent="0.25">
      <c r="A21" s="3">
        <v>0.4</v>
      </c>
      <c r="B21" s="1">
        <v>884</v>
      </c>
      <c r="C21" s="1">
        <f t="shared" si="5"/>
        <v>88.4</v>
      </c>
      <c r="D21" s="1">
        <f t="shared" si="6"/>
        <v>90.7</v>
      </c>
      <c r="E21" s="1">
        <v>631</v>
      </c>
      <c r="F21" s="1">
        <f t="shared" ref="F21:F24" si="14">E21*0.1</f>
        <v>63.1</v>
      </c>
      <c r="G21" s="1">
        <f t="shared" ref="G21:G24" si="15">F21-$C$3</f>
        <v>65.400000000000006</v>
      </c>
      <c r="H21" s="1">
        <f t="shared" si="7"/>
        <v>78.050000000000011</v>
      </c>
      <c r="I21" s="4">
        <v>82.5</v>
      </c>
      <c r="J21" s="1">
        <f t="shared" si="8"/>
        <v>61.5</v>
      </c>
      <c r="K21" s="1">
        <v>86.4</v>
      </c>
      <c r="L21" s="1">
        <f t="shared" si="9"/>
        <v>65.400000000000006</v>
      </c>
      <c r="M21" s="1">
        <f t="shared" si="10"/>
        <v>63.45</v>
      </c>
      <c r="N21" s="8">
        <f t="shared" ref="N21:N24" si="16">(M21-H21)/H21</f>
        <v>-0.18705957719410643</v>
      </c>
      <c r="O21" s="4">
        <v>64.7</v>
      </c>
      <c r="P21" s="1">
        <f t="shared" si="11"/>
        <v>64.260000000000005</v>
      </c>
      <c r="Q21" s="1">
        <v>70</v>
      </c>
      <c r="R21" s="1">
        <f t="shared" si="12"/>
        <v>69.56</v>
      </c>
      <c r="S21" s="1">
        <f t="shared" si="13"/>
        <v>66.91</v>
      </c>
      <c r="T21" s="8">
        <f t="shared" ref="T21:T24" si="17">(S21-H21)/H21</f>
        <v>-0.14272901985906486</v>
      </c>
    </row>
    <row r="22" spans="1:20" x14ac:dyDescent="0.25">
      <c r="A22" s="3">
        <v>0.5</v>
      </c>
      <c r="B22" s="1">
        <v>764</v>
      </c>
      <c r="C22" s="1">
        <f t="shared" si="5"/>
        <v>76.400000000000006</v>
      </c>
      <c r="D22" s="1">
        <f t="shared" si="6"/>
        <v>78.7</v>
      </c>
      <c r="E22" s="1">
        <v>815</v>
      </c>
      <c r="F22" s="1">
        <f t="shared" si="14"/>
        <v>81.5</v>
      </c>
      <c r="G22" s="1">
        <f t="shared" si="15"/>
        <v>83.8</v>
      </c>
      <c r="H22" s="1">
        <f t="shared" si="7"/>
        <v>81.25</v>
      </c>
      <c r="I22" s="4">
        <v>98.7</v>
      </c>
      <c r="J22" s="1">
        <f t="shared" si="8"/>
        <v>77.7</v>
      </c>
      <c r="K22" s="1">
        <v>103.6</v>
      </c>
      <c r="L22" s="1">
        <f t="shared" si="9"/>
        <v>82.6</v>
      </c>
      <c r="M22" s="1">
        <f t="shared" si="10"/>
        <v>80.150000000000006</v>
      </c>
      <c r="N22" s="8">
        <f t="shared" si="16"/>
        <v>-1.3538461538461468E-2</v>
      </c>
      <c r="O22" s="4">
        <v>81.900000000000006</v>
      </c>
      <c r="P22" s="1">
        <f t="shared" si="11"/>
        <v>81.460000000000008</v>
      </c>
      <c r="Q22" s="1">
        <v>88.7</v>
      </c>
      <c r="R22" s="1">
        <f t="shared" si="12"/>
        <v>88.26</v>
      </c>
      <c r="S22" s="1">
        <f t="shared" si="13"/>
        <v>84.860000000000014</v>
      </c>
      <c r="T22" s="8">
        <f t="shared" si="17"/>
        <v>4.4430769230769399E-2</v>
      </c>
    </row>
    <row r="23" spans="1:20" x14ac:dyDescent="0.25">
      <c r="A23" s="3">
        <v>0.6</v>
      </c>
      <c r="B23" s="1">
        <v>969</v>
      </c>
      <c r="C23" s="1">
        <f t="shared" si="5"/>
        <v>96.9</v>
      </c>
      <c r="D23" s="1">
        <f t="shared" si="6"/>
        <v>99.2</v>
      </c>
      <c r="E23" s="1">
        <v>1015</v>
      </c>
      <c r="F23" s="1">
        <f t="shared" si="14"/>
        <v>101.5</v>
      </c>
      <c r="G23" s="1">
        <f t="shared" si="15"/>
        <v>103.8</v>
      </c>
      <c r="H23" s="1">
        <f t="shared" si="7"/>
        <v>101.5</v>
      </c>
      <c r="I23" s="4">
        <v>119.4</v>
      </c>
      <c r="J23" s="1">
        <f t="shared" si="8"/>
        <v>98.4</v>
      </c>
      <c r="K23" s="1">
        <v>123.8</v>
      </c>
      <c r="L23" s="1">
        <f t="shared" si="9"/>
        <v>102.8</v>
      </c>
      <c r="M23" s="1">
        <f t="shared" si="10"/>
        <v>100.6</v>
      </c>
      <c r="N23" s="8">
        <f t="shared" si="16"/>
        <v>-8.8669950738916817E-3</v>
      </c>
      <c r="O23" s="4">
        <v>99.2</v>
      </c>
      <c r="P23" s="1">
        <f t="shared" si="11"/>
        <v>98.76</v>
      </c>
      <c r="Q23" s="1">
        <v>105.5</v>
      </c>
      <c r="R23" s="1">
        <f t="shared" si="12"/>
        <v>105.06</v>
      </c>
      <c r="S23" s="1">
        <f t="shared" si="13"/>
        <v>101.91</v>
      </c>
      <c r="T23" s="8">
        <f t="shared" si="17"/>
        <v>4.0394088669950404E-3</v>
      </c>
    </row>
    <row r="24" spans="1:20" ht="15.75" thickBot="1" x14ac:dyDescent="0.3">
      <c r="A24" s="5">
        <v>0.7</v>
      </c>
      <c r="B24" s="6">
        <v>1185</v>
      </c>
      <c r="C24" s="6">
        <f t="shared" si="5"/>
        <v>118.5</v>
      </c>
      <c r="D24" s="6">
        <f t="shared" si="6"/>
        <v>120.8</v>
      </c>
      <c r="E24" s="6">
        <v>1188</v>
      </c>
      <c r="F24" s="6">
        <f t="shared" si="14"/>
        <v>118.80000000000001</v>
      </c>
      <c r="G24" s="6">
        <f t="shared" si="15"/>
        <v>121.10000000000001</v>
      </c>
      <c r="H24" s="6">
        <f t="shared" si="7"/>
        <v>120.95</v>
      </c>
      <c r="I24" s="7">
        <v>140.30000000000001</v>
      </c>
      <c r="J24" s="6">
        <f t="shared" si="8"/>
        <v>119.30000000000001</v>
      </c>
      <c r="K24" s="6">
        <v>142.4</v>
      </c>
      <c r="L24" s="6">
        <f t="shared" si="9"/>
        <v>121.4</v>
      </c>
      <c r="M24" s="6">
        <f t="shared" si="10"/>
        <v>120.35000000000001</v>
      </c>
      <c r="N24" s="9">
        <f t="shared" si="16"/>
        <v>-4.9607275733773819E-3</v>
      </c>
      <c r="O24" s="7">
        <v>118.1</v>
      </c>
      <c r="P24" s="6">
        <f t="shared" si="11"/>
        <v>117.66</v>
      </c>
      <c r="Q24" s="6">
        <v>120.4</v>
      </c>
      <c r="R24" s="6">
        <f t="shared" si="12"/>
        <v>119.96000000000001</v>
      </c>
      <c r="S24" s="6">
        <f t="shared" si="13"/>
        <v>118.81</v>
      </c>
      <c r="T24" s="9">
        <f t="shared" si="17"/>
        <v>-1.76932616783795E-2</v>
      </c>
    </row>
    <row r="25" spans="1:20" ht="15.75" thickTop="1" x14ac:dyDescent="0.25"/>
  </sheetData>
  <mergeCells count="11">
    <mergeCell ref="B1:D1"/>
    <mergeCell ref="E1:H1"/>
    <mergeCell ref="B17:D17"/>
    <mergeCell ref="E17:G17"/>
    <mergeCell ref="O16:T16"/>
    <mergeCell ref="O17:P17"/>
    <mergeCell ref="Q17:R17"/>
    <mergeCell ref="B16:H16"/>
    <mergeCell ref="K17:L17"/>
    <mergeCell ref="I17:J17"/>
    <mergeCell ref="I16:N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E945-608B-44CC-820D-9B5B63031DE8}">
  <dimension ref="A2:D18"/>
  <sheetViews>
    <sheetView workbookViewId="0">
      <selection activeCell="A12" sqref="A12:B18"/>
    </sheetView>
  </sheetViews>
  <sheetFormatPr defaultRowHeight="15" x14ac:dyDescent="0.25"/>
  <sheetData>
    <row r="2" spans="1:4" x14ac:dyDescent="0.25">
      <c r="A2" t="s">
        <v>1</v>
      </c>
      <c r="B2" t="s">
        <v>21</v>
      </c>
      <c r="C2" t="s">
        <v>20</v>
      </c>
      <c r="D2" t="s">
        <v>19</v>
      </c>
    </row>
    <row r="3" spans="1:4" x14ac:dyDescent="0.25">
      <c r="A3" s="3">
        <v>0</v>
      </c>
      <c r="B3" s="1">
        <v>0</v>
      </c>
      <c r="C3">
        <f>AVERAGE(Calibration!M19,Calibration!S19)</f>
        <v>0</v>
      </c>
    </row>
    <row r="4" spans="1:4" x14ac:dyDescent="0.25">
      <c r="A4" s="3">
        <v>0.3</v>
      </c>
      <c r="B4" s="1">
        <v>47</v>
      </c>
      <c r="C4">
        <f>AVERAGE(Calibration!M20,Calibration!S20)</f>
        <v>48.954999999999998</v>
      </c>
      <c r="D4" s="10">
        <f>(B4-C4)/C4</f>
        <v>-3.9934633847410854E-2</v>
      </c>
    </row>
    <row r="5" spans="1:4" x14ac:dyDescent="0.25">
      <c r="A5" s="3">
        <v>0.4</v>
      </c>
      <c r="B5" s="1">
        <v>78.050000000000011</v>
      </c>
      <c r="C5">
        <f>AVERAGE(Calibration!M21,Calibration!S21)</f>
        <v>65.180000000000007</v>
      </c>
      <c r="D5" s="10">
        <f t="shared" ref="D5:D8" si="0">(B5-C5)/C5</f>
        <v>0.19745320650506296</v>
      </c>
    </row>
    <row r="6" spans="1:4" x14ac:dyDescent="0.25">
      <c r="A6" s="3">
        <v>0.5</v>
      </c>
      <c r="B6" s="1">
        <v>81.25</v>
      </c>
      <c r="C6">
        <f>AVERAGE(Calibration!M22,Calibration!S22)</f>
        <v>82.50500000000001</v>
      </c>
      <c r="D6" s="10">
        <f t="shared" si="0"/>
        <v>-1.5211199321253373E-2</v>
      </c>
    </row>
    <row r="7" spans="1:4" x14ac:dyDescent="0.25">
      <c r="A7" s="3">
        <v>0.6</v>
      </c>
      <c r="B7" s="1">
        <v>101.5</v>
      </c>
      <c r="C7">
        <f>AVERAGE(Calibration!M23,Calibration!S23)</f>
        <v>101.255</v>
      </c>
      <c r="D7" s="10">
        <f t="shared" si="0"/>
        <v>2.4196335983408678E-3</v>
      </c>
    </row>
    <row r="8" spans="1:4" ht="15.75" thickBot="1" x14ac:dyDescent="0.3">
      <c r="A8" s="5">
        <v>0.7</v>
      </c>
      <c r="B8" s="6">
        <v>120.95</v>
      </c>
      <c r="C8">
        <f>AVERAGE(Calibration!M24,Calibration!S24)</f>
        <v>119.58000000000001</v>
      </c>
      <c r="D8" s="10">
        <f t="shared" si="0"/>
        <v>1.1456765345375399E-2</v>
      </c>
    </row>
    <row r="9" spans="1:4" ht="15.75" thickTop="1" x14ac:dyDescent="0.25"/>
    <row r="12" spans="1:4" x14ac:dyDescent="0.25">
      <c r="A12" s="1"/>
      <c r="B12" s="1"/>
    </row>
    <row r="13" spans="1:4" x14ac:dyDescent="0.25">
      <c r="A13" s="1"/>
      <c r="B13" s="1"/>
    </row>
    <row r="14" spans="1:4" x14ac:dyDescent="0.25">
      <c r="A14" s="1"/>
      <c r="B14" s="1"/>
    </row>
    <row r="15" spans="1:4" x14ac:dyDescent="0.25">
      <c r="A15" s="1"/>
      <c r="B15" s="1"/>
    </row>
    <row r="16" spans="1:4" x14ac:dyDescent="0.25">
      <c r="A16" s="1"/>
      <c r="B16" s="1"/>
    </row>
    <row r="17" spans="1:2" ht="15.75" thickBot="1" x14ac:dyDescent="0.3">
      <c r="A17" s="6"/>
      <c r="B17" s="6"/>
    </row>
    <row r="18" spans="1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2015-06-05T18:17:20Z</dcterms:created>
  <dcterms:modified xsi:type="dcterms:W3CDTF">2024-05-22T07:43:43Z</dcterms:modified>
</cp:coreProperties>
</file>