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Capstone\raw_data\"/>
    </mc:Choice>
  </mc:AlternateContent>
  <xr:revisionPtr revIDLastSave="0" documentId="8_{8E9E07F5-90AC-45AF-8BED-AE1221C0D632}" xr6:coauthVersionLast="47" xr6:coauthVersionMax="47" xr10:uidLastSave="{00000000-0000-0000-0000-000000000000}"/>
  <bookViews>
    <workbookView xWindow="-103" yWindow="-103" windowWidth="22149" windowHeight="11829" xr2:uid="{DA33F76C-F039-413E-819C-B1C5D540E9C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E28" i="1"/>
  <c r="E29" i="1"/>
  <c r="F30" i="1"/>
  <c r="F31" i="1"/>
  <c r="E31" i="1"/>
  <c r="E30" i="1"/>
  <c r="F22" i="1"/>
  <c r="F23" i="1"/>
  <c r="E22" i="1"/>
  <c r="E23" i="1"/>
  <c r="F25" i="1"/>
  <c r="F24" i="1"/>
  <c r="E25" i="1"/>
  <c r="E24" i="1"/>
  <c r="F14" i="1"/>
  <c r="F15" i="1"/>
  <c r="E14" i="1"/>
  <c r="E15" i="1"/>
  <c r="F17" i="1"/>
  <c r="F16" i="1"/>
  <c r="E17" i="1"/>
  <c r="E16" i="1"/>
  <c r="F8" i="1"/>
  <c r="F9" i="1"/>
  <c r="F10" i="1"/>
  <c r="F11" i="1"/>
  <c r="E10" i="1"/>
  <c r="E11" i="1"/>
  <c r="E9" i="1"/>
  <c r="E8" i="1"/>
  <c r="F5" i="1"/>
  <c r="F4" i="1"/>
  <c r="F3" i="1"/>
  <c r="F2" i="1"/>
  <c r="E5" i="1"/>
  <c r="E4" i="1"/>
  <c r="E3" i="1"/>
  <c r="E2" i="1"/>
</calcChain>
</file>

<file path=xl/sharedStrings.xml><?xml version="1.0" encoding="utf-8"?>
<sst xmlns="http://schemas.openxmlformats.org/spreadsheetml/2006/main" count="38" uniqueCount="12">
  <si>
    <t>匯率</t>
    <phoneticPr fontId="1" type="noConversion"/>
  </si>
  <si>
    <t>年分</t>
    <phoneticPr fontId="1" type="noConversion"/>
  </si>
  <si>
    <t>company</t>
  </si>
  <si>
    <t>year</t>
  </si>
  <si>
    <t>Persistent Systems Limited</t>
  </si>
  <si>
    <t>Tata Consultancy Services Limited</t>
  </si>
  <si>
    <t>Wipro Limited</t>
  </si>
  <si>
    <t>LTIMindtree Limited</t>
  </si>
  <si>
    <t>HCL Technologies Limited</t>
  </si>
  <si>
    <t>Infosys Limited</t>
  </si>
  <si>
    <t>CurrentLiabilities</t>
  </si>
  <si>
    <t>CurrentAssets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</si>
</sst>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1C5A-3C63-445C-8A75-D0ECBAD674F1}">
  <dimension ref="A1:F33"/>
  <sheetViews>
    <sheetView tabSelected="1" workbookViewId="0">
      <selection activeCell="L6" sqref="L6"/>
    </sheetView>
  </sheetViews>
  <sheetFormatPr defaultRowHeight="16.75"/>
  <cols>
    <col min="5" max="5" width="14.15234375" bestFit="1" customWidth="1"/>
    <col min="6" max="6" width="12.3828125" bestFit="1" customWidth="1"/>
  </cols>
  <sheetData>
    <row r="1" spans="1:6">
      <c r="A1" s="1" t="s">
        <v>1</v>
      </c>
      <c r="B1" t="s">
        <v>0</v>
      </c>
      <c r="C1" t="s">
        <v>2</v>
      </c>
      <c r="D1" t="s">
        <v>3</v>
      </c>
      <c r="E1" t="s">
        <v>11</v>
      </c>
      <c r="F1" t="s">
        <v>10</v>
      </c>
    </row>
    <row r="2" spans="1:6">
      <c r="A2">
        <v>2019</v>
      </c>
      <c r="B2">
        <v>1.2109999999999999E-2</v>
      </c>
      <c r="C2" t="s">
        <v>4</v>
      </c>
      <c r="D2">
        <v>2019</v>
      </c>
      <c r="E2" s="2">
        <f>18905.06*1000000*$B$2</f>
        <v>228940276.59999999</v>
      </c>
      <c r="F2" s="2">
        <f>4920.45*1000000*$B$2</f>
        <v>59586649.499999993</v>
      </c>
    </row>
    <row r="3" spans="1:6">
      <c r="A3">
        <v>2020</v>
      </c>
      <c r="B3">
        <v>1.35E-2</v>
      </c>
      <c r="C3" t="s">
        <v>4</v>
      </c>
      <c r="D3">
        <v>2020</v>
      </c>
      <c r="E3" s="2">
        <f>19855.61*1000000*$B$3</f>
        <v>268050735</v>
      </c>
      <c r="F3" s="2">
        <f>6473.81*1000000*$B$3</f>
        <v>87396435</v>
      </c>
    </row>
    <row r="4" spans="1:6">
      <c r="A4">
        <v>2021</v>
      </c>
      <c r="B4">
        <v>1.35E-2</v>
      </c>
      <c r="C4" t="s">
        <v>4</v>
      </c>
      <c r="D4">
        <v>2021</v>
      </c>
      <c r="E4" s="2">
        <f>26703.13*1000000*$B$4</f>
        <v>360492255</v>
      </c>
      <c r="F4" s="2">
        <f>7697.2*1000000*$B$4</f>
        <v>103912200</v>
      </c>
    </row>
    <row r="5" spans="1:6">
      <c r="A5">
        <v>2022</v>
      </c>
      <c r="B5">
        <v>1.2699999999999999E-2</v>
      </c>
      <c r="C5" t="s">
        <v>4</v>
      </c>
      <c r="D5">
        <v>2022</v>
      </c>
      <c r="E5" s="2">
        <f>28339.25*1000000*$B$5</f>
        <v>359908475</v>
      </c>
      <c r="F5" s="2">
        <f>14209.55*1000000*$B$5</f>
        <v>180461285</v>
      </c>
    </row>
    <row r="6" spans="1:6">
      <c r="A6">
        <v>2023</v>
      </c>
      <c r="B6">
        <v>1.2109999999999999E-2</v>
      </c>
      <c r="C6" t="s">
        <v>4</v>
      </c>
      <c r="D6">
        <v>2023</v>
      </c>
      <c r="E6">
        <v>426017811.09999901</v>
      </c>
      <c r="F6">
        <v>237126757.69999999</v>
      </c>
    </row>
    <row r="7" spans="1:6">
      <c r="A7">
        <v>2024</v>
      </c>
      <c r="B7">
        <v>1.2030000000000001E-2</v>
      </c>
      <c r="C7" t="s">
        <v>4</v>
      </c>
      <c r="D7">
        <v>2024</v>
      </c>
      <c r="E7">
        <v>500675367</v>
      </c>
      <c r="F7">
        <v>262755771.30000001</v>
      </c>
    </row>
    <row r="8" spans="1:6">
      <c r="C8" t="s">
        <v>5</v>
      </c>
      <c r="D8">
        <v>2019</v>
      </c>
      <c r="E8" s="2">
        <f>92131*10000000*$B$2</f>
        <v>11157064100</v>
      </c>
      <c r="F8" s="2">
        <f>22084*10000000*$B$2</f>
        <v>2674372400</v>
      </c>
    </row>
    <row r="9" spans="1:6">
      <c r="C9" t="s">
        <v>5</v>
      </c>
      <c r="D9">
        <v>2020</v>
      </c>
      <c r="E9" s="2">
        <f>90237*10000000*$B$3</f>
        <v>12181995000</v>
      </c>
      <c r="F9" s="2">
        <f>27060*10000000*$B$3</f>
        <v>3653100000</v>
      </c>
    </row>
    <row r="10" spans="1:6">
      <c r="C10" t="s">
        <v>5</v>
      </c>
      <c r="D10">
        <v>2021</v>
      </c>
      <c r="E10" s="2">
        <f>99280*10000000*$B$4</f>
        <v>13402800000</v>
      </c>
      <c r="F10" s="2">
        <f>34155*10000000*$B$4</f>
        <v>4610925000</v>
      </c>
    </row>
    <row r="11" spans="1:6">
      <c r="C11" t="s">
        <v>5</v>
      </c>
      <c r="D11">
        <v>2022</v>
      </c>
      <c r="E11" s="2">
        <f>108310*10000000*$B$5</f>
        <v>13755370000</v>
      </c>
      <c r="F11" s="2">
        <f>42351*10000000*$B$5</f>
        <v>5378577000</v>
      </c>
    </row>
    <row r="12" spans="1:6">
      <c r="C12" t="s">
        <v>5</v>
      </c>
      <c r="D12">
        <v>2023</v>
      </c>
      <c r="E12">
        <v>13353697000</v>
      </c>
      <c r="F12">
        <v>5274873800</v>
      </c>
    </row>
    <row r="13" spans="1:6">
      <c r="C13" t="s">
        <v>5</v>
      </c>
      <c r="D13">
        <v>2024</v>
      </c>
      <c r="E13">
        <v>13591975200</v>
      </c>
      <c r="F13">
        <v>5546311200</v>
      </c>
    </row>
    <row r="14" spans="1:6">
      <c r="C14" t="s">
        <v>6</v>
      </c>
      <c r="D14">
        <v>2019</v>
      </c>
      <c r="E14" s="2">
        <f>571906*1000000*$B$2</f>
        <v>6925781660</v>
      </c>
      <c r="F14" s="2">
        <f>214350*1000000*$B$2</f>
        <v>2595778500</v>
      </c>
    </row>
    <row r="15" spans="1:6">
      <c r="C15" t="s">
        <v>6</v>
      </c>
      <c r="D15">
        <v>2020</v>
      </c>
      <c r="E15" s="2">
        <f>519851*1000000*$B$3</f>
        <v>7017988500</v>
      </c>
      <c r="F15" s="2">
        <f>216393*1000000*$B$3</f>
        <v>2921305500</v>
      </c>
    </row>
    <row r="16" spans="1:6">
      <c r="C16" t="s">
        <v>6</v>
      </c>
      <c r="D16">
        <v>2021</v>
      </c>
      <c r="E16" s="2">
        <f>523186*1000000*$B$4</f>
        <v>7063011000</v>
      </c>
      <c r="F16" s="2">
        <f>230040*1000000*$B$4</f>
        <v>3105540000</v>
      </c>
    </row>
    <row r="17" spans="3:6">
      <c r="C17" t="s">
        <v>6</v>
      </c>
      <c r="D17">
        <v>2022</v>
      </c>
      <c r="E17" s="2">
        <f>620752*1000000*$B$5</f>
        <v>7883550400</v>
      </c>
      <c r="F17" s="2">
        <f>308329*1000000*$B$5</f>
        <v>3915778300</v>
      </c>
    </row>
    <row r="18" spans="3:6">
      <c r="C18" t="s">
        <v>6</v>
      </c>
      <c r="D18">
        <v>2023</v>
      </c>
      <c r="E18">
        <v>8005872559.9999905</v>
      </c>
      <c r="F18">
        <v>3242488830</v>
      </c>
    </row>
    <row r="19" spans="3:6">
      <c r="C19" t="s">
        <v>6</v>
      </c>
      <c r="D19">
        <v>2024</v>
      </c>
      <c r="E19">
        <v>7827463860</v>
      </c>
      <c r="F19">
        <v>3037069740</v>
      </c>
    </row>
    <row r="20" spans="3:6">
      <c r="C20" t="s">
        <v>7</v>
      </c>
      <c r="D20">
        <v>2023</v>
      </c>
      <c r="E20">
        <v>2081200379.99999</v>
      </c>
      <c r="F20">
        <v>663942860</v>
      </c>
    </row>
    <row r="21" spans="3:6">
      <c r="C21" t="s">
        <v>7</v>
      </c>
      <c r="D21">
        <v>2024</v>
      </c>
      <c r="E21">
        <v>2267221920</v>
      </c>
      <c r="F21">
        <v>690906960</v>
      </c>
    </row>
    <row r="22" spans="3:6">
      <c r="C22" t="s">
        <v>8</v>
      </c>
      <c r="D22">
        <v>2019</v>
      </c>
      <c r="E22" s="2">
        <f>29722*10000000*$B$2</f>
        <v>3599334200</v>
      </c>
      <c r="F22" s="2">
        <f>12299*10000000*$B$2</f>
        <v>1489408900</v>
      </c>
    </row>
    <row r="23" spans="3:6">
      <c r="C23" t="s">
        <v>8</v>
      </c>
      <c r="D23">
        <v>2020</v>
      </c>
      <c r="E23" s="2">
        <f>38420*10000000*$B$3</f>
        <v>5186700000</v>
      </c>
      <c r="F23" s="2">
        <f>23730*10000000*$B$3</f>
        <v>3203550000</v>
      </c>
    </row>
    <row r="24" spans="3:6">
      <c r="C24" t="s">
        <v>8</v>
      </c>
      <c r="D24">
        <v>2021</v>
      </c>
      <c r="E24" s="2">
        <f>43051*10000000*$B$4</f>
        <v>5811885000</v>
      </c>
      <c r="F24" s="2">
        <f>17383*10000000*$B$4</f>
        <v>2346705000</v>
      </c>
    </row>
    <row r="25" spans="3:6">
      <c r="C25" t="s">
        <v>8</v>
      </c>
      <c r="D25">
        <v>2022</v>
      </c>
      <c r="E25" s="2">
        <f>48041*10000000*$B$5</f>
        <v>6101207000</v>
      </c>
      <c r="F25" s="2">
        <f>18775*10000000*$B$5</f>
        <v>2384425000</v>
      </c>
    </row>
    <row r="26" spans="3:6">
      <c r="C26" t="s">
        <v>8</v>
      </c>
      <c r="D26">
        <v>2023</v>
      </c>
      <c r="E26">
        <v>6488174700</v>
      </c>
      <c r="F26">
        <v>2595294100</v>
      </c>
    </row>
    <row r="27" spans="3:6">
      <c r="C27" t="s">
        <v>8</v>
      </c>
      <c r="D27">
        <v>2024</v>
      </c>
      <c r="E27">
        <v>7137519300</v>
      </c>
      <c r="F27">
        <v>2733937800</v>
      </c>
    </row>
    <row r="28" spans="3:6">
      <c r="C28" t="s">
        <v>9</v>
      </c>
      <c r="D28">
        <v>2019</v>
      </c>
      <c r="E28" s="2">
        <f>52878*10000000*$B$2</f>
        <v>6403525800</v>
      </c>
      <c r="F28" s="2">
        <f>18638*10000000*$B$2</f>
        <v>2257061800</v>
      </c>
    </row>
    <row r="29" spans="3:6">
      <c r="C29" t="s">
        <v>9</v>
      </c>
      <c r="D29">
        <v>2020</v>
      </c>
      <c r="E29" s="2">
        <f>54576*10000000*$B$3</f>
        <v>7367760000</v>
      </c>
      <c r="F29" s="2">
        <f>20856*10000000*$B$3</f>
        <v>2815560000</v>
      </c>
    </row>
    <row r="30" spans="3:6">
      <c r="C30" t="s">
        <v>9</v>
      </c>
      <c r="D30">
        <v>2021</v>
      </c>
      <c r="E30" s="2">
        <f>60733*10000000*$B$4</f>
        <v>8198955000</v>
      </c>
      <c r="F30" s="2">
        <f>23865*10000000*$B$4</f>
        <v>3221775000</v>
      </c>
    </row>
    <row r="31" spans="3:6">
      <c r="C31" t="s">
        <v>9</v>
      </c>
      <c r="D31">
        <v>2022</v>
      </c>
      <c r="E31" s="2">
        <f>67185*10000000*$B$5</f>
        <v>8532495000</v>
      </c>
      <c r="F31" s="2">
        <f>33603*10000000*$B$5</f>
        <v>4267581000</v>
      </c>
    </row>
    <row r="32" spans="3:6">
      <c r="C32" t="s">
        <v>9</v>
      </c>
      <c r="D32">
        <v>2023</v>
      </c>
      <c r="E32">
        <v>8583689099.9999905</v>
      </c>
      <c r="F32">
        <v>4745424600</v>
      </c>
    </row>
    <row r="33" spans="3:6">
      <c r="C33" t="s">
        <v>9</v>
      </c>
      <c r="D33">
        <v>2024</v>
      </c>
      <c r="E33">
        <v>10758669600</v>
      </c>
      <c r="F33">
        <v>4666918200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凱翔 凃</dc:creator>
  <cp:lastModifiedBy>凱翔 凃</cp:lastModifiedBy>
  <dcterms:created xsi:type="dcterms:W3CDTF">2024-05-21T02:12:58Z</dcterms:created>
  <dcterms:modified xsi:type="dcterms:W3CDTF">2024-05-21T03:08:23Z</dcterms:modified>
</cp:coreProperties>
</file>