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docProps/custom.xml" ContentType="application/vnd.openxmlformats-officedocument.custom-properties+xml"/>
  <Override PartName="/xl/comments2.xml" ContentType="application/vnd.openxmlformats-officedocument.spreadsheetml.comments+xml"/>
  <Override PartName="/xl/comments1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\\torsmb.to.intel.com\jvalenci\work\canon_main\canon_layouts\1276\1276_9_10_CWF\"/>
    </mc:Choice>
  </mc:AlternateContent>
  <xr:revisionPtr revIDLastSave="0" documentId="13_ncr:1_{F84592AD-F494-43BF-BBDA-036783CC39A7}" xr6:coauthVersionLast="47" xr6:coauthVersionMax="47" xr10:uidLastSave="{00000000-0000-0000-0000-000000000000}"/>
  <bookViews>
    <workbookView xWindow="-120" yWindow="-120" windowWidth="29040" windowHeight="17520" tabRatio="829" activeTab="11" xr2:uid="{00000000-000D-0000-FFFF-FFFF00000000}"/>
  </bookViews>
  <sheets>
    <sheet name="canon" sheetId="28" r:id="rId1"/>
    <sheet name="all_functions" sheetId="5" r:id="rId2"/>
    <sheet name="d9t10_parents" sheetId="85" r:id="rId3"/>
    <sheet name="dummy_and_beard" sheetId="89" r:id="rId4"/>
    <sheet name="gm1_zonal_bkg" sheetId="72" r:id="rId5"/>
    <sheet name="gm1_xy4" sheetId="86" r:id="rId6"/>
    <sheet name="gm1_pound" sheetId="64" r:id="rId7"/>
    <sheet name="gm1_hatch" sheetId="52" r:id="rId8"/>
    <sheet name="gm1_gv1_swirl_xy4" sheetId="82" r:id="rId9"/>
    <sheet name="gm1_gv1_swirl_cross" sheetId="83" r:id="rId10"/>
    <sheet name="gm1_gv1_swril_hatch" sheetId="84" r:id="rId11"/>
    <sheet name="depop" sheetId="90" r:id="rId12"/>
    <sheet name="review_parent" sheetId="87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6" i="84" l="1"/>
  <c r="C26" i="84"/>
  <c r="B26" i="84"/>
  <c r="I25" i="84"/>
  <c r="C25" i="84"/>
  <c r="B25" i="84"/>
  <c r="I33" i="83"/>
  <c r="C33" i="83"/>
  <c r="B33" i="83"/>
  <c r="I32" i="83"/>
  <c r="C32" i="83"/>
  <c r="B32" i="83"/>
  <c r="I47" i="82"/>
  <c r="C47" i="82"/>
  <c r="B47" i="82"/>
  <c r="I38" i="82"/>
  <c r="C38" i="82"/>
  <c r="B38" i="82"/>
  <c r="C29" i="82"/>
  <c r="I29" i="82"/>
  <c r="B29" i="82"/>
  <c r="C28" i="86"/>
  <c r="D28" i="86"/>
  <c r="F28" i="86"/>
  <c r="G28" i="86"/>
  <c r="K12" i="64"/>
  <c r="C38" i="86"/>
  <c r="E39" i="86"/>
  <c r="G38" i="86"/>
  <c r="F38" i="86"/>
  <c r="D38" i="86"/>
  <c r="G15" i="86"/>
  <c r="G39" i="86" s="1"/>
  <c r="H39" i="86"/>
  <c r="F39" i="86"/>
  <c r="H34" i="86" l="1"/>
  <c r="F34" i="86"/>
  <c r="E34" i="86"/>
  <c r="G33" i="86"/>
  <c r="F33" i="86"/>
  <c r="D33" i="86"/>
  <c r="C33" i="86"/>
  <c r="H29" i="86"/>
  <c r="F29" i="86"/>
  <c r="E29" i="86"/>
  <c r="G14" i="86"/>
  <c r="G34" i="86" s="1"/>
  <c r="G13" i="86"/>
  <c r="G29" i="86" s="1"/>
  <c r="D24" i="84" l="1"/>
  <c r="D31" i="83"/>
  <c r="D45" i="82"/>
  <c r="D36" i="82"/>
  <c r="F25" i="82"/>
  <c r="F26" i="82" s="1"/>
  <c r="F28" i="82" s="1"/>
  <c r="H24" i="84"/>
  <c r="H26" i="84" s="1"/>
  <c r="G24" i="84"/>
  <c r="G26" i="84" s="1"/>
  <c r="F24" i="84"/>
  <c r="F26" i="84" s="1"/>
  <c r="E24" i="84"/>
  <c r="E26" i="84" s="1"/>
  <c r="H22" i="84"/>
  <c r="H23" i="84" s="1"/>
  <c r="H25" i="84" s="1"/>
  <c r="G22" i="84"/>
  <c r="G23" i="84" s="1"/>
  <c r="G25" i="84" s="1"/>
  <c r="F22" i="84"/>
  <c r="F23" i="84" s="1"/>
  <c r="F25" i="84" s="1"/>
  <c r="E22" i="84"/>
  <c r="E23" i="84" s="1"/>
  <c r="E25" i="84" s="1"/>
  <c r="E21" i="84"/>
  <c r="G20" i="84"/>
  <c r="F20" i="84"/>
  <c r="D20" i="84"/>
  <c r="C20" i="84"/>
  <c r="D19" i="84"/>
  <c r="C19" i="84"/>
  <c r="H31" i="83"/>
  <c r="H33" i="83" s="1"/>
  <c r="G31" i="83"/>
  <c r="G33" i="83" s="1"/>
  <c r="F31" i="83"/>
  <c r="F33" i="83" s="1"/>
  <c r="E31" i="83"/>
  <c r="E33" i="83" s="1"/>
  <c r="E28" i="83"/>
  <c r="E29" i="83"/>
  <c r="E30" i="83" s="1"/>
  <c r="E32" i="83" s="1"/>
  <c r="G27" i="83"/>
  <c r="F27" i="83"/>
  <c r="D27" i="83"/>
  <c r="C27" i="83"/>
  <c r="D26" i="83"/>
  <c r="C26" i="83"/>
  <c r="F13" i="83"/>
  <c r="F29" i="83" s="1"/>
  <c r="F30" i="83" s="1"/>
  <c r="F32" i="83" s="1"/>
  <c r="H45" i="82"/>
  <c r="H47" i="82" s="1"/>
  <c r="G45" i="82"/>
  <c r="G47" i="82" s="1"/>
  <c r="F45" i="82"/>
  <c r="F47" i="82" s="1"/>
  <c r="E45" i="82"/>
  <c r="E47" i="82" s="1"/>
  <c r="C44" i="82"/>
  <c r="C46" i="82" s="1"/>
  <c r="B44" i="82"/>
  <c r="B46" i="82" s="1"/>
  <c r="H36" i="82"/>
  <c r="H38" i="82" s="1"/>
  <c r="G36" i="82"/>
  <c r="G38" i="82" s="1"/>
  <c r="F36" i="82"/>
  <c r="F38" i="82" s="1"/>
  <c r="E36" i="82"/>
  <c r="E38" i="82" s="1"/>
  <c r="C35" i="82"/>
  <c r="C37" i="82" s="1"/>
  <c r="B35" i="82"/>
  <c r="B37" i="82" s="1"/>
  <c r="D42" i="82"/>
  <c r="D33" i="82"/>
  <c r="D24" i="82"/>
  <c r="F27" i="82"/>
  <c r="F29" i="82" s="1"/>
  <c r="G27" i="82"/>
  <c r="G29" i="82" s="1"/>
  <c r="H27" i="82"/>
  <c r="H29" i="82" s="1"/>
  <c r="E27" i="82"/>
  <c r="E29" i="82" s="1"/>
  <c r="D27" i="82"/>
  <c r="C26" i="82"/>
  <c r="C28" i="82" s="1"/>
  <c r="B26" i="82"/>
  <c r="B28" i="82" s="1"/>
  <c r="I43" i="82"/>
  <c r="I44" i="82" s="1"/>
  <c r="I46" i="82" s="1"/>
  <c r="H43" i="82"/>
  <c r="H44" i="82" s="1"/>
  <c r="H46" i="82" s="1"/>
  <c r="F43" i="82"/>
  <c r="F44" i="82" s="1"/>
  <c r="F46" i="82" s="1"/>
  <c r="E43" i="82"/>
  <c r="E44" i="82" s="1"/>
  <c r="E46" i="82" s="1"/>
  <c r="G42" i="82"/>
  <c r="F42" i="82"/>
  <c r="C42" i="82"/>
  <c r="I34" i="82"/>
  <c r="I35" i="82" s="1"/>
  <c r="I37" i="82" s="1"/>
  <c r="H34" i="82"/>
  <c r="H35" i="82" s="1"/>
  <c r="H37" i="82" s="1"/>
  <c r="F34" i="82"/>
  <c r="F35" i="82" s="1"/>
  <c r="F37" i="82" s="1"/>
  <c r="E34" i="82"/>
  <c r="E35" i="82" s="1"/>
  <c r="E37" i="82" s="1"/>
  <c r="G33" i="82"/>
  <c r="F33" i="82"/>
  <c r="C33" i="82"/>
  <c r="I25" i="82"/>
  <c r="I26" i="82" s="1"/>
  <c r="I28" i="82" s="1"/>
  <c r="H25" i="82"/>
  <c r="H26" i="82" s="1"/>
  <c r="H28" i="82" s="1"/>
  <c r="E25" i="82"/>
  <c r="E26" i="82" s="1"/>
  <c r="E28" i="82" s="1"/>
  <c r="G24" i="82"/>
  <c r="F24" i="82"/>
  <c r="C24" i="82"/>
  <c r="G14" i="82"/>
  <c r="G43" i="82" s="1"/>
  <c r="G44" i="82" s="1"/>
  <c r="G46" i="82" s="1"/>
  <c r="G13" i="82"/>
  <c r="G34" i="82" s="1"/>
  <c r="G35" i="82" s="1"/>
  <c r="G37" i="82" s="1"/>
  <c r="G12" i="82"/>
  <c r="G25" i="82" s="1"/>
  <c r="G26" i="82" s="1"/>
  <c r="G28" i="82" s="1"/>
  <c r="K13" i="83" l="1"/>
  <c r="H29" i="83" s="1"/>
  <c r="H30" i="83" s="1"/>
  <c r="H32" i="83" s="1"/>
  <c r="J13" i="83"/>
  <c r="G29" i="83" s="1"/>
  <c r="G30" i="83" s="1"/>
  <c r="G32" i="83" s="1"/>
  <c r="H27" i="64" l="1"/>
  <c r="F27" i="64"/>
  <c r="E27" i="64"/>
  <c r="G26" i="64"/>
  <c r="F26" i="64"/>
  <c r="D26" i="64"/>
  <c r="C26" i="64"/>
  <c r="G12" i="64"/>
  <c r="G27" i="64" s="1"/>
  <c r="H18" i="52" l="1"/>
  <c r="G18" i="52"/>
  <c r="F18" i="52"/>
  <c r="E18" i="52"/>
  <c r="G17" i="52"/>
  <c r="F17" i="52"/>
  <c r="D17" i="52"/>
  <c r="C17" i="5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Valencia-Cardona, Juan</author>
  </authors>
  <commentList>
    <comment ref="E5" authorId="0" shapeId="0" xr:uid="{AD8A7BB1-7AE7-4C51-B41E-C8022B47F7A9}">
      <text>
        <r>
          <rPr>
            <b/>
            <sz val="9"/>
            <color indexed="81"/>
            <rFont val="Tahoma"/>
            <family val="2"/>
          </rPr>
          <t>Valencia-Cardona, Juan:</t>
        </r>
        <r>
          <rPr>
            <sz val="9"/>
            <color indexed="81"/>
            <rFont val="Tahoma"/>
            <family val="2"/>
          </rPr>
          <t xml:space="preserve">
0.36 substracted to account for pullback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Valencia-Cardona, Juan</author>
  </authors>
  <commentList>
    <comment ref="E26" authorId="0" shapeId="0" xr:uid="{A570DC7E-5BE1-4470-A9F9-7386071D619A}">
      <text>
        <r>
          <rPr>
            <b/>
            <sz val="9"/>
            <color indexed="81"/>
            <rFont val="Tahoma"/>
            <family val="2"/>
          </rPr>
          <t>Valencia-Cardona, Juan:</t>
        </r>
        <r>
          <rPr>
            <sz val="9"/>
            <color indexed="81"/>
            <rFont val="Tahoma"/>
            <family val="2"/>
          </rPr>
          <t xml:space="preserve">
0.36 substracted to account for pullback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Valencia-Cardona, Juan</author>
  </authors>
  <commentList>
    <comment ref="E19" authorId="0" shapeId="0" xr:uid="{DD9421E8-E87E-4048-BA89-5440AC998271}">
      <text>
        <r>
          <rPr>
            <b/>
            <sz val="9"/>
            <color indexed="81"/>
            <rFont val="Tahoma"/>
            <family val="2"/>
          </rPr>
          <t>Valencia-Cardona, Juan:</t>
        </r>
        <r>
          <rPr>
            <sz val="9"/>
            <color indexed="81"/>
            <rFont val="Tahoma"/>
            <family val="2"/>
          </rPr>
          <t xml:space="preserve">
0.36 substracted to account for pullback
</t>
        </r>
      </text>
    </comment>
  </commentList>
</comments>
</file>

<file path=xl/sharedStrings.xml><?xml version="1.0" encoding="utf-8"?>
<sst xmlns="http://schemas.openxmlformats.org/spreadsheetml/2006/main" count="1279" uniqueCount="237">
  <si>
    <t>EXECUTE</t>
  </si>
  <si>
    <t>SampleStartLayoutAssembler</t>
  </si>
  <si>
    <t>Library.string</t>
  </si>
  <si>
    <t>CellName.string</t>
  </si>
  <si>
    <t>OpenCellViewMode.string</t>
  </si>
  <si>
    <t>CellSizeX.float</t>
  </si>
  <si>
    <t>CellSizeY.float</t>
  </si>
  <si>
    <t>CenterX.float</t>
  </si>
  <si>
    <t>CenterY.float</t>
  </si>
  <si>
    <t>Category.string</t>
  </si>
  <si>
    <t>cv</t>
  </si>
  <si>
    <t>cv.cvid</t>
  </si>
  <si>
    <t>lpp.lpp</t>
  </si>
  <si>
    <t>left_size.float</t>
  </si>
  <si>
    <t>right_size.float</t>
  </si>
  <si>
    <t>top_size.float</t>
  </si>
  <si>
    <t>bottom_size.float</t>
  </si>
  <si>
    <t>in1_lpp.lpp</t>
  </si>
  <si>
    <t>in2_lpp.lpp</t>
  </si>
  <si>
    <t>out_lpp.lpp</t>
  </si>
  <si>
    <t>orientation.string</t>
  </si>
  <si>
    <t>inst_name.string</t>
  </si>
  <si>
    <t>master_view.string</t>
  </si>
  <si>
    <t>master_cell.string</t>
  </si>
  <si>
    <t>master_lib.string</t>
  </si>
  <si>
    <t>idtype.string</t>
  </si>
  <si>
    <t>library.string</t>
  </si>
  <si>
    <t>cell.string</t>
  </si>
  <si>
    <t>eow_beard.string</t>
  </si>
  <si>
    <t>id_layer_purpose.string</t>
  </si>
  <si>
    <t>inside_outside.string</t>
  </si>
  <si>
    <t>shift.string</t>
  </si>
  <si>
    <t>inner_lpps.string</t>
  </si>
  <si>
    <t>outer_lpps.string</t>
  </si>
  <si>
    <t>inner_cells.string</t>
  </si>
  <si>
    <t>filler_cell_lib.string</t>
  </si>
  <si>
    <t>filler_cell_name.string</t>
  </si>
  <si>
    <t>overlay_mode.string</t>
  </si>
  <si>
    <t>y</t>
  </si>
  <si>
    <t>StartLayoutAssembler</t>
  </si>
  <si>
    <t>bbox.bbox</t>
  </si>
  <si>
    <t>points.points</t>
  </si>
  <si>
    <t>layers.layers</t>
  </si>
  <si>
    <t>origin.points</t>
  </si>
  <si>
    <t>keep_shapes.boolean</t>
  </si>
  <si>
    <t>filler_cell_fill_extents_lpp.string</t>
  </si>
  <si>
    <t>fill_extents_lpp.string</t>
  </si>
  <si>
    <t>keep_away_lpp.string</t>
  </si>
  <si>
    <t>cd.float</t>
  </si>
  <si>
    <t>pitch.float</t>
  </si>
  <si>
    <t>varname.declare</t>
  </si>
  <si>
    <t>shapes.strlist</t>
  </si>
  <si>
    <t>offset.string</t>
  </si>
  <si>
    <t>grating_shapes.list</t>
  </si>
  <si>
    <t>segment_length.float</t>
  </si>
  <si>
    <t>segment_ete.float</t>
  </si>
  <si>
    <t>min_enclosure.list</t>
  </si>
  <si>
    <t>insert_long.string</t>
  </si>
  <si>
    <t>segment_sequence.strlist</t>
  </si>
  <si>
    <t>segment_shapes.list</t>
  </si>
  <si>
    <t>shift_x.float</t>
  </si>
  <si>
    <t>shift_y.float</t>
  </si>
  <si>
    <t>ClusterName.cvId</t>
  </si>
  <si>
    <t>BaseInfo.string</t>
  </si>
  <si>
    <t>isSeparateCv.boolean</t>
  </si>
  <si>
    <t>ClusterLibrary.string</t>
  </si>
  <si>
    <t>isBaseACell.boolean</t>
  </si>
  <si>
    <t>ClusterSizeX.float</t>
  </si>
  <si>
    <t>ClusterSizeY.float</t>
  </si>
  <si>
    <t>BaseMosaicX.int</t>
  </si>
  <si>
    <t>BaseMosaicY.int</t>
  </si>
  <si>
    <t>CellInfo.string</t>
  </si>
  <si>
    <t>isTreeModeAlign.string</t>
  </si>
  <si>
    <t>AlignTo.string</t>
  </si>
  <si>
    <t>mosaic_name.string</t>
  </si>
  <si>
    <t>y_space.float</t>
  </si>
  <si>
    <t>x_space.float</t>
  </si>
  <si>
    <t>true_delta.boolean</t>
  </si>
  <si>
    <t>columns.int</t>
  </si>
  <si>
    <t>rows.int</t>
  </si>
  <si>
    <r>
      <t>Sample</t>
    </r>
    <r>
      <rPr>
        <b/>
        <sz val="12"/>
        <color theme="9" tint="-0.499984740745262"/>
        <rFont val="Calibri"/>
        <family val="2"/>
        <scheme val="minor"/>
      </rPr>
      <t>create_rectangle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</si>
  <si>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create_polygon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</si>
  <si>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delete_rectangles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</si>
  <si>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delete_polygons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</si>
  <si>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shape_size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</si>
  <si>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bool_and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</si>
  <si>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bool_or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</si>
  <si>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bool_and_not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</si>
  <si>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create_instance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</si>
  <si>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create_mosaic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</si>
  <si>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create_id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</si>
  <si>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create_gratings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</si>
  <si>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gather_shapes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</si>
  <si>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stagger_all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</si>
  <si>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segment_by_unit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</si>
  <si>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move_cuts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</si>
  <si>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contour_builder_run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</si>
  <si>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custom_filler_flow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</si>
  <si>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CreateCluster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</si>
  <si>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AddToCluster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</si>
  <si>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PlaceCluster</t>
    </r>
  </si>
  <si>
    <t>bool_and_not</t>
  </si>
  <si>
    <r>
      <t>Sample</t>
    </r>
    <r>
      <rPr>
        <b/>
        <sz val="12"/>
        <color theme="9" tint="-0.499984740745262"/>
        <rFont val="Calibri"/>
        <family val="2"/>
        <scheme val="minor"/>
      </rPr>
      <t>zonal_background</t>
    </r>
  </si>
  <si>
    <t>cell_name.string</t>
  </si>
  <si>
    <t>cell_size.points</t>
  </si>
  <si>
    <t>pullback.float</t>
  </si>
  <si>
    <r>
      <t>Sample</t>
    </r>
    <r>
      <rPr>
        <b/>
        <sz val="12"/>
        <color theme="9" tint="-0.499984740745262"/>
        <rFont val="Calibri"/>
        <family val="2"/>
        <scheme val="minor"/>
      </rPr>
      <t>xy_canon</t>
    </r>
  </si>
  <si>
    <t>xy_cds.points</t>
  </si>
  <si>
    <t>xy_distance.points</t>
  </si>
  <si>
    <r>
      <t>Sample</t>
    </r>
    <r>
      <rPr>
        <b/>
        <sz val="12"/>
        <color theme="9" tint="-0.499984740745262"/>
        <rFont val="Calibri"/>
        <family val="2"/>
        <scheme val="minor"/>
      </rPr>
      <t>spa_canon</t>
    </r>
  </si>
  <si>
    <t>length.float</t>
  </si>
  <si>
    <t>spacing.float</t>
  </si>
  <si>
    <r>
      <t>Sample</t>
    </r>
    <r>
      <rPr>
        <b/>
        <sz val="12"/>
        <color theme="9" tint="-0.499984740745262"/>
        <rFont val="Calibri"/>
        <family val="2"/>
        <scheme val="minor"/>
      </rPr>
      <t>fa_canon</t>
    </r>
  </si>
  <si>
    <t>doublet_space.float</t>
  </si>
  <si>
    <r>
      <t>Sample</t>
    </r>
    <r>
      <rPr>
        <b/>
        <sz val="12"/>
        <color theme="9" tint="-0.499984740745262"/>
        <rFont val="Calibri"/>
        <family val="2"/>
        <scheme val="minor"/>
      </rPr>
      <t>center_canon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</si>
  <si>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hash_canon</t>
    </r>
  </si>
  <si>
    <t>height.float</t>
  </si>
  <si>
    <t>width.float</t>
  </si>
  <si>
    <t>w</t>
  </si>
  <si>
    <r>
      <t>Sample</t>
    </r>
    <r>
      <rPr>
        <b/>
        <sz val="12"/>
        <color theme="9" tint="-0.499984740745262"/>
        <rFont val="Calibri"/>
        <family val="2"/>
        <scheme val="minor"/>
      </rPr>
      <t>tvpa_canon</t>
    </r>
  </si>
  <si>
    <t>box_space.float</t>
  </si>
  <si>
    <t>cross_width.float</t>
  </si>
  <si>
    <t>cross_height.float</t>
  </si>
  <si>
    <t>N</t>
  </si>
  <si>
    <t>Library</t>
  </si>
  <si>
    <t>xy_canon</t>
  </si>
  <si>
    <t>xy_lengths.points</t>
  </si>
  <si>
    <t>stepping.list</t>
  </si>
  <si>
    <t>Offset</t>
  </si>
  <si>
    <t>Cell Name</t>
  </si>
  <si>
    <t>Cell Type</t>
  </si>
  <si>
    <t>Mark Width</t>
  </si>
  <si>
    <t>Spacing</t>
  </si>
  <si>
    <t>Cd</t>
  </si>
  <si>
    <t>Pitch</t>
  </si>
  <si>
    <t>Relative Mark pitch</t>
  </si>
  <si>
    <t>Stepping</t>
  </si>
  <si>
    <t>Bar Length</t>
  </si>
  <si>
    <t>Width</t>
  </si>
  <si>
    <t>Height</t>
  </si>
  <si>
    <t>Prefix</t>
  </si>
  <si>
    <t>create_instance</t>
  </si>
  <si>
    <t>((5))</t>
  </si>
  <si>
    <t>Pullback</t>
  </si>
  <si>
    <t>tvpa_canon</t>
  </si>
  <si>
    <t>Cross width</t>
  </si>
  <si>
    <t>Cross Height</t>
  </si>
  <si>
    <t>Space</t>
  </si>
  <si>
    <t>Relative pitch</t>
  </si>
  <si>
    <t>delta.float</t>
  </si>
  <si>
    <r>
      <t>Sample</t>
    </r>
    <r>
      <rPr>
        <b/>
        <sz val="12"/>
        <color theme="9" tint="-0.499984740745262"/>
        <rFont val="Calibri"/>
        <family val="2"/>
        <scheme val="minor"/>
      </rPr>
      <t>chopped_tvpa_canon</t>
    </r>
  </si>
  <si>
    <t>box_side.float</t>
  </si>
  <si>
    <t>chunk_height.float</t>
  </si>
  <si>
    <t>num_chunks.int</t>
  </si>
  <si>
    <t>center_delta.float</t>
  </si>
  <si>
    <t>Box Side</t>
  </si>
  <si>
    <t>Chunk Height</t>
  </si>
  <si>
    <t>Segments per side</t>
  </si>
  <si>
    <t>Center Delta</t>
  </si>
  <si>
    <t>chopped_tvpa_canon</t>
  </si>
  <si>
    <t>(25 25)</t>
  </si>
  <si>
    <t>create_rectangle</t>
  </si>
  <si>
    <t>a</t>
  </si>
  <si>
    <t>zonal_background</t>
  </si>
  <si>
    <t>shift.float</t>
  </si>
  <si>
    <t>swirl.boolean</t>
  </si>
  <si>
    <t>pullback</t>
  </si>
  <si>
    <t>inner pad width height</t>
  </si>
  <si>
    <t>shape_size</t>
  </si>
  <si>
    <t>tv0_downsize</t>
  </si>
  <si>
    <t>gv1.drawing</t>
  </si>
  <si>
    <t>gv1_downsize</t>
  </si>
  <si>
    <t>or1.tccDebug</t>
  </si>
  <si>
    <t>or2.tccDebug</t>
  </si>
  <si>
    <t>GV1_downsize</t>
  </si>
  <si>
    <t>SampleCreateCluster</t>
  </si>
  <si>
    <t>SampleAddToCluster</t>
  </si>
  <si>
    <t>SamplePlaceCluster</t>
  </si>
  <si>
    <t>write</t>
  </si>
  <si>
    <t xml:space="preserve"> </t>
  </si>
  <si>
    <t>CreateCluster</t>
  </si>
  <si>
    <t>nil!nil!R0!lL!0!0</t>
  </si>
  <si>
    <t>no</t>
  </si>
  <si>
    <t>nil</t>
  </si>
  <si>
    <t>AddToCluster</t>
  </si>
  <si>
    <t>yes</t>
  </si>
  <si>
    <t>Previous&gt;0</t>
  </si>
  <si>
    <t>PlaceCluster</t>
  </si>
  <si>
    <t>1276nikbeard0</t>
  </si>
  <si>
    <t>nikonsupport_x76c_lay</t>
  </si>
  <si>
    <t>(63.36 63)</t>
  </si>
  <si>
    <t>nik76d9lib1_x76c_lay</t>
  </si>
  <si>
    <t>nik76d9lib2_x76c_lay</t>
  </si>
  <si>
    <t>nik76d9lib3_x76c_lay</t>
  </si>
  <si>
    <t>canon_s76m_gm1_review_parent</t>
  </si>
  <si>
    <t>127600c_d4t4_s76m_dummy_beard</t>
  </si>
  <si>
    <t>nik76d13lib1_x76c_lay</t>
  </si>
  <si>
    <t>127600n_13_x76e_dummy_gm0_3_1</t>
  </si>
  <si>
    <t xml:space="preserve">127600n_13_x76e_dummy_ce0_0_1 </t>
  </si>
  <si>
    <t xml:space="preserve">127600n_13_x76e_dummy_ce1_0_1 </t>
  </si>
  <si>
    <t xml:space="preserve">127600n_13_x76e_dummy_ce2_0_1 </t>
  </si>
  <si>
    <t xml:space="preserve">127600n_13_x76e_dummy_ce3_0_1 </t>
  </si>
  <si>
    <t xml:space="preserve">127600n_13_x76e_dummy_ce4_0_1 </t>
  </si>
  <si>
    <t>127600c_d4t4_s76m_dummy_filler</t>
  </si>
  <si>
    <t>127600c_d9t10_1x576_gm1022d</t>
  </si>
  <si>
    <t>127600c_d9t10_1x576_gm1023d</t>
  </si>
  <si>
    <t>127600c_d9t10_1x576_gm1024d</t>
  </si>
  <si>
    <t>127600c_d9t10_1x576_gm1078d</t>
  </si>
  <si>
    <t>127600c_d9t10_1x576_gm1173d</t>
  </si>
  <si>
    <t>127600c_d9t10_1x576_gm1222d</t>
  </si>
  <si>
    <t>127600c_d9t10_1x576_gm1223d</t>
  </si>
  <si>
    <t>127600c_d9t10_1x576_gm1224d</t>
  </si>
  <si>
    <t>127600c_d9t10_1x576_gm1_swirl</t>
  </si>
  <si>
    <t>127600c_d9t10_1x576_gm1355d</t>
  </si>
  <si>
    <t>127600c_d9t10_1x576_gm1374d</t>
  </si>
  <si>
    <t>nik76d9lib2_x76c_lay!127600c_d9t10_1x576_gm1022d!R0!lL!0.816!0.648!canon_s76m_gm1_review_parent!lL!0!0</t>
  </si>
  <si>
    <t>nik76d9lib2_x76c_lay!127600c_d9t10_1x576_gm1023d!R0!lL!1.632!0!canon_s76m_gm1_review_parent!lR!0!0</t>
  </si>
  <si>
    <t>nik76d9lib2_x76c_lay!127600c_d9t10_1x576_gm1024d!R0!lL!1.632!0!canon_s76m_gm1_review_parent!lR!0!0</t>
  </si>
  <si>
    <t>nik76d9lib2_x76c_lay!127600c_d9t10_1x576_gm1078d!R0!lL!1.632!0!canon_s76m_gm1_review_parent!lR!0!0</t>
  </si>
  <si>
    <t>nik76d9lib2_x76c_lay!127600c_d9t10_1x576_gm1173d!R0!lL!1.632!0!canon_s76m_gm1_review_parent!lR!0!0</t>
  </si>
  <si>
    <t>nik76d9lib2_x76c_lay!127600c_d9t10_1x576_gm1222d!R0!lL!1.632!0!canon_s76m_gm1_review_parent!lR!0!0</t>
  </si>
  <si>
    <t>nik76d9lib2_x76c_lay!127600c_d9t10_1x576_gm1223d!R0!lL!1.632!0!canon_s76m_gm1_review_parent!lR!0!0</t>
  </si>
  <si>
    <t>nik76d9lib2_x76c_lay!127600c_d9t10_1x576_gm1224d!R0!lL!1.632!0!canon_s76m_gm1_review_parent!lR!0!0</t>
  </si>
  <si>
    <t>nik76d9lib2_x76c_lay!127600c_d9t10_1x576_gm1355d!R0!lL!1.632!0!canon_s76m_gm1_review_parent!lR!0!0</t>
  </si>
  <si>
    <t>nik76d9lib2_x76c_lay!127600c_d9t10_1x576_gm1374d!R0!lL!1.632!0!canon_s76m_gm1_review_parent!lR!0!0</t>
  </si>
  <si>
    <t>127600c_d9t10_1x576_frm_1x1_canon_01</t>
  </si>
  <si>
    <t>127600c_d9t10_1x576_frm_1x1_canon_02</t>
  </si>
  <si>
    <t>127600c_d9t10_1x576_frm_1x1_canon_03</t>
  </si>
  <si>
    <t>127600c_d9t10_1x576_frm_1x1_canon_04</t>
  </si>
  <si>
    <t>127600c_d9t10_1x576_frm_1x1_canon_05</t>
  </si>
  <si>
    <t>127600c_d9t10_1x576_frm_1x1_canon_06</t>
  </si>
  <si>
    <t>127600c_d9t10_1x576_frm_1x1_canon_07</t>
  </si>
  <si>
    <t>127600c_d9t10_1x576_frm_1x1_canon_08</t>
  </si>
  <si>
    <t>127600c_d9t10_1x576_frm_1x1_canon_09</t>
  </si>
  <si>
    <t>127600c_d9t10_1x576_frm_1x1_canon_10</t>
  </si>
  <si>
    <t>gm1.drawing</t>
  </si>
  <si>
    <t>siv.drawing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</si>
</sst>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9" tint="-0.499984740745262"/>
      <name val="Calibri"/>
      <family val="2"/>
      <scheme val="minor"/>
    </font>
    <font>
      <b/>
      <sz val="12"/>
      <color theme="9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  <font>
      <sz val="12"/>
      <color rgb="FF006100"/>
      <name val="Book Antiqua"/>
      <family val="1"/>
    </font>
    <font>
      <sz val="11"/>
      <color rgb="FF00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5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FFC7CE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11">
    <xf numFmtId="0" fontId="0" fillId="0" borderId="0"/>
    <xf numFmtId="0" fontId="1" fillId="2" borderId="0" applyNumberFormat="0" applyBorder="0" applyAlignment="0" applyProtection="0"/>
    <xf numFmtId="0" fontId="5" fillId="4" borderId="0" applyNumberFormat="0" applyBorder="0" applyAlignment="0" applyProtection="0"/>
    <xf numFmtId="0" fontId="6" fillId="5" borderId="0" applyNumberFormat="0" applyBorder="0" applyAlignment="0" applyProtection="0"/>
    <xf numFmtId="0" fontId="7" fillId="6" borderId="1" applyNumberFormat="0" applyAlignment="0" applyProtection="0"/>
    <xf numFmtId="0" fontId="8" fillId="7" borderId="2" applyNumberFormat="0" applyAlignment="0" applyProtection="0"/>
    <xf numFmtId="0" fontId="5" fillId="8" borderId="0" applyNumberFormat="0" applyBorder="0" applyAlignment="0" applyProtection="0"/>
    <xf numFmtId="44" fontId="5" fillId="0" borderId="0" applyFont="0" applyFill="0" applyBorder="0" applyAlignment="0" applyProtection="0"/>
    <xf numFmtId="0" fontId="9" fillId="9" borderId="0" applyNumberFormat="0" applyBorder="0" applyAlignment="0" applyProtection="0"/>
    <xf numFmtId="0" fontId="10" fillId="10" borderId="0" applyNumberFormat="0" applyBorder="0" applyAlignment="0" applyProtection="0"/>
    <xf numFmtId="0" fontId="5" fillId="11" borderId="0" applyNumberFormat="0" applyBorder="0" applyAlignment="0" applyProtection="0"/>
  </cellStyleXfs>
  <cellXfs count="87">
    <xf numFmtId="0" fontId="0" fillId="0" borderId="0" xfId="0"/>
    <xf numFmtId="0" fontId="2" fillId="0" borderId="0" xfId="0" applyFont="1"/>
    <xf numFmtId="0" fontId="3" fillId="3" borderId="0" xfId="0" applyFont="1" applyFill="1" applyAlignment="1">
      <alignment vertical="center"/>
    </xf>
    <xf numFmtId="0" fontId="3" fillId="3" borderId="0" xfId="1" applyFont="1" applyFill="1" applyBorder="1"/>
    <xf numFmtId="0" fontId="3" fillId="3" borderId="0" xfId="1" applyFont="1" applyFill="1"/>
    <xf numFmtId="0" fontId="3" fillId="3" borderId="0" xfId="0" applyFont="1" applyFill="1" applyAlignment="1">
      <alignment horizontal="left" vertical="center"/>
    </xf>
    <xf numFmtId="0" fontId="3" fillId="3" borderId="0" xfId="0" applyFont="1" applyFill="1"/>
    <xf numFmtId="0" fontId="0" fillId="0" borderId="0" xfId="0"/>
    <xf numFmtId="0" fontId="3" fillId="3" borderId="0" xfId="0" applyFont="1" applyFill="1" applyAlignment="1">
      <alignment vertical="center"/>
    </xf>
    <xf numFmtId="0" fontId="3" fillId="3" borderId="0" xfId="1" applyFont="1" applyFill="1" applyBorder="1"/>
    <xf numFmtId="0" fontId="3" fillId="3" borderId="0" xfId="1" applyFont="1" applyFill="1"/>
    <xf numFmtId="0" fontId="3" fillId="3" borderId="0" xfId="0" applyFont="1" applyFill="1"/>
    <xf numFmtId="0" fontId="5" fillId="4" borderId="0" xfId="2" applyAlignment="1">
      <alignment horizontal="left" vertical="center"/>
    </xf>
    <xf numFmtId="0" fontId="5" fillId="4" borderId="0" xfId="2"/>
    <xf numFmtId="0" fontId="7" fillId="6" borderId="1" xfId="4"/>
    <xf numFmtId="0" fontId="6" fillId="5" borderId="0" xfId="3"/>
    <xf numFmtId="0" fontId="7" fillId="6" borderId="1" xfId="4" applyAlignment="1">
      <alignment horizontal="center"/>
    </xf>
    <xf numFmtId="0" fontId="5" fillId="4" borderId="0" xfId="2" applyAlignment="1">
      <alignment horizontal="center"/>
    </xf>
    <xf numFmtId="0" fontId="8" fillId="7" borderId="2" xfId="5"/>
    <xf numFmtId="0" fontId="6" fillId="5" borderId="2" xfId="3" applyBorder="1"/>
    <xf numFmtId="44" fontId="7" fillId="6" borderId="1" xfId="7" applyFont="1" applyFill="1" applyBorder="1" applyAlignment="1">
      <alignment horizontal="center"/>
    </xf>
    <xf numFmtId="0" fontId="9" fillId="9" borderId="0" xfId="8"/>
    <xf numFmtId="0" fontId="9" fillId="9" borderId="0" xfId="8" applyAlignment="1">
      <alignment horizontal="center"/>
    </xf>
    <xf numFmtId="0" fontId="9" fillId="9" borderId="0" xfId="8" applyAlignment="1">
      <alignment horizontal="center"/>
    </xf>
    <xf numFmtId="0" fontId="0" fillId="0" borderId="0" xfId="0"/>
    <xf numFmtId="0" fontId="3" fillId="3" borderId="0" xfId="0" applyFont="1" applyFill="1" applyAlignment="1">
      <alignment vertical="center"/>
    </xf>
    <xf numFmtId="0" fontId="3" fillId="3" borderId="0" xfId="1" applyFont="1" applyFill="1" applyBorder="1"/>
    <xf numFmtId="0" fontId="3" fillId="3" borderId="0" xfId="1" applyFont="1" applyFill="1"/>
    <xf numFmtId="0" fontId="3" fillId="3" borderId="0" xfId="0" applyFont="1" applyFill="1"/>
    <xf numFmtId="0" fontId="5" fillId="11" borderId="0" xfId="10"/>
    <xf numFmtId="0" fontId="5" fillId="8" borderId="0" xfId="6"/>
    <xf numFmtId="0" fontId="5" fillId="8" borderId="0" xfId="6" applyAlignment="1">
      <alignment horizontal="left" vertical="center"/>
    </xf>
    <xf numFmtId="0" fontId="0" fillId="0" borderId="0" xfId="0"/>
    <xf numFmtId="0" fontId="3" fillId="3" borderId="0" xfId="0" applyFont="1" applyFill="1" applyAlignment="1">
      <alignment vertical="center"/>
    </xf>
    <xf numFmtId="0" fontId="3" fillId="3" borderId="0" xfId="1" applyFont="1" applyFill="1" applyBorder="1"/>
    <xf numFmtId="0" fontId="3" fillId="3" borderId="0" xfId="1" applyFont="1" applyFill="1"/>
    <xf numFmtId="0" fontId="3" fillId="3" borderId="0" xfId="0" applyFont="1" applyFill="1"/>
    <xf numFmtId="0" fontId="5" fillId="4" borderId="0" xfId="2" applyAlignment="1">
      <alignment horizontal="left" vertical="center"/>
    </xf>
    <xf numFmtId="0" fontId="5" fillId="4" borderId="0" xfId="2"/>
    <xf numFmtId="0" fontId="7" fillId="6" borderId="1" xfId="4"/>
    <xf numFmtId="0" fontId="6" fillId="5" borderId="0" xfId="3"/>
    <xf numFmtId="0" fontId="7" fillId="6" borderId="1" xfId="4" applyAlignment="1">
      <alignment horizontal="center"/>
    </xf>
    <xf numFmtId="0" fontId="5" fillId="4" borderId="0" xfId="2" applyAlignment="1">
      <alignment horizontal="center"/>
    </xf>
    <xf numFmtId="0" fontId="8" fillId="7" borderId="2" xfId="5"/>
    <xf numFmtId="0" fontId="6" fillId="5" borderId="2" xfId="3" applyBorder="1"/>
    <xf numFmtId="0" fontId="9" fillId="9" borderId="0" xfId="8"/>
    <xf numFmtId="0" fontId="0" fillId="0" borderId="0" xfId="0" applyFill="1" applyBorder="1"/>
    <xf numFmtId="0" fontId="3" fillId="3" borderId="0" xfId="1" applyFont="1" applyFill="1" applyBorder="1"/>
    <xf numFmtId="0" fontId="3" fillId="3" borderId="0" xfId="0" applyFont="1" applyFill="1" applyAlignment="1">
      <alignment vertical="center"/>
    </xf>
    <xf numFmtId="0" fontId="0" fillId="0" borderId="0" xfId="0"/>
    <xf numFmtId="0" fontId="10" fillId="10" borderId="0" xfId="9"/>
    <xf numFmtId="0" fontId="3" fillId="3" borderId="0" xfId="1" applyFont="1" applyFill="1"/>
    <xf numFmtId="0" fontId="3" fillId="3" borderId="0" xfId="0" applyFont="1" applyFill="1"/>
    <xf numFmtId="0" fontId="5" fillId="4" borderId="0" xfId="2" applyAlignment="1">
      <alignment horizontal="left" vertical="center"/>
    </xf>
    <xf numFmtId="0" fontId="5" fillId="4" borderId="0" xfId="2"/>
    <xf numFmtId="0" fontId="13" fillId="0" borderId="0" xfId="0" applyFont="1"/>
    <xf numFmtId="0" fontId="0" fillId="0" borderId="0" xfId="0"/>
    <xf numFmtId="0" fontId="10" fillId="10" borderId="0" xfId="9"/>
    <xf numFmtId="0" fontId="0" fillId="0" borderId="0" xfId="0"/>
    <xf numFmtId="0" fontId="3" fillId="3" borderId="0" xfId="0" applyFont="1" applyFill="1" applyAlignment="1">
      <alignment vertical="center"/>
    </xf>
    <xf numFmtId="0" fontId="3" fillId="3" borderId="0" xfId="1" applyFont="1" applyFill="1" applyBorder="1"/>
    <xf numFmtId="0" fontId="3" fillId="3" borderId="0" xfId="1" applyFont="1" applyFill="1"/>
    <xf numFmtId="0" fontId="3" fillId="3" borderId="0" xfId="0" applyFont="1" applyFill="1"/>
    <xf numFmtId="0" fontId="5" fillId="4" borderId="0" xfId="2" applyAlignment="1">
      <alignment horizontal="left" vertical="center"/>
    </xf>
    <xf numFmtId="0" fontId="5" fillId="4" borderId="0" xfId="2"/>
    <xf numFmtId="0" fontId="7" fillId="6" borderId="1" xfId="4"/>
    <xf numFmtId="0" fontId="6" fillId="5" borderId="0" xfId="3"/>
    <xf numFmtId="0" fontId="7" fillId="6" borderId="1" xfId="4" applyAlignment="1">
      <alignment horizontal="center"/>
    </xf>
    <xf numFmtId="0" fontId="5" fillId="4" borderId="0" xfId="2" applyAlignment="1">
      <alignment horizontal="center"/>
    </xf>
    <xf numFmtId="0" fontId="8" fillId="7" borderId="2" xfId="5"/>
    <xf numFmtId="0" fontId="6" fillId="5" borderId="2" xfId="3" applyBorder="1" applyAlignment="1">
      <alignment horizontal="left" vertical="center"/>
    </xf>
    <xf numFmtId="0" fontId="6" fillId="5" borderId="2" xfId="3" applyBorder="1"/>
    <xf numFmtId="0" fontId="0" fillId="0" borderId="0" xfId="0"/>
    <xf numFmtId="0" fontId="6" fillId="5" borderId="2" xfId="3" applyBorder="1" applyAlignment="1">
      <alignment horizontal="left" vertical="center"/>
    </xf>
    <xf numFmtId="0" fontId="14" fillId="12" borderId="0" xfId="0" applyFont="1" applyFill="1" applyAlignment="1">
      <alignment vertical="center"/>
    </xf>
    <xf numFmtId="0" fontId="14" fillId="2" borderId="0" xfId="1" applyFont="1" applyBorder="1"/>
    <xf numFmtId="0" fontId="14" fillId="2" borderId="0" xfId="1" applyFont="1"/>
    <xf numFmtId="0" fontId="10" fillId="10" borderId="0" xfId="9"/>
    <xf numFmtId="0" fontId="15" fillId="13" borderId="0" xfId="0" applyFont="1" applyFill="1"/>
    <xf numFmtId="0" fontId="5" fillId="0" borderId="0" xfId="0" applyFont="1"/>
    <xf numFmtId="0" fontId="0" fillId="0" borderId="0" xfId="0"/>
    <xf numFmtId="0" fontId="3" fillId="3" borderId="0" xfId="0" applyFont="1" applyFill="1" applyAlignment="1">
      <alignment vertical="center"/>
    </xf>
    <xf numFmtId="0" fontId="3" fillId="3" borderId="0" xfId="1" applyFont="1" applyFill="1" applyBorder="1"/>
    <xf numFmtId="0" fontId="3" fillId="3" borderId="0" xfId="1" applyFont="1" applyFill="1"/>
    <xf numFmtId="0" fontId="3" fillId="3" borderId="0" xfId="0" applyFont="1" applyFill="1"/>
    <xf numFmtId="0" fontId="5" fillId="4" borderId="0" xfId="2" applyAlignment="1">
      <alignment horizontal="left" vertical="center"/>
    </xf>
    <xf numFmtId="0" fontId="5" fillId="4" borderId="0" xfId="2"/>
  </cellXfs>
  <cellStyles count="11">
    <cellStyle name="40% - Accent1" xfId="2" builtinId="31"/>
    <cellStyle name="40% - Accent2" xfId="10" builtinId="35"/>
    <cellStyle name="40% - Accent6" xfId="6" builtinId="51"/>
    <cellStyle name="60% - Accent5 2" xfId="9" xr:uid="{DA01DEC3-998E-41AD-83CE-B3BAACB651D1}"/>
    <cellStyle name="Bad" xfId="8" builtinId="27"/>
    <cellStyle name="Calculation" xfId="4" builtinId="22"/>
    <cellStyle name="Check Cell" xfId="5" builtinId="23"/>
    <cellStyle name="Currency" xfId="7" builtinId="4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4"/>
  <sheetViews>
    <sheetView zoomScale="110" zoomScaleNormal="110" workbookViewId="0">
      <selection activeCell="A12" sqref="A12:XFD12"/>
    </sheetView>
  </sheetViews>
  <sheetFormatPr defaultRowHeight="15" x14ac:dyDescent="0.25"/>
  <cols>
    <col min="1" max="1" width="9.42578125" bestFit="1" customWidth="1"/>
    <col min="2" max="2" width="28.42578125" bestFit="1" customWidth="1"/>
    <col min="3" max="3" width="19.85546875" bestFit="1" customWidth="1"/>
    <col min="4" max="4" width="32.7109375" bestFit="1" customWidth="1"/>
    <col min="5" max="5" width="25.85546875" bestFit="1" customWidth="1"/>
    <col min="6" max="6" width="19.42578125" bestFit="1" customWidth="1"/>
    <col min="7" max="7" width="19.140625" bestFit="1" customWidth="1"/>
    <col min="8" max="9" width="17.85546875" bestFit="1" customWidth="1"/>
    <col min="10" max="11" width="20.5703125" bestFit="1" customWidth="1"/>
  </cols>
  <sheetData>
    <row r="1" spans="1:12" s="11" customFormat="1" ht="15.75" x14ac:dyDescent="0.25">
      <c r="A1" s="8" t="s">
        <v>0</v>
      </c>
      <c r="B1" s="8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10"/>
    </row>
    <row r="2" spans="1:12" s="11" customFormat="1" ht="15.75" x14ac:dyDescent="0.25">
      <c r="A2" s="8"/>
      <c r="B2" s="8" t="s">
        <v>85</v>
      </c>
      <c r="C2" s="9" t="s">
        <v>11</v>
      </c>
      <c r="D2" s="9" t="s">
        <v>17</v>
      </c>
      <c r="E2" s="9" t="s">
        <v>18</v>
      </c>
      <c r="F2" s="9" t="s">
        <v>19</v>
      </c>
      <c r="G2" s="9"/>
      <c r="H2" s="9"/>
      <c r="I2" s="9"/>
      <c r="J2" s="9"/>
      <c r="K2" s="10"/>
    </row>
    <row r="3" spans="1:12" s="11" customFormat="1" ht="15.75" x14ac:dyDescent="0.25">
      <c r="A3" s="8"/>
      <c r="B3" s="8" t="s">
        <v>86</v>
      </c>
      <c r="C3" s="9" t="s">
        <v>11</v>
      </c>
      <c r="D3" s="9" t="s">
        <v>17</v>
      </c>
      <c r="E3" s="9" t="s">
        <v>18</v>
      </c>
      <c r="F3" s="9" t="s">
        <v>19</v>
      </c>
      <c r="G3" s="9"/>
      <c r="H3" s="9"/>
      <c r="I3" s="9"/>
      <c r="J3" s="9"/>
      <c r="K3" s="10"/>
    </row>
    <row r="4" spans="1:12" s="11" customFormat="1" ht="15.75" x14ac:dyDescent="0.25">
      <c r="A4" s="8"/>
      <c r="B4" s="8" t="s">
        <v>87</v>
      </c>
      <c r="C4" s="9" t="s">
        <v>11</v>
      </c>
      <c r="D4" s="9" t="s">
        <v>17</v>
      </c>
      <c r="E4" s="9" t="s">
        <v>18</v>
      </c>
      <c r="F4" s="9" t="s">
        <v>19</v>
      </c>
      <c r="G4" s="9"/>
      <c r="H4" s="9"/>
      <c r="I4" s="9"/>
      <c r="J4" s="9"/>
      <c r="K4" s="10"/>
    </row>
    <row r="5" spans="1:12" s="11" customFormat="1" ht="15.75" x14ac:dyDescent="0.25">
      <c r="A5" s="8"/>
      <c r="B5" s="8" t="s">
        <v>88</v>
      </c>
      <c r="C5" s="9" t="s">
        <v>11</v>
      </c>
      <c r="D5" s="9" t="s">
        <v>24</v>
      </c>
      <c r="E5" s="9" t="s">
        <v>23</v>
      </c>
      <c r="F5" s="9" t="s">
        <v>22</v>
      </c>
      <c r="G5" s="9" t="s">
        <v>21</v>
      </c>
      <c r="H5" s="9" t="s">
        <v>43</v>
      </c>
      <c r="I5" s="9" t="s">
        <v>20</v>
      </c>
      <c r="J5" s="9"/>
      <c r="K5" s="10"/>
    </row>
    <row r="6" spans="1:12" s="11" customFormat="1" ht="15.75" x14ac:dyDescent="0.25">
      <c r="A6" s="8"/>
      <c r="B6" s="8" t="s">
        <v>91</v>
      </c>
      <c r="C6" s="8" t="s">
        <v>11</v>
      </c>
      <c r="D6" s="8" t="s">
        <v>12</v>
      </c>
      <c r="E6" s="8" t="s">
        <v>40</v>
      </c>
      <c r="F6" s="8" t="s">
        <v>48</v>
      </c>
      <c r="G6" s="8" t="s">
        <v>49</v>
      </c>
      <c r="H6" s="8" t="s">
        <v>20</v>
      </c>
      <c r="I6" s="10" t="s">
        <v>50</v>
      </c>
      <c r="J6" s="10"/>
      <c r="K6" s="10"/>
    </row>
    <row r="7" spans="1:12" s="11" customFormat="1" ht="15.75" x14ac:dyDescent="0.25">
      <c r="A7" s="8"/>
      <c r="B7" s="8" t="s">
        <v>102</v>
      </c>
      <c r="C7" s="8" t="s">
        <v>26</v>
      </c>
      <c r="D7" s="8" t="s">
        <v>103</v>
      </c>
      <c r="E7" s="8" t="s">
        <v>104</v>
      </c>
      <c r="F7" s="11" t="s">
        <v>12</v>
      </c>
      <c r="G7" s="8" t="s">
        <v>48</v>
      </c>
      <c r="H7" s="8" t="s">
        <v>49</v>
      </c>
      <c r="I7" s="8" t="s">
        <v>105</v>
      </c>
      <c r="J7" s="10"/>
      <c r="K7" s="10"/>
    </row>
    <row r="8" spans="1:12" s="11" customFormat="1" ht="15.75" x14ac:dyDescent="0.25">
      <c r="A8" s="8"/>
      <c r="B8" s="8" t="s">
        <v>106</v>
      </c>
      <c r="C8" s="8" t="s">
        <v>11</v>
      </c>
      <c r="D8" s="11" t="s">
        <v>12</v>
      </c>
      <c r="E8" s="11" t="s">
        <v>107</v>
      </c>
      <c r="F8" s="11" t="s">
        <v>126</v>
      </c>
      <c r="G8" s="8" t="s">
        <v>108</v>
      </c>
      <c r="H8" s="8" t="s">
        <v>127</v>
      </c>
      <c r="I8" s="10" t="s">
        <v>50</v>
      </c>
      <c r="K8" s="10"/>
    </row>
    <row r="9" spans="1:12" s="11" customFormat="1" ht="15.75" x14ac:dyDescent="0.25">
      <c r="A9" s="8"/>
      <c r="B9" s="8" t="s">
        <v>109</v>
      </c>
      <c r="C9" s="8" t="s">
        <v>11</v>
      </c>
      <c r="D9" s="8" t="s">
        <v>12</v>
      </c>
      <c r="E9" s="8" t="s">
        <v>48</v>
      </c>
      <c r="F9" s="11" t="s">
        <v>110</v>
      </c>
      <c r="G9" s="8" t="s">
        <v>111</v>
      </c>
      <c r="H9" s="8" t="s">
        <v>127</v>
      </c>
      <c r="I9" s="10" t="s">
        <v>20</v>
      </c>
      <c r="J9" s="10" t="s">
        <v>50</v>
      </c>
      <c r="K9" s="10"/>
    </row>
    <row r="10" spans="1:12" s="11" customFormat="1" ht="15.75" x14ac:dyDescent="0.25">
      <c r="A10" s="8"/>
      <c r="B10" s="8" t="s">
        <v>112</v>
      </c>
      <c r="C10" s="8" t="s">
        <v>11</v>
      </c>
      <c r="D10" s="8" t="s">
        <v>12</v>
      </c>
      <c r="E10" s="8" t="s">
        <v>48</v>
      </c>
      <c r="F10" s="11" t="s">
        <v>110</v>
      </c>
      <c r="G10" s="8" t="s">
        <v>111</v>
      </c>
      <c r="H10" s="8" t="s">
        <v>127</v>
      </c>
      <c r="I10" s="10" t="s">
        <v>20</v>
      </c>
      <c r="J10" s="11" t="s">
        <v>149</v>
      </c>
      <c r="K10" s="11" t="s">
        <v>113</v>
      </c>
      <c r="L10" s="10" t="s">
        <v>50</v>
      </c>
    </row>
    <row r="11" spans="1:12" s="11" customFormat="1" ht="15.75" x14ac:dyDescent="0.25">
      <c r="A11" s="8"/>
      <c r="B11" s="8" t="s">
        <v>115</v>
      </c>
      <c r="C11" s="8" t="s">
        <v>11</v>
      </c>
      <c r="D11" s="8" t="s">
        <v>12</v>
      </c>
      <c r="E11" s="8" t="s">
        <v>48</v>
      </c>
      <c r="F11" s="8" t="s">
        <v>49</v>
      </c>
      <c r="G11" s="10" t="s">
        <v>116</v>
      </c>
      <c r="H11" s="10" t="s">
        <v>117</v>
      </c>
      <c r="I11" s="10" t="s">
        <v>50</v>
      </c>
      <c r="K11" s="10"/>
    </row>
    <row r="12" spans="1:12" s="11" customFormat="1" ht="15.75" x14ac:dyDescent="0.25">
      <c r="A12" s="8"/>
      <c r="B12" s="8" t="s">
        <v>114</v>
      </c>
      <c r="C12" s="8" t="s">
        <v>11</v>
      </c>
      <c r="D12" s="8" t="s">
        <v>12</v>
      </c>
      <c r="E12" s="8" t="s">
        <v>48</v>
      </c>
      <c r="F12" s="8" t="s">
        <v>111</v>
      </c>
      <c r="G12" s="10" t="s">
        <v>50</v>
      </c>
      <c r="H12" s="8"/>
      <c r="I12" s="10"/>
      <c r="K12" s="10"/>
    </row>
    <row r="13" spans="1:12" s="11" customFormat="1" ht="15.75" x14ac:dyDescent="0.25">
      <c r="A13" s="8"/>
      <c r="B13" s="8" t="s">
        <v>119</v>
      </c>
      <c r="C13" s="8" t="s">
        <v>11</v>
      </c>
      <c r="D13" s="8" t="s">
        <v>12</v>
      </c>
      <c r="E13" s="8" t="s">
        <v>48</v>
      </c>
      <c r="F13" s="8" t="s">
        <v>120</v>
      </c>
      <c r="G13" s="8" t="s">
        <v>121</v>
      </c>
      <c r="H13" s="8" t="s">
        <v>122</v>
      </c>
      <c r="I13" s="10" t="s">
        <v>50</v>
      </c>
      <c r="K13" s="10"/>
    </row>
    <row r="14" spans="1:12" s="13" customFormat="1" x14ac:dyDescent="0.25">
      <c r="A14" s="12" t="s">
        <v>38</v>
      </c>
      <c r="B14" s="12" t="s">
        <v>39</v>
      </c>
      <c r="C14" s="12"/>
      <c r="D14" s="12"/>
      <c r="E14" s="12"/>
    </row>
  </sheetData>
  <pageMargins left="0.7" right="0.7" top="0.75" bottom="0.75" header="0.3" footer="0.3"/>
  <pageSetup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FD7CE-17C0-458C-A00B-F23B78FA2ED6}">
  <dimension ref="A1:N36"/>
  <sheetViews>
    <sheetView workbookViewId="0">
      <selection activeCell="E31" sqref="E31"/>
    </sheetView>
  </sheetViews>
  <sheetFormatPr defaultRowHeight="15" x14ac:dyDescent="0.25"/>
  <cols>
    <col min="1" max="1" width="9.42578125" style="32" bestFit="1" customWidth="1"/>
    <col min="2" max="2" width="28.42578125" style="32" bestFit="1" customWidth="1"/>
    <col min="3" max="3" width="27.28515625" style="32" bestFit="1" customWidth="1"/>
    <col min="4" max="4" width="33.140625" style="32" bestFit="1" customWidth="1"/>
    <col min="5" max="5" width="43" style="32" bestFit="1" customWidth="1"/>
    <col min="6" max="6" width="19" style="32" bestFit="1" customWidth="1"/>
    <col min="7" max="7" width="19.7109375" style="32" bestFit="1" customWidth="1"/>
    <col min="8" max="8" width="17.28515625" style="32" bestFit="1" customWidth="1"/>
    <col min="9" max="9" width="18.7109375" style="32" bestFit="1" customWidth="1"/>
    <col min="10" max="10" width="19.7109375" style="32" bestFit="1" customWidth="1"/>
    <col min="11" max="11" width="16.5703125" style="32" bestFit="1" customWidth="1"/>
    <col min="12" max="13" width="9.140625" style="32"/>
    <col min="14" max="14" width="13.28515625" style="32" bestFit="1" customWidth="1"/>
    <col min="15" max="15" width="28.28515625" style="32" bestFit="1" customWidth="1"/>
    <col min="16" max="16" width="9.140625" style="32"/>
    <col min="17" max="17" width="27.42578125" style="32" bestFit="1" customWidth="1"/>
    <col min="18" max="16384" width="9.140625" style="32"/>
  </cols>
  <sheetData>
    <row r="1" spans="1:14" s="36" customFormat="1" ht="15.75" x14ac:dyDescent="0.25">
      <c r="A1" s="33" t="s">
        <v>0</v>
      </c>
      <c r="B1" s="33" t="s">
        <v>1</v>
      </c>
      <c r="C1" s="34" t="s">
        <v>2</v>
      </c>
      <c r="D1" s="34" t="s">
        <v>3</v>
      </c>
      <c r="E1" s="34" t="s">
        <v>4</v>
      </c>
      <c r="F1" s="34" t="s">
        <v>5</v>
      </c>
      <c r="G1" s="34" t="s">
        <v>6</v>
      </c>
      <c r="H1" s="34" t="s">
        <v>7</v>
      </c>
      <c r="I1" s="34" t="s">
        <v>8</v>
      </c>
      <c r="J1" s="34" t="s">
        <v>9</v>
      </c>
      <c r="K1" s="35"/>
    </row>
    <row r="2" spans="1:14" s="36" customFormat="1" ht="15.75" x14ac:dyDescent="0.25">
      <c r="A2" s="33"/>
      <c r="B2" s="33" t="s">
        <v>80</v>
      </c>
      <c r="C2" s="34" t="s">
        <v>11</v>
      </c>
      <c r="D2" s="34" t="s">
        <v>12</v>
      </c>
      <c r="E2" s="34" t="s">
        <v>40</v>
      </c>
      <c r="F2" s="34"/>
      <c r="G2" s="34"/>
      <c r="H2" s="34"/>
      <c r="I2" s="34"/>
      <c r="J2" s="34"/>
      <c r="K2" s="35"/>
    </row>
    <row r="3" spans="1:14" s="36" customFormat="1" ht="15.75" x14ac:dyDescent="0.25">
      <c r="A3" s="33"/>
      <c r="B3" s="33" t="s">
        <v>85</v>
      </c>
      <c r="C3" s="34" t="s">
        <v>11</v>
      </c>
      <c r="D3" s="34" t="s">
        <v>17</v>
      </c>
      <c r="E3" s="34" t="s">
        <v>18</v>
      </c>
      <c r="F3" s="34" t="s">
        <v>19</v>
      </c>
      <c r="G3" s="34"/>
      <c r="H3" s="34"/>
      <c r="I3" s="34"/>
      <c r="J3" s="34"/>
      <c r="K3" s="35"/>
    </row>
    <row r="4" spans="1:14" s="36" customFormat="1" ht="15.75" x14ac:dyDescent="0.25">
      <c r="A4" s="33"/>
      <c r="B4" s="33" t="s">
        <v>86</v>
      </c>
      <c r="C4" s="34" t="s">
        <v>11</v>
      </c>
      <c r="D4" s="34" t="s">
        <v>17</v>
      </c>
      <c r="E4" s="34" t="s">
        <v>18</v>
      </c>
      <c r="F4" s="34" t="s">
        <v>19</v>
      </c>
      <c r="G4" s="34"/>
      <c r="H4" s="34"/>
      <c r="I4" s="34"/>
      <c r="J4" s="34"/>
      <c r="K4" s="35"/>
    </row>
    <row r="5" spans="1:14" s="36" customFormat="1" ht="15.75" x14ac:dyDescent="0.25">
      <c r="A5" s="33"/>
      <c r="B5" s="33" t="s">
        <v>87</v>
      </c>
      <c r="C5" s="34" t="s">
        <v>11</v>
      </c>
      <c r="D5" s="34" t="s">
        <v>17</v>
      </c>
      <c r="E5" s="34" t="s">
        <v>18</v>
      </c>
      <c r="F5" s="34" t="s">
        <v>19</v>
      </c>
      <c r="G5" s="34"/>
      <c r="H5" s="34"/>
      <c r="I5" s="34"/>
      <c r="J5" s="34"/>
      <c r="K5" s="35"/>
    </row>
    <row r="6" spans="1:14" s="36" customFormat="1" ht="15.75" x14ac:dyDescent="0.25">
      <c r="A6" s="33"/>
      <c r="B6" s="33" t="s">
        <v>88</v>
      </c>
      <c r="C6" s="34" t="s">
        <v>11</v>
      </c>
      <c r="D6" s="34" t="s">
        <v>24</v>
      </c>
      <c r="E6" s="34" t="s">
        <v>23</v>
      </c>
      <c r="F6" s="34" t="s">
        <v>22</v>
      </c>
      <c r="G6" s="34" t="s">
        <v>21</v>
      </c>
      <c r="H6" s="34" t="s">
        <v>43</v>
      </c>
      <c r="I6" s="34" t="s">
        <v>20</v>
      </c>
      <c r="J6" s="34"/>
      <c r="K6" s="35"/>
    </row>
    <row r="7" spans="1:14" s="36" customFormat="1" ht="15.75" x14ac:dyDescent="0.25">
      <c r="A7" s="33"/>
      <c r="B7" s="33" t="s">
        <v>91</v>
      </c>
      <c r="C7" s="33" t="s">
        <v>11</v>
      </c>
      <c r="D7" s="33" t="s">
        <v>12</v>
      </c>
      <c r="E7" s="33" t="s">
        <v>40</v>
      </c>
      <c r="F7" s="33" t="s">
        <v>48</v>
      </c>
      <c r="G7" s="33" t="s">
        <v>49</v>
      </c>
      <c r="H7" s="33" t="s">
        <v>20</v>
      </c>
      <c r="I7" s="35" t="s">
        <v>50</v>
      </c>
      <c r="J7" s="35"/>
      <c r="K7" s="35"/>
    </row>
    <row r="8" spans="1:14" s="36" customFormat="1" ht="15.75" x14ac:dyDescent="0.25">
      <c r="A8" s="33"/>
      <c r="B8" s="33" t="s">
        <v>106</v>
      </c>
      <c r="C8" s="33" t="s">
        <v>11</v>
      </c>
      <c r="D8" s="36" t="s">
        <v>12</v>
      </c>
      <c r="E8" s="36" t="s">
        <v>107</v>
      </c>
      <c r="F8" s="36" t="s">
        <v>126</v>
      </c>
      <c r="G8" s="33" t="s">
        <v>108</v>
      </c>
      <c r="H8" s="33" t="s">
        <v>127</v>
      </c>
      <c r="I8" s="35" t="s">
        <v>50</v>
      </c>
      <c r="K8" s="35"/>
    </row>
    <row r="9" spans="1:14" s="36" customFormat="1" ht="15.75" x14ac:dyDescent="0.25">
      <c r="A9" s="33"/>
      <c r="B9" s="33" t="s">
        <v>102</v>
      </c>
      <c r="C9" s="33" t="s">
        <v>26</v>
      </c>
      <c r="D9" s="33" t="s">
        <v>103</v>
      </c>
      <c r="E9" s="33" t="s">
        <v>104</v>
      </c>
      <c r="F9" s="36" t="s">
        <v>12</v>
      </c>
      <c r="G9" s="33" t="s">
        <v>48</v>
      </c>
      <c r="H9" s="33" t="s">
        <v>49</v>
      </c>
      <c r="I9" s="33" t="s">
        <v>165</v>
      </c>
      <c r="J9" s="35"/>
      <c r="K9" s="35"/>
    </row>
    <row r="10" spans="1:14" s="36" customFormat="1" ht="15.75" x14ac:dyDescent="0.25">
      <c r="A10" s="33"/>
      <c r="B10" s="33" t="s">
        <v>119</v>
      </c>
      <c r="C10" s="33" t="s">
        <v>11</v>
      </c>
      <c r="D10" s="33" t="s">
        <v>12</v>
      </c>
      <c r="E10" s="33" t="s">
        <v>48</v>
      </c>
      <c r="F10" s="33" t="s">
        <v>120</v>
      </c>
      <c r="G10" s="33" t="s">
        <v>121</v>
      </c>
      <c r="H10" s="33" t="s">
        <v>122</v>
      </c>
      <c r="I10" s="35" t="s">
        <v>50</v>
      </c>
      <c r="K10" s="35"/>
    </row>
    <row r="11" spans="1:14" s="36" customFormat="1" ht="15.75" x14ac:dyDescent="0.25">
      <c r="A11" s="33"/>
      <c r="B11" s="33" t="s">
        <v>84</v>
      </c>
      <c r="C11" s="34" t="s">
        <v>11</v>
      </c>
      <c r="D11" s="34" t="s">
        <v>12</v>
      </c>
      <c r="E11" s="34" t="s">
        <v>13</v>
      </c>
      <c r="F11" s="34" t="s">
        <v>16</v>
      </c>
      <c r="G11" s="34" t="s">
        <v>14</v>
      </c>
      <c r="H11" s="34" t="s">
        <v>15</v>
      </c>
      <c r="I11" s="34" t="s">
        <v>44</v>
      </c>
      <c r="J11" s="34"/>
      <c r="K11" s="35"/>
    </row>
    <row r="12" spans="1:14" x14ac:dyDescent="0.25">
      <c r="C12" s="39" t="s">
        <v>129</v>
      </c>
      <c r="D12" s="39" t="s">
        <v>130</v>
      </c>
      <c r="E12" s="39" t="s">
        <v>131</v>
      </c>
      <c r="F12" s="39" t="s">
        <v>147</v>
      </c>
      <c r="G12" s="39" t="s">
        <v>143</v>
      </c>
      <c r="H12" s="41" t="s">
        <v>133</v>
      </c>
      <c r="I12" s="41" t="s">
        <v>134</v>
      </c>
      <c r="J12" s="20" t="s">
        <v>145</v>
      </c>
      <c r="K12" s="20" t="s">
        <v>146</v>
      </c>
      <c r="L12" s="41" t="s">
        <v>138</v>
      </c>
      <c r="M12" s="41" t="s">
        <v>139</v>
      </c>
      <c r="N12" s="41" t="s">
        <v>148</v>
      </c>
    </row>
    <row r="13" spans="1:14" s="45" customFormat="1" x14ac:dyDescent="0.25">
      <c r="C13" s="45" t="s">
        <v>213</v>
      </c>
      <c r="D13" s="23" t="s">
        <v>123</v>
      </c>
      <c r="E13" s="23">
        <v>2.2000000000000002</v>
      </c>
      <c r="F13" s="23">
        <f t="shared" ref="F13" si="0">N13-E13</f>
        <v>33.799999999999997</v>
      </c>
      <c r="G13" s="23">
        <v>0</v>
      </c>
      <c r="H13" s="23">
        <v>0.2</v>
      </c>
      <c r="I13" s="23">
        <v>0.4</v>
      </c>
      <c r="J13" s="23">
        <f t="shared" ref="J13" si="1">F13-2*G13</f>
        <v>33.799999999999997</v>
      </c>
      <c r="K13" s="23">
        <f t="shared" ref="K13" si="2">F13-2*G13</f>
        <v>33.799999999999997</v>
      </c>
      <c r="L13" s="42">
        <v>63.36</v>
      </c>
      <c r="M13" s="42">
        <v>63</v>
      </c>
      <c r="N13" s="23">
        <v>36</v>
      </c>
    </row>
    <row r="21" spans="1:9" ht="15.75" thickBot="1" x14ac:dyDescent="0.3">
      <c r="H21" s="39" t="s">
        <v>174</v>
      </c>
      <c r="I21" s="39">
        <v>-0.4</v>
      </c>
    </row>
    <row r="22" spans="1:9" ht="16.5" thickTop="1" thickBot="1" x14ac:dyDescent="0.3">
      <c r="B22" s="43" t="s">
        <v>124</v>
      </c>
      <c r="C22" s="73" t="s">
        <v>192</v>
      </c>
      <c r="E22" s="43" t="s">
        <v>140</v>
      </c>
      <c r="F22" s="40"/>
    </row>
    <row r="23" spans="1:9" ht="16.5" thickTop="1" thickBot="1" x14ac:dyDescent="0.3">
      <c r="B23" s="43" t="s">
        <v>128</v>
      </c>
      <c r="C23" s="44"/>
    </row>
    <row r="24" spans="1:9" ht="15.75" thickTop="1" x14ac:dyDescent="0.25">
      <c r="B24" s="32" t="s">
        <v>167</v>
      </c>
      <c r="C24" s="32">
        <v>48</v>
      </c>
      <c r="D24" s="32">
        <v>48</v>
      </c>
    </row>
    <row r="26" spans="1:9" s="38" customFormat="1" x14ac:dyDescent="0.25">
      <c r="A26" s="37" t="s">
        <v>38</v>
      </c>
      <c r="B26" s="37" t="s">
        <v>163</v>
      </c>
      <c r="C26" s="37" t="str">
        <f>C22</f>
        <v>nik76d9lib2_x76c_lay</v>
      </c>
      <c r="D26" s="37" t="str">
        <f>C13</f>
        <v>127600c_d9t10_1x576_gm1355d</v>
      </c>
      <c r="E26" s="37" t="s">
        <v>190</v>
      </c>
      <c r="F26" s="56" t="s">
        <v>172</v>
      </c>
      <c r="G26" s="57">
        <v>1</v>
      </c>
      <c r="H26" s="57">
        <v>2</v>
      </c>
      <c r="I26" s="29" t="b">
        <v>1</v>
      </c>
    </row>
    <row r="27" spans="1:9" s="30" customFormat="1" x14ac:dyDescent="0.25">
      <c r="A27" s="31" t="s">
        <v>38</v>
      </c>
      <c r="B27" s="31" t="s">
        <v>39</v>
      </c>
      <c r="C27" s="31" t="str">
        <f>$C$22</f>
        <v>nik76d9lib2_x76c_lay</v>
      </c>
      <c r="D27" s="31" t="str">
        <f>$F$22&amp;C13</f>
        <v>127600c_d9t10_1x576_gm1355d</v>
      </c>
      <c r="E27" s="31" t="s">
        <v>162</v>
      </c>
      <c r="F27" s="30">
        <f>L13</f>
        <v>63.36</v>
      </c>
      <c r="G27" s="30">
        <f>M13</f>
        <v>63</v>
      </c>
      <c r="H27" s="30">
        <v>0</v>
      </c>
      <c r="I27" s="30">
        <v>0</v>
      </c>
    </row>
    <row r="28" spans="1:9" x14ac:dyDescent="0.25">
      <c r="A28" s="32" t="s">
        <v>38</v>
      </c>
      <c r="B28" s="32" t="s">
        <v>161</v>
      </c>
      <c r="C28" s="32" t="s">
        <v>10</v>
      </c>
      <c r="D28" s="56" t="s">
        <v>173</v>
      </c>
      <c r="E28" s="32" t="str">
        <f>-C24/2&amp;" "&amp;-D24/2&amp;" "&amp;C24/2&amp;" "&amp;D24/2</f>
        <v>-24 -24 24 24</v>
      </c>
    </row>
    <row r="29" spans="1:9" x14ac:dyDescent="0.25">
      <c r="A29" s="32" t="s">
        <v>38</v>
      </c>
      <c r="B29" s="32" t="s">
        <v>144</v>
      </c>
      <c r="C29" s="32" t="s">
        <v>10</v>
      </c>
      <c r="D29" s="80" t="s">
        <v>235</v>
      </c>
      <c r="E29" s="32">
        <f>E13</f>
        <v>2.2000000000000002</v>
      </c>
      <c r="F29" s="32">
        <f>F13</f>
        <v>33.799999999999997</v>
      </c>
      <c r="G29" s="32">
        <f>J13</f>
        <v>33.799999999999997</v>
      </c>
      <c r="H29" s="32">
        <f>K13</f>
        <v>33.799999999999997</v>
      </c>
    </row>
    <row r="30" spans="1:9" x14ac:dyDescent="0.25">
      <c r="A30" s="32" t="s">
        <v>38</v>
      </c>
      <c r="B30" s="32" t="s">
        <v>144</v>
      </c>
      <c r="C30" s="32" t="s">
        <v>10</v>
      </c>
      <c r="D30" s="56" t="s">
        <v>170</v>
      </c>
      <c r="E30" s="32">
        <f>E29</f>
        <v>2.2000000000000002</v>
      </c>
      <c r="F30" s="32">
        <f t="shared" ref="F30:H30" si="3">F29</f>
        <v>33.799999999999997</v>
      </c>
      <c r="G30" s="32">
        <f t="shared" si="3"/>
        <v>33.799999999999997</v>
      </c>
      <c r="H30" s="32">
        <f t="shared" si="3"/>
        <v>33.799999999999997</v>
      </c>
    </row>
    <row r="31" spans="1:9" x14ac:dyDescent="0.25">
      <c r="A31" s="32" t="s">
        <v>38</v>
      </c>
      <c r="B31" s="46" t="s">
        <v>168</v>
      </c>
      <c r="C31" s="32" t="s">
        <v>10</v>
      </c>
      <c r="D31" s="56" t="str">
        <f>D30</f>
        <v>gv1.drawing</v>
      </c>
      <c r="E31" s="32">
        <f>$I$21</f>
        <v>-0.4</v>
      </c>
      <c r="F31" s="32">
        <f t="shared" ref="F31:H31" si="4">$I$21</f>
        <v>-0.4</v>
      </c>
      <c r="G31" s="32">
        <f t="shared" si="4"/>
        <v>-0.4</v>
      </c>
      <c r="H31" s="32">
        <f t="shared" si="4"/>
        <v>-0.4</v>
      </c>
      <c r="I31" s="32" t="b">
        <v>0</v>
      </c>
    </row>
    <row r="32" spans="1:9" s="80" customFormat="1" x14ac:dyDescent="0.25">
      <c r="A32" s="80" t="s">
        <v>38</v>
      </c>
      <c r="B32" s="80" t="str">
        <f>B30</f>
        <v>tvpa_canon</v>
      </c>
      <c r="C32" s="80" t="str">
        <f t="shared" ref="C32:C33" si="5">C30</f>
        <v>cv</v>
      </c>
      <c r="D32" s="80" t="s">
        <v>236</v>
      </c>
      <c r="E32" s="80">
        <f t="shared" ref="E32:I33" si="6">E30</f>
        <v>2.2000000000000002</v>
      </c>
      <c r="F32" s="80">
        <f t="shared" si="6"/>
        <v>33.799999999999997</v>
      </c>
      <c r="G32" s="80">
        <f t="shared" si="6"/>
        <v>33.799999999999997</v>
      </c>
      <c r="H32" s="80">
        <f t="shared" si="6"/>
        <v>33.799999999999997</v>
      </c>
      <c r="I32" s="80">
        <f t="shared" si="6"/>
        <v>0</v>
      </c>
    </row>
    <row r="33" spans="1:9" s="80" customFormat="1" x14ac:dyDescent="0.25">
      <c r="A33" s="80" t="s">
        <v>38</v>
      </c>
      <c r="B33" s="46" t="str">
        <f>B31</f>
        <v>shape_size</v>
      </c>
      <c r="C33" s="46" t="str">
        <f t="shared" si="5"/>
        <v>cv</v>
      </c>
      <c r="D33" s="80" t="s">
        <v>236</v>
      </c>
      <c r="E33" s="46">
        <f t="shared" si="6"/>
        <v>-0.4</v>
      </c>
      <c r="F33" s="46">
        <f t="shared" si="6"/>
        <v>-0.4</v>
      </c>
      <c r="G33" s="46">
        <f t="shared" si="6"/>
        <v>-0.4</v>
      </c>
      <c r="H33" s="46">
        <f t="shared" si="6"/>
        <v>-0.4</v>
      </c>
      <c r="I33" s="46" t="b">
        <f t="shared" si="6"/>
        <v>0</v>
      </c>
    </row>
    <row r="34" spans="1:9" x14ac:dyDescent="0.25">
      <c r="A34" s="32" t="s">
        <v>38</v>
      </c>
      <c r="B34" s="32" t="s">
        <v>101</v>
      </c>
      <c r="C34" s="32" t="s">
        <v>10</v>
      </c>
      <c r="D34" s="56" t="s">
        <v>172</v>
      </c>
      <c r="E34" s="56" t="s">
        <v>173</v>
      </c>
      <c r="F34" s="80" t="s">
        <v>235</v>
      </c>
    </row>
    <row r="35" spans="1:9" s="80" customFormat="1" x14ac:dyDescent="0.25"/>
    <row r="36" spans="1:9" s="80" customFormat="1" x14ac:dyDescent="0.25"/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DB6D8-2E9A-489E-8DF1-2AD8D690E283}">
  <dimension ref="A1:K29"/>
  <sheetViews>
    <sheetView workbookViewId="0">
      <selection activeCell="D15" sqref="D15"/>
    </sheetView>
  </sheetViews>
  <sheetFormatPr defaultRowHeight="15" x14ac:dyDescent="0.25"/>
  <cols>
    <col min="1" max="1" width="9.42578125" style="32" bestFit="1" customWidth="1"/>
    <col min="2" max="2" width="29.7109375" style="32" bestFit="1" customWidth="1"/>
    <col min="3" max="3" width="32.5703125" style="32" bestFit="1" customWidth="1"/>
    <col min="4" max="4" width="33.140625" style="32" bestFit="1" customWidth="1"/>
    <col min="5" max="5" width="43" style="32" bestFit="1" customWidth="1"/>
    <col min="6" max="6" width="19" style="32" bestFit="1" customWidth="1"/>
    <col min="7" max="7" width="19.7109375" style="32" bestFit="1" customWidth="1"/>
    <col min="8" max="8" width="17.28515625" style="32" bestFit="1" customWidth="1"/>
    <col min="9" max="9" width="18.7109375" style="32" bestFit="1" customWidth="1"/>
    <col min="10" max="10" width="19.7109375" style="32" bestFit="1" customWidth="1"/>
    <col min="11" max="11" width="16.5703125" style="32" bestFit="1" customWidth="1"/>
    <col min="12" max="13" width="9.140625" style="32"/>
    <col min="14" max="14" width="13.28515625" style="32" bestFit="1" customWidth="1"/>
    <col min="15" max="15" width="28.28515625" style="32" bestFit="1" customWidth="1"/>
    <col min="16" max="16" width="9.140625" style="32"/>
    <col min="17" max="17" width="27.42578125" style="32" bestFit="1" customWidth="1"/>
    <col min="18" max="16384" width="9.140625" style="32"/>
  </cols>
  <sheetData>
    <row r="1" spans="1:11" s="36" customFormat="1" ht="15.75" x14ac:dyDescent="0.25">
      <c r="A1" s="33" t="s">
        <v>0</v>
      </c>
      <c r="B1" s="33" t="s">
        <v>1</v>
      </c>
      <c r="C1" s="34" t="s">
        <v>2</v>
      </c>
      <c r="D1" s="34" t="s">
        <v>3</v>
      </c>
      <c r="E1" s="34" t="s">
        <v>4</v>
      </c>
      <c r="F1" s="34" t="s">
        <v>5</v>
      </c>
      <c r="G1" s="34" t="s">
        <v>6</v>
      </c>
      <c r="H1" s="34" t="s">
        <v>7</v>
      </c>
      <c r="I1" s="34" t="s">
        <v>8</v>
      </c>
      <c r="J1" s="34" t="s">
        <v>9</v>
      </c>
      <c r="K1" s="35"/>
    </row>
    <row r="2" spans="1:11" s="36" customFormat="1" ht="15.75" x14ac:dyDescent="0.25">
      <c r="A2" s="33"/>
      <c r="B2" s="33" t="s">
        <v>80</v>
      </c>
      <c r="C2" s="34" t="s">
        <v>11</v>
      </c>
      <c r="D2" s="34" t="s">
        <v>12</v>
      </c>
      <c r="E2" s="34" t="s">
        <v>40</v>
      </c>
      <c r="F2" s="34"/>
      <c r="G2" s="34"/>
      <c r="H2" s="34"/>
      <c r="I2" s="34"/>
      <c r="J2" s="34"/>
      <c r="K2" s="35"/>
    </row>
    <row r="3" spans="1:11" s="36" customFormat="1" ht="15.75" x14ac:dyDescent="0.25">
      <c r="A3" s="33"/>
      <c r="B3" s="33" t="s">
        <v>85</v>
      </c>
      <c r="C3" s="34" t="s">
        <v>11</v>
      </c>
      <c r="D3" s="34" t="s">
        <v>17</v>
      </c>
      <c r="E3" s="34" t="s">
        <v>18</v>
      </c>
      <c r="F3" s="34" t="s">
        <v>19</v>
      </c>
      <c r="G3" s="34"/>
      <c r="H3" s="34"/>
      <c r="I3" s="34"/>
      <c r="J3" s="34"/>
      <c r="K3" s="35"/>
    </row>
    <row r="4" spans="1:11" s="36" customFormat="1" ht="15.75" x14ac:dyDescent="0.25">
      <c r="A4" s="33"/>
      <c r="B4" s="33" t="s">
        <v>86</v>
      </c>
      <c r="C4" s="34" t="s">
        <v>11</v>
      </c>
      <c r="D4" s="34" t="s">
        <v>17</v>
      </c>
      <c r="E4" s="34" t="s">
        <v>18</v>
      </c>
      <c r="F4" s="34" t="s">
        <v>19</v>
      </c>
      <c r="G4" s="34"/>
      <c r="H4" s="34"/>
      <c r="I4" s="34"/>
      <c r="J4" s="34"/>
      <c r="K4" s="35"/>
    </row>
    <row r="5" spans="1:11" s="36" customFormat="1" ht="15.75" x14ac:dyDescent="0.25">
      <c r="A5" s="33"/>
      <c r="B5" s="33" t="s">
        <v>87</v>
      </c>
      <c r="C5" s="34" t="s">
        <v>11</v>
      </c>
      <c r="D5" s="34" t="s">
        <v>17</v>
      </c>
      <c r="E5" s="34" t="s">
        <v>18</v>
      </c>
      <c r="F5" s="34" t="s">
        <v>19</v>
      </c>
      <c r="G5" s="34"/>
      <c r="H5" s="34"/>
      <c r="I5" s="34"/>
      <c r="J5" s="34"/>
      <c r="K5" s="35"/>
    </row>
    <row r="6" spans="1:11" s="36" customFormat="1" ht="15.75" x14ac:dyDescent="0.25">
      <c r="A6" s="33"/>
      <c r="B6" s="33" t="s">
        <v>88</v>
      </c>
      <c r="C6" s="34" t="s">
        <v>11</v>
      </c>
      <c r="D6" s="34" t="s">
        <v>24</v>
      </c>
      <c r="E6" s="34" t="s">
        <v>23</v>
      </c>
      <c r="F6" s="34" t="s">
        <v>22</v>
      </c>
      <c r="G6" s="34" t="s">
        <v>21</v>
      </c>
      <c r="H6" s="34" t="s">
        <v>43</v>
      </c>
      <c r="I6" s="34" t="s">
        <v>20</v>
      </c>
      <c r="J6" s="34"/>
      <c r="K6" s="35"/>
    </row>
    <row r="7" spans="1:11" s="36" customFormat="1" ht="15.75" x14ac:dyDescent="0.25">
      <c r="A7" s="33"/>
      <c r="B7" s="33" t="s">
        <v>91</v>
      </c>
      <c r="C7" s="33" t="s">
        <v>11</v>
      </c>
      <c r="D7" s="33" t="s">
        <v>12</v>
      </c>
      <c r="E7" s="33" t="s">
        <v>40</v>
      </c>
      <c r="F7" s="33" t="s">
        <v>48</v>
      </c>
      <c r="G7" s="33" t="s">
        <v>49</v>
      </c>
      <c r="H7" s="33" t="s">
        <v>20</v>
      </c>
      <c r="I7" s="35" t="s">
        <v>50</v>
      </c>
      <c r="J7" s="35"/>
      <c r="K7" s="35"/>
    </row>
    <row r="8" spans="1:11" s="36" customFormat="1" ht="15.75" x14ac:dyDescent="0.25">
      <c r="A8" s="33"/>
      <c r="B8" s="33" t="s">
        <v>102</v>
      </c>
      <c r="C8" s="33" t="s">
        <v>26</v>
      </c>
      <c r="D8" s="33" t="s">
        <v>103</v>
      </c>
      <c r="E8" s="33" t="s">
        <v>104</v>
      </c>
      <c r="F8" s="36" t="s">
        <v>12</v>
      </c>
      <c r="G8" s="33" t="s">
        <v>48</v>
      </c>
      <c r="H8" s="33" t="s">
        <v>49</v>
      </c>
      <c r="I8" s="33" t="s">
        <v>165</v>
      </c>
      <c r="J8" s="35"/>
      <c r="K8" s="35"/>
    </row>
    <row r="9" spans="1:11" s="36" customFormat="1" ht="15.75" x14ac:dyDescent="0.25">
      <c r="A9" s="33"/>
      <c r="B9" s="33" t="s">
        <v>150</v>
      </c>
      <c r="C9" s="33" t="s">
        <v>11</v>
      </c>
      <c r="D9" s="33" t="s">
        <v>12</v>
      </c>
      <c r="E9" s="33" t="s">
        <v>151</v>
      </c>
      <c r="F9" s="33" t="s">
        <v>152</v>
      </c>
      <c r="G9" s="33" t="s">
        <v>153</v>
      </c>
      <c r="H9" s="33" t="s">
        <v>154</v>
      </c>
      <c r="I9" s="35" t="s">
        <v>50</v>
      </c>
      <c r="K9" s="35"/>
    </row>
    <row r="10" spans="1:11" s="36" customFormat="1" ht="15.75" x14ac:dyDescent="0.25">
      <c r="A10" s="33"/>
      <c r="B10" s="33" t="s">
        <v>84</v>
      </c>
      <c r="C10" s="34" t="s">
        <v>11</v>
      </c>
      <c r="D10" s="34" t="s">
        <v>12</v>
      </c>
      <c r="E10" s="34" t="s">
        <v>13</v>
      </c>
      <c r="F10" s="34" t="s">
        <v>16</v>
      </c>
      <c r="G10" s="34" t="s">
        <v>14</v>
      </c>
      <c r="H10" s="34" t="s">
        <v>15</v>
      </c>
      <c r="I10" s="34" t="s">
        <v>44</v>
      </c>
      <c r="J10" s="34"/>
      <c r="K10" s="35"/>
    </row>
    <row r="11" spans="1:11" x14ac:dyDescent="0.25">
      <c r="C11" s="39" t="s">
        <v>129</v>
      </c>
      <c r="D11" s="39" t="s">
        <v>130</v>
      </c>
      <c r="E11" s="39" t="s">
        <v>155</v>
      </c>
      <c r="F11" s="39" t="s">
        <v>156</v>
      </c>
      <c r="G11" s="41" t="s">
        <v>157</v>
      </c>
      <c r="H11" s="41" t="s">
        <v>158</v>
      </c>
      <c r="I11" s="41" t="s">
        <v>138</v>
      </c>
      <c r="J11" s="41" t="s">
        <v>139</v>
      </c>
    </row>
    <row r="12" spans="1:11" s="45" customFormat="1" x14ac:dyDescent="0.25">
      <c r="C12" s="45" t="s">
        <v>214</v>
      </c>
      <c r="D12" s="23" t="s">
        <v>123</v>
      </c>
      <c r="E12" s="23">
        <v>36</v>
      </c>
      <c r="F12" s="23">
        <v>2</v>
      </c>
      <c r="G12" s="23">
        <v>9</v>
      </c>
      <c r="H12" s="23">
        <v>0.5</v>
      </c>
      <c r="I12" s="42">
        <v>63.36</v>
      </c>
      <c r="J12" s="42">
        <v>63</v>
      </c>
    </row>
    <row r="14" spans="1:11" ht="15.75" thickBot="1" x14ac:dyDescent="0.3"/>
    <row r="15" spans="1:11" ht="16.5" thickTop="1" thickBot="1" x14ac:dyDescent="0.3">
      <c r="B15" s="43" t="s">
        <v>124</v>
      </c>
      <c r="C15" s="73" t="s">
        <v>192</v>
      </c>
      <c r="E15" s="43" t="s">
        <v>140</v>
      </c>
      <c r="F15" s="40"/>
    </row>
    <row r="16" spans="1:11" ht="16.5" thickTop="1" thickBot="1" x14ac:dyDescent="0.3">
      <c r="B16" s="43" t="s">
        <v>128</v>
      </c>
      <c r="C16" s="44"/>
      <c r="H16" s="39" t="s">
        <v>169</v>
      </c>
      <c r="I16" s="39">
        <v>-0.5</v>
      </c>
    </row>
    <row r="17" spans="1:9" ht="15.75" thickTop="1" x14ac:dyDescent="0.25">
      <c r="B17" s="32" t="s">
        <v>167</v>
      </c>
      <c r="C17" s="56">
        <v>48</v>
      </c>
      <c r="D17" s="56">
        <v>48</v>
      </c>
    </row>
    <row r="19" spans="1:9" s="38" customFormat="1" x14ac:dyDescent="0.25">
      <c r="A19" s="37" t="s">
        <v>38</v>
      </c>
      <c r="B19" s="37" t="s">
        <v>163</v>
      </c>
      <c r="C19" s="37" t="str">
        <f>C15</f>
        <v>nik76d9lib2_x76c_lay</v>
      </c>
      <c r="D19" s="37" t="str">
        <f>C12</f>
        <v>127600c_d9t10_1x576_gm1374d</v>
      </c>
      <c r="E19" s="37" t="s">
        <v>190</v>
      </c>
      <c r="F19" s="56" t="s">
        <v>172</v>
      </c>
      <c r="G19" s="57">
        <v>1</v>
      </c>
      <c r="H19" s="57">
        <v>2</v>
      </c>
      <c r="I19" s="29" t="b">
        <v>1</v>
      </c>
    </row>
    <row r="20" spans="1:9" s="38" customFormat="1" x14ac:dyDescent="0.25">
      <c r="A20" s="37" t="s">
        <v>38</v>
      </c>
      <c r="B20" s="37" t="s">
        <v>39</v>
      </c>
      <c r="C20" s="37" t="str">
        <f>$C$15</f>
        <v>nik76d9lib2_x76c_lay</v>
      </c>
      <c r="D20" s="37" t="str">
        <f>$F$15&amp;C12</f>
        <v>127600c_d9t10_1x576_gm1374d</v>
      </c>
      <c r="E20" s="37" t="s">
        <v>162</v>
      </c>
      <c r="F20" s="38">
        <f>I12</f>
        <v>63.36</v>
      </c>
      <c r="G20" s="38">
        <f>J12</f>
        <v>63</v>
      </c>
      <c r="H20" s="38">
        <v>0</v>
      </c>
      <c r="I20" s="38">
        <v>0</v>
      </c>
    </row>
    <row r="21" spans="1:9" x14ac:dyDescent="0.25">
      <c r="A21" s="32" t="s">
        <v>38</v>
      </c>
      <c r="B21" s="32" t="s">
        <v>161</v>
      </c>
      <c r="C21" s="32" t="s">
        <v>10</v>
      </c>
      <c r="D21" s="56" t="s">
        <v>173</v>
      </c>
      <c r="E21" s="32" t="str">
        <f>-C17/2&amp;" "&amp;-D17/2&amp;" "&amp;C17/2&amp;" "&amp;D17/2</f>
        <v>-24 -24 24 24</v>
      </c>
    </row>
    <row r="22" spans="1:9" x14ac:dyDescent="0.25">
      <c r="A22" s="32" t="s">
        <v>38</v>
      </c>
      <c r="B22" s="32" t="s">
        <v>159</v>
      </c>
      <c r="C22" s="32" t="s">
        <v>10</v>
      </c>
      <c r="D22" s="80" t="s">
        <v>235</v>
      </c>
      <c r="E22" s="32">
        <f>E12</f>
        <v>36</v>
      </c>
      <c r="F22" s="32">
        <f>F12</f>
        <v>2</v>
      </c>
      <c r="G22" s="32">
        <f>G12</f>
        <v>9</v>
      </c>
      <c r="H22" s="32">
        <f>H12</f>
        <v>0.5</v>
      </c>
    </row>
    <row r="23" spans="1:9" x14ac:dyDescent="0.25">
      <c r="A23" s="32" t="s">
        <v>38</v>
      </c>
      <c r="B23" s="32" t="s">
        <v>159</v>
      </c>
      <c r="C23" s="32" t="s">
        <v>10</v>
      </c>
      <c r="D23" s="56" t="s">
        <v>170</v>
      </c>
      <c r="E23" s="32">
        <f>E22</f>
        <v>36</v>
      </c>
      <c r="F23" s="32">
        <f t="shared" ref="F23:H23" si="0">F22</f>
        <v>2</v>
      </c>
      <c r="G23" s="32">
        <f t="shared" si="0"/>
        <v>9</v>
      </c>
      <c r="H23" s="32">
        <f t="shared" si="0"/>
        <v>0.5</v>
      </c>
    </row>
    <row r="24" spans="1:9" x14ac:dyDescent="0.25">
      <c r="A24" s="32" t="s">
        <v>38</v>
      </c>
      <c r="B24" s="46" t="s">
        <v>168</v>
      </c>
      <c r="C24" s="32" t="s">
        <v>10</v>
      </c>
      <c r="D24" s="56" t="str">
        <f>D23</f>
        <v>gv1.drawing</v>
      </c>
      <c r="E24" s="32">
        <f>$I$16</f>
        <v>-0.5</v>
      </c>
      <c r="F24" s="32">
        <f t="shared" ref="F24:H24" si="1">$I$16</f>
        <v>-0.5</v>
      </c>
      <c r="G24" s="32">
        <f t="shared" si="1"/>
        <v>-0.5</v>
      </c>
      <c r="H24" s="32">
        <f t="shared" si="1"/>
        <v>-0.5</v>
      </c>
      <c r="I24" s="32" t="b">
        <v>0</v>
      </c>
    </row>
    <row r="25" spans="1:9" s="80" customFormat="1" x14ac:dyDescent="0.25">
      <c r="A25" s="80" t="s">
        <v>38</v>
      </c>
      <c r="B25" s="80" t="str">
        <f>B23</f>
        <v>chopped_tvpa_canon</v>
      </c>
      <c r="C25" s="80" t="str">
        <f t="shared" ref="C25:C26" si="2">C23</f>
        <v>cv</v>
      </c>
      <c r="D25" s="80" t="s">
        <v>236</v>
      </c>
      <c r="E25" s="80">
        <f t="shared" ref="E25:I26" si="3">E23</f>
        <v>36</v>
      </c>
      <c r="F25" s="80">
        <f t="shared" si="3"/>
        <v>2</v>
      </c>
      <c r="G25" s="80">
        <f t="shared" si="3"/>
        <v>9</v>
      </c>
      <c r="H25" s="80">
        <f t="shared" si="3"/>
        <v>0.5</v>
      </c>
      <c r="I25" s="80">
        <f t="shared" si="3"/>
        <v>0</v>
      </c>
    </row>
    <row r="26" spans="1:9" s="80" customFormat="1" x14ac:dyDescent="0.25">
      <c r="A26" s="80" t="s">
        <v>38</v>
      </c>
      <c r="B26" s="46" t="str">
        <f>B24</f>
        <v>shape_size</v>
      </c>
      <c r="C26" s="46" t="str">
        <f t="shared" si="2"/>
        <v>cv</v>
      </c>
      <c r="D26" s="80" t="s">
        <v>236</v>
      </c>
      <c r="E26" s="46">
        <f t="shared" si="3"/>
        <v>-0.5</v>
      </c>
      <c r="F26" s="46">
        <f t="shared" si="3"/>
        <v>-0.5</v>
      </c>
      <c r="G26" s="46">
        <f t="shared" si="3"/>
        <v>-0.5</v>
      </c>
      <c r="H26" s="46">
        <f t="shared" si="3"/>
        <v>-0.5</v>
      </c>
      <c r="I26" s="46" t="b">
        <f t="shared" si="3"/>
        <v>0</v>
      </c>
    </row>
    <row r="27" spans="1:9" x14ac:dyDescent="0.25">
      <c r="A27" s="32" t="s">
        <v>38</v>
      </c>
      <c r="B27" s="32" t="s">
        <v>101</v>
      </c>
      <c r="C27" s="32" t="s">
        <v>10</v>
      </c>
      <c r="D27" s="56" t="s">
        <v>172</v>
      </c>
      <c r="E27" s="56" t="s">
        <v>173</v>
      </c>
      <c r="F27" s="80" t="s">
        <v>235</v>
      </c>
    </row>
    <row r="28" spans="1:9" s="80" customFormat="1" x14ac:dyDescent="0.25"/>
    <row r="29" spans="1:9" s="80" customFormat="1" x14ac:dyDescent="0.25"/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AC232-A268-4883-A6D5-27777B093F3D}">
  <dimension ref="A1"/>
  <sheetViews>
    <sheetView tabSelected="1" workbookViewId="0">
      <selection activeCell="H14" sqref="H14"/>
    </sheetView>
  </sheetViews>
  <sheetFormatPr defaultRowHeight="15" x14ac:dyDescent="0.2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CCD35-AFBB-46EC-AAEE-327816F14CA4}">
  <dimension ref="A1:P17"/>
  <sheetViews>
    <sheetView workbookViewId="0">
      <selection activeCell="D18" sqref="D18"/>
    </sheetView>
  </sheetViews>
  <sheetFormatPr defaultRowHeight="15" x14ac:dyDescent="0.25"/>
  <cols>
    <col min="1" max="1" width="2" bestFit="1" customWidth="1"/>
    <col min="2" max="2" width="32" bestFit="1" customWidth="1"/>
    <col min="3" max="3" width="37.5703125" bestFit="1" customWidth="1"/>
    <col min="4" max="4" width="102.42578125" bestFit="1" customWidth="1"/>
    <col min="5" max="5" width="29.28515625" bestFit="1" customWidth="1"/>
    <col min="6" max="6" width="22.85546875" bestFit="1" customWidth="1"/>
    <col min="7" max="7" width="22.42578125" bestFit="1" customWidth="1"/>
    <col min="8" max="9" width="19.5703125" bestFit="1" customWidth="1"/>
    <col min="10" max="11" width="18.140625" bestFit="1" customWidth="1"/>
  </cols>
  <sheetData>
    <row r="1" spans="1:16" ht="15.75" x14ac:dyDescent="0.25">
      <c r="A1" s="74"/>
      <c r="B1" s="74" t="s">
        <v>1</v>
      </c>
      <c r="C1" s="75" t="s">
        <v>2</v>
      </c>
      <c r="D1" s="75" t="s">
        <v>3</v>
      </c>
      <c r="E1" s="75" t="s">
        <v>4</v>
      </c>
      <c r="F1" s="75" t="s">
        <v>5</v>
      </c>
      <c r="G1" s="75" t="s">
        <v>6</v>
      </c>
      <c r="H1" s="75" t="s">
        <v>7</v>
      </c>
      <c r="I1" s="75" t="s">
        <v>8</v>
      </c>
      <c r="J1" s="75" t="s">
        <v>9</v>
      </c>
      <c r="K1" s="76"/>
      <c r="L1" s="76"/>
      <c r="M1" s="76"/>
      <c r="N1" s="76"/>
      <c r="O1" s="76"/>
      <c r="P1" s="76"/>
    </row>
    <row r="2" spans="1:16" ht="15.75" x14ac:dyDescent="0.25">
      <c r="A2" s="76"/>
      <c r="B2" s="76" t="s">
        <v>175</v>
      </c>
      <c r="C2" s="76" t="s">
        <v>62</v>
      </c>
      <c r="D2" s="76" t="s">
        <v>63</v>
      </c>
      <c r="E2" s="76" t="s">
        <v>64</v>
      </c>
      <c r="F2" s="76" t="s">
        <v>65</v>
      </c>
      <c r="G2" s="76" t="s">
        <v>66</v>
      </c>
      <c r="H2" s="76" t="s">
        <v>67</v>
      </c>
      <c r="I2" s="76" t="s">
        <v>68</v>
      </c>
      <c r="J2" s="76" t="s">
        <v>69</v>
      </c>
      <c r="K2" s="76" t="s">
        <v>70</v>
      </c>
      <c r="L2" s="76"/>
      <c r="M2" s="76"/>
      <c r="N2" s="76"/>
      <c r="O2" s="76"/>
      <c r="P2" s="76"/>
    </row>
    <row r="3" spans="1:16" ht="15.75" x14ac:dyDescent="0.25">
      <c r="A3" s="76"/>
      <c r="B3" s="76" t="s">
        <v>176</v>
      </c>
      <c r="C3" s="76" t="s">
        <v>62</v>
      </c>
      <c r="D3" s="76" t="s">
        <v>71</v>
      </c>
      <c r="E3" s="76" t="s">
        <v>72</v>
      </c>
      <c r="F3" s="76" t="s">
        <v>69</v>
      </c>
      <c r="G3" s="76" t="s">
        <v>70</v>
      </c>
      <c r="H3" s="76" t="s">
        <v>73</v>
      </c>
      <c r="I3" s="76"/>
      <c r="J3" s="76"/>
      <c r="K3" s="76"/>
      <c r="L3" s="76"/>
      <c r="M3" s="76"/>
      <c r="N3" s="76"/>
      <c r="O3" s="76"/>
      <c r="P3" s="76"/>
    </row>
    <row r="4" spans="1:16" ht="16.5" thickBot="1" x14ac:dyDescent="0.3">
      <c r="A4" s="76"/>
      <c r="B4" s="76" t="s">
        <v>177</v>
      </c>
      <c r="C4" s="76" t="s">
        <v>62</v>
      </c>
      <c r="D4" s="76"/>
      <c r="E4" s="76"/>
      <c r="F4" s="76"/>
      <c r="G4" s="76"/>
      <c r="H4" s="76"/>
      <c r="I4" s="76"/>
      <c r="J4" s="76"/>
      <c r="K4" s="76"/>
      <c r="L4" s="76"/>
      <c r="M4" s="76"/>
      <c r="N4" s="76"/>
      <c r="O4" s="76"/>
      <c r="P4" s="76"/>
    </row>
    <row r="5" spans="1:16" ht="16.5" thickTop="1" thickBot="1" x14ac:dyDescent="0.3">
      <c r="A5" s="77" t="s">
        <v>38</v>
      </c>
      <c r="B5" s="77" t="s">
        <v>39</v>
      </c>
      <c r="C5" s="73" t="s">
        <v>193</v>
      </c>
      <c r="D5" s="77" t="s">
        <v>194</v>
      </c>
      <c r="E5" s="77" t="s">
        <v>178</v>
      </c>
      <c r="F5" s="77" t="s">
        <v>179</v>
      </c>
      <c r="G5" s="77" t="s">
        <v>179</v>
      </c>
      <c r="H5" s="77" t="s">
        <v>179</v>
      </c>
      <c r="I5" s="77" t="s">
        <v>179</v>
      </c>
      <c r="J5" s="77"/>
      <c r="K5" s="77"/>
      <c r="L5" s="77"/>
      <c r="M5" s="77"/>
      <c r="N5" s="77"/>
      <c r="O5" s="77"/>
      <c r="P5" s="77"/>
    </row>
    <row r="6" spans="1:16" ht="15.75" thickTop="1" x14ac:dyDescent="0.25">
      <c r="A6" s="72" t="s">
        <v>38</v>
      </c>
      <c r="B6" s="72" t="s">
        <v>180</v>
      </c>
      <c r="C6" s="72" t="s">
        <v>194</v>
      </c>
      <c r="D6" s="72" t="s">
        <v>181</v>
      </c>
      <c r="E6" s="72" t="s">
        <v>182</v>
      </c>
      <c r="F6" s="72" t="s">
        <v>183</v>
      </c>
      <c r="G6" s="72" t="s">
        <v>182</v>
      </c>
      <c r="H6" s="78"/>
      <c r="I6" s="78"/>
      <c r="J6" s="72"/>
      <c r="K6" s="72"/>
      <c r="L6" s="72"/>
      <c r="M6" s="72"/>
      <c r="N6" s="72"/>
      <c r="O6" s="72"/>
      <c r="P6" s="72"/>
    </row>
    <row r="7" spans="1:16" x14ac:dyDescent="0.25">
      <c r="A7" s="72" t="s">
        <v>38</v>
      </c>
      <c r="B7" s="72" t="s">
        <v>184</v>
      </c>
      <c r="C7" s="72" t="s">
        <v>194</v>
      </c>
      <c r="D7" s="72" t="s">
        <v>215</v>
      </c>
      <c r="E7" s="72" t="s">
        <v>182</v>
      </c>
      <c r="F7" s="72" t="s">
        <v>179</v>
      </c>
      <c r="G7" s="72" t="s">
        <v>179</v>
      </c>
      <c r="H7" s="72" t="s">
        <v>179</v>
      </c>
      <c r="I7" s="72" t="s">
        <v>179</v>
      </c>
      <c r="J7" s="72"/>
      <c r="K7" s="72"/>
      <c r="L7" s="72"/>
      <c r="M7" s="72"/>
      <c r="N7" s="72"/>
      <c r="O7" s="72"/>
      <c r="P7" s="72"/>
    </row>
    <row r="8" spans="1:16" x14ac:dyDescent="0.25">
      <c r="A8" s="72" t="s">
        <v>38</v>
      </c>
      <c r="B8" s="72" t="s">
        <v>184</v>
      </c>
      <c r="C8" s="72" t="s">
        <v>194</v>
      </c>
      <c r="D8" s="72" t="s">
        <v>216</v>
      </c>
      <c r="E8" s="72" t="s">
        <v>185</v>
      </c>
      <c r="F8" s="72" t="s">
        <v>179</v>
      </c>
      <c r="G8" s="72" t="s">
        <v>179</v>
      </c>
      <c r="H8" s="72" t="s">
        <v>186</v>
      </c>
      <c r="I8" s="72" t="s">
        <v>179</v>
      </c>
      <c r="J8" s="72"/>
      <c r="K8" s="72"/>
      <c r="L8" s="72"/>
      <c r="M8" s="72"/>
      <c r="N8" s="72"/>
      <c r="O8" s="72"/>
      <c r="P8" s="72"/>
    </row>
    <row r="9" spans="1:16" x14ac:dyDescent="0.25">
      <c r="A9" s="72" t="s">
        <v>38</v>
      </c>
      <c r="B9" s="72" t="s">
        <v>184</v>
      </c>
      <c r="C9" s="72" t="s">
        <v>194</v>
      </c>
      <c r="D9" s="72" t="s">
        <v>217</v>
      </c>
      <c r="E9" s="72" t="s">
        <v>185</v>
      </c>
      <c r="F9" s="72" t="s">
        <v>179</v>
      </c>
      <c r="G9" s="72" t="s">
        <v>179</v>
      </c>
      <c r="H9" s="72" t="s">
        <v>186</v>
      </c>
      <c r="I9" s="72" t="s">
        <v>179</v>
      </c>
      <c r="J9" s="72"/>
      <c r="K9" s="72"/>
      <c r="L9" s="72"/>
      <c r="M9" s="72"/>
      <c r="N9" s="72"/>
      <c r="O9" s="72"/>
      <c r="P9" s="72"/>
    </row>
    <row r="10" spans="1:16" x14ac:dyDescent="0.25">
      <c r="A10" s="72" t="s">
        <v>38</v>
      </c>
      <c r="B10" s="72" t="s">
        <v>184</v>
      </c>
      <c r="C10" s="72" t="s">
        <v>194</v>
      </c>
      <c r="D10" s="72" t="s">
        <v>218</v>
      </c>
      <c r="E10" s="72" t="s">
        <v>185</v>
      </c>
      <c r="F10" s="72" t="s">
        <v>179</v>
      </c>
      <c r="G10" s="72" t="s">
        <v>179</v>
      </c>
      <c r="H10" s="72" t="s">
        <v>186</v>
      </c>
      <c r="I10" s="72" t="s">
        <v>179</v>
      </c>
      <c r="J10" s="72"/>
      <c r="K10" s="72"/>
      <c r="L10" s="72"/>
      <c r="M10" s="72"/>
      <c r="N10" s="72"/>
      <c r="O10" s="72"/>
      <c r="P10" s="72"/>
    </row>
    <row r="11" spans="1:16" x14ac:dyDescent="0.25">
      <c r="A11" s="72" t="s">
        <v>38</v>
      </c>
      <c r="B11" s="72" t="s">
        <v>184</v>
      </c>
      <c r="C11" s="72" t="s">
        <v>194</v>
      </c>
      <c r="D11" s="72" t="s">
        <v>219</v>
      </c>
      <c r="E11" s="72" t="s">
        <v>185</v>
      </c>
      <c r="F11" s="72" t="s">
        <v>179</v>
      </c>
      <c r="G11" s="72" t="s">
        <v>179</v>
      </c>
      <c r="H11" s="72" t="s">
        <v>186</v>
      </c>
      <c r="I11" s="72" t="s">
        <v>179</v>
      </c>
      <c r="J11" s="72"/>
      <c r="K11" s="72"/>
      <c r="L11" s="72"/>
      <c r="M11" s="72"/>
      <c r="N11" s="72"/>
      <c r="O11" s="72"/>
      <c r="P11" s="72"/>
    </row>
    <row r="12" spans="1:16" x14ac:dyDescent="0.25">
      <c r="A12" s="72" t="s">
        <v>38</v>
      </c>
      <c r="B12" s="72" t="s">
        <v>184</v>
      </c>
      <c r="C12" s="72" t="s">
        <v>194</v>
      </c>
      <c r="D12" s="72" t="s">
        <v>220</v>
      </c>
      <c r="E12" s="72" t="s">
        <v>185</v>
      </c>
      <c r="F12" s="72" t="s">
        <v>179</v>
      </c>
      <c r="G12" s="72" t="s">
        <v>179</v>
      </c>
      <c r="H12" s="72" t="s">
        <v>186</v>
      </c>
      <c r="I12" s="72" t="s">
        <v>179</v>
      </c>
      <c r="J12" s="72"/>
      <c r="K12" s="72"/>
      <c r="L12" s="72"/>
      <c r="M12" s="72"/>
      <c r="N12" s="72"/>
      <c r="O12" s="72"/>
      <c r="P12" s="72"/>
    </row>
    <row r="13" spans="1:16" x14ac:dyDescent="0.25">
      <c r="A13" s="72" t="s">
        <v>38</v>
      </c>
      <c r="B13" s="72" t="s">
        <v>184</v>
      </c>
      <c r="C13" s="72" t="s">
        <v>194</v>
      </c>
      <c r="D13" s="72" t="s">
        <v>221</v>
      </c>
      <c r="E13" s="72" t="s">
        <v>185</v>
      </c>
      <c r="F13" s="72" t="s">
        <v>179</v>
      </c>
      <c r="G13" s="72" t="s">
        <v>179</v>
      </c>
      <c r="H13" s="72" t="s">
        <v>186</v>
      </c>
      <c r="I13" s="72" t="s">
        <v>179</v>
      </c>
      <c r="J13" s="72"/>
      <c r="K13" s="72"/>
      <c r="L13" s="72"/>
      <c r="M13" s="72"/>
      <c r="N13" s="72"/>
      <c r="O13" s="72"/>
      <c r="P13" s="72"/>
    </row>
    <row r="14" spans="1:16" x14ac:dyDescent="0.25">
      <c r="A14" s="72" t="s">
        <v>38</v>
      </c>
      <c r="B14" s="72" t="s">
        <v>184</v>
      </c>
      <c r="C14" s="72" t="s">
        <v>194</v>
      </c>
      <c r="D14" s="72" t="s">
        <v>222</v>
      </c>
      <c r="E14" s="72" t="s">
        <v>185</v>
      </c>
      <c r="F14" s="72" t="s">
        <v>179</v>
      </c>
      <c r="G14" s="72" t="s">
        <v>179</v>
      </c>
      <c r="H14" s="72" t="s">
        <v>186</v>
      </c>
      <c r="I14" s="72" t="s">
        <v>179</v>
      </c>
      <c r="J14" s="72"/>
      <c r="K14" s="72"/>
      <c r="L14" s="72"/>
      <c r="M14" s="72"/>
      <c r="N14" s="72"/>
      <c r="O14" s="72"/>
      <c r="P14" s="72"/>
    </row>
    <row r="15" spans="1:16" x14ac:dyDescent="0.25">
      <c r="A15" s="72" t="s">
        <v>38</v>
      </c>
      <c r="B15" s="72" t="s">
        <v>184</v>
      </c>
      <c r="C15" s="72" t="s">
        <v>194</v>
      </c>
      <c r="D15" s="72" t="s">
        <v>223</v>
      </c>
      <c r="E15" s="72" t="s">
        <v>185</v>
      </c>
      <c r="F15" s="72" t="s">
        <v>179</v>
      </c>
      <c r="G15" s="72" t="s">
        <v>179</v>
      </c>
      <c r="H15" s="72" t="s">
        <v>186</v>
      </c>
      <c r="I15" s="72" t="s">
        <v>179</v>
      </c>
      <c r="J15" s="72"/>
      <c r="K15" s="72"/>
      <c r="L15" s="72"/>
      <c r="M15" s="72"/>
      <c r="N15" s="72"/>
      <c r="O15" s="72"/>
      <c r="P15" s="72"/>
    </row>
    <row r="16" spans="1:16" x14ac:dyDescent="0.25">
      <c r="A16" s="72" t="s">
        <v>38</v>
      </c>
      <c r="B16" s="72" t="s">
        <v>184</v>
      </c>
      <c r="C16" s="72" t="s">
        <v>194</v>
      </c>
      <c r="D16" s="72" t="s">
        <v>224</v>
      </c>
      <c r="E16" s="72" t="s">
        <v>185</v>
      </c>
      <c r="F16" s="72" t="s">
        <v>179</v>
      </c>
      <c r="G16" s="72" t="s">
        <v>179</v>
      </c>
      <c r="H16" s="72" t="s">
        <v>186</v>
      </c>
      <c r="I16" s="72" t="s">
        <v>179</v>
      </c>
      <c r="J16" s="72"/>
      <c r="K16" s="72"/>
      <c r="L16" s="72"/>
      <c r="M16" s="72"/>
      <c r="N16" s="72"/>
      <c r="O16" s="72"/>
      <c r="P16" s="72"/>
    </row>
    <row r="17" spans="1:3" x14ac:dyDescent="0.25">
      <c r="A17" s="72" t="s">
        <v>38</v>
      </c>
      <c r="B17" s="72" t="s">
        <v>187</v>
      </c>
      <c r="C17" s="72" t="s">
        <v>194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22"/>
  <sheetViews>
    <sheetView workbookViewId="0">
      <selection activeCell="A12" sqref="A12:XFD12"/>
    </sheetView>
  </sheetViews>
  <sheetFormatPr defaultRowHeight="15.75" x14ac:dyDescent="0.25"/>
  <cols>
    <col min="1" max="1" width="9.42578125" style="1" bestFit="1" customWidth="1"/>
    <col min="2" max="2" width="28.42578125" style="1" bestFit="1" customWidth="1"/>
    <col min="3" max="3" width="17.5703125" style="1" bestFit="1" customWidth="1"/>
    <col min="4" max="4" width="20.42578125" style="1" bestFit="1" customWidth="1"/>
    <col min="5" max="5" width="25.85546875" style="1" bestFit="1" customWidth="1"/>
    <col min="6" max="6" width="23.28515625" style="1" bestFit="1" customWidth="1"/>
    <col min="7" max="7" width="25.28515625" style="1" bestFit="1" customWidth="1"/>
    <col min="8" max="8" width="21.7109375" style="1" bestFit="1" customWidth="1"/>
    <col min="9" max="9" width="31.85546875" style="1" bestFit="1" customWidth="1"/>
    <col min="10" max="10" width="20.140625" style="1" bestFit="1" customWidth="1"/>
    <col min="11" max="11" width="12.5703125" style="1" bestFit="1" customWidth="1"/>
    <col min="12" max="12" width="17.28515625" style="1" bestFit="1" customWidth="1"/>
    <col min="13" max="13" width="20" style="1" bestFit="1" customWidth="1"/>
    <col min="14" max="16384" width="9.140625" style="1"/>
  </cols>
  <sheetData>
    <row r="1" spans="1:13" s="6" customFormat="1" x14ac:dyDescent="0.25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/>
    </row>
    <row r="2" spans="1:13" s="6" customFormat="1" x14ac:dyDescent="0.25">
      <c r="A2" s="2"/>
      <c r="B2" s="2" t="s">
        <v>80</v>
      </c>
      <c r="C2" s="3" t="s">
        <v>11</v>
      </c>
      <c r="D2" s="3" t="s">
        <v>12</v>
      </c>
      <c r="E2" s="3" t="s">
        <v>40</v>
      </c>
      <c r="F2" s="3"/>
      <c r="G2" s="3"/>
      <c r="H2" s="3"/>
      <c r="I2" s="3"/>
      <c r="J2" s="3"/>
      <c r="K2" s="4"/>
    </row>
    <row r="3" spans="1:13" s="6" customFormat="1" x14ac:dyDescent="0.25">
      <c r="A3" s="2"/>
      <c r="B3" s="2" t="s">
        <v>81</v>
      </c>
      <c r="C3" s="3" t="s">
        <v>11</v>
      </c>
      <c r="D3" s="3" t="s">
        <v>12</v>
      </c>
      <c r="E3" s="3" t="s">
        <v>41</v>
      </c>
      <c r="F3" s="3"/>
      <c r="G3" s="3"/>
      <c r="H3" s="3"/>
      <c r="I3" s="3"/>
      <c r="J3" s="3"/>
      <c r="K3" s="4"/>
    </row>
    <row r="4" spans="1:13" s="6" customFormat="1" x14ac:dyDescent="0.25">
      <c r="A4" s="2"/>
      <c r="B4" s="2" t="s">
        <v>82</v>
      </c>
      <c r="C4" s="3" t="s">
        <v>11</v>
      </c>
      <c r="D4" s="3" t="s">
        <v>12</v>
      </c>
      <c r="E4" s="3"/>
      <c r="F4" s="3"/>
      <c r="G4" s="3"/>
      <c r="H4" s="3"/>
      <c r="I4" s="3"/>
      <c r="J4" s="3"/>
      <c r="K4" s="4"/>
    </row>
    <row r="5" spans="1:13" s="6" customFormat="1" x14ac:dyDescent="0.25">
      <c r="A5" s="2"/>
      <c r="B5" s="2" t="s">
        <v>83</v>
      </c>
      <c r="C5" s="3" t="s">
        <v>11</v>
      </c>
      <c r="D5" s="3" t="s">
        <v>12</v>
      </c>
      <c r="E5" s="3"/>
      <c r="F5" s="3"/>
      <c r="G5" s="3"/>
      <c r="H5" s="3"/>
      <c r="I5" s="3"/>
      <c r="J5" s="3"/>
      <c r="K5" s="4"/>
    </row>
    <row r="6" spans="1:13" s="6" customFormat="1" x14ac:dyDescent="0.25">
      <c r="A6" s="2"/>
      <c r="B6" s="2" t="s">
        <v>84</v>
      </c>
      <c r="C6" s="3" t="s">
        <v>11</v>
      </c>
      <c r="D6" s="3" t="s">
        <v>12</v>
      </c>
      <c r="E6" s="3" t="s">
        <v>13</v>
      </c>
      <c r="F6" s="3" t="s">
        <v>16</v>
      </c>
      <c r="G6" s="3" t="s">
        <v>14</v>
      </c>
      <c r="H6" s="3" t="s">
        <v>15</v>
      </c>
      <c r="I6" s="3" t="s">
        <v>44</v>
      </c>
      <c r="J6" s="3"/>
      <c r="K6" s="4"/>
    </row>
    <row r="7" spans="1:13" s="6" customFormat="1" x14ac:dyDescent="0.25">
      <c r="A7" s="2"/>
      <c r="B7" s="2" t="s">
        <v>85</v>
      </c>
      <c r="C7" s="3" t="s">
        <v>11</v>
      </c>
      <c r="D7" s="3" t="s">
        <v>17</v>
      </c>
      <c r="E7" s="3" t="s">
        <v>18</v>
      </c>
      <c r="F7" s="3" t="s">
        <v>19</v>
      </c>
      <c r="G7" s="3"/>
      <c r="H7" s="3"/>
      <c r="I7" s="3"/>
      <c r="J7" s="3"/>
      <c r="K7" s="4"/>
    </row>
    <row r="8" spans="1:13" s="6" customFormat="1" x14ac:dyDescent="0.25">
      <c r="A8" s="2"/>
      <c r="B8" s="2" t="s">
        <v>86</v>
      </c>
      <c r="C8" s="3" t="s">
        <v>11</v>
      </c>
      <c r="D8" s="3" t="s">
        <v>17</v>
      </c>
      <c r="E8" s="3" t="s">
        <v>18</v>
      </c>
      <c r="F8" s="3" t="s">
        <v>19</v>
      </c>
      <c r="G8" s="3"/>
      <c r="H8" s="3"/>
      <c r="I8" s="3"/>
      <c r="J8" s="3"/>
      <c r="K8" s="4"/>
    </row>
    <row r="9" spans="1:13" s="6" customFormat="1" x14ac:dyDescent="0.25">
      <c r="A9" s="2"/>
      <c r="B9" s="2" t="s">
        <v>87</v>
      </c>
      <c r="C9" s="3" t="s">
        <v>11</v>
      </c>
      <c r="D9" s="3" t="s">
        <v>17</v>
      </c>
      <c r="E9" s="3" t="s">
        <v>18</v>
      </c>
      <c r="F9" s="3" t="s">
        <v>19</v>
      </c>
      <c r="G9" s="3"/>
      <c r="H9" s="3"/>
      <c r="I9" s="3"/>
      <c r="J9" s="3"/>
      <c r="K9" s="4"/>
    </row>
    <row r="10" spans="1:13" s="6" customFormat="1" x14ac:dyDescent="0.25">
      <c r="A10" s="2"/>
      <c r="B10" s="2" t="s">
        <v>88</v>
      </c>
      <c r="C10" s="3" t="s">
        <v>11</v>
      </c>
      <c r="D10" s="3" t="s">
        <v>24</v>
      </c>
      <c r="E10" s="3" t="s">
        <v>23</v>
      </c>
      <c r="F10" s="3" t="s">
        <v>22</v>
      </c>
      <c r="G10" s="3" t="s">
        <v>21</v>
      </c>
      <c r="H10" s="3" t="s">
        <v>43</v>
      </c>
      <c r="I10" s="3" t="s">
        <v>20</v>
      </c>
      <c r="J10" s="3"/>
      <c r="K10" s="4"/>
    </row>
    <row r="11" spans="1:13" s="6" customFormat="1" x14ac:dyDescent="0.25">
      <c r="A11" s="2"/>
      <c r="B11" s="2" t="s">
        <v>89</v>
      </c>
      <c r="C11" s="3" t="s">
        <v>11</v>
      </c>
      <c r="D11" s="3" t="s">
        <v>24</v>
      </c>
      <c r="E11" s="3" t="s">
        <v>23</v>
      </c>
      <c r="F11" s="3" t="s">
        <v>79</v>
      </c>
      <c r="G11" s="3" t="s">
        <v>78</v>
      </c>
      <c r="H11" s="3" t="s">
        <v>75</v>
      </c>
      <c r="I11" s="3" t="s">
        <v>76</v>
      </c>
      <c r="J11" s="4" t="s">
        <v>77</v>
      </c>
      <c r="K11" s="3" t="s">
        <v>43</v>
      </c>
      <c r="L11" s="3" t="s">
        <v>20</v>
      </c>
      <c r="M11" s="4" t="s">
        <v>74</v>
      </c>
    </row>
    <row r="12" spans="1:13" s="6" customFormat="1" x14ac:dyDescent="0.25">
      <c r="A12" s="2"/>
      <c r="B12" s="2" t="s">
        <v>90</v>
      </c>
      <c r="C12" s="3" t="s">
        <v>11</v>
      </c>
      <c r="D12" s="3" t="s">
        <v>25</v>
      </c>
      <c r="E12" s="3" t="s">
        <v>42</v>
      </c>
      <c r="F12" s="3"/>
      <c r="G12" s="3"/>
      <c r="H12" s="3"/>
      <c r="I12" s="3"/>
      <c r="J12" s="3"/>
      <c r="K12" s="4"/>
    </row>
    <row r="13" spans="1:13" s="6" customFormat="1" x14ac:dyDescent="0.25">
      <c r="A13" s="2"/>
      <c r="B13" s="2" t="s">
        <v>91</v>
      </c>
      <c r="C13" s="2" t="s">
        <v>11</v>
      </c>
      <c r="D13" s="2" t="s">
        <v>12</v>
      </c>
      <c r="E13" s="2" t="s">
        <v>40</v>
      </c>
      <c r="F13" s="2" t="s">
        <v>48</v>
      </c>
      <c r="G13" s="2" t="s">
        <v>49</v>
      </c>
      <c r="H13" s="2" t="s">
        <v>20</v>
      </c>
      <c r="I13" s="4" t="s">
        <v>50</v>
      </c>
      <c r="J13" s="4"/>
      <c r="K13" s="4"/>
    </row>
    <row r="14" spans="1:13" s="6" customFormat="1" x14ac:dyDescent="0.25">
      <c r="A14" s="4"/>
      <c r="B14" s="4" t="s">
        <v>92</v>
      </c>
      <c r="C14" s="4" t="s">
        <v>51</v>
      </c>
      <c r="D14" s="4" t="s">
        <v>50</v>
      </c>
      <c r="E14" s="4"/>
      <c r="F14" s="4"/>
      <c r="G14" s="2"/>
      <c r="H14" s="4"/>
      <c r="I14" s="4"/>
      <c r="J14" s="4"/>
      <c r="K14" s="4"/>
    </row>
    <row r="15" spans="1:13" s="6" customFormat="1" x14ac:dyDescent="0.25">
      <c r="A15" s="4"/>
      <c r="B15" s="4" t="s">
        <v>93</v>
      </c>
      <c r="C15" s="4" t="s">
        <v>11</v>
      </c>
      <c r="D15" s="4" t="s">
        <v>53</v>
      </c>
      <c r="E15" s="4" t="s">
        <v>54</v>
      </c>
      <c r="F15" s="4" t="s">
        <v>55</v>
      </c>
      <c r="G15" s="4" t="s">
        <v>56</v>
      </c>
      <c r="H15" s="4" t="s">
        <v>57</v>
      </c>
      <c r="I15" s="4" t="s">
        <v>50</v>
      </c>
      <c r="J15" s="4"/>
      <c r="K15" s="4"/>
    </row>
    <row r="16" spans="1:13" s="6" customFormat="1" x14ac:dyDescent="0.25">
      <c r="A16" s="4"/>
      <c r="B16" s="4" t="s">
        <v>94</v>
      </c>
      <c r="C16" s="4" t="s">
        <v>11</v>
      </c>
      <c r="D16" s="4" t="s">
        <v>53</v>
      </c>
      <c r="E16" s="4" t="s">
        <v>54</v>
      </c>
      <c r="F16" s="4" t="s">
        <v>55</v>
      </c>
      <c r="G16" s="4" t="s">
        <v>58</v>
      </c>
      <c r="H16" s="4" t="s">
        <v>56</v>
      </c>
      <c r="I16" s="4" t="s">
        <v>52</v>
      </c>
      <c r="J16" s="4" t="s">
        <v>50</v>
      </c>
      <c r="K16" s="4"/>
    </row>
    <row r="17" spans="1:16" s="6" customFormat="1" x14ac:dyDescent="0.25">
      <c r="A17" s="4"/>
      <c r="B17" s="4" t="s">
        <v>95</v>
      </c>
      <c r="C17" s="4" t="s">
        <v>11</v>
      </c>
      <c r="D17" s="4" t="s">
        <v>59</v>
      </c>
      <c r="E17" s="4" t="s">
        <v>60</v>
      </c>
      <c r="F17" s="4" t="s">
        <v>61</v>
      </c>
      <c r="G17" s="4" t="s">
        <v>50</v>
      </c>
      <c r="H17" s="4"/>
      <c r="I17" s="4"/>
      <c r="J17" s="4"/>
      <c r="K17" s="4"/>
    </row>
    <row r="18" spans="1:16" s="6" customFormat="1" x14ac:dyDescent="0.25">
      <c r="A18" s="5"/>
      <c r="B18" s="4" t="s">
        <v>96</v>
      </c>
      <c r="C18" s="3" t="s">
        <v>26</v>
      </c>
      <c r="D18" s="3" t="s">
        <v>27</v>
      </c>
      <c r="E18" s="4" t="s">
        <v>28</v>
      </c>
      <c r="F18" s="4" t="s">
        <v>29</v>
      </c>
      <c r="G18" s="4" t="s">
        <v>30</v>
      </c>
      <c r="H18" s="4" t="s">
        <v>31</v>
      </c>
      <c r="I18" s="4" t="s">
        <v>32</v>
      </c>
      <c r="J18" s="4" t="s">
        <v>33</v>
      </c>
      <c r="K18" s="4" t="s">
        <v>34</v>
      </c>
      <c r="L18" s="4"/>
      <c r="M18" s="4"/>
      <c r="N18" s="4"/>
      <c r="O18" s="4"/>
      <c r="P18" s="4"/>
    </row>
    <row r="19" spans="1:16" s="6" customFormat="1" x14ac:dyDescent="0.25">
      <c r="A19" s="5"/>
      <c r="B19" s="4" t="s">
        <v>97</v>
      </c>
      <c r="C19" s="3" t="s">
        <v>26</v>
      </c>
      <c r="D19" s="3" t="s">
        <v>27</v>
      </c>
      <c r="E19" s="4" t="s">
        <v>35</v>
      </c>
      <c r="F19" s="4" t="s">
        <v>36</v>
      </c>
      <c r="G19" s="4" t="s">
        <v>46</v>
      </c>
      <c r="H19" s="4" t="s">
        <v>47</v>
      </c>
      <c r="I19" s="4" t="s">
        <v>45</v>
      </c>
      <c r="J19" s="4" t="s">
        <v>37</v>
      </c>
      <c r="K19" s="4"/>
      <c r="L19" s="4"/>
      <c r="M19" s="4"/>
      <c r="N19" s="4"/>
      <c r="O19" s="4"/>
      <c r="P19" s="4"/>
    </row>
    <row r="20" spans="1:16" s="6" customFormat="1" x14ac:dyDescent="0.25">
      <c r="B20" s="6" t="s">
        <v>98</v>
      </c>
      <c r="C20" s="6" t="s">
        <v>62</v>
      </c>
      <c r="D20" s="6" t="s">
        <v>63</v>
      </c>
      <c r="E20" s="6" t="s">
        <v>64</v>
      </c>
      <c r="F20" s="6" t="s">
        <v>65</v>
      </c>
      <c r="G20" s="6" t="s">
        <v>66</v>
      </c>
      <c r="H20" s="6" t="s">
        <v>67</v>
      </c>
      <c r="I20" s="6" t="s">
        <v>68</v>
      </c>
      <c r="J20" s="6" t="s">
        <v>69</v>
      </c>
      <c r="K20" s="6" t="s">
        <v>70</v>
      </c>
    </row>
    <row r="21" spans="1:16" s="6" customFormat="1" x14ac:dyDescent="0.25">
      <c r="B21" s="6" t="s">
        <v>99</v>
      </c>
      <c r="C21" s="6" t="s">
        <v>62</v>
      </c>
      <c r="D21" s="6" t="s">
        <v>71</v>
      </c>
      <c r="E21" s="6" t="s">
        <v>72</v>
      </c>
      <c r="F21" s="6" t="s">
        <v>69</v>
      </c>
      <c r="G21" s="6" t="s">
        <v>70</v>
      </c>
      <c r="H21" s="6" t="s">
        <v>73</v>
      </c>
    </row>
    <row r="22" spans="1:16" s="6" customFormat="1" x14ac:dyDescent="0.25">
      <c r="B22" s="6" t="s">
        <v>100</v>
      </c>
      <c r="C22" s="6" t="s">
        <v>62</v>
      </c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52892-5DD4-48C0-BB87-3F6E816921AB}">
  <dimension ref="A1:K32"/>
  <sheetViews>
    <sheetView workbookViewId="0">
      <selection activeCell="D34" sqref="D34"/>
    </sheetView>
  </sheetViews>
  <sheetFormatPr defaultRowHeight="15" x14ac:dyDescent="0.25"/>
  <cols>
    <col min="1" max="1" width="9.140625" style="49"/>
    <col min="2" max="2" width="28.42578125" style="49" bestFit="1" customWidth="1"/>
    <col min="3" max="3" width="19.85546875" style="49" bestFit="1" customWidth="1"/>
    <col min="4" max="4" width="36.5703125" style="49" bestFit="1" customWidth="1"/>
    <col min="5" max="5" width="45.42578125" style="49" bestFit="1" customWidth="1"/>
    <col min="6" max="6" width="19" style="49" bestFit="1" customWidth="1"/>
    <col min="7" max="7" width="9.140625" style="49"/>
    <col min="8" max="8" width="13.28515625" style="49" bestFit="1" customWidth="1"/>
    <col min="9" max="9" width="17.28515625" style="49" bestFit="1" customWidth="1"/>
    <col min="10" max="16384" width="9.140625" style="49"/>
  </cols>
  <sheetData>
    <row r="1" spans="1:11" s="52" customFormat="1" ht="15.75" x14ac:dyDescent="0.25">
      <c r="A1" s="48" t="s">
        <v>0</v>
      </c>
      <c r="B1" s="48" t="s">
        <v>1</v>
      </c>
      <c r="C1" s="47" t="s">
        <v>2</v>
      </c>
      <c r="D1" s="47" t="s">
        <v>3</v>
      </c>
      <c r="E1" s="47" t="s">
        <v>4</v>
      </c>
      <c r="F1" s="47" t="s">
        <v>5</v>
      </c>
      <c r="G1" s="47" t="s">
        <v>6</v>
      </c>
      <c r="H1" s="47" t="s">
        <v>7</v>
      </c>
      <c r="I1" s="47" t="s">
        <v>8</v>
      </c>
      <c r="J1" s="47" t="s">
        <v>9</v>
      </c>
      <c r="K1" s="51"/>
    </row>
    <row r="2" spans="1:11" s="52" customFormat="1" ht="15.75" x14ac:dyDescent="0.25">
      <c r="A2" s="48"/>
      <c r="B2" s="48" t="s">
        <v>88</v>
      </c>
      <c r="C2" s="47" t="s">
        <v>11</v>
      </c>
      <c r="D2" s="47" t="s">
        <v>24</v>
      </c>
      <c r="E2" s="47" t="s">
        <v>23</v>
      </c>
      <c r="F2" s="47" t="s">
        <v>22</v>
      </c>
      <c r="G2" s="47" t="s">
        <v>21</v>
      </c>
      <c r="H2" s="47" t="s">
        <v>43</v>
      </c>
      <c r="I2" s="47" t="s">
        <v>20</v>
      </c>
      <c r="J2" s="47"/>
      <c r="K2" s="51"/>
    </row>
    <row r="4" spans="1:11" s="54" customFormat="1" x14ac:dyDescent="0.25">
      <c r="A4" s="53" t="s">
        <v>38</v>
      </c>
      <c r="B4" s="53" t="s">
        <v>39</v>
      </c>
      <c r="C4" s="85" t="s">
        <v>192</v>
      </c>
      <c r="D4" s="86" t="s">
        <v>225</v>
      </c>
      <c r="E4" s="53" t="s">
        <v>118</v>
      </c>
      <c r="F4" s="54">
        <v>64.8</v>
      </c>
      <c r="G4" s="86">
        <v>64.8</v>
      </c>
      <c r="H4" s="54">
        <v>0</v>
      </c>
      <c r="I4" s="54">
        <v>0</v>
      </c>
    </row>
    <row r="5" spans="1:11" x14ac:dyDescent="0.25">
      <c r="A5" s="49" t="s">
        <v>38</v>
      </c>
      <c r="B5" s="49" t="s">
        <v>141</v>
      </c>
      <c r="C5" s="49" t="s">
        <v>10</v>
      </c>
      <c r="D5" s="49" t="s">
        <v>192</v>
      </c>
      <c r="E5" s="49" t="s">
        <v>204</v>
      </c>
    </row>
    <row r="7" spans="1:11" s="86" customFormat="1" x14ac:dyDescent="0.25">
      <c r="A7" s="85" t="s">
        <v>38</v>
      </c>
      <c r="B7" s="85" t="s">
        <v>39</v>
      </c>
      <c r="C7" s="85" t="s">
        <v>192</v>
      </c>
      <c r="D7" s="86" t="s">
        <v>226</v>
      </c>
      <c r="E7" s="85" t="s">
        <v>118</v>
      </c>
      <c r="F7" s="86">
        <v>64.8</v>
      </c>
      <c r="G7" s="86">
        <v>64.8</v>
      </c>
      <c r="H7" s="86">
        <v>0</v>
      </c>
      <c r="I7" s="86">
        <v>0</v>
      </c>
    </row>
    <row r="8" spans="1:11" s="80" customFormat="1" x14ac:dyDescent="0.25">
      <c r="A8" s="80" t="s">
        <v>38</v>
      </c>
      <c r="B8" s="80" t="s">
        <v>141</v>
      </c>
      <c r="C8" s="80" t="s">
        <v>10</v>
      </c>
      <c r="D8" s="80" t="s">
        <v>192</v>
      </c>
      <c r="E8" s="80" t="s">
        <v>205</v>
      </c>
    </row>
    <row r="10" spans="1:11" s="86" customFormat="1" x14ac:dyDescent="0.25">
      <c r="A10" s="85" t="s">
        <v>38</v>
      </c>
      <c r="B10" s="85" t="s">
        <v>39</v>
      </c>
      <c r="C10" s="85" t="s">
        <v>192</v>
      </c>
      <c r="D10" s="86" t="s">
        <v>227</v>
      </c>
      <c r="E10" s="85" t="s">
        <v>118</v>
      </c>
      <c r="F10" s="86">
        <v>64.8</v>
      </c>
      <c r="G10" s="86">
        <v>64.8</v>
      </c>
      <c r="H10" s="86">
        <v>0</v>
      </c>
      <c r="I10" s="86">
        <v>0</v>
      </c>
    </row>
    <row r="11" spans="1:11" s="80" customFormat="1" x14ac:dyDescent="0.25">
      <c r="A11" s="80" t="s">
        <v>38</v>
      </c>
      <c r="B11" s="80" t="s">
        <v>141</v>
      </c>
      <c r="C11" s="80" t="s">
        <v>10</v>
      </c>
      <c r="D11" s="80" t="s">
        <v>192</v>
      </c>
      <c r="E11" s="80" t="s">
        <v>206</v>
      </c>
    </row>
    <row r="13" spans="1:11" s="86" customFormat="1" x14ac:dyDescent="0.25">
      <c r="A13" s="85" t="s">
        <v>38</v>
      </c>
      <c r="B13" s="85" t="s">
        <v>39</v>
      </c>
      <c r="C13" s="85" t="s">
        <v>192</v>
      </c>
      <c r="D13" s="86" t="s">
        <v>228</v>
      </c>
      <c r="E13" s="85" t="s">
        <v>118</v>
      </c>
      <c r="F13" s="86">
        <v>64.8</v>
      </c>
      <c r="G13" s="86">
        <v>64.8</v>
      </c>
      <c r="H13" s="86">
        <v>0</v>
      </c>
      <c r="I13" s="86">
        <v>0</v>
      </c>
    </row>
    <row r="14" spans="1:11" s="80" customFormat="1" x14ac:dyDescent="0.25">
      <c r="A14" s="80" t="s">
        <v>38</v>
      </c>
      <c r="B14" s="80" t="s">
        <v>141</v>
      </c>
      <c r="C14" s="80" t="s">
        <v>10</v>
      </c>
      <c r="D14" s="80" t="s">
        <v>192</v>
      </c>
      <c r="E14" s="80" t="s">
        <v>207</v>
      </c>
    </row>
    <row r="16" spans="1:11" s="86" customFormat="1" x14ac:dyDescent="0.25">
      <c r="A16" s="85" t="s">
        <v>38</v>
      </c>
      <c r="B16" s="85" t="s">
        <v>39</v>
      </c>
      <c r="C16" s="85" t="s">
        <v>192</v>
      </c>
      <c r="D16" s="86" t="s">
        <v>229</v>
      </c>
      <c r="E16" s="85" t="s">
        <v>118</v>
      </c>
      <c r="F16" s="86">
        <v>64.8</v>
      </c>
      <c r="G16" s="86">
        <v>64.8</v>
      </c>
      <c r="H16" s="86">
        <v>0</v>
      </c>
      <c r="I16" s="86">
        <v>0</v>
      </c>
    </row>
    <row r="17" spans="1:9" s="80" customFormat="1" x14ac:dyDescent="0.25">
      <c r="A17" s="80" t="s">
        <v>38</v>
      </c>
      <c r="B17" s="80" t="s">
        <v>141</v>
      </c>
      <c r="C17" s="80" t="s">
        <v>10</v>
      </c>
      <c r="D17" s="80" t="s">
        <v>192</v>
      </c>
      <c r="E17" s="80" t="s">
        <v>208</v>
      </c>
    </row>
    <row r="19" spans="1:9" s="86" customFormat="1" x14ac:dyDescent="0.25">
      <c r="A19" s="85" t="s">
        <v>38</v>
      </c>
      <c r="B19" s="85" t="s">
        <v>39</v>
      </c>
      <c r="C19" s="85" t="s">
        <v>192</v>
      </c>
      <c r="D19" s="86" t="s">
        <v>230</v>
      </c>
      <c r="E19" s="85" t="s">
        <v>118</v>
      </c>
      <c r="F19" s="86">
        <v>64.8</v>
      </c>
      <c r="G19" s="86">
        <v>64.8</v>
      </c>
      <c r="H19" s="86">
        <v>0</v>
      </c>
      <c r="I19" s="86">
        <v>0</v>
      </c>
    </row>
    <row r="20" spans="1:9" s="80" customFormat="1" x14ac:dyDescent="0.25">
      <c r="A20" s="80" t="s">
        <v>38</v>
      </c>
      <c r="B20" s="80" t="s">
        <v>141</v>
      </c>
      <c r="C20" s="80" t="s">
        <v>10</v>
      </c>
      <c r="D20" s="80" t="s">
        <v>192</v>
      </c>
      <c r="E20" s="80" t="s">
        <v>209</v>
      </c>
    </row>
    <row r="22" spans="1:9" s="86" customFormat="1" x14ac:dyDescent="0.25">
      <c r="A22" s="85" t="s">
        <v>38</v>
      </c>
      <c r="B22" s="85" t="s">
        <v>39</v>
      </c>
      <c r="C22" s="85" t="s">
        <v>192</v>
      </c>
      <c r="D22" s="86" t="s">
        <v>231</v>
      </c>
      <c r="E22" s="85" t="s">
        <v>118</v>
      </c>
      <c r="F22" s="86">
        <v>64.8</v>
      </c>
      <c r="G22" s="86">
        <v>64.8</v>
      </c>
      <c r="H22" s="86">
        <v>0</v>
      </c>
      <c r="I22" s="86">
        <v>0</v>
      </c>
    </row>
    <row r="23" spans="1:9" s="80" customFormat="1" x14ac:dyDescent="0.25">
      <c r="A23" s="80" t="s">
        <v>38</v>
      </c>
      <c r="B23" s="80" t="s">
        <v>141</v>
      </c>
      <c r="C23" s="80" t="s">
        <v>10</v>
      </c>
      <c r="D23" s="80" t="s">
        <v>192</v>
      </c>
      <c r="E23" s="80" t="s">
        <v>210</v>
      </c>
    </row>
    <row r="25" spans="1:9" s="86" customFormat="1" x14ac:dyDescent="0.25">
      <c r="A25" s="85" t="s">
        <v>38</v>
      </c>
      <c r="B25" s="85" t="s">
        <v>39</v>
      </c>
      <c r="C25" s="85" t="s">
        <v>192</v>
      </c>
      <c r="D25" s="86" t="s">
        <v>232</v>
      </c>
      <c r="E25" s="85" t="s">
        <v>118</v>
      </c>
      <c r="F25" s="86">
        <v>64.8</v>
      </c>
      <c r="G25" s="86">
        <v>64.8</v>
      </c>
      <c r="H25" s="86">
        <v>0</v>
      </c>
      <c r="I25" s="86">
        <v>0</v>
      </c>
    </row>
    <row r="26" spans="1:9" s="80" customFormat="1" x14ac:dyDescent="0.25">
      <c r="A26" s="80" t="s">
        <v>38</v>
      </c>
      <c r="B26" s="80" t="s">
        <v>141</v>
      </c>
      <c r="C26" s="80" t="s">
        <v>10</v>
      </c>
      <c r="D26" s="80" t="s">
        <v>192</v>
      </c>
      <c r="E26" s="80" t="s">
        <v>211</v>
      </c>
    </row>
    <row r="28" spans="1:9" s="86" customFormat="1" x14ac:dyDescent="0.25">
      <c r="A28" s="85" t="s">
        <v>38</v>
      </c>
      <c r="B28" s="85" t="s">
        <v>39</v>
      </c>
      <c r="C28" s="85" t="s">
        <v>192</v>
      </c>
      <c r="D28" s="86" t="s">
        <v>233</v>
      </c>
      <c r="E28" s="85" t="s">
        <v>118</v>
      </c>
      <c r="F28" s="86">
        <v>64.8</v>
      </c>
      <c r="G28" s="86">
        <v>64.8</v>
      </c>
      <c r="H28" s="86">
        <v>0</v>
      </c>
      <c r="I28" s="86">
        <v>0</v>
      </c>
    </row>
    <row r="29" spans="1:9" s="80" customFormat="1" x14ac:dyDescent="0.25">
      <c r="A29" s="80" t="s">
        <v>38</v>
      </c>
      <c r="B29" s="80" t="s">
        <v>141</v>
      </c>
      <c r="C29" s="80" t="s">
        <v>10</v>
      </c>
      <c r="D29" s="80" t="s">
        <v>192</v>
      </c>
      <c r="E29" s="80" t="s">
        <v>213</v>
      </c>
    </row>
    <row r="30" spans="1:9" x14ac:dyDescent="0.25">
      <c r="E30" s="55"/>
    </row>
    <row r="31" spans="1:9" s="86" customFormat="1" x14ac:dyDescent="0.25">
      <c r="A31" s="85" t="s">
        <v>38</v>
      </c>
      <c r="B31" s="85" t="s">
        <v>39</v>
      </c>
      <c r="C31" s="85" t="s">
        <v>192</v>
      </c>
      <c r="D31" s="86" t="s">
        <v>234</v>
      </c>
      <c r="E31" s="85" t="s">
        <v>118</v>
      </c>
      <c r="F31" s="86">
        <v>64.8</v>
      </c>
      <c r="G31" s="86">
        <v>64.8</v>
      </c>
      <c r="H31" s="86">
        <v>0</v>
      </c>
      <c r="I31" s="86">
        <v>0</v>
      </c>
    </row>
    <row r="32" spans="1:9" s="80" customFormat="1" x14ac:dyDescent="0.25">
      <c r="A32" s="80" t="s">
        <v>38</v>
      </c>
      <c r="B32" s="80" t="s">
        <v>141</v>
      </c>
      <c r="C32" s="80" t="s">
        <v>10</v>
      </c>
      <c r="D32" s="80" t="s">
        <v>192</v>
      </c>
      <c r="E32" s="80" t="s">
        <v>214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AADDD-0CBA-4DE7-931E-D910142A758D}">
  <dimension ref="A1:K12"/>
  <sheetViews>
    <sheetView workbookViewId="0">
      <selection activeCell="D16" sqref="D16"/>
    </sheetView>
  </sheetViews>
  <sheetFormatPr defaultRowHeight="15" x14ac:dyDescent="0.25"/>
  <cols>
    <col min="1" max="1" width="9.42578125" bestFit="1" customWidth="1"/>
    <col min="2" max="2" width="28.42578125" bestFit="1" customWidth="1"/>
    <col min="3" max="3" width="19.85546875" bestFit="1" customWidth="1"/>
    <col min="4" max="4" width="36.5703125" bestFit="1" customWidth="1"/>
    <col min="5" max="5" width="38.5703125" bestFit="1" customWidth="1"/>
    <col min="6" max="6" width="19" bestFit="1" customWidth="1"/>
    <col min="7" max="7" width="16.7109375" bestFit="1" customWidth="1"/>
    <col min="8" max="8" width="13.28515625" bestFit="1" customWidth="1"/>
    <col min="9" max="9" width="17.28515625" bestFit="1" customWidth="1"/>
    <col min="10" max="10" width="15.28515625" bestFit="1" customWidth="1"/>
  </cols>
  <sheetData>
    <row r="1" spans="1:11" s="84" customFormat="1" ht="15.75" x14ac:dyDescent="0.25">
      <c r="A1" s="81" t="s">
        <v>0</v>
      </c>
      <c r="B1" s="81" t="s">
        <v>1</v>
      </c>
      <c r="C1" s="82" t="s">
        <v>2</v>
      </c>
      <c r="D1" s="82" t="s">
        <v>3</v>
      </c>
      <c r="E1" s="82" t="s">
        <v>4</v>
      </c>
      <c r="F1" s="82" t="s">
        <v>5</v>
      </c>
      <c r="G1" s="82" t="s">
        <v>6</v>
      </c>
      <c r="H1" s="82" t="s">
        <v>7</v>
      </c>
      <c r="I1" s="82" t="s">
        <v>8</v>
      </c>
      <c r="J1" s="82" t="s">
        <v>9</v>
      </c>
      <c r="K1" s="83"/>
    </row>
    <row r="2" spans="1:11" s="84" customFormat="1" ht="15.75" x14ac:dyDescent="0.25">
      <c r="A2" s="81"/>
      <c r="B2" s="81" t="s">
        <v>88</v>
      </c>
      <c r="C2" s="82" t="s">
        <v>11</v>
      </c>
      <c r="D2" s="82" t="s">
        <v>24</v>
      </c>
      <c r="E2" s="82" t="s">
        <v>23</v>
      </c>
      <c r="F2" s="82" t="s">
        <v>22</v>
      </c>
      <c r="G2" s="82" t="s">
        <v>21</v>
      </c>
      <c r="H2" s="82" t="s">
        <v>43</v>
      </c>
      <c r="I2" s="82" t="s">
        <v>20</v>
      </c>
      <c r="J2" s="82"/>
      <c r="K2" s="83"/>
    </row>
    <row r="3" spans="1:11" s="80" customFormat="1" x14ac:dyDescent="0.25"/>
    <row r="4" spans="1:11" s="86" customFormat="1" x14ac:dyDescent="0.25">
      <c r="A4" s="85" t="s">
        <v>38</v>
      </c>
      <c r="B4" s="85" t="s">
        <v>39</v>
      </c>
      <c r="C4" s="85" t="s">
        <v>191</v>
      </c>
      <c r="D4" s="86" t="s">
        <v>195</v>
      </c>
      <c r="E4" s="85" t="s">
        <v>118</v>
      </c>
      <c r="F4" s="86">
        <v>64.8</v>
      </c>
      <c r="G4" s="86">
        <v>64.8</v>
      </c>
      <c r="H4" s="86">
        <v>0</v>
      </c>
      <c r="I4" s="86">
        <v>0</v>
      </c>
    </row>
    <row r="5" spans="1:11" s="80" customFormat="1" x14ac:dyDescent="0.25">
      <c r="A5" s="80" t="s">
        <v>38</v>
      </c>
      <c r="B5" s="80" t="s">
        <v>141</v>
      </c>
      <c r="C5" s="80" t="s">
        <v>10</v>
      </c>
      <c r="D5" s="80" t="s">
        <v>191</v>
      </c>
      <c r="E5" s="80" t="s">
        <v>203</v>
      </c>
    </row>
    <row r="6" spans="1:11" s="80" customFormat="1" x14ac:dyDescent="0.25">
      <c r="A6" s="80" t="s">
        <v>38</v>
      </c>
      <c r="B6" s="80" t="s">
        <v>141</v>
      </c>
      <c r="C6" s="80" t="s">
        <v>10</v>
      </c>
      <c r="D6" s="80" t="s">
        <v>196</v>
      </c>
      <c r="E6" s="80" t="s">
        <v>197</v>
      </c>
    </row>
    <row r="7" spans="1:11" x14ac:dyDescent="0.25">
      <c r="A7" s="80" t="s">
        <v>38</v>
      </c>
      <c r="B7" s="80" t="s">
        <v>141</v>
      </c>
      <c r="C7" s="80" t="s">
        <v>10</v>
      </c>
      <c r="D7" s="80" t="s">
        <v>196</v>
      </c>
      <c r="E7" t="s">
        <v>198</v>
      </c>
    </row>
    <row r="8" spans="1:11" x14ac:dyDescent="0.25">
      <c r="A8" s="80" t="s">
        <v>38</v>
      </c>
      <c r="B8" s="80" t="s">
        <v>141</v>
      </c>
      <c r="C8" s="80" t="s">
        <v>10</v>
      </c>
      <c r="D8" s="80" t="s">
        <v>196</v>
      </c>
      <c r="E8" t="s">
        <v>199</v>
      </c>
    </row>
    <row r="9" spans="1:11" x14ac:dyDescent="0.25">
      <c r="A9" s="80" t="s">
        <v>38</v>
      </c>
      <c r="B9" s="80" t="s">
        <v>141</v>
      </c>
      <c r="C9" s="80" t="s">
        <v>10</v>
      </c>
      <c r="D9" s="80" t="s">
        <v>196</v>
      </c>
      <c r="E9" t="s">
        <v>200</v>
      </c>
    </row>
    <row r="10" spans="1:11" x14ac:dyDescent="0.25">
      <c r="A10" s="80" t="s">
        <v>38</v>
      </c>
      <c r="B10" s="80" t="s">
        <v>141</v>
      </c>
      <c r="C10" s="80" t="s">
        <v>10</v>
      </c>
      <c r="D10" s="80" t="s">
        <v>196</v>
      </c>
      <c r="E10" t="s">
        <v>201</v>
      </c>
    </row>
    <row r="11" spans="1:11" x14ac:dyDescent="0.25">
      <c r="A11" s="80" t="s">
        <v>38</v>
      </c>
      <c r="B11" s="80" t="s">
        <v>141</v>
      </c>
      <c r="C11" s="80" t="s">
        <v>10</v>
      </c>
      <c r="D11" s="80" t="s">
        <v>196</v>
      </c>
      <c r="E11" s="80" t="s">
        <v>202</v>
      </c>
    </row>
    <row r="12" spans="1:11" s="80" customFormat="1" x14ac:dyDescent="0.25">
      <c r="A12" s="80" t="s">
        <v>38</v>
      </c>
      <c r="B12" s="80" t="s">
        <v>141</v>
      </c>
      <c r="C12" s="80" t="s">
        <v>10</v>
      </c>
      <c r="D12" s="80" t="s">
        <v>189</v>
      </c>
      <c r="E12" s="80" t="s">
        <v>188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8A5C0-16BD-4C35-8495-609A6C5CC079}">
  <dimension ref="A1:K5"/>
  <sheetViews>
    <sheetView workbookViewId="0">
      <selection activeCell="E21" sqref="E21"/>
    </sheetView>
  </sheetViews>
  <sheetFormatPr defaultRowHeight="15" x14ac:dyDescent="0.25"/>
  <cols>
    <col min="1" max="1" width="9.42578125" style="24" bestFit="1" customWidth="1"/>
    <col min="2" max="2" width="28.42578125" style="24" bestFit="1" customWidth="1"/>
    <col min="3" max="3" width="19.85546875" style="24" bestFit="1" customWidth="1"/>
    <col min="4" max="4" width="45.140625" style="24" bestFit="1" customWidth="1"/>
    <col min="5" max="5" width="38.7109375" style="24" bestFit="1" customWidth="1"/>
    <col min="6" max="6" width="19" style="24" bestFit="1" customWidth="1"/>
    <col min="7" max="7" width="18.5703125" style="24" bestFit="1" customWidth="1"/>
    <col min="8" max="9" width="17.28515625" style="24" bestFit="1" customWidth="1"/>
    <col min="10" max="10" width="15.28515625" style="24" bestFit="1" customWidth="1"/>
    <col min="11" max="16384" width="9.140625" style="24"/>
  </cols>
  <sheetData>
    <row r="1" spans="1:11" s="28" customFormat="1" ht="15.75" x14ac:dyDescent="0.25">
      <c r="A1" s="25" t="s">
        <v>0</v>
      </c>
      <c r="B1" s="25" t="s">
        <v>1</v>
      </c>
      <c r="C1" s="26" t="s">
        <v>2</v>
      </c>
      <c r="D1" s="26" t="s">
        <v>3</v>
      </c>
      <c r="E1" s="26" t="s">
        <v>4</v>
      </c>
      <c r="F1" s="26" t="s">
        <v>5</v>
      </c>
      <c r="G1" s="26" t="s">
        <v>6</v>
      </c>
      <c r="H1" s="26" t="s">
        <v>7</v>
      </c>
      <c r="I1" s="26" t="s">
        <v>8</v>
      </c>
      <c r="J1" s="26" t="s">
        <v>9</v>
      </c>
      <c r="K1" s="27"/>
    </row>
    <row r="2" spans="1:11" s="28" customFormat="1" ht="15.75" x14ac:dyDescent="0.25">
      <c r="A2" s="25"/>
      <c r="B2" s="25" t="s">
        <v>102</v>
      </c>
      <c r="C2" s="25" t="s">
        <v>26</v>
      </c>
      <c r="D2" s="25" t="s">
        <v>103</v>
      </c>
      <c r="E2" s="25" t="s">
        <v>104</v>
      </c>
      <c r="F2" s="28" t="s">
        <v>12</v>
      </c>
      <c r="G2" s="25" t="s">
        <v>48</v>
      </c>
      <c r="H2" s="25" t="s">
        <v>49</v>
      </c>
      <c r="I2" s="25" t="s">
        <v>165</v>
      </c>
      <c r="J2" s="27"/>
      <c r="K2" s="27"/>
    </row>
    <row r="3" spans="1:11" s="28" customFormat="1" ht="15.75" x14ac:dyDescent="0.25">
      <c r="A3" s="25"/>
      <c r="B3" s="25" t="s">
        <v>88</v>
      </c>
      <c r="C3" s="26" t="s">
        <v>11</v>
      </c>
      <c r="D3" s="26" t="s">
        <v>24</v>
      </c>
      <c r="E3" s="26" t="s">
        <v>23</v>
      </c>
      <c r="F3" s="26" t="s">
        <v>22</v>
      </c>
      <c r="G3" s="26" t="s">
        <v>21</v>
      </c>
      <c r="H3" s="26" t="s">
        <v>43</v>
      </c>
      <c r="I3" s="26" t="s">
        <v>20</v>
      </c>
      <c r="J3" s="26"/>
      <c r="K3" s="27"/>
    </row>
    <row r="4" spans="1:11" s="36" customFormat="1" ht="15.75" x14ac:dyDescent="0.25">
      <c r="A4" s="33"/>
      <c r="B4" s="33" t="s">
        <v>90</v>
      </c>
      <c r="C4" s="34" t="s">
        <v>11</v>
      </c>
      <c r="D4" s="34" t="s">
        <v>25</v>
      </c>
      <c r="E4" s="34" t="s">
        <v>42</v>
      </c>
      <c r="F4" s="34"/>
      <c r="G4" s="34"/>
      <c r="H4" s="34"/>
      <c r="I4" s="34"/>
      <c r="J4" s="34"/>
      <c r="K4" s="35"/>
    </row>
    <row r="5" spans="1:11" s="50" customFormat="1" x14ac:dyDescent="0.25">
      <c r="A5" s="50" t="s">
        <v>38</v>
      </c>
      <c r="B5" s="50" t="s">
        <v>163</v>
      </c>
      <c r="C5" s="50" t="s">
        <v>191</v>
      </c>
      <c r="D5" s="50" t="s">
        <v>212</v>
      </c>
      <c r="E5" s="50" t="s">
        <v>190</v>
      </c>
      <c r="F5" s="50" t="s">
        <v>235</v>
      </c>
      <c r="G5" s="50">
        <v>1</v>
      </c>
      <c r="H5" s="50">
        <v>2</v>
      </c>
      <c r="I5" s="50" t="b">
        <v>1</v>
      </c>
    </row>
  </sheetData>
  <pageMargins left="0.7" right="0.7" top="0.75" bottom="0.75" header="0.3" footer="0.3"/>
  <pageSetup orientation="portrait" horizontalDpi="300" verticalDpi="30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39930-A48D-42C5-A834-389C319B8D5A}">
  <dimension ref="A1:M41"/>
  <sheetViews>
    <sheetView topLeftCell="A4" workbookViewId="0">
      <selection activeCell="F26" sqref="F26"/>
    </sheetView>
  </sheetViews>
  <sheetFormatPr defaultRowHeight="15" x14ac:dyDescent="0.25"/>
  <cols>
    <col min="1" max="1" width="9.42578125" style="58" bestFit="1" customWidth="1"/>
    <col min="2" max="2" width="28.42578125" style="58" bestFit="1" customWidth="1"/>
    <col min="3" max="3" width="30.140625" style="58" bestFit="1" customWidth="1"/>
    <col min="4" max="4" width="31" style="58" bestFit="1" customWidth="1"/>
    <col min="5" max="5" width="45.85546875" style="58" bestFit="1" customWidth="1"/>
    <col min="6" max="6" width="19" style="58" bestFit="1" customWidth="1"/>
    <col min="7" max="7" width="19.7109375" style="58" bestFit="1" customWidth="1"/>
    <col min="8" max="8" width="17.28515625" style="58" bestFit="1" customWidth="1"/>
    <col min="9" max="9" width="18.7109375" style="58" bestFit="1" customWidth="1"/>
    <col min="10" max="10" width="19.7109375" style="58" bestFit="1" customWidth="1"/>
    <col min="11" max="11" width="16.5703125" style="58" bestFit="1" customWidth="1"/>
    <col min="12" max="14" width="9.140625" style="58"/>
    <col min="15" max="15" width="28.28515625" style="58" bestFit="1" customWidth="1"/>
    <col min="16" max="16" width="9.140625" style="58"/>
    <col min="17" max="17" width="27.42578125" style="58" bestFit="1" customWidth="1"/>
    <col min="18" max="16384" width="9.140625" style="58"/>
  </cols>
  <sheetData>
    <row r="1" spans="1:13" s="62" customFormat="1" ht="15.75" x14ac:dyDescent="0.25">
      <c r="A1" s="59" t="s">
        <v>0</v>
      </c>
      <c r="B1" s="59" t="s">
        <v>1</v>
      </c>
      <c r="C1" s="60" t="s">
        <v>2</v>
      </c>
      <c r="D1" s="60" t="s">
        <v>3</v>
      </c>
      <c r="E1" s="60" t="s">
        <v>4</v>
      </c>
      <c r="F1" s="60" t="s">
        <v>5</v>
      </c>
      <c r="G1" s="60" t="s">
        <v>6</v>
      </c>
      <c r="H1" s="60" t="s">
        <v>7</v>
      </c>
      <c r="I1" s="60" t="s">
        <v>8</v>
      </c>
      <c r="J1" s="60" t="s">
        <v>9</v>
      </c>
      <c r="K1" s="61"/>
    </row>
    <row r="2" spans="1:13" s="62" customFormat="1" ht="15.75" x14ac:dyDescent="0.25">
      <c r="A2" s="59"/>
      <c r="B2" s="59" t="s">
        <v>80</v>
      </c>
      <c r="C2" s="60" t="s">
        <v>11</v>
      </c>
      <c r="D2" s="60" t="s">
        <v>12</v>
      </c>
      <c r="E2" s="60" t="s">
        <v>40</v>
      </c>
      <c r="F2" s="60"/>
      <c r="G2" s="60"/>
      <c r="H2" s="60"/>
      <c r="I2" s="60"/>
      <c r="J2" s="60"/>
      <c r="K2" s="61"/>
    </row>
    <row r="3" spans="1:13" s="62" customFormat="1" ht="15.75" x14ac:dyDescent="0.25">
      <c r="A3" s="59"/>
      <c r="B3" s="59" t="s">
        <v>90</v>
      </c>
      <c r="C3" s="60" t="s">
        <v>11</v>
      </c>
      <c r="D3" s="60" t="s">
        <v>25</v>
      </c>
      <c r="E3" s="60" t="s">
        <v>42</v>
      </c>
      <c r="F3" s="60"/>
      <c r="G3" s="60"/>
      <c r="H3" s="60"/>
      <c r="I3" s="60"/>
      <c r="J3" s="60"/>
      <c r="K3" s="61"/>
    </row>
    <row r="4" spans="1:13" s="62" customFormat="1" ht="15.75" x14ac:dyDescent="0.25">
      <c r="A4" s="59"/>
      <c r="B4" s="59" t="s">
        <v>85</v>
      </c>
      <c r="C4" s="60" t="s">
        <v>11</v>
      </c>
      <c r="D4" s="60" t="s">
        <v>17</v>
      </c>
      <c r="E4" s="60" t="s">
        <v>18</v>
      </c>
      <c r="F4" s="60" t="s">
        <v>19</v>
      </c>
      <c r="G4" s="60"/>
      <c r="H4" s="60"/>
      <c r="I4" s="60"/>
      <c r="J4" s="60"/>
      <c r="K4" s="61"/>
    </row>
    <row r="5" spans="1:13" s="62" customFormat="1" ht="15.75" x14ac:dyDescent="0.25">
      <c r="A5" s="59"/>
      <c r="B5" s="59" t="s">
        <v>86</v>
      </c>
      <c r="C5" s="60" t="s">
        <v>11</v>
      </c>
      <c r="D5" s="60" t="s">
        <v>17</v>
      </c>
      <c r="E5" s="60" t="s">
        <v>18</v>
      </c>
      <c r="F5" s="60" t="s">
        <v>19</v>
      </c>
      <c r="G5" s="60"/>
      <c r="H5" s="60"/>
      <c r="I5" s="60"/>
      <c r="J5" s="60"/>
      <c r="K5" s="61"/>
    </row>
    <row r="6" spans="1:13" s="62" customFormat="1" ht="15.75" x14ac:dyDescent="0.25">
      <c r="A6" s="59"/>
      <c r="B6" s="59" t="s">
        <v>87</v>
      </c>
      <c r="C6" s="60" t="s">
        <v>11</v>
      </c>
      <c r="D6" s="60" t="s">
        <v>17</v>
      </c>
      <c r="E6" s="60" t="s">
        <v>18</v>
      </c>
      <c r="F6" s="60" t="s">
        <v>19</v>
      </c>
      <c r="G6" s="60"/>
      <c r="H6" s="60"/>
      <c r="I6" s="60"/>
      <c r="J6" s="60"/>
      <c r="K6" s="61"/>
    </row>
    <row r="7" spans="1:13" s="62" customFormat="1" ht="15.75" x14ac:dyDescent="0.25">
      <c r="A7" s="59"/>
      <c r="B7" s="59" t="s">
        <v>88</v>
      </c>
      <c r="C7" s="60" t="s">
        <v>11</v>
      </c>
      <c r="D7" s="60" t="s">
        <v>24</v>
      </c>
      <c r="E7" s="60" t="s">
        <v>23</v>
      </c>
      <c r="F7" s="60" t="s">
        <v>22</v>
      </c>
      <c r="G7" s="60" t="s">
        <v>21</v>
      </c>
      <c r="H7" s="60" t="s">
        <v>43</v>
      </c>
      <c r="I7" s="60" t="s">
        <v>20</v>
      </c>
      <c r="J7" s="60"/>
      <c r="K7" s="61"/>
    </row>
    <row r="8" spans="1:13" s="62" customFormat="1" ht="15.75" x14ac:dyDescent="0.25">
      <c r="A8" s="59"/>
      <c r="B8" s="59" t="s">
        <v>91</v>
      </c>
      <c r="C8" s="59" t="s">
        <v>11</v>
      </c>
      <c r="D8" s="59" t="s">
        <v>12</v>
      </c>
      <c r="E8" s="59" t="s">
        <v>40</v>
      </c>
      <c r="F8" s="59" t="s">
        <v>48</v>
      </c>
      <c r="G8" s="59" t="s">
        <v>49</v>
      </c>
      <c r="H8" s="59" t="s">
        <v>20</v>
      </c>
      <c r="I8" s="61" t="s">
        <v>50</v>
      </c>
      <c r="J8" s="61"/>
      <c r="K8" s="61"/>
    </row>
    <row r="9" spans="1:13" s="62" customFormat="1" ht="15.75" x14ac:dyDescent="0.25">
      <c r="A9" s="59"/>
      <c r="B9" s="59" t="s">
        <v>102</v>
      </c>
      <c r="C9" s="59" t="s">
        <v>26</v>
      </c>
      <c r="D9" s="59" t="s">
        <v>103</v>
      </c>
      <c r="E9" s="59" t="s">
        <v>104</v>
      </c>
      <c r="F9" s="62" t="s">
        <v>12</v>
      </c>
      <c r="G9" s="59" t="s">
        <v>48</v>
      </c>
      <c r="H9" s="59" t="s">
        <v>49</v>
      </c>
      <c r="I9" s="59"/>
      <c r="J9" s="61"/>
      <c r="K9" s="61"/>
    </row>
    <row r="10" spans="1:13" s="62" customFormat="1" ht="15.75" x14ac:dyDescent="0.25">
      <c r="A10" s="59"/>
      <c r="B10" s="59" t="s">
        <v>106</v>
      </c>
      <c r="C10" s="59" t="s">
        <v>11</v>
      </c>
      <c r="D10" s="62" t="s">
        <v>12</v>
      </c>
      <c r="E10" s="62" t="s">
        <v>107</v>
      </c>
      <c r="F10" s="62" t="s">
        <v>126</v>
      </c>
      <c r="G10" s="59" t="s">
        <v>108</v>
      </c>
      <c r="H10" s="59" t="s">
        <v>127</v>
      </c>
      <c r="I10" s="61" t="s">
        <v>50</v>
      </c>
      <c r="K10" s="61"/>
    </row>
    <row r="12" spans="1:13" x14ac:dyDescent="0.25">
      <c r="C12" s="65" t="s">
        <v>129</v>
      </c>
      <c r="D12" s="65" t="s">
        <v>130</v>
      </c>
      <c r="E12" s="65" t="s">
        <v>131</v>
      </c>
      <c r="F12" s="65" t="s">
        <v>135</v>
      </c>
      <c r="G12" s="65" t="s">
        <v>132</v>
      </c>
      <c r="H12" s="65" t="s">
        <v>136</v>
      </c>
      <c r="I12" s="67" t="s">
        <v>133</v>
      </c>
      <c r="J12" s="67" t="s">
        <v>134</v>
      </c>
      <c r="K12" s="67" t="s">
        <v>137</v>
      </c>
      <c r="L12" s="67" t="s">
        <v>138</v>
      </c>
      <c r="M12" s="67" t="s">
        <v>139</v>
      </c>
    </row>
    <row r="13" spans="1:13" x14ac:dyDescent="0.25">
      <c r="C13" s="64" t="s">
        <v>204</v>
      </c>
      <c r="D13" s="68" t="s">
        <v>123</v>
      </c>
      <c r="E13" s="68">
        <v>1.6</v>
      </c>
      <c r="F13" s="68">
        <v>30</v>
      </c>
      <c r="G13" s="68" t="str">
        <f>"("&amp;F13-E13+2*$C$24&amp;" "&amp;F13-E13&amp;")"</f>
        <v>(28.4 28.4)</v>
      </c>
      <c r="H13" s="64" t="s">
        <v>142</v>
      </c>
      <c r="I13" s="68">
        <v>0.2</v>
      </c>
      <c r="J13" s="68">
        <v>0.4</v>
      </c>
      <c r="K13" s="68" t="s">
        <v>160</v>
      </c>
      <c r="L13" s="68">
        <v>63.36</v>
      </c>
      <c r="M13" s="68">
        <v>63</v>
      </c>
    </row>
    <row r="14" spans="1:13" x14ac:dyDescent="0.25">
      <c r="C14" s="64" t="s">
        <v>205</v>
      </c>
      <c r="D14" s="68" t="s">
        <v>123</v>
      </c>
      <c r="E14" s="68">
        <v>1.8</v>
      </c>
      <c r="F14" s="68">
        <v>30</v>
      </c>
      <c r="G14" s="68" t="str">
        <f>"("&amp;F14-E14+2*$C$24&amp;" "&amp;F14-E14&amp;")"</f>
        <v>(28.2 28.2)</v>
      </c>
      <c r="H14" s="64" t="s">
        <v>142</v>
      </c>
      <c r="I14" s="68">
        <v>0.2</v>
      </c>
      <c r="J14" s="68">
        <v>0.4</v>
      </c>
      <c r="K14" s="68" t="s">
        <v>160</v>
      </c>
      <c r="L14" s="68">
        <v>63.36</v>
      </c>
      <c r="M14" s="68">
        <v>63</v>
      </c>
    </row>
    <row r="15" spans="1:13" x14ac:dyDescent="0.25">
      <c r="C15" s="64" t="s">
        <v>206</v>
      </c>
      <c r="D15" s="68" t="s">
        <v>123</v>
      </c>
      <c r="E15" s="68">
        <v>2</v>
      </c>
      <c r="F15" s="68">
        <v>30</v>
      </c>
      <c r="G15" s="68" t="str">
        <f>"("&amp;F15-E15+2*$C$26&amp;" "&amp;F15-E15&amp;")"</f>
        <v>(28 28)</v>
      </c>
      <c r="H15" s="64" t="s">
        <v>142</v>
      </c>
      <c r="I15" s="68">
        <v>0.2</v>
      </c>
      <c r="J15" s="68">
        <v>0.4</v>
      </c>
      <c r="K15" s="68" t="s">
        <v>160</v>
      </c>
      <c r="L15" s="68">
        <v>63.36</v>
      </c>
      <c r="M15" s="68">
        <v>63</v>
      </c>
    </row>
    <row r="22" spans="1:9" ht="15.75" thickBot="1" x14ac:dyDescent="0.3"/>
    <row r="23" spans="1:9" ht="16.5" thickTop="1" thickBot="1" x14ac:dyDescent="0.3">
      <c r="B23" s="69" t="s">
        <v>124</v>
      </c>
      <c r="C23" s="70" t="s">
        <v>192</v>
      </c>
      <c r="E23" s="69" t="s">
        <v>140</v>
      </c>
      <c r="F23" s="66"/>
    </row>
    <row r="24" spans="1:9" ht="16.5" thickTop="1" thickBot="1" x14ac:dyDescent="0.3">
      <c r="B24" s="69" t="s">
        <v>128</v>
      </c>
      <c r="C24" s="71"/>
    </row>
    <row r="25" spans="1:9" ht="15.75" thickTop="1" x14ac:dyDescent="0.25">
      <c r="B25" s="58" t="s">
        <v>143</v>
      </c>
      <c r="C25" s="58">
        <v>0.36</v>
      </c>
    </row>
    <row r="28" spans="1:9" s="64" customFormat="1" x14ac:dyDescent="0.25">
      <c r="A28" s="63" t="s">
        <v>38</v>
      </c>
      <c r="B28" s="63" t="s">
        <v>39</v>
      </c>
      <c r="C28" s="63" t="str">
        <f>$C$23</f>
        <v>nik76d9lib2_x76c_lay</v>
      </c>
      <c r="D28" s="63" t="str">
        <f>$F$23&amp;C13</f>
        <v>127600c_d9t10_1x576_gm1022d</v>
      </c>
      <c r="E28" s="63" t="s">
        <v>118</v>
      </c>
      <c r="F28" s="64">
        <f>L13</f>
        <v>63.36</v>
      </c>
      <c r="G28" s="64">
        <f>M13</f>
        <v>63</v>
      </c>
      <c r="H28" s="64">
        <v>0</v>
      </c>
      <c r="I28" s="64">
        <v>0</v>
      </c>
    </row>
    <row r="29" spans="1:9" x14ac:dyDescent="0.25">
      <c r="A29" s="58" t="s">
        <v>38</v>
      </c>
      <c r="B29" s="58" t="s">
        <v>125</v>
      </c>
      <c r="C29" s="58" t="s">
        <v>10</v>
      </c>
      <c r="D29" s="58" t="s">
        <v>235</v>
      </c>
      <c r="E29" s="58" t="str">
        <f>"("&amp;E13-$C$24&amp;" "&amp;E13&amp;")"</f>
        <v>(1.6 1.6)</v>
      </c>
      <c r="F29" s="58" t="str">
        <f>K13</f>
        <v>(25 25)</v>
      </c>
      <c r="G29" s="58" t="str">
        <f>G13</f>
        <v>(28.4 28.4)</v>
      </c>
      <c r="H29" s="58" t="str">
        <f>H13</f>
        <v>((5))</v>
      </c>
    </row>
    <row r="30" spans="1:9" s="80" customFormat="1" x14ac:dyDescent="0.25"/>
    <row r="31" spans="1:9" x14ac:dyDescent="0.25">
      <c r="A31" s="80"/>
    </row>
    <row r="33" spans="1:9" s="64" customFormat="1" x14ac:dyDescent="0.25">
      <c r="A33" s="63" t="s">
        <v>38</v>
      </c>
      <c r="B33" s="63" t="s">
        <v>39</v>
      </c>
      <c r="C33" s="63" t="str">
        <f>$C$23</f>
        <v>nik76d9lib2_x76c_lay</v>
      </c>
      <c r="D33" s="63" t="str">
        <f>$F$23&amp;C14</f>
        <v>127600c_d9t10_1x576_gm1023d</v>
      </c>
      <c r="E33" s="63" t="s">
        <v>118</v>
      </c>
      <c r="F33" s="64">
        <f>L14</f>
        <v>63.36</v>
      </c>
      <c r="G33" s="64">
        <f>M14</f>
        <v>63</v>
      </c>
      <c r="H33" s="64">
        <v>0</v>
      </c>
      <c r="I33" s="64">
        <v>0</v>
      </c>
    </row>
    <row r="34" spans="1:9" x14ac:dyDescent="0.25">
      <c r="A34" s="58" t="s">
        <v>38</v>
      </c>
      <c r="B34" s="58" t="s">
        <v>125</v>
      </c>
      <c r="C34" s="58" t="s">
        <v>10</v>
      </c>
      <c r="D34" s="80" t="s">
        <v>235</v>
      </c>
      <c r="E34" s="58" t="str">
        <f>"("&amp;E14-$C$24&amp;" "&amp;E14&amp;")"</f>
        <v>(1.8 1.8)</v>
      </c>
      <c r="F34" s="58" t="str">
        <f>K14</f>
        <v>(25 25)</v>
      </c>
      <c r="G34" s="58" t="str">
        <f>G14</f>
        <v>(28.2 28.2)</v>
      </c>
      <c r="H34" s="58" t="str">
        <f>H14</f>
        <v>((5))</v>
      </c>
    </row>
    <row r="35" spans="1:9" s="80" customFormat="1" x14ac:dyDescent="0.25"/>
    <row r="36" spans="1:9" s="80" customFormat="1" x14ac:dyDescent="0.25"/>
    <row r="37" spans="1:9" s="80" customFormat="1" x14ac:dyDescent="0.25"/>
    <row r="38" spans="1:9" s="64" customFormat="1" x14ac:dyDescent="0.25">
      <c r="A38" s="63" t="s">
        <v>38</v>
      </c>
      <c r="B38" s="63" t="s">
        <v>39</v>
      </c>
      <c r="C38" s="63" t="str">
        <f>$C$23</f>
        <v>nik76d9lib2_x76c_lay</v>
      </c>
      <c r="D38" s="63" t="str">
        <f>$F$25&amp;C15</f>
        <v>127600c_d9t10_1x576_gm1024d</v>
      </c>
      <c r="E38" s="63" t="s">
        <v>118</v>
      </c>
      <c r="F38" s="64">
        <f>L15</f>
        <v>63.36</v>
      </c>
      <c r="G38" s="64">
        <f>M15</f>
        <v>63</v>
      </c>
      <c r="H38" s="64">
        <v>0</v>
      </c>
      <c r="I38" s="64">
        <v>0</v>
      </c>
    </row>
    <row r="39" spans="1:9" x14ac:dyDescent="0.25">
      <c r="A39" s="58" t="s">
        <v>38</v>
      </c>
      <c r="B39" s="58" t="s">
        <v>125</v>
      </c>
      <c r="C39" s="58" t="s">
        <v>10</v>
      </c>
      <c r="D39" s="80" t="s">
        <v>235</v>
      </c>
      <c r="E39" s="58" t="str">
        <f>"("&amp;E15-$C$26&amp;" "&amp;E15&amp;")"</f>
        <v>(2 2)</v>
      </c>
      <c r="F39" s="58" t="str">
        <f>K13</f>
        <v>(25 25)</v>
      </c>
      <c r="G39" s="58" t="str">
        <f>G15</f>
        <v>(28 28)</v>
      </c>
      <c r="H39" s="58" t="str">
        <f>H13</f>
        <v>((5))</v>
      </c>
    </row>
    <row r="40" spans="1:9" s="80" customFormat="1" x14ac:dyDescent="0.25"/>
    <row r="41" spans="1:9" s="80" customFormat="1" x14ac:dyDescent="0.25"/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C7AFC-826C-4EE6-B707-67E3C21C9522}">
  <dimension ref="A1:M29"/>
  <sheetViews>
    <sheetView workbookViewId="0">
      <selection activeCell="E36" sqref="E36"/>
    </sheetView>
  </sheetViews>
  <sheetFormatPr defaultRowHeight="15" x14ac:dyDescent="0.25"/>
  <cols>
    <col min="1" max="1" width="9.42578125" style="7" bestFit="1" customWidth="1"/>
    <col min="2" max="2" width="28.42578125" style="7" bestFit="1" customWidth="1"/>
    <col min="3" max="3" width="30.140625" style="7" bestFit="1" customWidth="1"/>
    <col min="4" max="4" width="31" style="7" bestFit="1" customWidth="1"/>
    <col min="5" max="5" width="45.85546875" style="7" bestFit="1" customWidth="1"/>
    <col min="6" max="6" width="19" style="7" bestFit="1" customWidth="1"/>
    <col min="7" max="7" width="19.7109375" style="7" bestFit="1" customWidth="1"/>
    <col min="8" max="8" width="17.28515625" style="7" bestFit="1" customWidth="1"/>
    <col min="9" max="9" width="18.7109375" style="7" bestFit="1" customWidth="1"/>
    <col min="10" max="10" width="19.7109375" style="7" bestFit="1" customWidth="1"/>
    <col min="11" max="11" width="16.5703125" style="7" bestFit="1" customWidth="1"/>
    <col min="12" max="14" width="9.140625" style="7"/>
    <col min="15" max="15" width="28.28515625" style="7" bestFit="1" customWidth="1"/>
    <col min="16" max="16" width="9.140625" style="7"/>
    <col min="17" max="17" width="27.42578125" style="7" bestFit="1" customWidth="1"/>
    <col min="18" max="16384" width="9.140625" style="7"/>
  </cols>
  <sheetData>
    <row r="1" spans="1:13" s="11" customFormat="1" ht="15.75" x14ac:dyDescent="0.25">
      <c r="A1" s="8" t="s">
        <v>0</v>
      </c>
      <c r="B1" s="8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10"/>
    </row>
    <row r="2" spans="1:13" s="11" customFormat="1" ht="15.75" x14ac:dyDescent="0.25">
      <c r="A2" s="8"/>
      <c r="B2" s="8" t="s">
        <v>80</v>
      </c>
      <c r="C2" s="9" t="s">
        <v>11</v>
      </c>
      <c r="D2" s="9" t="s">
        <v>12</v>
      </c>
      <c r="E2" s="9" t="s">
        <v>40</v>
      </c>
      <c r="F2" s="9"/>
      <c r="G2" s="9"/>
      <c r="H2" s="9"/>
      <c r="I2" s="9"/>
      <c r="J2" s="9"/>
      <c r="K2" s="10"/>
    </row>
    <row r="3" spans="1:13" s="11" customFormat="1" ht="15.75" x14ac:dyDescent="0.25">
      <c r="A3" s="8"/>
      <c r="B3" s="8" t="s">
        <v>85</v>
      </c>
      <c r="C3" s="9" t="s">
        <v>11</v>
      </c>
      <c r="D3" s="9" t="s">
        <v>17</v>
      </c>
      <c r="E3" s="9" t="s">
        <v>18</v>
      </c>
      <c r="F3" s="9" t="s">
        <v>19</v>
      </c>
      <c r="G3" s="9"/>
      <c r="H3" s="9"/>
      <c r="I3" s="9"/>
      <c r="J3" s="9"/>
      <c r="K3" s="10"/>
    </row>
    <row r="4" spans="1:13" s="11" customFormat="1" ht="15.75" x14ac:dyDescent="0.25">
      <c r="A4" s="8"/>
      <c r="B4" s="8" t="s">
        <v>86</v>
      </c>
      <c r="C4" s="9" t="s">
        <v>11</v>
      </c>
      <c r="D4" s="9" t="s">
        <v>17</v>
      </c>
      <c r="E4" s="9" t="s">
        <v>18</v>
      </c>
      <c r="F4" s="9" t="s">
        <v>19</v>
      </c>
      <c r="G4" s="9"/>
      <c r="H4" s="9"/>
      <c r="I4" s="9"/>
      <c r="J4" s="9"/>
      <c r="K4" s="10"/>
    </row>
    <row r="5" spans="1:13" s="11" customFormat="1" ht="15.75" x14ac:dyDescent="0.25">
      <c r="A5" s="8"/>
      <c r="B5" s="8" t="s">
        <v>87</v>
      </c>
      <c r="C5" s="9" t="s">
        <v>11</v>
      </c>
      <c r="D5" s="9" t="s">
        <v>17</v>
      </c>
      <c r="E5" s="9" t="s">
        <v>18</v>
      </c>
      <c r="F5" s="9" t="s">
        <v>19</v>
      </c>
      <c r="G5" s="9"/>
      <c r="H5" s="9"/>
      <c r="I5" s="9"/>
      <c r="J5" s="9"/>
      <c r="K5" s="10"/>
    </row>
    <row r="6" spans="1:13" s="11" customFormat="1" ht="15.75" x14ac:dyDescent="0.25">
      <c r="A6" s="8"/>
      <c r="B6" s="8" t="s">
        <v>88</v>
      </c>
      <c r="C6" s="9" t="s">
        <v>11</v>
      </c>
      <c r="D6" s="9" t="s">
        <v>24</v>
      </c>
      <c r="E6" s="9" t="s">
        <v>23</v>
      </c>
      <c r="F6" s="9" t="s">
        <v>22</v>
      </c>
      <c r="G6" s="9" t="s">
        <v>21</v>
      </c>
      <c r="H6" s="9" t="s">
        <v>43</v>
      </c>
      <c r="I6" s="9" t="s">
        <v>20</v>
      </c>
      <c r="J6" s="9"/>
      <c r="K6" s="10"/>
    </row>
    <row r="7" spans="1:13" s="11" customFormat="1" ht="15.75" x14ac:dyDescent="0.25">
      <c r="A7" s="8"/>
      <c r="B7" s="8" t="s">
        <v>91</v>
      </c>
      <c r="C7" s="8" t="s">
        <v>11</v>
      </c>
      <c r="D7" s="8" t="s">
        <v>12</v>
      </c>
      <c r="E7" s="8" t="s">
        <v>40</v>
      </c>
      <c r="F7" s="8" t="s">
        <v>48</v>
      </c>
      <c r="G7" s="8" t="s">
        <v>49</v>
      </c>
      <c r="H7" s="8" t="s">
        <v>20</v>
      </c>
      <c r="I7" s="10" t="s">
        <v>50</v>
      </c>
      <c r="J7" s="10"/>
      <c r="K7" s="10"/>
    </row>
    <row r="8" spans="1:13" s="11" customFormat="1" ht="15.75" x14ac:dyDescent="0.25">
      <c r="A8" s="8"/>
      <c r="B8" s="8" t="s">
        <v>102</v>
      </c>
      <c r="C8" s="8" t="s">
        <v>26</v>
      </c>
      <c r="D8" s="8" t="s">
        <v>103</v>
      </c>
      <c r="E8" s="8" t="s">
        <v>104</v>
      </c>
      <c r="F8" s="11" t="s">
        <v>12</v>
      </c>
      <c r="G8" s="8" t="s">
        <v>48</v>
      </c>
      <c r="H8" s="8" t="s">
        <v>49</v>
      </c>
      <c r="I8" s="8"/>
      <c r="J8" s="10"/>
      <c r="K8" s="10"/>
    </row>
    <row r="9" spans="1:13" s="11" customFormat="1" ht="15.75" x14ac:dyDescent="0.25">
      <c r="A9" s="8"/>
      <c r="B9" s="8" t="s">
        <v>106</v>
      </c>
      <c r="C9" s="8" t="s">
        <v>11</v>
      </c>
      <c r="D9" s="11" t="s">
        <v>12</v>
      </c>
      <c r="E9" s="11" t="s">
        <v>107</v>
      </c>
      <c r="F9" s="11" t="s">
        <v>126</v>
      </c>
      <c r="G9" s="8" t="s">
        <v>108</v>
      </c>
      <c r="H9" s="8" t="s">
        <v>127</v>
      </c>
      <c r="I9" s="10" t="s">
        <v>50</v>
      </c>
      <c r="K9" s="10"/>
    </row>
    <row r="11" spans="1:13" x14ac:dyDescent="0.25">
      <c r="C11" s="14" t="s">
        <v>129</v>
      </c>
      <c r="D11" s="14" t="s">
        <v>130</v>
      </c>
      <c r="E11" s="14" t="s">
        <v>131</v>
      </c>
      <c r="F11" s="14" t="s">
        <v>135</v>
      </c>
      <c r="G11" s="14" t="s">
        <v>132</v>
      </c>
      <c r="H11" s="14" t="s">
        <v>136</v>
      </c>
      <c r="I11" s="16" t="s">
        <v>133</v>
      </c>
      <c r="J11" s="16" t="s">
        <v>134</v>
      </c>
      <c r="K11" s="16" t="s">
        <v>137</v>
      </c>
      <c r="L11" s="16" t="s">
        <v>138</v>
      </c>
      <c r="M11" s="16" t="s">
        <v>139</v>
      </c>
    </row>
    <row r="12" spans="1:13" x14ac:dyDescent="0.25">
      <c r="C12" s="13" t="s">
        <v>207</v>
      </c>
      <c r="D12" s="17" t="s">
        <v>123</v>
      </c>
      <c r="E12" s="42">
        <v>1.6</v>
      </c>
      <c r="F12" s="17">
        <v>30</v>
      </c>
      <c r="G12" s="17" t="str">
        <f>"("&amp;F12-E12+2*$C$22&amp;" "&amp;F12-E12&amp;")"</f>
        <v>(28.4 28.4)</v>
      </c>
      <c r="H12" s="13" t="s">
        <v>142</v>
      </c>
      <c r="I12" s="17">
        <v>0.2</v>
      </c>
      <c r="J12" s="17">
        <v>0.4</v>
      </c>
      <c r="K12" s="17" t="str">
        <f>"("&amp; L12 &amp; " " &amp; M12 &amp;")"</f>
        <v>(63.36 63)</v>
      </c>
      <c r="L12" s="68">
        <v>63.36</v>
      </c>
      <c r="M12" s="68">
        <v>63</v>
      </c>
    </row>
    <row r="20" spans="1:9" ht="15.75" thickBot="1" x14ac:dyDescent="0.3"/>
    <row r="21" spans="1:9" ht="16.5" thickTop="1" thickBot="1" x14ac:dyDescent="0.3">
      <c r="B21" s="18" t="s">
        <v>124</v>
      </c>
      <c r="C21" s="73" t="s">
        <v>192</v>
      </c>
      <c r="E21" s="18" t="s">
        <v>140</v>
      </c>
      <c r="F21" s="15"/>
    </row>
    <row r="22" spans="1:9" ht="16.5" thickTop="1" thickBot="1" x14ac:dyDescent="0.3">
      <c r="B22" s="18" t="s">
        <v>128</v>
      </c>
      <c r="C22" s="19"/>
    </row>
    <row r="23" spans="1:9" ht="15.75" thickTop="1" x14ac:dyDescent="0.25">
      <c r="B23" s="7" t="s">
        <v>143</v>
      </c>
      <c r="C23" s="7">
        <v>0.36</v>
      </c>
    </row>
    <row r="26" spans="1:9" s="13" customFormat="1" x14ac:dyDescent="0.25">
      <c r="A26" s="12" t="s">
        <v>38</v>
      </c>
      <c r="B26" s="12" t="s">
        <v>39</v>
      </c>
      <c r="C26" s="12" t="str">
        <f>$C$21</f>
        <v>nik76d9lib2_x76c_lay</v>
      </c>
      <c r="D26" s="12" t="str">
        <f>$F$21&amp;C12</f>
        <v>127600c_d9t10_1x576_gm1078d</v>
      </c>
      <c r="E26" s="12" t="s">
        <v>118</v>
      </c>
      <c r="F26" s="13">
        <f>L12</f>
        <v>63.36</v>
      </c>
      <c r="G26" s="13">
        <f>M12</f>
        <v>63</v>
      </c>
      <c r="H26" s="13">
        <v>0</v>
      </c>
      <c r="I26" s="13">
        <v>0</v>
      </c>
    </row>
    <row r="27" spans="1:9" x14ac:dyDescent="0.25">
      <c r="A27" s="7" t="s">
        <v>38</v>
      </c>
      <c r="B27" s="7" t="s">
        <v>125</v>
      </c>
      <c r="C27" s="7" t="s">
        <v>10</v>
      </c>
      <c r="D27" s="80" t="s">
        <v>235</v>
      </c>
      <c r="E27" s="7" t="str">
        <f>"("&amp;E12-$C$22&amp;" "&amp;E12&amp;")"</f>
        <v>(1.6 1.6)</v>
      </c>
      <c r="F27" s="7" t="str">
        <f>K12</f>
        <v>(63.36 63)</v>
      </c>
      <c r="G27" s="7" t="str">
        <f>G12</f>
        <v>(28.4 28.4)</v>
      </c>
      <c r="H27" s="7" t="str">
        <f>H12</f>
        <v>((5))</v>
      </c>
    </row>
    <row r="28" spans="1:9" s="80" customFormat="1" x14ac:dyDescent="0.25"/>
    <row r="29" spans="1:9" s="80" customFormat="1" x14ac:dyDescent="0.25"/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5B732-7335-4E20-9E11-ACE863D11951}">
  <dimension ref="A1:K20"/>
  <sheetViews>
    <sheetView workbookViewId="0">
      <selection activeCell="D18" sqref="D18"/>
    </sheetView>
  </sheetViews>
  <sheetFormatPr defaultRowHeight="15" x14ac:dyDescent="0.25"/>
  <cols>
    <col min="1" max="1" width="9.42578125" style="7" bestFit="1" customWidth="1"/>
    <col min="2" max="2" width="29.7109375" style="7" bestFit="1" customWidth="1"/>
    <col min="3" max="3" width="32.5703125" style="7" bestFit="1" customWidth="1"/>
    <col min="4" max="4" width="33.140625" style="7" bestFit="1" customWidth="1"/>
    <col min="5" max="5" width="43" style="7" bestFit="1" customWidth="1"/>
    <col min="6" max="6" width="19" style="7" bestFit="1" customWidth="1"/>
    <col min="7" max="7" width="19.7109375" style="7" bestFit="1" customWidth="1"/>
    <col min="8" max="8" width="17.28515625" style="7" bestFit="1" customWidth="1"/>
    <col min="9" max="9" width="18.7109375" style="7" bestFit="1" customWidth="1"/>
    <col min="10" max="10" width="19.7109375" style="7" bestFit="1" customWidth="1"/>
    <col min="11" max="11" width="16.5703125" style="7" bestFit="1" customWidth="1"/>
    <col min="12" max="13" width="9.140625" style="7"/>
    <col min="14" max="14" width="13.28515625" style="7" bestFit="1" customWidth="1"/>
    <col min="15" max="15" width="28.28515625" style="7" bestFit="1" customWidth="1"/>
    <col min="16" max="16" width="9.140625" style="7"/>
    <col min="17" max="17" width="27.42578125" style="7" bestFit="1" customWidth="1"/>
    <col min="18" max="16384" width="9.140625" style="7"/>
  </cols>
  <sheetData>
    <row r="1" spans="1:11" s="11" customFormat="1" ht="15.75" x14ac:dyDescent="0.25">
      <c r="A1" s="8" t="s">
        <v>0</v>
      </c>
      <c r="B1" s="8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10"/>
    </row>
    <row r="2" spans="1:11" s="11" customFormat="1" ht="15.75" x14ac:dyDescent="0.25">
      <c r="A2" s="8"/>
      <c r="B2" s="8" t="s">
        <v>80</v>
      </c>
      <c r="C2" s="9" t="s">
        <v>11</v>
      </c>
      <c r="D2" s="9" t="s">
        <v>12</v>
      </c>
      <c r="E2" s="9" t="s">
        <v>40</v>
      </c>
      <c r="F2" s="9"/>
      <c r="G2" s="9"/>
      <c r="H2" s="9"/>
      <c r="I2" s="9"/>
      <c r="J2" s="9"/>
      <c r="K2" s="10"/>
    </row>
    <row r="3" spans="1:11" s="11" customFormat="1" ht="15.75" x14ac:dyDescent="0.25">
      <c r="A3" s="8"/>
      <c r="B3" s="8" t="s">
        <v>85</v>
      </c>
      <c r="C3" s="9" t="s">
        <v>11</v>
      </c>
      <c r="D3" s="9" t="s">
        <v>17</v>
      </c>
      <c r="E3" s="9" t="s">
        <v>18</v>
      </c>
      <c r="F3" s="9" t="s">
        <v>19</v>
      </c>
      <c r="G3" s="9"/>
      <c r="H3" s="9"/>
      <c r="I3" s="9"/>
      <c r="J3" s="9"/>
      <c r="K3" s="10"/>
    </row>
    <row r="4" spans="1:11" s="11" customFormat="1" ht="15.75" x14ac:dyDescent="0.25">
      <c r="A4" s="8"/>
      <c r="B4" s="8" t="s">
        <v>86</v>
      </c>
      <c r="C4" s="9" t="s">
        <v>11</v>
      </c>
      <c r="D4" s="9" t="s">
        <v>17</v>
      </c>
      <c r="E4" s="9" t="s">
        <v>18</v>
      </c>
      <c r="F4" s="9" t="s">
        <v>19</v>
      </c>
      <c r="G4" s="9"/>
      <c r="H4" s="9"/>
      <c r="I4" s="9"/>
      <c r="J4" s="9"/>
      <c r="K4" s="10"/>
    </row>
    <row r="5" spans="1:11" s="11" customFormat="1" ht="15.75" x14ac:dyDescent="0.25">
      <c r="A5" s="8"/>
      <c r="B5" s="8" t="s">
        <v>87</v>
      </c>
      <c r="C5" s="9" t="s">
        <v>11</v>
      </c>
      <c r="D5" s="9" t="s">
        <v>17</v>
      </c>
      <c r="E5" s="9" t="s">
        <v>18</v>
      </c>
      <c r="F5" s="9" t="s">
        <v>19</v>
      </c>
      <c r="G5" s="9"/>
      <c r="H5" s="9"/>
      <c r="I5" s="9"/>
      <c r="J5" s="9"/>
      <c r="K5" s="10"/>
    </row>
    <row r="6" spans="1:11" s="11" customFormat="1" ht="15.75" x14ac:dyDescent="0.25">
      <c r="A6" s="8"/>
      <c r="B6" s="8" t="s">
        <v>88</v>
      </c>
      <c r="C6" s="9" t="s">
        <v>11</v>
      </c>
      <c r="D6" s="9" t="s">
        <v>24</v>
      </c>
      <c r="E6" s="9" t="s">
        <v>23</v>
      </c>
      <c r="F6" s="9" t="s">
        <v>22</v>
      </c>
      <c r="G6" s="9" t="s">
        <v>21</v>
      </c>
      <c r="H6" s="9" t="s">
        <v>43</v>
      </c>
      <c r="I6" s="9" t="s">
        <v>20</v>
      </c>
      <c r="J6" s="9"/>
      <c r="K6" s="10"/>
    </row>
    <row r="7" spans="1:11" s="11" customFormat="1" ht="15.75" x14ac:dyDescent="0.25">
      <c r="A7" s="8"/>
      <c r="B7" s="8" t="s">
        <v>91</v>
      </c>
      <c r="C7" s="8" t="s">
        <v>11</v>
      </c>
      <c r="D7" s="8" t="s">
        <v>12</v>
      </c>
      <c r="E7" s="8" t="s">
        <v>40</v>
      </c>
      <c r="F7" s="8" t="s">
        <v>48</v>
      </c>
      <c r="G7" s="8" t="s">
        <v>49</v>
      </c>
      <c r="H7" s="8" t="s">
        <v>20</v>
      </c>
      <c r="I7" s="10" t="s">
        <v>50</v>
      </c>
      <c r="J7" s="10"/>
      <c r="K7" s="10"/>
    </row>
    <row r="8" spans="1:11" s="11" customFormat="1" ht="15.75" x14ac:dyDescent="0.25">
      <c r="A8" s="8"/>
      <c r="B8" s="8" t="s">
        <v>150</v>
      </c>
      <c r="C8" s="8" t="s">
        <v>11</v>
      </c>
      <c r="D8" s="8" t="s">
        <v>12</v>
      </c>
      <c r="E8" s="8" t="s">
        <v>151</v>
      </c>
      <c r="F8" s="8" t="s">
        <v>152</v>
      </c>
      <c r="G8" s="8" t="s">
        <v>153</v>
      </c>
      <c r="H8" s="8" t="s">
        <v>154</v>
      </c>
      <c r="I8" s="10" t="s">
        <v>50</v>
      </c>
      <c r="K8" s="10"/>
    </row>
    <row r="9" spans="1:11" x14ac:dyDescent="0.25">
      <c r="C9" s="14" t="s">
        <v>129</v>
      </c>
      <c r="D9" s="14" t="s">
        <v>130</v>
      </c>
      <c r="E9" s="14" t="s">
        <v>155</v>
      </c>
      <c r="F9" s="14" t="s">
        <v>156</v>
      </c>
      <c r="G9" s="16" t="s">
        <v>157</v>
      </c>
      <c r="H9" s="16" t="s">
        <v>158</v>
      </c>
      <c r="I9" s="16" t="s">
        <v>138</v>
      </c>
      <c r="J9" s="16" t="s">
        <v>139</v>
      </c>
    </row>
    <row r="10" spans="1:11" s="21" customFormat="1" x14ac:dyDescent="0.25">
      <c r="C10" s="21" t="s">
        <v>208</v>
      </c>
      <c r="D10" s="22" t="s">
        <v>123</v>
      </c>
      <c r="E10" s="22">
        <v>36</v>
      </c>
      <c r="F10" s="22">
        <v>2</v>
      </c>
      <c r="G10" s="22">
        <v>9</v>
      </c>
      <c r="H10" s="22">
        <v>0.5</v>
      </c>
      <c r="I10" s="68">
        <v>63.36</v>
      </c>
      <c r="J10" s="68">
        <v>63</v>
      </c>
    </row>
    <row r="12" spans="1:11" ht="15.75" thickBot="1" x14ac:dyDescent="0.3"/>
    <row r="13" spans="1:11" ht="16.5" thickTop="1" thickBot="1" x14ac:dyDescent="0.3">
      <c r="B13" s="18" t="s">
        <v>124</v>
      </c>
      <c r="C13" s="73" t="s">
        <v>192</v>
      </c>
      <c r="E13" s="18" t="s">
        <v>140</v>
      </c>
      <c r="F13" s="15"/>
    </row>
    <row r="14" spans="1:11" ht="16.5" thickTop="1" thickBot="1" x14ac:dyDescent="0.3">
      <c r="B14" s="18" t="s">
        <v>128</v>
      </c>
      <c r="C14" s="19"/>
    </row>
    <row r="15" spans="1:11" ht="15.75" thickTop="1" x14ac:dyDescent="0.25">
      <c r="B15" s="7" t="s">
        <v>143</v>
      </c>
      <c r="C15" s="7">
        <v>0.36</v>
      </c>
    </row>
    <row r="17" spans="1:9" s="13" customFormat="1" x14ac:dyDescent="0.25">
      <c r="A17" s="12" t="s">
        <v>38</v>
      </c>
      <c r="B17" s="12" t="s">
        <v>39</v>
      </c>
      <c r="C17" s="12" t="str">
        <f>$C$13</f>
        <v>nik76d9lib2_x76c_lay</v>
      </c>
      <c r="D17" s="12" t="str">
        <f>$F$13&amp;C10</f>
        <v>127600c_d9t10_1x576_gm1173d</v>
      </c>
      <c r="E17" s="12" t="s">
        <v>118</v>
      </c>
      <c r="F17" s="13">
        <f>I10</f>
        <v>63.36</v>
      </c>
      <c r="G17" s="13">
        <f>J10</f>
        <v>63</v>
      </c>
      <c r="H17" s="13">
        <v>0</v>
      </c>
      <c r="I17" s="13">
        <v>0</v>
      </c>
    </row>
    <row r="18" spans="1:9" x14ac:dyDescent="0.25">
      <c r="A18" s="7" t="s">
        <v>38</v>
      </c>
      <c r="B18" s="7" t="s">
        <v>159</v>
      </c>
      <c r="C18" s="7" t="s">
        <v>10</v>
      </c>
      <c r="D18" s="80" t="s">
        <v>235</v>
      </c>
      <c r="E18" s="7">
        <f>E10</f>
        <v>36</v>
      </c>
      <c r="F18" s="7">
        <f>F10</f>
        <v>2</v>
      </c>
      <c r="G18" s="7">
        <f>G10</f>
        <v>9</v>
      </c>
      <c r="H18" s="7">
        <f>H10</f>
        <v>0.5</v>
      </c>
    </row>
    <row r="19" spans="1:9" s="80" customFormat="1" x14ac:dyDescent="0.25"/>
    <row r="20" spans="1:9" s="80" customFormat="1" x14ac:dyDescent="0.25"/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B8C2F-09B6-4116-AD7B-A15496AE8ED6}">
  <dimension ref="A1:M50"/>
  <sheetViews>
    <sheetView topLeftCell="A5" workbookViewId="0">
      <selection activeCell="E53" sqref="E53"/>
    </sheetView>
  </sheetViews>
  <sheetFormatPr defaultRowHeight="15" x14ac:dyDescent="0.25"/>
  <cols>
    <col min="1" max="1" width="9.42578125" style="32" bestFit="1" customWidth="1"/>
    <col min="2" max="2" width="28.42578125" style="32" bestFit="1" customWidth="1"/>
    <col min="3" max="3" width="29.5703125" style="32" customWidth="1"/>
    <col min="4" max="4" width="32" style="32" bestFit="1" customWidth="1"/>
    <col min="5" max="5" width="43" style="32" bestFit="1" customWidth="1"/>
    <col min="6" max="6" width="19" style="32" bestFit="1" customWidth="1"/>
    <col min="7" max="7" width="18.5703125" style="32" bestFit="1" customWidth="1"/>
    <col min="8" max="9" width="17.28515625" style="32" bestFit="1" customWidth="1"/>
    <col min="10" max="10" width="15.28515625" style="32" bestFit="1" customWidth="1"/>
    <col min="11" max="11" width="12" style="32" bestFit="1" customWidth="1"/>
    <col min="12" max="12" width="7" style="32" bestFit="1" customWidth="1"/>
    <col min="13" max="16384" width="9.140625" style="32"/>
  </cols>
  <sheetData>
    <row r="1" spans="1:13" s="36" customFormat="1" ht="15.75" x14ac:dyDescent="0.25">
      <c r="A1" s="33" t="s">
        <v>0</v>
      </c>
      <c r="B1" s="33" t="s">
        <v>1</v>
      </c>
      <c r="C1" s="34" t="s">
        <v>2</v>
      </c>
      <c r="D1" s="34" t="s">
        <v>3</v>
      </c>
      <c r="E1" s="34" t="s">
        <v>4</v>
      </c>
      <c r="F1" s="34" t="s">
        <v>5</v>
      </c>
      <c r="G1" s="34" t="s">
        <v>6</v>
      </c>
      <c r="H1" s="34" t="s">
        <v>7</v>
      </c>
      <c r="I1" s="34" t="s">
        <v>8</v>
      </c>
      <c r="J1" s="34" t="s">
        <v>9</v>
      </c>
      <c r="K1" s="35"/>
    </row>
    <row r="2" spans="1:13" s="36" customFormat="1" ht="15.75" x14ac:dyDescent="0.25">
      <c r="A2" s="33"/>
      <c r="B2" s="33" t="s">
        <v>80</v>
      </c>
      <c r="C2" s="34" t="s">
        <v>11</v>
      </c>
      <c r="D2" s="34" t="s">
        <v>12</v>
      </c>
      <c r="E2" s="34" t="s">
        <v>40</v>
      </c>
      <c r="F2" s="34"/>
      <c r="G2" s="34"/>
      <c r="H2" s="34"/>
      <c r="I2" s="34"/>
      <c r="J2" s="34"/>
      <c r="K2" s="35"/>
    </row>
    <row r="3" spans="1:13" s="36" customFormat="1" ht="15.75" x14ac:dyDescent="0.25">
      <c r="A3" s="33"/>
      <c r="B3" s="33" t="s">
        <v>85</v>
      </c>
      <c r="C3" s="34" t="s">
        <v>11</v>
      </c>
      <c r="D3" s="34" t="s">
        <v>17</v>
      </c>
      <c r="E3" s="34" t="s">
        <v>18</v>
      </c>
      <c r="F3" s="34" t="s">
        <v>19</v>
      </c>
      <c r="G3" s="34"/>
      <c r="H3" s="34"/>
      <c r="I3" s="34"/>
      <c r="J3" s="34"/>
      <c r="K3" s="35"/>
    </row>
    <row r="4" spans="1:13" s="36" customFormat="1" ht="15.75" x14ac:dyDescent="0.25">
      <c r="A4" s="33"/>
      <c r="B4" s="33" t="s">
        <v>86</v>
      </c>
      <c r="C4" s="34" t="s">
        <v>11</v>
      </c>
      <c r="D4" s="34" t="s">
        <v>17</v>
      </c>
      <c r="E4" s="34" t="s">
        <v>18</v>
      </c>
      <c r="F4" s="34" t="s">
        <v>19</v>
      </c>
      <c r="G4" s="34"/>
      <c r="H4" s="34"/>
      <c r="I4" s="34"/>
      <c r="J4" s="34"/>
      <c r="K4" s="35"/>
    </row>
    <row r="5" spans="1:13" s="36" customFormat="1" ht="15.75" x14ac:dyDescent="0.25">
      <c r="A5" s="33"/>
      <c r="B5" s="33" t="s">
        <v>87</v>
      </c>
      <c r="C5" s="34" t="s">
        <v>11</v>
      </c>
      <c r="D5" s="34" t="s">
        <v>17</v>
      </c>
      <c r="E5" s="34" t="s">
        <v>18</v>
      </c>
      <c r="F5" s="34" t="s">
        <v>19</v>
      </c>
      <c r="G5" s="34"/>
      <c r="H5" s="34"/>
      <c r="I5" s="34"/>
      <c r="J5" s="34"/>
      <c r="K5" s="35"/>
    </row>
    <row r="6" spans="1:13" s="36" customFormat="1" ht="15.75" x14ac:dyDescent="0.25">
      <c r="A6" s="33"/>
      <c r="B6" s="33" t="s">
        <v>88</v>
      </c>
      <c r="C6" s="34" t="s">
        <v>11</v>
      </c>
      <c r="D6" s="34" t="s">
        <v>24</v>
      </c>
      <c r="E6" s="34" t="s">
        <v>23</v>
      </c>
      <c r="F6" s="34" t="s">
        <v>22</v>
      </c>
      <c r="G6" s="34" t="s">
        <v>21</v>
      </c>
      <c r="H6" s="34" t="s">
        <v>43</v>
      </c>
      <c r="I6" s="34" t="s">
        <v>20</v>
      </c>
      <c r="J6" s="34"/>
      <c r="K6" s="35"/>
    </row>
    <row r="7" spans="1:13" s="36" customFormat="1" ht="15.75" x14ac:dyDescent="0.25">
      <c r="A7" s="33"/>
      <c r="B7" s="33" t="s">
        <v>91</v>
      </c>
      <c r="C7" s="33" t="s">
        <v>11</v>
      </c>
      <c r="D7" s="33" t="s">
        <v>12</v>
      </c>
      <c r="E7" s="33" t="s">
        <v>40</v>
      </c>
      <c r="F7" s="33" t="s">
        <v>48</v>
      </c>
      <c r="G7" s="33" t="s">
        <v>49</v>
      </c>
      <c r="H7" s="33" t="s">
        <v>20</v>
      </c>
      <c r="I7" s="35" t="s">
        <v>50</v>
      </c>
      <c r="J7" s="35"/>
      <c r="K7" s="35"/>
    </row>
    <row r="8" spans="1:13" s="36" customFormat="1" ht="15.75" x14ac:dyDescent="0.25">
      <c r="A8" s="33"/>
      <c r="B8" s="33" t="s">
        <v>102</v>
      </c>
      <c r="C8" s="33" t="s">
        <v>26</v>
      </c>
      <c r="D8" s="33" t="s">
        <v>103</v>
      </c>
      <c r="E8" s="33" t="s">
        <v>104</v>
      </c>
      <c r="F8" s="36" t="s">
        <v>12</v>
      </c>
      <c r="G8" s="33" t="s">
        <v>48</v>
      </c>
      <c r="H8" s="33" t="s">
        <v>49</v>
      </c>
      <c r="I8" s="33" t="s">
        <v>165</v>
      </c>
      <c r="J8" s="35"/>
      <c r="K8" s="35"/>
    </row>
    <row r="9" spans="1:13" s="36" customFormat="1" ht="15.75" x14ac:dyDescent="0.25">
      <c r="A9" s="33"/>
      <c r="B9" s="33" t="s">
        <v>106</v>
      </c>
      <c r="C9" s="33" t="s">
        <v>11</v>
      </c>
      <c r="D9" s="36" t="s">
        <v>12</v>
      </c>
      <c r="E9" s="36" t="s">
        <v>107</v>
      </c>
      <c r="F9" s="36" t="s">
        <v>126</v>
      </c>
      <c r="G9" s="33" t="s">
        <v>108</v>
      </c>
      <c r="H9" s="33" t="s">
        <v>127</v>
      </c>
      <c r="I9" s="35" t="s">
        <v>164</v>
      </c>
      <c r="J9" s="35" t="s">
        <v>50</v>
      </c>
      <c r="K9" s="35"/>
    </row>
    <row r="10" spans="1:13" s="36" customFormat="1" ht="15.75" x14ac:dyDescent="0.25">
      <c r="A10" s="33"/>
      <c r="B10" s="33" t="s">
        <v>84</v>
      </c>
      <c r="C10" s="34" t="s">
        <v>11</v>
      </c>
      <c r="D10" s="34" t="s">
        <v>12</v>
      </c>
      <c r="E10" s="34" t="s">
        <v>13</v>
      </c>
      <c r="F10" s="34" t="s">
        <v>16</v>
      </c>
      <c r="G10" s="34" t="s">
        <v>14</v>
      </c>
      <c r="H10" s="34" t="s">
        <v>15</v>
      </c>
      <c r="I10" s="34" t="s">
        <v>44</v>
      </c>
      <c r="J10" s="34"/>
      <c r="K10" s="35"/>
    </row>
    <row r="11" spans="1:13" x14ac:dyDescent="0.25">
      <c r="C11" s="39" t="s">
        <v>129</v>
      </c>
      <c r="D11" s="39" t="s">
        <v>130</v>
      </c>
      <c r="E11" s="39" t="s">
        <v>131</v>
      </c>
      <c r="F11" s="39" t="s">
        <v>135</v>
      </c>
      <c r="G11" s="39" t="s">
        <v>132</v>
      </c>
      <c r="H11" s="39" t="s">
        <v>136</v>
      </c>
      <c r="I11" s="41" t="s">
        <v>133</v>
      </c>
      <c r="J11" s="41" t="s">
        <v>134</v>
      </c>
      <c r="K11" s="41" t="s">
        <v>137</v>
      </c>
      <c r="L11" s="41" t="s">
        <v>138</v>
      </c>
      <c r="M11" s="41" t="s">
        <v>139</v>
      </c>
    </row>
    <row r="12" spans="1:13" x14ac:dyDescent="0.25">
      <c r="C12" s="38" t="s">
        <v>209</v>
      </c>
      <c r="D12" s="42" t="s">
        <v>123</v>
      </c>
      <c r="E12" s="42">
        <v>2</v>
      </c>
      <c r="F12" s="42">
        <v>30</v>
      </c>
      <c r="G12" s="42" t="str">
        <f>"("&amp;F12-E12+2*$C$21&amp;" "&amp;F12-E12&amp;")"</f>
        <v>(28 28)</v>
      </c>
      <c r="H12" s="38" t="s">
        <v>142</v>
      </c>
      <c r="I12" s="42">
        <v>0.2</v>
      </c>
      <c r="J12" s="42">
        <v>0.4</v>
      </c>
      <c r="K12" s="42" t="s">
        <v>160</v>
      </c>
      <c r="L12" s="68">
        <v>63.36</v>
      </c>
      <c r="M12" s="68">
        <v>63</v>
      </c>
    </row>
    <row r="13" spans="1:13" x14ac:dyDescent="0.25">
      <c r="C13" s="54" t="s">
        <v>210</v>
      </c>
      <c r="D13" s="42" t="s">
        <v>123</v>
      </c>
      <c r="E13" s="42">
        <v>2.2000000000000002</v>
      </c>
      <c r="F13" s="42">
        <v>30</v>
      </c>
      <c r="G13" s="42" t="str">
        <f>"("&amp;F13-E13&amp;" "&amp;F13-E13&amp;")"</f>
        <v>(27.8 27.8)</v>
      </c>
      <c r="H13" s="38" t="s">
        <v>142</v>
      </c>
      <c r="I13" s="42">
        <v>0.2</v>
      </c>
      <c r="J13" s="42">
        <v>0.4</v>
      </c>
      <c r="K13" s="42" t="s">
        <v>160</v>
      </c>
      <c r="L13" s="68">
        <v>63.36</v>
      </c>
      <c r="M13" s="68">
        <v>63</v>
      </c>
    </row>
    <row r="14" spans="1:13" x14ac:dyDescent="0.25">
      <c r="C14" s="54" t="s">
        <v>211</v>
      </c>
      <c r="D14" s="42" t="s">
        <v>123</v>
      </c>
      <c r="E14" s="42">
        <v>2.4</v>
      </c>
      <c r="F14" s="42">
        <v>30</v>
      </c>
      <c r="G14" s="42" t="str">
        <f>"("&amp;F14-E14&amp;" "&amp;F14-E14&amp;")"</f>
        <v>(27.6 27.6)</v>
      </c>
      <c r="H14" s="38" t="s">
        <v>142</v>
      </c>
      <c r="I14" s="42">
        <v>0.2</v>
      </c>
      <c r="J14" s="42">
        <v>0.4</v>
      </c>
      <c r="K14" s="42" t="s">
        <v>160</v>
      </c>
      <c r="L14" s="68">
        <v>63.36</v>
      </c>
      <c r="M14" s="68">
        <v>63</v>
      </c>
    </row>
    <row r="19" spans="1:9" ht="15.75" thickBot="1" x14ac:dyDescent="0.3"/>
    <row r="20" spans="1:9" ht="16.5" thickTop="1" thickBot="1" x14ac:dyDescent="0.3">
      <c r="B20" s="43" t="s">
        <v>124</v>
      </c>
      <c r="C20" s="73" t="s">
        <v>192</v>
      </c>
      <c r="E20" s="43" t="s">
        <v>140</v>
      </c>
      <c r="F20" s="40"/>
      <c r="H20" s="39" t="s">
        <v>171</v>
      </c>
      <c r="I20" s="39">
        <v>-0.5</v>
      </c>
    </row>
    <row r="21" spans="1:9" ht="16.5" thickTop="1" thickBot="1" x14ac:dyDescent="0.3">
      <c r="B21" s="43" t="s">
        <v>166</v>
      </c>
      <c r="C21" s="44"/>
    </row>
    <row r="22" spans="1:9" ht="15.75" thickTop="1" x14ac:dyDescent="0.25"/>
    <row r="24" spans="1:9" s="38" customFormat="1" x14ac:dyDescent="0.25">
      <c r="A24" s="37" t="s">
        <v>38</v>
      </c>
      <c r="B24" s="37" t="s">
        <v>39</v>
      </c>
      <c r="C24" s="37" t="str">
        <f>$C$20</f>
        <v>nik76d9lib2_x76c_lay</v>
      </c>
      <c r="D24" s="37" t="str">
        <f>$F$20&amp;C12</f>
        <v>127600c_d9t10_1x576_gm1222d</v>
      </c>
      <c r="E24" s="37" t="s">
        <v>118</v>
      </c>
      <c r="F24" s="38">
        <f>L12</f>
        <v>63.36</v>
      </c>
      <c r="G24" s="38">
        <f>M12</f>
        <v>63</v>
      </c>
      <c r="H24" s="38">
        <v>0</v>
      </c>
      <c r="I24" s="38">
        <v>0</v>
      </c>
    </row>
    <row r="25" spans="1:9" x14ac:dyDescent="0.25">
      <c r="A25" s="32" t="s">
        <v>38</v>
      </c>
      <c r="B25" s="32" t="s">
        <v>125</v>
      </c>
      <c r="C25" s="32" t="s">
        <v>10</v>
      </c>
      <c r="D25" s="80" t="s">
        <v>235</v>
      </c>
      <c r="E25" s="32" t="str">
        <f>"("&amp;E12&amp;" "&amp;E12&amp;")"</f>
        <v>(2 2)</v>
      </c>
      <c r="F25" s="32" t="str">
        <f>K12</f>
        <v>(25 25)</v>
      </c>
      <c r="G25" s="32" t="str">
        <f>G12</f>
        <v>(28 28)</v>
      </c>
      <c r="H25" s="32" t="str">
        <f>H12</f>
        <v>((5))</v>
      </c>
      <c r="I25" s="32">
        <f>gm1_zonal_bkg!$G$5/2</f>
        <v>0.5</v>
      </c>
    </row>
    <row r="26" spans="1:9" x14ac:dyDescent="0.25">
      <c r="A26" s="32" t="s">
        <v>38</v>
      </c>
      <c r="B26" s="32" t="str">
        <f>B25</f>
        <v>xy_canon</v>
      </c>
      <c r="C26" s="32" t="str">
        <f t="shared" ref="C26:I26" si="0">C25</f>
        <v>cv</v>
      </c>
      <c r="D26" s="32" t="s">
        <v>170</v>
      </c>
      <c r="E26" s="32" t="str">
        <f t="shared" si="0"/>
        <v>(2 2)</v>
      </c>
      <c r="F26" s="32" t="str">
        <f t="shared" si="0"/>
        <v>(25 25)</v>
      </c>
      <c r="G26" s="32" t="str">
        <f t="shared" si="0"/>
        <v>(28 28)</v>
      </c>
      <c r="H26" s="32" t="str">
        <f t="shared" si="0"/>
        <v>((5))</v>
      </c>
      <c r="I26" s="32">
        <f t="shared" si="0"/>
        <v>0.5</v>
      </c>
    </row>
    <row r="27" spans="1:9" x14ac:dyDescent="0.25">
      <c r="A27" s="32" t="s">
        <v>38</v>
      </c>
      <c r="B27" s="46" t="s">
        <v>168</v>
      </c>
      <c r="C27" s="32" t="s">
        <v>10</v>
      </c>
      <c r="D27" s="32" t="str">
        <f>D26</f>
        <v>gv1.drawing</v>
      </c>
      <c r="E27" s="32">
        <f>$I$20</f>
        <v>-0.5</v>
      </c>
      <c r="F27" s="32">
        <f t="shared" ref="F27:H27" si="1">$I$20</f>
        <v>-0.5</v>
      </c>
      <c r="G27" s="32">
        <f t="shared" si="1"/>
        <v>-0.5</v>
      </c>
      <c r="H27" s="32">
        <f t="shared" si="1"/>
        <v>-0.5</v>
      </c>
      <c r="I27" s="32" t="b">
        <v>0</v>
      </c>
    </row>
    <row r="28" spans="1:9" s="80" customFormat="1" x14ac:dyDescent="0.25">
      <c r="A28" s="80" t="s">
        <v>38</v>
      </c>
      <c r="B28" s="80" t="str">
        <f>B26</f>
        <v>xy_canon</v>
      </c>
      <c r="C28" s="80" t="str">
        <f t="shared" ref="C28:I28" si="2">C26</f>
        <v>cv</v>
      </c>
      <c r="D28" s="80" t="s">
        <v>236</v>
      </c>
      <c r="E28" s="80" t="str">
        <f t="shared" si="2"/>
        <v>(2 2)</v>
      </c>
      <c r="F28" s="80" t="str">
        <f t="shared" si="2"/>
        <v>(25 25)</v>
      </c>
      <c r="G28" s="80" t="str">
        <f t="shared" si="2"/>
        <v>(28 28)</v>
      </c>
      <c r="H28" s="80" t="str">
        <f t="shared" si="2"/>
        <v>((5))</v>
      </c>
      <c r="I28" s="80">
        <f t="shared" si="2"/>
        <v>0.5</v>
      </c>
    </row>
    <row r="29" spans="1:9" s="80" customFormat="1" x14ac:dyDescent="0.25">
      <c r="A29" s="80" t="s">
        <v>38</v>
      </c>
      <c r="B29" s="46" t="str">
        <f>B27</f>
        <v>shape_size</v>
      </c>
      <c r="C29" s="46" t="str">
        <f t="shared" ref="C29:I29" si="3">C27</f>
        <v>cv</v>
      </c>
      <c r="D29" s="80" t="s">
        <v>236</v>
      </c>
      <c r="E29" s="46">
        <f t="shared" si="3"/>
        <v>-0.5</v>
      </c>
      <c r="F29" s="46">
        <f t="shared" si="3"/>
        <v>-0.5</v>
      </c>
      <c r="G29" s="46">
        <f t="shared" si="3"/>
        <v>-0.5</v>
      </c>
      <c r="H29" s="46">
        <f t="shared" si="3"/>
        <v>-0.5</v>
      </c>
      <c r="I29" s="46" t="b">
        <f t="shared" si="3"/>
        <v>0</v>
      </c>
    </row>
    <row r="30" spans="1:9" s="49" customFormat="1" x14ac:dyDescent="0.25">
      <c r="A30" s="49" t="s">
        <v>38</v>
      </c>
      <c r="B30" s="49" t="s">
        <v>141</v>
      </c>
      <c r="C30" s="49" t="s">
        <v>10</v>
      </c>
      <c r="D30" s="80" t="s">
        <v>191</v>
      </c>
      <c r="E30" s="49" t="s">
        <v>212</v>
      </c>
    </row>
    <row r="31" spans="1:9" s="80" customFormat="1" x14ac:dyDescent="0.25"/>
    <row r="32" spans="1:9" s="80" customFormat="1" x14ac:dyDescent="0.25"/>
    <row r="33" spans="1:9" x14ac:dyDescent="0.25">
      <c r="A33" s="37" t="s">
        <v>38</v>
      </c>
      <c r="B33" s="37" t="s">
        <v>39</v>
      </c>
      <c r="C33" s="37" t="str">
        <f>$C$20</f>
        <v>nik76d9lib2_x76c_lay</v>
      </c>
      <c r="D33" s="37" t="str">
        <f>$F$20&amp;C13</f>
        <v>127600c_d9t10_1x576_gm1223d</v>
      </c>
      <c r="E33" s="37" t="s">
        <v>118</v>
      </c>
      <c r="F33" s="38">
        <f>L13</f>
        <v>63.36</v>
      </c>
      <c r="G33" s="38">
        <f>M13</f>
        <v>63</v>
      </c>
      <c r="H33" s="38">
        <v>0</v>
      </c>
      <c r="I33" s="38">
        <v>0</v>
      </c>
    </row>
    <row r="34" spans="1:9" x14ac:dyDescent="0.25">
      <c r="A34" s="79" t="s">
        <v>38</v>
      </c>
      <c r="B34" s="32" t="s">
        <v>125</v>
      </c>
      <c r="C34" s="32" t="s">
        <v>10</v>
      </c>
      <c r="D34" s="80" t="s">
        <v>235</v>
      </c>
      <c r="E34" s="32" t="str">
        <f>"("&amp;E13&amp;" "&amp;E13&amp;")"</f>
        <v>(2.2 2.2)</v>
      </c>
      <c r="F34" s="32" t="str">
        <f>K13</f>
        <v>(25 25)</v>
      </c>
      <c r="G34" s="32" t="str">
        <f>G13</f>
        <v>(27.8 27.8)</v>
      </c>
      <c r="H34" s="32" t="str">
        <f>H13</f>
        <v>((5))</v>
      </c>
      <c r="I34" s="32">
        <f>gm1_zonal_bkg!$G$5/2</f>
        <v>0.5</v>
      </c>
    </row>
    <row r="35" spans="1:9" x14ac:dyDescent="0.25">
      <c r="A35" s="79" t="s">
        <v>38</v>
      </c>
      <c r="B35" s="32" t="str">
        <f>B34</f>
        <v>xy_canon</v>
      </c>
      <c r="C35" s="32" t="str">
        <f t="shared" ref="C35" si="4">C34</f>
        <v>cv</v>
      </c>
      <c r="D35" s="49" t="s">
        <v>170</v>
      </c>
      <c r="E35" s="32" t="str">
        <f t="shared" ref="E35" si="5">E34</f>
        <v>(2.2 2.2)</v>
      </c>
      <c r="F35" s="32" t="str">
        <f t="shared" ref="F35" si="6">F34</f>
        <v>(25 25)</v>
      </c>
      <c r="G35" s="32" t="str">
        <f t="shared" ref="G35" si="7">G34</f>
        <v>(27.8 27.8)</v>
      </c>
      <c r="H35" s="32" t="str">
        <f t="shared" ref="H35" si="8">H34</f>
        <v>((5))</v>
      </c>
      <c r="I35" s="32">
        <f t="shared" ref="I35" si="9">I34</f>
        <v>0.5</v>
      </c>
    </row>
    <row r="36" spans="1:9" x14ac:dyDescent="0.25">
      <c r="A36" s="79" t="s">
        <v>38</v>
      </c>
      <c r="B36" s="46" t="s">
        <v>168</v>
      </c>
      <c r="C36" s="32" t="s">
        <v>10</v>
      </c>
      <c r="D36" s="49" t="str">
        <f>D35</f>
        <v>gv1.drawing</v>
      </c>
      <c r="E36" s="32">
        <f>$I$20</f>
        <v>-0.5</v>
      </c>
      <c r="F36" s="32">
        <f t="shared" ref="F36:H36" si="10">$I$20</f>
        <v>-0.5</v>
      </c>
      <c r="G36" s="32">
        <f t="shared" si="10"/>
        <v>-0.5</v>
      </c>
      <c r="H36" s="32">
        <f t="shared" si="10"/>
        <v>-0.5</v>
      </c>
      <c r="I36" s="32" t="b">
        <v>0</v>
      </c>
    </row>
    <row r="37" spans="1:9" s="80" customFormat="1" x14ac:dyDescent="0.25">
      <c r="A37" s="80" t="s">
        <v>38</v>
      </c>
      <c r="B37" s="80" t="str">
        <f>B35</f>
        <v>xy_canon</v>
      </c>
      <c r="C37" s="80" t="str">
        <f t="shared" ref="C37" si="11">C35</f>
        <v>cv</v>
      </c>
      <c r="D37" s="80" t="s">
        <v>236</v>
      </c>
      <c r="E37" s="80" t="str">
        <f t="shared" ref="E37:I37" si="12">E35</f>
        <v>(2.2 2.2)</v>
      </c>
      <c r="F37" s="80" t="str">
        <f t="shared" si="12"/>
        <v>(25 25)</v>
      </c>
      <c r="G37" s="80" t="str">
        <f t="shared" si="12"/>
        <v>(27.8 27.8)</v>
      </c>
      <c r="H37" s="80" t="str">
        <f t="shared" si="12"/>
        <v>((5))</v>
      </c>
      <c r="I37" s="80">
        <f t="shared" si="12"/>
        <v>0.5</v>
      </c>
    </row>
    <row r="38" spans="1:9" s="80" customFormat="1" x14ac:dyDescent="0.25">
      <c r="A38" s="80" t="s">
        <v>38</v>
      </c>
      <c r="B38" s="46" t="str">
        <f>B36</f>
        <v>shape_size</v>
      </c>
      <c r="C38" s="46" t="str">
        <f t="shared" ref="C38" si="13">C36</f>
        <v>cv</v>
      </c>
      <c r="D38" s="80" t="s">
        <v>236</v>
      </c>
      <c r="E38" s="46">
        <f t="shared" ref="E38:I38" si="14">E36</f>
        <v>-0.5</v>
      </c>
      <c r="F38" s="46">
        <f t="shared" si="14"/>
        <v>-0.5</v>
      </c>
      <c r="G38" s="46">
        <f t="shared" si="14"/>
        <v>-0.5</v>
      </c>
      <c r="H38" s="46">
        <f t="shared" si="14"/>
        <v>-0.5</v>
      </c>
      <c r="I38" s="46" t="b">
        <f t="shared" si="14"/>
        <v>0</v>
      </c>
    </row>
    <row r="39" spans="1:9" s="49" customFormat="1" x14ac:dyDescent="0.25">
      <c r="A39" s="79" t="s">
        <v>38</v>
      </c>
      <c r="B39" s="49" t="s">
        <v>141</v>
      </c>
      <c r="C39" s="49" t="s">
        <v>10</v>
      </c>
      <c r="D39" s="80" t="s">
        <v>191</v>
      </c>
      <c r="E39" s="72" t="s">
        <v>212</v>
      </c>
    </row>
    <row r="40" spans="1:9" s="80" customFormat="1" x14ac:dyDescent="0.25"/>
    <row r="41" spans="1:9" s="80" customFormat="1" x14ac:dyDescent="0.25"/>
    <row r="42" spans="1:9" x14ac:dyDescent="0.25">
      <c r="A42" s="37" t="s">
        <v>38</v>
      </c>
      <c r="B42" s="37" t="s">
        <v>39</v>
      </c>
      <c r="C42" s="37" t="str">
        <f>$C$20</f>
        <v>nik76d9lib2_x76c_lay</v>
      </c>
      <c r="D42" s="37" t="str">
        <f>$F$20&amp;C14</f>
        <v>127600c_d9t10_1x576_gm1224d</v>
      </c>
      <c r="E42" s="37" t="s">
        <v>118</v>
      </c>
      <c r="F42" s="38">
        <f>L14</f>
        <v>63.36</v>
      </c>
      <c r="G42" s="38">
        <f>M14</f>
        <v>63</v>
      </c>
      <c r="H42" s="38">
        <v>0</v>
      </c>
      <c r="I42" s="38">
        <v>0</v>
      </c>
    </row>
    <row r="43" spans="1:9" x14ac:dyDescent="0.25">
      <c r="A43" s="79" t="s">
        <v>38</v>
      </c>
      <c r="B43" s="32" t="s">
        <v>125</v>
      </c>
      <c r="C43" s="32" t="s">
        <v>10</v>
      </c>
      <c r="D43" s="80" t="s">
        <v>235</v>
      </c>
      <c r="E43" s="32" t="str">
        <f>"("&amp;E14&amp;" "&amp;E14&amp;")"</f>
        <v>(2.4 2.4)</v>
      </c>
      <c r="F43" s="32" t="str">
        <f>K14</f>
        <v>(25 25)</v>
      </c>
      <c r="G43" s="32" t="str">
        <f>G14</f>
        <v>(27.6 27.6)</v>
      </c>
      <c r="H43" s="32" t="str">
        <f>H14</f>
        <v>((5))</v>
      </c>
      <c r="I43" s="32">
        <f>gm1_zonal_bkg!$G$5/2</f>
        <v>0.5</v>
      </c>
    </row>
    <row r="44" spans="1:9" x14ac:dyDescent="0.25">
      <c r="A44" s="79" t="s">
        <v>38</v>
      </c>
      <c r="B44" s="32" t="str">
        <f>B43</f>
        <v>xy_canon</v>
      </c>
      <c r="C44" s="32" t="str">
        <f t="shared" ref="C44" si="15">C43</f>
        <v>cv</v>
      </c>
      <c r="D44" s="49" t="s">
        <v>170</v>
      </c>
      <c r="E44" s="32" t="str">
        <f t="shared" ref="E44" si="16">E43</f>
        <v>(2.4 2.4)</v>
      </c>
      <c r="F44" s="32" t="str">
        <f t="shared" ref="F44" si="17">F43</f>
        <v>(25 25)</v>
      </c>
      <c r="G44" s="32" t="str">
        <f t="shared" ref="G44" si="18">G43</f>
        <v>(27.6 27.6)</v>
      </c>
      <c r="H44" s="32" t="str">
        <f t="shared" ref="H44" si="19">H43</f>
        <v>((5))</v>
      </c>
      <c r="I44" s="32">
        <f t="shared" ref="I44" si="20">I43</f>
        <v>0.5</v>
      </c>
    </row>
    <row r="45" spans="1:9" x14ac:dyDescent="0.25">
      <c r="A45" s="79" t="s">
        <v>38</v>
      </c>
      <c r="B45" s="46" t="s">
        <v>168</v>
      </c>
      <c r="C45" s="32" t="s">
        <v>10</v>
      </c>
      <c r="D45" s="49" t="str">
        <f>D44</f>
        <v>gv1.drawing</v>
      </c>
      <c r="E45" s="32">
        <f>$I$20</f>
        <v>-0.5</v>
      </c>
      <c r="F45" s="32">
        <f t="shared" ref="F45:H45" si="21">$I$20</f>
        <v>-0.5</v>
      </c>
      <c r="G45" s="32">
        <f t="shared" si="21"/>
        <v>-0.5</v>
      </c>
      <c r="H45" s="32">
        <f t="shared" si="21"/>
        <v>-0.5</v>
      </c>
      <c r="I45" s="32" t="b">
        <v>0</v>
      </c>
    </row>
    <row r="46" spans="1:9" s="80" customFormat="1" x14ac:dyDescent="0.25">
      <c r="A46" s="80" t="s">
        <v>38</v>
      </c>
      <c r="B46" s="80" t="str">
        <f>B44</f>
        <v>xy_canon</v>
      </c>
      <c r="C46" s="80" t="str">
        <f t="shared" ref="C46" si="22">C44</f>
        <v>cv</v>
      </c>
      <c r="D46" s="80" t="s">
        <v>236</v>
      </c>
      <c r="E46" s="80" t="str">
        <f t="shared" ref="E46:I46" si="23">E44</f>
        <v>(2.4 2.4)</v>
      </c>
      <c r="F46" s="80" t="str">
        <f t="shared" si="23"/>
        <v>(25 25)</v>
      </c>
      <c r="G46" s="80" t="str">
        <f t="shared" si="23"/>
        <v>(27.6 27.6)</v>
      </c>
      <c r="H46" s="80" t="str">
        <f t="shared" si="23"/>
        <v>((5))</v>
      </c>
      <c r="I46" s="80">
        <f t="shared" si="23"/>
        <v>0.5</v>
      </c>
    </row>
    <row r="47" spans="1:9" s="80" customFormat="1" x14ac:dyDescent="0.25">
      <c r="A47" s="80" t="s">
        <v>38</v>
      </c>
      <c r="B47" s="46" t="str">
        <f>B45</f>
        <v>shape_size</v>
      </c>
      <c r="C47" s="46" t="str">
        <f t="shared" ref="C47" si="24">C45</f>
        <v>cv</v>
      </c>
      <c r="D47" s="80" t="s">
        <v>236</v>
      </c>
      <c r="E47" s="46">
        <f t="shared" ref="E47:I47" si="25">E45</f>
        <v>-0.5</v>
      </c>
      <c r="F47" s="46">
        <f t="shared" si="25"/>
        <v>-0.5</v>
      </c>
      <c r="G47" s="46">
        <f t="shared" si="25"/>
        <v>-0.5</v>
      </c>
      <c r="H47" s="46">
        <f t="shared" si="25"/>
        <v>-0.5</v>
      </c>
      <c r="I47" s="46" t="b">
        <f t="shared" si="25"/>
        <v>0</v>
      </c>
    </row>
    <row r="48" spans="1:9" s="49" customFormat="1" x14ac:dyDescent="0.25">
      <c r="A48" s="79" t="s">
        <v>38</v>
      </c>
      <c r="B48" s="49" t="s">
        <v>141</v>
      </c>
      <c r="C48" s="49" t="s">
        <v>10</v>
      </c>
      <c r="D48" s="80" t="s">
        <v>191</v>
      </c>
      <c r="E48" s="80" t="s">
        <v>212</v>
      </c>
    </row>
    <row r="49" s="80" customFormat="1" x14ac:dyDescent="0.25"/>
    <row r="50" s="80" customFormat="1" x14ac:dyDescent="0.25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3074FBB20C28A4EABADA8DB48463D82" ma:contentTypeVersion="22" ma:contentTypeDescription="Create a new document." ma:contentTypeScope="" ma:versionID="5f73ade06c08124519d851535f63e0a1">
  <xsd:schema xmlns:xsd="http://www.w3.org/2001/XMLSchema" xmlns:xs="http://www.w3.org/2001/XMLSchema" xmlns:p="http://schemas.microsoft.com/office/2006/metadata/properties" xmlns:ns2="b1f74374-34c9-466d-90f4-9fdef970280e" xmlns:ns3="a357fa43-df0e-49f7-9670-416f7541e10d" xmlns:ns4="a7bc6c04-a6f3-4b85-abcc-278c78dc556b" targetNamespace="http://schemas.microsoft.com/office/2006/metadata/properties" ma:root="true" ma:fieldsID="60181de4fc0b17b7b00778571e4aa3e5" ns2:_="" ns3:_="" ns4:_="">
    <xsd:import namespace="b1f74374-34c9-466d-90f4-9fdef970280e"/>
    <xsd:import namespace="a357fa43-df0e-49f7-9670-416f7541e10d"/>
    <xsd:import namespace="a7bc6c04-a6f3-4b85-abcc-278c78dc556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LengthInSeconds" minOccurs="0"/>
                <xsd:element ref="ns2:MediaServiceDateTaken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4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2:_Flow_SignoffStatu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f74374-34c9-466d-90f4-9fdef970280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LengthInSeconds" ma:index="1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72a7515c-90a7-421b-ad67-16208a05513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_Flow_SignoffStatus" ma:index="23" nillable="true" ma:displayName="Sign-off status" ma:internalName="Sign_x002d_off_x0020_status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357fa43-df0e-49f7-9670-416f7541e10d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bc6c04-a6f3-4b85-abcc-278c78dc556b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90b96859-60c8-4c80-8142-6bc562a93d22}" ma:internalName="TaxCatchAll" ma:showField="CatchAllData" ma:web="a357fa43-df0e-49f7-9670-416f7541e10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b1f74374-34c9-466d-90f4-9fdef970280e" xsi:nil="true"/>
    <lcf76f155ced4ddcb4097134ff3c332f xmlns="b1f74374-34c9-466d-90f4-9fdef970280e">
      <Terms xmlns="http://schemas.microsoft.com/office/infopath/2007/PartnerControls"/>
    </lcf76f155ced4ddcb4097134ff3c332f>
    <TaxCatchAll xmlns="a7bc6c04-a6f3-4b85-abcc-278c78dc556b" xsi:nil="true"/>
  </documentManagement>
</p:properties>
</file>

<file path=customXml/itemProps1.xml><?xml version="1.0" encoding="utf-8"?>
<ds:datastoreItem xmlns:ds="http://schemas.openxmlformats.org/officeDocument/2006/customXml" ds:itemID="{8EBD3767-6735-4B0E-8838-AD08089A6ADB}"/>
</file>

<file path=customXml/itemProps2.xml><?xml version="1.0" encoding="utf-8"?>
<ds:datastoreItem xmlns:ds="http://schemas.openxmlformats.org/officeDocument/2006/customXml" ds:itemID="{D9196E08-AE79-4A70-849E-DE445062C1E7}"/>
</file>

<file path=customXml/itemProps3.xml><?xml version="1.0" encoding="utf-8"?>
<ds:datastoreItem xmlns:ds="http://schemas.openxmlformats.org/officeDocument/2006/customXml" ds:itemID="{2E8C2733-5C94-4347-A7AD-38C2272F0B0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canon</vt:lpstr>
      <vt:lpstr>all_functions</vt:lpstr>
      <vt:lpstr>d9t10_parents</vt:lpstr>
      <vt:lpstr>dummy_and_beard</vt:lpstr>
      <vt:lpstr>gm1_zonal_bkg</vt:lpstr>
      <vt:lpstr>gm1_xy4</vt:lpstr>
      <vt:lpstr>gm1_pound</vt:lpstr>
      <vt:lpstr>gm1_hatch</vt:lpstr>
      <vt:lpstr>gm1_gv1_swirl_xy4</vt:lpstr>
      <vt:lpstr>gm1_gv1_swirl_cross</vt:lpstr>
      <vt:lpstr>gm1_gv1_swril_hatch</vt:lpstr>
      <vt:lpstr>depop</vt:lpstr>
      <vt:lpstr>review_parent</vt:lpstr>
    </vt:vector>
  </TitlesOfParts>
  <Company>Intel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Valencia-Cardona, Juan</dc:creator>
  <cp:keywords>CTPClassification=CTP_NT</cp:keywords>
  <cp:lastModifiedBy>Valencia-cardona, Juan</cp:lastModifiedBy>
  <dcterms:created xsi:type="dcterms:W3CDTF">2020-06-26T19:13:23Z</dcterms:created>
  <dcterms:modified xsi:type="dcterms:W3CDTF">2023-07-21T16:41:57Z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4b60e830-5877-4137-b6a0-15dbceaef7cb</vt:lpwstr>
  </property>
  <property fmtid="{D5CDD505-2E9C-101B-9397-08002B2CF9AE}" pid="3" name="CTP_TimeStamp">
    <vt:lpwstr>2020-09-18 21:41:47Z</vt:lpwstr>
  </property>
  <property fmtid="{D5CDD505-2E9C-101B-9397-08002B2CF9AE}" pid="4" name="CTP_BU">
    <vt:lpwstr>NA</vt:lpwstr>
  </property>
  <property fmtid="{D5CDD505-2E9C-101B-9397-08002B2CF9AE}" pid="5" name="CTP_IDSID">
    <vt:lpwstr>NA</vt:lpwstr>
  </property>
  <property fmtid="{D5CDD505-2E9C-101B-9397-08002B2CF9AE}" pid="6" name="CTP_WWID">
    <vt:lpwstr>NA</vt:lpwstr>
  </property>
  <property fmtid="{D5CDD505-2E9C-101B-9397-08002B2CF9AE}" pid="7" name="CTPClassification">
    <vt:lpwstr>CTP_NT</vt:lpwstr>
  </property>
  <property fmtid="{D5CDD505-2E9C-101B-9397-08002B2CF9AE}" pid="8" name="ContentTypeId">
    <vt:lpwstr>0x010100F3074FBB20C28A4EABADA8DB48463D82</vt:lpwstr>
  </property>
</Properties>
</file>