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\\torsmb.to.intel.com\jvalenci\work\mark_draw_inputs\canon\1276\1276_9_248_365\"/>
    </mc:Choice>
  </mc:AlternateContent>
  <xr:revisionPtr revIDLastSave="0" documentId="13_ncr:1_{D6D7454E-38D5-403D-BCF3-1D8C84EF9155}" xr6:coauthVersionLast="47" xr6:coauthVersionMax="47" xr10:uidLastSave="{00000000-0000-0000-0000-000000000000}"/>
  <bookViews>
    <workbookView xWindow="-22155" yWindow="2130" windowWidth="21600" windowHeight="12735" tabRatio="829" activeTab="2" xr2:uid="{00000000-000D-0000-FFFF-FFFF00000000}"/>
  </bookViews>
  <sheets>
    <sheet name="canon" sheetId="28" r:id="rId1"/>
    <sheet name="all_functions" sheetId="5" r:id="rId2"/>
    <sheet name="review_parent" sheetId="72" r:id="rId3"/>
    <sheet name="XY4_M18_23_24" sheetId="32" r:id="rId4"/>
    <sheet name="XY4_M18_78_80" sheetId="67" r:id="rId5"/>
    <sheet name="CROSS_M18_154" sheetId="40" r:id="rId6"/>
    <sheet name="HATCH_M18_173" sheetId="52" r:id="rId7"/>
    <sheet name="XY4_M18_22_30_ZONAL" sheetId="62" r:id="rId8"/>
    <sheet name="Summary" sheetId="71" r:id="rId9"/>
  </sheets>
  <definedNames>
    <definedName name="_xlnm._FilterDatabase" localSheetId="3" hidden="1">XY4_M18_23_24!$D$1:$D$26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62" l="1"/>
  <c r="N11" i="62"/>
  <c r="H45" i="67" l="1"/>
  <c r="F45" i="67"/>
  <c r="E45" i="67"/>
  <c r="G43" i="67"/>
  <c r="F43" i="67"/>
  <c r="E44" i="67" s="1"/>
  <c r="D43" i="67"/>
  <c r="C43" i="67"/>
  <c r="H37" i="67"/>
  <c r="F37" i="67"/>
  <c r="E37" i="67"/>
  <c r="G35" i="67"/>
  <c r="F35" i="67"/>
  <c r="D35" i="67"/>
  <c r="C35" i="67"/>
  <c r="H29" i="67"/>
  <c r="F29" i="67"/>
  <c r="E29" i="67"/>
  <c r="G27" i="67"/>
  <c r="F27" i="67"/>
  <c r="D27" i="67"/>
  <c r="C27" i="67"/>
  <c r="G13" i="67"/>
  <c r="G45" i="67" s="1"/>
  <c r="G12" i="67"/>
  <c r="G37" i="67" s="1"/>
  <c r="G11" i="67"/>
  <c r="G29" i="67" s="1"/>
  <c r="E30" i="32"/>
  <c r="G11" i="32"/>
  <c r="E36" i="67" l="1"/>
  <c r="E28" i="67"/>
  <c r="D31" i="40" l="1"/>
  <c r="E46" i="32"/>
  <c r="E38" i="32"/>
  <c r="D55" i="62"/>
  <c r="D45" i="62"/>
  <c r="D36" i="62"/>
  <c r="E57" i="62"/>
  <c r="E55" i="62"/>
  <c r="E47" i="62"/>
  <c r="E45" i="62"/>
  <c r="G14" i="62"/>
  <c r="G13" i="62"/>
  <c r="G12" i="62"/>
  <c r="E38" i="62"/>
  <c r="E36" i="62"/>
  <c r="E27" i="62"/>
  <c r="G11" i="62"/>
  <c r="E29" i="62"/>
  <c r="D27" i="62"/>
  <c r="H57" i="62" l="1"/>
  <c r="F57" i="62"/>
  <c r="G56" i="62"/>
  <c r="F56" i="62"/>
  <c r="D56" i="62"/>
  <c r="C56" i="62"/>
  <c r="C55" i="62" s="1"/>
  <c r="H47" i="62"/>
  <c r="F47" i="62"/>
  <c r="G46" i="62"/>
  <c r="F46" i="62"/>
  <c r="D46" i="62"/>
  <c r="C46" i="62"/>
  <c r="C45" i="62" s="1"/>
  <c r="H38" i="62"/>
  <c r="F38" i="62"/>
  <c r="G37" i="62"/>
  <c r="F37" i="62"/>
  <c r="D37" i="62"/>
  <c r="C37" i="62"/>
  <c r="C36" i="62" s="1"/>
  <c r="F29" i="62"/>
  <c r="G28" i="62"/>
  <c r="F28" i="62"/>
  <c r="D28" i="62"/>
  <c r="C28" i="62"/>
  <c r="C27" i="62" s="1"/>
  <c r="G57" i="62"/>
  <c r="G47" i="62"/>
  <c r="G38" i="62"/>
  <c r="G29" i="62"/>
  <c r="G14" i="32"/>
  <c r="G54" i="32" s="1"/>
  <c r="E54" i="32"/>
  <c r="H30" i="32"/>
  <c r="G30" i="32"/>
  <c r="F30" i="32"/>
  <c r="H54" i="32"/>
  <c r="F54" i="32"/>
  <c r="G52" i="32"/>
  <c r="F52" i="32"/>
  <c r="E53" i="32" s="1"/>
  <c r="D52" i="32"/>
  <c r="C52" i="32"/>
  <c r="H46" i="32"/>
  <c r="F46" i="32"/>
  <c r="G44" i="32"/>
  <c r="F44" i="32"/>
  <c r="D44" i="32"/>
  <c r="C44" i="32"/>
  <c r="H38" i="32"/>
  <c r="F38" i="32"/>
  <c r="G36" i="32"/>
  <c r="F36" i="32"/>
  <c r="D36" i="32"/>
  <c r="C36" i="32"/>
  <c r="G28" i="32"/>
  <c r="F28" i="32"/>
  <c r="E29" i="32" s="1"/>
  <c r="D28" i="32"/>
  <c r="C28" i="32"/>
  <c r="G13" i="32"/>
  <c r="G46" i="32" s="1"/>
  <c r="G12" i="32"/>
  <c r="G38" i="32" s="1"/>
  <c r="E37" i="32" l="1"/>
  <c r="E45" i="32"/>
  <c r="H19" i="52" l="1"/>
  <c r="G19" i="52"/>
  <c r="F19" i="52"/>
  <c r="E19" i="52"/>
  <c r="G17" i="52"/>
  <c r="F17" i="52"/>
  <c r="E18" i="52" s="1"/>
  <c r="D17" i="52"/>
  <c r="C17" i="52"/>
  <c r="E33" i="40" l="1"/>
  <c r="G31" i="40"/>
  <c r="F31" i="40"/>
  <c r="E32" i="40" s="1"/>
  <c r="C31" i="40"/>
  <c r="F17" i="40"/>
  <c r="F33" i="40" s="1"/>
  <c r="K16" i="40"/>
  <c r="F16" i="40"/>
  <c r="F15" i="40"/>
  <c r="J15" i="40" s="1"/>
  <c r="F14" i="40"/>
  <c r="J14" i="40" s="1"/>
  <c r="F13" i="40"/>
  <c r="F12" i="40"/>
  <c r="F11" i="40"/>
  <c r="J11" i="40" s="1"/>
  <c r="F10" i="40"/>
  <c r="K10" i="40" s="1"/>
  <c r="J16" i="40" l="1"/>
  <c r="J13" i="40"/>
  <c r="K13" i="40"/>
  <c r="K14" i="40"/>
  <c r="K11" i="40"/>
  <c r="J10" i="40"/>
  <c r="K15" i="40"/>
  <c r="J17" i="40"/>
  <c r="G33" i="40" s="1"/>
  <c r="J12" i="40"/>
  <c r="K17" i="40"/>
  <c r="H33" i="40" s="1"/>
  <c r="K12" i="40"/>
</calcChain>
</file>

<file path=xl/sharedStrings.xml><?xml version="1.0" encoding="utf-8"?>
<sst xmlns="http://schemas.openxmlformats.org/spreadsheetml/2006/main" count="1158" uniqueCount="238">
  <si>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</si>
  <si>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</si>
  <si>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</si>
  <si>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</si>
  <si>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</si>
  <si>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</si>
  <si>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</si>
  <si>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</si>
  <si>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</si>
  <si>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</si>
  <si>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</si>
  <si>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</si>
  <si>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</si>
  <si>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</si>
  <si>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</si>
  <si>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</si>
  <si>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</si>
  <si>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</si>
  <si>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</si>
  <si>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</si>
  <si>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</si>
  <si>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</si>
  <si>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</si>
  <si>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</si>
  <si>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</si>
  <si>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</si>
  <si>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</si>
  <si>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</si>
  <si>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eow_beard.string</t>
  </si>
  <si>
    <t>id_layer_purpose.string</t>
  </si>
  <si>
    <t>inside_outside.string</t>
  </si>
  <si>
    <t>shift.string</t>
  </si>
  <si>
    <t>inner_lpps.string</t>
  </si>
  <si>
    <t>outer_lpps.string</t>
  </si>
  <si>
    <t>inner_cells.string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</si>
  <si>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</si>
  <si>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</si>
  <si>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</si>
  <si>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</si>
  <si>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</si>
  <si>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</si>
  <si>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points.points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</si>
  <si>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</si>
  <si>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</si>
  <si>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</si>
  <si>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</si>
  <si>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</si>
  <si>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</si>
  <si>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</si>
  <si>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</si>
  <si>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</si>
  <si>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t>shapes.strlist</t>
  </si>
  <si>
    <t>offset.string</t>
  </si>
  <si>
    <t>grating_shapes.list</t>
  </si>
  <si>
    <t>segment_length.float</t>
  </si>
  <si>
    <t>segment_ete.float</t>
  </si>
  <si>
    <t>min_enclosure.list</t>
  </si>
  <si>
    <t>insert_long.string</t>
  </si>
  <si>
    <t>segment_sequence.strlist</t>
  </si>
  <si>
    <t>segment_shapes.list</t>
  </si>
  <si>
    <t>shift_x.float</t>
  </si>
  <si>
    <t>shift_y.float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</si>
  <si>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</si>
  <si>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</si>
  <si>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</si>
  <si>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</si>
  <si>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</si>
  <si>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</si>
  <si>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</si>
  <si>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</si>
  <si>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</si>
  <si>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CellInfo.string</t>
  </si>
  <si>
    <t>isTreeModeAlign.string</t>
  </si>
  <si>
    <t>AlignTo.string</t>
  </si>
  <si>
    <t>mosaic_name.string</t>
  </si>
  <si>
    <t>y_space.float</t>
  </si>
  <si>
    <t>x_space.float</t>
  </si>
  <si>
    <t>true_delta.boolean</t>
  </si>
  <si>
    <t>columns.int</t>
  </si>
  <si>
    <t>rows.int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</si>
  <si>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</si>
  <si>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create_polygon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</si>
  <si>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</si>
  <si>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delete_polygons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</si>
  <si>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</si>
  <si>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</si>
  <si>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</si>
  <si>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</si>
  <si>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</si>
  <si>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create_mosaic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</si>
  <si>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</si>
  <si>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</si>
  <si>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gather_shapes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</si>
  <si>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stagger_all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</si>
  <si>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segment_by_unit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</si>
  <si>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move_cuts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</si>
  <si>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contour_builder_run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</si>
  <si>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</si>
  <si>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</si>
  <si>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AddToCluster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</si>
  <si>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PlaceCluster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</si>
  <si>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</si>
  <si>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</si>
  <si>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</si>
  <si>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</si>
  <si>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</si>
  <si>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</si>
  <si>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</si>
  <si>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</si>
  <si>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</si>
  <si>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</si>
  <si>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</si>
  <si>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</si>
  <si>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</si>
  <si>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</si>
  <si>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</si>
  <si>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</si>
  <si>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</si>
  <si>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</si>
  <si>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t>create_gratings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</si>
  <si>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</si>
  <si>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</si>
  <si>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</si>
  <si>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</si>
  <si>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F</t>
  </si>
  <si>
    <t>N</t>
  </si>
  <si>
    <t>Library</t>
  </si>
  <si>
    <t>xy_canon</t>
  </si>
  <si>
    <t>xy_lengths.points</t>
  </si>
  <si>
    <t>stepping.list</t>
  </si>
  <si>
    <t>Offset</t>
  </si>
  <si>
    <t>spacing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</si>
  <si>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</si>
  <si>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</si>
  <si>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</si>
  <si>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</si>
  <si>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</si>
  <si>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</si>
  <si>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</si>
  <si>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</si>
  <si>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</si>
  <si>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</si>
  <si>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</si>
  <si>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</si>
  <si>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</si>
  <si>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</si>
  <si>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</si>
  <si>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</si>
  <si>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</si>
  <si>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</si>
  <si>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</si>
  <si>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</si>
  <si>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</si>
  <si>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</si>
  <si>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</si>
  <si>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</si>
  <si>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</si>
  <si>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</si>
  <si>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</si>
  <si>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</si>
  <si>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</si>
  <si>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</si>
  <si>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</si>
  <si>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(25 25)</t>
  </si>
  <si>
    <t>((5.2))</t>
  </si>
  <si>
    <t>zonal_background</t>
  </si>
  <si>
    <t>a</t>
  </si>
  <si>
    <t>h</t>
  </si>
  <si>
    <t>option1</t>
  </si>
  <si>
    <t>option2</t>
  </si>
  <si>
    <t>(17.4 17.4)</t>
  </si>
  <si>
    <t>(25.4 25.4)</t>
  </si>
  <si>
    <t>x78tc_x77b_frame</t>
  </si>
  <si>
    <t>XY4</t>
  </si>
  <si>
    <t>POUND</t>
  </si>
  <si>
    <t>HATCH</t>
  </si>
  <si>
    <t>CROSS</t>
  </si>
  <si>
    <t>XY4-ZONAL</t>
  </si>
  <si>
    <t>Environment</t>
  </si>
  <si>
    <t>Cellname</t>
  </si>
  <si>
    <t>Type</t>
  </si>
  <si>
    <t>Line-FA</t>
  </si>
  <si>
    <t>SPA</t>
  </si>
  <si>
    <t>M18.scratch5</t>
  </si>
  <si>
    <t>M18.scratch2</t>
  </si>
  <si>
    <t>M18.drawing</t>
  </si>
  <si>
    <t>nikonsupport_x76c_lay</t>
  </si>
  <si>
    <t>1276nikbeard0</t>
  </si>
  <si>
    <t>(63.36 63)</t>
  </si>
  <si>
    <t>nik76d9lib2_x76c_lay</t>
  </si>
  <si>
    <t>127600c_9_1x576_v_m18022d</t>
  </si>
  <si>
    <t>127600c_9_1x576_v_m18023d</t>
  </si>
  <si>
    <t>127600c_9_1x576_v_m18024d</t>
  </si>
  <si>
    <t>127600c_9_1x576_v_m18030d</t>
  </si>
  <si>
    <t>127600c_9_1x576_v_m18078d</t>
  </si>
  <si>
    <t>127600c_9_1x576_v_m18079d</t>
  </si>
  <si>
    <t>127600c_9_1x576_v_m18080d</t>
  </si>
  <si>
    <t>127600c_9_1x576_v_m18147d</t>
  </si>
  <si>
    <t>127600c_9_1x576_v_m18148d</t>
  </si>
  <si>
    <t>127600c_9_1x576_v_m18149d</t>
  </si>
  <si>
    <t>127600c_9_1x576_v_m18150d</t>
  </si>
  <si>
    <t>127600c_9_1x576_v_m18151d</t>
  </si>
  <si>
    <t>127600c_9_1x576_v_m18152d</t>
  </si>
  <si>
    <t>127600c_9_1x576_v_m18153d</t>
  </si>
  <si>
    <t>127600c_9_1x576_v_m18154d</t>
  </si>
  <si>
    <t>127600c_9_1x576_v_m18173d</t>
  </si>
  <si>
    <t>127600c_9_1x576_v_m18174d</t>
  </si>
  <si>
    <t>127600c_9_1x576_v_m18222d</t>
  </si>
  <si>
    <t>127600c_9_1x576_v_m18223d</t>
  </si>
  <si>
    <t>127600c_9_1x576_v_m18224d</t>
  </si>
  <si>
    <t>127600c_9_1x576_v_m18230d</t>
  </si>
  <si>
    <t>SampleCreateCluster</t>
  </si>
  <si>
    <t>SampleAddToCluster</t>
  </si>
  <si>
    <t>SamplePlaceCluster</t>
  </si>
  <si>
    <t>nik76d9lib3_x76c_lay</t>
  </si>
  <si>
    <t>write</t>
  </si>
  <si>
    <t xml:space="preserve"> </t>
  </si>
  <si>
    <t>CreateCluster</t>
  </si>
  <si>
    <t>nil!nil!R0!lL!0!0</t>
  </si>
  <si>
    <t>no</t>
  </si>
  <si>
    <t>nil</t>
  </si>
  <si>
    <t>AddToCluster</t>
  </si>
  <si>
    <t>yes</t>
  </si>
  <si>
    <t>Previous&gt;0</t>
  </si>
  <si>
    <t>PlaceCluster</t>
  </si>
  <si>
    <t>127600c_9_7fv_m18_review_parent</t>
  </si>
  <si>
    <t>nik76d9lib2_x76c_lay!127600c_9_1x576_v_m18022d!R0!lL!0.72!0.9!127600c_9_7fv_m18_review_parent!lL!0!0</t>
  </si>
  <si>
    <t>nik76d9lib2_x76c_lay!127600c_9_1x576_v_m18023d!R0!lL!1.44!0!127600c_9_7fv_m18_review_parent!lR!0!0</t>
  </si>
  <si>
    <t>nik76d9lib2_x76c_lay!127600c_9_1x576_v_m18024d!R0!lL!1.44!0!127600c_9_7fv_m18_review_parent!lR!0!0</t>
  </si>
  <si>
    <t>nik76d9lib2_x76c_lay!127600c_9_1x576_v_m18030d!R0!lL!1.44!0!127600c_9_7fv_m18_review_parent!lR!0!0</t>
  </si>
  <si>
    <t>nik76d9lib2_x76c_lay!127600c_9_1x576_v_m18078d!R0!lL!1.44!0!127600c_9_7fv_m18_review_parent!lR!0!0</t>
  </si>
  <si>
    <t>nik76d9lib2_x76c_lay!127600c_9_1x576_v_m18079d!R0!lL!1.44!0!127600c_9_7fv_m18_review_parent!lR!0!0</t>
  </si>
  <si>
    <t>nik76d9lib2_x76c_lay!127600c_9_1x576_v_m18080d!R0!lL!1.44!0!127600c_9_7fv_m18_review_parent!lR!0!0</t>
  </si>
  <si>
    <t>nik76d9lib2_x76c_lay!127600c_9_1x576_v_m18154d!R0!lL!1.44!0!127600c_9_7fv_m18_review_parent!lR!0!0</t>
  </si>
  <si>
    <t>nik76d9lib2_x76c_lay!127600c_9_1x576_v_m18222d!R0!lL!1.44!0!127600c_9_7fv_m18_review_parent!lR!0!0</t>
  </si>
  <si>
    <t>nik76d9lib2_x76c_lay!127600c_9_1x576_v_m18223d!R0!lL!1.44!0!127600c_9_7fv_m18_review_parent!lR!0!0</t>
  </si>
  <si>
    <t>nik76d9lib2_x76c_lay!127600c_9_1x576_v_m18224d!R0!lL!1.44!0!127600c_9_7fv_m18_review_parent!lR!0!0</t>
  </si>
  <si>
    <t>nik76d9lib2_x76c_lay!127600c_9_1x576_v_m18173d!R0!lL!1.44!0!127600c_9_7fv_m18_review_parent!lR!0!0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</si>
</sst>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Book Antiqua"/>
      <family val="1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5" fillId="8" borderId="0" applyNumberFormat="0" applyBorder="0" applyAlignment="0" applyProtection="0"/>
    <xf numFmtId="44" fontId="5" fillId="0" borderId="0" applyFont="0" applyFill="0" applyBorder="0" applyAlignment="0" applyProtection="0"/>
    <xf numFmtId="0" fontId="9" fillId="9" borderId="0" applyNumberFormat="0" applyBorder="0" applyAlignment="0" applyProtection="0"/>
    <xf numFmtId="0" fontId="5" fillId="10" borderId="0" applyNumberFormat="0" applyBorder="0" applyAlignment="0" applyProtection="0"/>
    <xf numFmtId="0" fontId="10" fillId="11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0" fillId="0" borderId="0" xfId="0"/>
    <xf numFmtId="0" fontId="0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5" fillId="8" borderId="0" xfId="6"/>
    <xf numFmtId="0" fontId="5" fillId="8" borderId="0" xfId="6" applyAlignment="1">
      <alignment horizontal="center"/>
    </xf>
    <xf numFmtId="0" fontId="5" fillId="8" borderId="0" xfId="6" applyAlignment="1">
      <alignment horizontal="left" vertical="center"/>
    </xf>
    <xf numFmtId="0" fontId="8" fillId="7" borderId="2" xfId="5"/>
    <xf numFmtId="0" fontId="6" fillId="5" borderId="2" xfId="3" applyBorder="1" applyAlignment="1">
      <alignment horizontal="left" vertical="center"/>
    </xf>
    <xf numFmtId="0" fontId="6" fillId="5" borderId="2" xfId="3" applyBorder="1"/>
    <xf numFmtId="44" fontId="7" fillId="6" borderId="1" xfId="7" applyFont="1" applyFill="1" applyBorder="1" applyAlignment="1">
      <alignment horizontal="center"/>
    </xf>
    <xf numFmtId="0" fontId="9" fillId="9" borderId="0" xfId="8"/>
    <xf numFmtId="0" fontId="9" fillId="9" borderId="0" xfId="8" applyAlignment="1">
      <alignment horizontal="center"/>
    </xf>
    <xf numFmtId="0" fontId="5" fillId="10" borderId="0" xfId="9"/>
    <xf numFmtId="0" fontId="5" fillId="10" borderId="0" xfId="9" applyAlignment="1">
      <alignment horizontal="center"/>
    </xf>
    <xf numFmtId="0" fontId="0" fillId="12" borderId="0" xfId="0" applyFill="1"/>
    <xf numFmtId="0" fontId="6" fillId="12" borderId="2" xfId="3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11" fillId="13" borderId="0" xfId="0" applyFont="1" applyFill="1" applyAlignment="1">
      <alignment vertical="center"/>
    </xf>
    <xf numFmtId="0" fontId="11" fillId="2" borderId="0" xfId="1" applyFont="1" applyBorder="1"/>
    <xf numFmtId="0" fontId="11" fillId="2" borderId="0" xfId="1" applyFont="1"/>
    <xf numFmtId="0" fontId="10" fillId="11" borderId="0" xfId="10"/>
    <xf numFmtId="0" fontId="10" fillId="11" borderId="0" xfId="10" applyAlignment="1">
      <alignment horizontal="left" vertical="center"/>
    </xf>
    <xf numFmtId="0" fontId="12" fillId="14" borderId="0" xfId="0" applyFont="1" applyFill="1"/>
  </cellXfs>
  <cellStyles count="11">
    <cellStyle name="40% - Accent1" xfId="2" builtinId="31"/>
    <cellStyle name="40% - Accent2" xfId="9" builtinId="35"/>
    <cellStyle name="40% - Accent6" xfId="6" builtinId="51"/>
    <cellStyle name="60% - Accent5 2" xfId="10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Neutral" xfId="3" builtinId="28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3</xdr:row>
      <xdr:rowOff>19050</xdr:rowOff>
    </xdr:from>
    <xdr:to>
      <xdr:col>11</xdr:col>
      <xdr:colOff>172680</xdr:colOff>
      <xdr:row>8</xdr:row>
      <xdr:rowOff>100522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5E3381-AD66-4827-8C9E-674CDC6C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590550"/>
          <a:ext cx="1001355" cy="1033972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3</xdr:row>
      <xdr:rowOff>57151</xdr:rowOff>
    </xdr:from>
    <xdr:to>
      <xdr:col>13</xdr:col>
      <xdr:colOff>202015</xdr:colOff>
      <xdr:row>8</xdr:row>
      <xdr:rowOff>38101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2F96D-ABB2-4EF7-AEEA-3DA589724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7900" y="628651"/>
          <a:ext cx="906865" cy="933450"/>
        </a:xfrm>
        <a:prstGeom prst="rect">
          <a:avLst/>
        </a:prstGeom>
      </xdr:spPr>
    </xdr:pic>
    <xdr:clientData/>
  </xdr:twoCellAnchor>
  <xdr:twoCellAnchor editAs="oneCell">
    <xdr:from>
      <xdr:col>7</xdr:col>
      <xdr:colOff>485776</xdr:colOff>
      <xdr:row>3</xdr:row>
      <xdr:rowOff>47627</xdr:rowOff>
    </xdr:from>
    <xdr:to>
      <xdr:col>9</xdr:col>
      <xdr:colOff>104776</xdr:colOff>
      <xdr:row>7</xdr:row>
      <xdr:rowOff>150865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23317C-C04A-4EA7-AD31-EDC58182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6" y="619127"/>
          <a:ext cx="838200" cy="865238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523876</xdr:colOff>
      <xdr:row>10</xdr:row>
      <xdr:rowOff>57150</xdr:rowOff>
    </xdr:from>
    <xdr:to>
      <xdr:col>11</xdr:col>
      <xdr:colOff>188008</xdr:colOff>
      <xdr:row>15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632233-4074-463F-B11F-DA5DB6CB5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43926" y="1962150"/>
          <a:ext cx="997632" cy="971550"/>
        </a:xfrm>
        <a:prstGeom prst="rect">
          <a:avLst/>
        </a:prstGeom>
      </xdr:spPr>
    </xdr:pic>
    <xdr:clientData/>
  </xdr:twoCellAnchor>
  <xdr:twoCellAnchor editAs="oneCell">
    <xdr:from>
      <xdr:col>7</xdr:col>
      <xdr:colOff>438151</xdr:colOff>
      <xdr:row>10</xdr:row>
      <xdr:rowOff>38101</xdr:rowOff>
    </xdr:from>
    <xdr:to>
      <xdr:col>9</xdr:col>
      <xdr:colOff>88881</xdr:colOff>
      <xdr:row>14</xdr:row>
      <xdr:rowOff>171451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CA2CB8-93CA-4A16-BD1B-24990846F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9001" y="1943101"/>
          <a:ext cx="869930" cy="895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47625</xdr:rowOff>
    </xdr:from>
    <xdr:to>
      <xdr:col>12</xdr:col>
      <xdr:colOff>275795</xdr:colOff>
      <xdr:row>25</xdr:row>
      <xdr:rowOff>56958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0A91DF4-DF40-4F15-8F2C-83A5BC4DA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00850" y="3286125"/>
          <a:ext cx="3438095" cy="1533333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304800</xdr:colOff>
      <xdr:row>17</xdr:row>
      <xdr:rowOff>66675</xdr:rowOff>
    </xdr:from>
    <xdr:to>
      <xdr:col>18</xdr:col>
      <xdr:colOff>94819</xdr:colOff>
      <xdr:row>25</xdr:row>
      <xdr:rowOff>9342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A976EF-5500-46EB-8A47-AA6D60845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67950" y="3305175"/>
          <a:ext cx="3447619" cy="14666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B6876B-9B44-4F6A-A266-6D354DF59B66}" name="Table1" displayName="Table1" ref="C5:F22" totalsRowShown="0">
  <autoFilter ref="C5:F22" xr:uid="{63B6876B-9B44-4F6A-A266-6D354DF59B66}"/>
  <tableColumns count="4">
    <tableColumn id="1" xr3:uid="{9BCB60E8-1304-4E62-93E2-98DC473EF306}" name="Environment"/>
    <tableColumn id="2" xr3:uid="{C2B6ADF8-0D23-478D-85E2-AC80CBA9ADC6}" name="Library"/>
    <tableColumn id="3" xr3:uid="{8A5C00D6-67FE-41C7-84A0-42C8907A51FD}" name="Cellname"/>
    <tableColumn id="4" xr3:uid="{1892F908-616E-4F86-B5A1-52BD15E5F152}" name="Typ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"/>
  <sheetViews>
    <sheetView zoomScale="110" zoomScaleNormal="110" workbookViewId="0">
      <selection activeCell="C19" sqref="C19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12" customFormat="1" ht="15.75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/>
    </row>
    <row r="2" spans="1:12" s="12" customFormat="1" ht="15.75" x14ac:dyDescent="0.25">
      <c r="A2" s="9"/>
      <c r="B2" s="9" t="s">
        <v>85</v>
      </c>
      <c r="C2" s="10" t="s">
        <v>11</v>
      </c>
      <c r="D2" s="10" t="s">
        <v>17</v>
      </c>
      <c r="E2" s="10" t="s">
        <v>18</v>
      </c>
      <c r="F2" s="10" t="s">
        <v>19</v>
      </c>
      <c r="G2" s="10"/>
      <c r="H2" s="10"/>
      <c r="I2" s="10"/>
      <c r="J2" s="10"/>
      <c r="K2" s="11"/>
    </row>
    <row r="3" spans="1:12" s="12" customFormat="1" ht="15.75" x14ac:dyDescent="0.25">
      <c r="A3" s="9"/>
      <c r="B3" s="9" t="s">
        <v>86</v>
      </c>
      <c r="C3" s="10" t="s">
        <v>11</v>
      </c>
      <c r="D3" s="10" t="s">
        <v>17</v>
      </c>
      <c r="E3" s="10" t="s">
        <v>18</v>
      </c>
      <c r="F3" s="10" t="s">
        <v>19</v>
      </c>
      <c r="G3" s="10"/>
      <c r="H3" s="10"/>
      <c r="I3" s="10"/>
      <c r="J3" s="10"/>
      <c r="K3" s="11"/>
    </row>
    <row r="4" spans="1:12" s="12" customFormat="1" ht="15.75" x14ac:dyDescent="0.25">
      <c r="A4" s="9"/>
      <c r="B4" s="9" t="s">
        <v>87</v>
      </c>
      <c r="C4" s="10" t="s">
        <v>11</v>
      </c>
      <c r="D4" s="10" t="s">
        <v>17</v>
      </c>
      <c r="E4" s="10" t="s">
        <v>18</v>
      </c>
      <c r="F4" s="10" t="s">
        <v>19</v>
      </c>
      <c r="G4" s="10"/>
      <c r="H4" s="10"/>
      <c r="I4" s="10"/>
      <c r="J4" s="10"/>
      <c r="K4" s="11"/>
    </row>
    <row r="5" spans="1:12" s="12" customFormat="1" ht="15.75" x14ac:dyDescent="0.25">
      <c r="A5" s="9"/>
      <c r="B5" s="9" t="s">
        <v>88</v>
      </c>
      <c r="C5" s="10" t="s">
        <v>11</v>
      </c>
      <c r="D5" s="10" t="s">
        <v>24</v>
      </c>
      <c r="E5" s="10" t="s">
        <v>23</v>
      </c>
      <c r="F5" s="10" t="s">
        <v>22</v>
      </c>
      <c r="G5" s="10" t="s">
        <v>21</v>
      </c>
      <c r="H5" s="10" t="s">
        <v>43</v>
      </c>
      <c r="I5" s="10" t="s">
        <v>20</v>
      </c>
      <c r="J5" s="10"/>
      <c r="K5" s="11"/>
    </row>
    <row r="6" spans="1:12" s="12" customFormat="1" ht="15.75" x14ac:dyDescent="0.25">
      <c r="A6" s="9"/>
      <c r="B6" s="9" t="s">
        <v>91</v>
      </c>
      <c r="C6" s="9" t="s">
        <v>11</v>
      </c>
      <c r="D6" s="9" t="s">
        <v>12</v>
      </c>
      <c r="E6" s="9" t="s">
        <v>40</v>
      </c>
      <c r="F6" s="9" t="s">
        <v>48</v>
      </c>
      <c r="G6" s="9" t="s">
        <v>49</v>
      </c>
      <c r="H6" s="9" t="s">
        <v>20</v>
      </c>
      <c r="I6" s="11" t="s">
        <v>50</v>
      </c>
      <c r="J6" s="11"/>
      <c r="K6" s="11"/>
    </row>
    <row r="7" spans="1:12" s="12" customFormat="1" ht="15.75" x14ac:dyDescent="0.25">
      <c r="A7" s="9"/>
      <c r="B7" s="9" t="s">
        <v>102</v>
      </c>
      <c r="C7" s="9" t="s">
        <v>26</v>
      </c>
      <c r="D7" s="9" t="s">
        <v>103</v>
      </c>
      <c r="E7" s="9" t="s">
        <v>104</v>
      </c>
      <c r="F7" s="12" t="s">
        <v>12</v>
      </c>
      <c r="G7" s="9" t="s">
        <v>48</v>
      </c>
      <c r="H7" s="9" t="s">
        <v>49</v>
      </c>
      <c r="I7" s="9" t="s">
        <v>105</v>
      </c>
      <c r="J7" s="11"/>
      <c r="K7" s="11"/>
    </row>
    <row r="8" spans="1:12" s="12" customFormat="1" ht="15.75" x14ac:dyDescent="0.25">
      <c r="A8" s="9"/>
      <c r="B8" s="9" t="s">
        <v>106</v>
      </c>
      <c r="C8" s="9" t="s">
        <v>11</v>
      </c>
      <c r="D8" s="12" t="s">
        <v>12</v>
      </c>
      <c r="E8" s="12" t="s">
        <v>107</v>
      </c>
      <c r="F8" s="12" t="s">
        <v>128</v>
      </c>
      <c r="G8" s="9" t="s">
        <v>108</v>
      </c>
      <c r="H8" s="9" t="s">
        <v>129</v>
      </c>
      <c r="I8" s="11" t="s">
        <v>50</v>
      </c>
      <c r="K8" s="11"/>
    </row>
    <row r="9" spans="1:12" s="12" customFormat="1" ht="15.75" x14ac:dyDescent="0.25">
      <c r="A9" s="9"/>
      <c r="B9" s="9" t="s">
        <v>109</v>
      </c>
      <c r="C9" s="9" t="s">
        <v>11</v>
      </c>
      <c r="D9" s="9" t="s">
        <v>12</v>
      </c>
      <c r="E9" s="9" t="s">
        <v>48</v>
      </c>
      <c r="F9" s="12" t="s">
        <v>110</v>
      </c>
      <c r="G9" s="9" t="s">
        <v>111</v>
      </c>
      <c r="H9" s="9" t="s">
        <v>129</v>
      </c>
      <c r="I9" s="11" t="s">
        <v>20</v>
      </c>
      <c r="J9" s="11" t="s">
        <v>50</v>
      </c>
      <c r="K9" s="11"/>
    </row>
    <row r="10" spans="1:12" s="12" customFormat="1" ht="15.75" x14ac:dyDescent="0.25">
      <c r="A10" s="9"/>
      <c r="B10" s="9" t="s">
        <v>112</v>
      </c>
      <c r="C10" s="9" t="s">
        <v>11</v>
      </c>
      <c r="D10" s="9" t="s">
        <v>12</v>
      </c>
      <c r="E10" s="9" t="s">
        <v>48</v>
      </c>
      <c r="F10" s="12" t="s">
        <v>110</v>
      </c>
      <c r="G10" s="9" t="s">
        <v>111</v>
      </c>
      <c r="H10" s="9" t="s">
        <v>129</v>
      </c>
      <c r="I10" s="11" t="s">
        <v>20</v>
      </c>
      <c r="J10" s="12" t="s">
        <v>152</v>
      </c>
      <c r="K10" s="12" t="s">
        <v>113</v>
      </c>
      <c r="L10" s="11" t="s">
        <v>50</v>
      </c>
    </row>
    <row r="11" spans="1:12" s="12" customFormat="1" ht="15.75" x14ac:dyDescent="0.25">
      <c r="A11" s="9"/>
      <c r="B11" s="9" t="s">
        <v>115</v>
      </c>
      <c r="C11" s="9" t="s">
        <v>11</v>
      </c>
      <c r="D11" s="9" t="s">
        <v>12</v>
      </c>
      <c r="E11" s="9" t="s">
        <v>48</v>
      </c>
      <c r="F11" s="9" t="s">
        <v>49</v>
      </c>
      <c r="G11" s="11" t="s">
        <v>116</v>
      </c>
      <c r="H11" s="11" t="s">
        <v>117</v>
      </c>
      <c r="I11" s="11" t="s">
        <v>50</v>
      </c>
      <c r="K11" s="11"/>
    </row>
    <row r="12" spans="1:12" s="12" customFormat="1" ht="15.75" x14ac:dyDescent="0.25">
      <c r="A12" s="9"/>
      <c r="B12" s="9" t="s">
        <v>114</v>
      </c>
      <c r="C12" s="9" t="s">
        <v>11</v>
      </c>
      <c r="D12" s="9" t="s">
        <v>12</v>
      </c>
      <c r="E12" s="9" t="s">
        <v>48</v>
      </c>
      <c r="F12" s="9" t="s">
        <v>111</v>
      </c>
      <c r="G12" s="11" t="s">
        <v>50</v>
      </c>
      <c r="H12" s="9"/>
      <c r="I12" s="11"/>
      <c r="K12" s="11"/>
    </row>
    <row r="13" spans="1:12" s="12" customFormat="1" ht="15.75" x14ac:dyDescent="0.25">
      <c r="A13" s="9"/>
      <c r="B13" s="9" t="s">
        <v>120</v>
      </c>
      <c r="C13" s="9" t="s">
        <v>11</v>
      </c>
      <c r="D13" s="9" t="s">
        <v>12</v>
      </c>
      <c r="E13" s="9" t="s">
        <v>48</v>
      </c>
      <c r="F13" s="9" t="s">
        <v>121</v>
      </c>
      <c r="G13" s="9" t="s">
        <v>122</v>
      </c>
      <c r="H13" s="9" t="s">
        <v>123</v>
      </c>
      <c r="I13" s="11" t="s">
        <v>50</v>
      </c>
      <c r="K13" s="11"/>
    </row>
    <row r="14" spans="1:12" s="14" customFormat="1" x14ac:dyDescent="0.25">
      <c r="A14" s="13" t="s">
        <v>38</v>
      </c>
      <c r="B14" s="13" t="s">
        <v>39</v>
      </c>
      <c r="C14" s="13"/>
      <c r="D14" s="13"/>
      <c r="E14" s="13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P22"/>
  <sheetViews>
    <sheetView workbookViewId="0">
      <selection activeCell="C28" sqref="C28"/>
    </sheetView>
  </sheetViews>
  <sheetFormatPr defaultRowHeight="15.75" x14ac:dyDescent="0.25"/>
  <cols>
    <col min="1" max="1" width="9.42578125" style="1" bestFit="1" customWidth="1"/>
    <col min="2" max="2" width="28.42578125" style="1" bestFit="1" customWidth="1"/>
    <col min="3" max="3" width="17.5703125" style="1" bestFit="1" customWidth="1"/>
    <col min="4" max="4" width="20.42578125" style="1" bestFit="1" customWidth="1"/>
    <col min="5" max="5" width="25.85546875" style="1" bestFit="1" customWidth="1"/>
    <col min="6" max="6" width="23.28515625" style="1" bestFit="1" customWidth="1"/>
    <col min="7" max="7" width="25.28515625" style="1" bestFit="1" customWidth="1"/>
    <col min="8" max="8" width="21.7109375" style="1" bestFit="1" customWidth="1"/>
    <col min="9" max="9" width="31.85546875" style="1" bestFit="1" customWidth="1"/>
    <col min="10" max="10" width="20.140625" style="1" bestFit="1" customWidth="1"/>
    <col min="11" max="11" width="12.5703125" style="1" bestFit="1" customWidth="1"/>
    <col min="12" max="12" width="17.28515625" style="1" bestFit="1" customWidth="1"/>
    <col min="13" max="13" width="20" style="1" bestFit="1" customWidth="1"/>
    <col min="14" max="16384" width="9.140625" style="1"/>
  </cols>
  <sheetData>
    <row r="1" spans="1:13" s="6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x14ac:dyDescent="0.25">
      <c r="A3" s="2"/>
      <c r="B3" s="2" t="s">
        <v>81</v>
      </c>
      <c r="C3" s="3" t="s">
        <v>11</v>
      </c>
      <c r="D3" s="3" t="s">
        <v>12</v>
      </c>
      <c r="E3" s="3" t="s">
        <v>41</v>
      </c>
      <c r="F3" s="3"/>
      <c r="G3" s="3"/>
      <c r="H3" s="3"/>
      <c r="I3" s="3"/>
      <c r="J3" s="3"/>
      <c r="K3" s="4"/>
    </row>
    <row r="4" spans="1:13" s="6" customFormat="1" x14ac:dyDescent="0.25">
      <c r="A4" s="2"/>
      <c r="B4" s="2" t="s">
        <v>82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4"/>
    </row>
    <row r="5" spans="1:13" s="6" customFormat="1" x14ac:dyDescent="0.25">
      <c r="A5" s="2"/>
      <c r="B5" s="2" t="s">
        <v>83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4"/>
    </row>
    <row r="6" spans="1:13" s="6" customFormat="1" x14ac:dyDescent="0.25">
      <c r="A6" s="2"/>
      <c r="B6" s="2" t="s">
        <v>84</v>
      </c>
      <c r="C6" s="3" t="s">
        <v>11</v>
      </c>
      <c r="D6" s="3" t="s">
        <v>12</v>
      </c>
      <c r="E6" s="3" t="s">
        <v>13</v>
      </c>
      <c r="F6" s="3" t="s">
        <v>16</v>
      </c>
      <c r="G6" s="3" t="s">
        <v>14</v>
      </c>
      <c r="H6" s="3" t="s">
        <v>15</v>
      </c>
      <c r="I6" s="3" t="s">
        <v>44</v>
      </c>
      <c r="J6" s="3"/>
      <c r="K6" s="4"/>
    </row>
    <row r="7" spans="1:13" s="6" customFormat="1" x14ac:dyDescent="0.25">
      <c r="A7" s="2"/>
      <c r="B7" s="2" t="s">
        <v>85</v>
      </c>
      <c r="C7" s="3" t="s">
        <v>11</v>
      </c>
      <c r="D7" s="3" t="s">
        <v>17</v>
      </c>
      <c r="E7" s="3" t="s">
        <v>18</v>
      </c>
      <c r="F7" s="3" t="s">
        <v>19</v>
      </c>
      <c r="G7" s="3"/>
      <c r="H7" s="3"/>
      <c r="I7" s="3"/>
      <c r="J7" s="3"/>
      <c r="K7" s="4"/>
    </row>
    <row r="8" spans="1:13" s="6" customFormat="1" x14ac:dyDescent="0.25">
      <c r="A8" s="2"/>
      <c r="B8" s="2" t="s">
        <v>86</v>
      </c>
      <c r="C8" s="3" t="s">
        <v>11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4"/>
    </row>
    <row r="9" spans="1:13" s="6" customFormat="1" x14ac:dyDescent="0.25">
      <c r="A9" s="2"/>
      <c r="B9" s="2" t="s">
        <v>87</v>
      </c>
      <c r="C9" s="3" t="s">
        <v>11</v>
      </c>
      <c r="D9" s="3" t="s">
        <v>17</v>
      </c>
      <c r="E9" s="3" t="s">
        <v>18</v>
      </c>
      <c r="F9" s="3" t="s">
        <v>19</v>
      </c>
      <c r="G9" s="3"/>
      <c r="H9" s="3"/>
      <c r="I9" s="3"/>
      <c r="J9" s="3"/>
      <c r="K9" s="4"/>
    </row>
    <row r="10" spans="1:13" s="6" customFormat="1" x14ac:dyDescent="0.25">
      <c r="A10" s="2"/>
      <c r="B10" s="2" t="s">
        <v>88</v>
      </c>
      <c r="C10" s="3" t="s">
        <v>11</v>
      </c>
      <c r="D10" s="3" t="s">
        <v>24</v>
      </c>
      <c r="E10" s="3" t="s">
        <v>23</v>
      </c>
      <c r="F10" s="3" t="s">
        <v>22</v>
      </c>
      <c r="G10" s="3" t="s">
        <v>21</v>
      </c>
      <c r="H10" s="3" t="s">
        <v>43</v>
      </c>
      <c r="I10" s="3" t="s">
        <v>20</v>
      </c>
      <c r="J10" s="3"/>
      <c r="K10" s="4"/>
    </row>
    <row r="11" spans="1:13" s="6" customFormat="1" x14ac:dyDescent="0.25">
      <c r="A11" s="2"/>
      <c r="B11" s="2" t="s">
        <v>89</v>
      </c>
      <c r="C11" s="3" t="s">
        <v>11</v>
      </c>
      <c r="D11" s="3" t="s">
        <v>24</v>
      </c>
      <c r="E11" s="3" t="s">
        <v>23</v>
      </c>
      <c r="F11" s="3" t="s">
        <v>79</v>
      </c>
      <c r="G11" s="3" t="s">
        <v>78</v>
      </c>
      <c r="H11" s="3" t="s">
        <v>75</v>
      </c>
      <c r="I11" s="3" t="s">
        <v>76</v>
      </c>
      <c r="J11" s="4" t="s">
        <v>77</v>
      </c>
      <c r="K11" s="3" t="s">
        <v>43</v>
      </c>
      <c r="L11" s="3" t="s">
        <v>20</v>
      </c>
      <c r="M11" s="4" t="s">
        <v>74</v>
      </c>
    </row>
    <row r="12" spans="1:13" s="6" customFormat="1" x14ac:dyDescent="0.25">
      <c r="A12" s="2"/>
      <c r="B12" s="2" t="s">
        <v>90</v>
      </c>
      <c r="C12" s="3" t="s">
        <v>11</v>
      </c>
      <c r="D12" s="3" t="s">
        <v>25</v>
      </c>
      <c r="E12" s="3" t="s">
        <v>42</v>
      </c>
      <c r="F12" s="3"/>
      <c r="G12" s="3"/>
      <c r="H12" s="3"/>
      <c r="I12" s="3"/>
      <c r="J12" s="3"/>
      <c r="K12" s="4"/>
    </row>
    <row r="13" spans="1:13" s="6" customFormat="1" x14ac:dyDescent="0.25">
      <c r="A13" s="2"/>
      <c r="B13" s="2" t="s">
        <v>91</v>
      </c>
      <c r="C13" s="2" t="s">
        <v>11</v>
      </c>
      <c r="D13" s="2" t="s">
        <v>12</v>
      </c>
      <c r="E13" s="2" t="s">
        <v>40</v>
      </c>
      <c r="F13" s="2" t="s">
        <v>48</v>
      </c>
      <c r="G13" s="2" t="s">
        <v>49</v>
      </c>
      <c r="H13" s="2" t="s">
        <v>20</v>
      </c>
      <c r="I13" s="4" t="s">
        <v>50</v>
      </c>
      <c r="J13" s="4"/>
      <c r="K13" s="4"/>
    </row>
    <row r="14" spans="1:13" s="6" customFormat="1" x14ac:dyDescent="0.25">
      <c r="A14" s="4"/>
      <c r="B14" s="4" t="s">
        <v>92</v>
      </c>
      <c r="C14" s="4" t="s">
        <v>51</v>
      </c>
      <c r="D14" s="4" t="s">
        <v>50</v>
      </c>
      <c r="E14" s="4"/>
      <c r="F14" s="4"/>
      <c r="G14" s="2"/>
      <c r="H14" s="4"/>
      <c r="I14" s="4"/>
      <c r="J14" s="4"/>
      <c r="K14" s="4"/>
    </row>
    <row r="15" spans="1:13" s="6" customFormat="1" x14ac:dyDescent="0.25">
      <c r="A15" s="4"/>
      <c r="B15" s="4" t="s">
        <v>93</v>
      </c>
      <c r="C15" s="4" t="s">
        <v>11</v>
      </c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50</v>
      </c>
      <c r="J15" s="4"/>
      <c r="K15" s="4"/>
    </row>
    <row r="16" spans="1:13" s="6" customFormat="1" x14ac:dyDescent="0.25">
      <c r="A16" s="4"/>
      <c r="B16" s="4" t="s">
        <v>94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58</v>
      </c>
      <c r="H16" s="4" t="s">
        <v>56</v>
      </c>
      <c r="I16" s="4" t="s">
        <v>52</v>
      </c>
      <c r="J16" s="4" t="s">
        <v>50</v>
      </c>
      <c r="K16" s="4"/>
    </row>
    <row r="17" spans="1:16" s="6" customFormat="1" x14ac:dyDescent="0.25">
      <c r="A17" s="4"/>
      <c r="B17" s="4" t="s">
        <v>95</v>
      </c>
      <c r="C17" s="4" t="s">
        <v>11</v>
      </c>
      <c r="D17" s="4" t="s">
        <v>59</v>
      </c>
      <c r="E17" s="4" t="s">
        <v>60</v>
      </c>
      <c r="F17" s="4" t="s">
        <v>61</v>
      </c>
      <c r="G17" s="4" t="s">
        <v>50</v>
      </c>
      <c r="H17" s="4"/>
      <c r="I17" s="4"/>
      <c r="J17" s="4"/>
      <c r="K17" s="4"/>
    </row>
    <row r="18" spans="1:16" s="6" customFormat="1" x14ac:dyDescent="0.25">
      <c r="A18" s="5"/>
      <c r="B18" s="4" t="s">
        <v>96</v>
      </c>
      <c r="C18" s="3" t="s">
        <v>26</v>
      </c>
      <c r="D18" s="3" t="s">
        <v>27</v>
      </c>
      <c r="E18" s="4" t="s">
        <v>28</v>
      </c>
      <c r="F18" s="4" t="s">
        <v>29</v>
      </c>
      <c r="G18" s="4" t="s">
        <v>30</v>
      </c>
      <c r="H18" s="4" t="s">
        <v>31</v>
      </c>
      <c r="I18" s="4" t="s">
        <v>32</v>
      </c>
      <c r="J18" s="4" t="s">
        <v>33</v>
      </c>
      <c r="K18" s="4" t="s">
        <v>34</v>
      </c>
      <c r="L18" s="4"/>
      <c r="M18" s="4"/>
      <c r="N18" s="4"/>
      <c r="O18" s="4"/>
      <c r="P18" s="4"/>
    </row>
    <row r="19" spans="1:16" s="6" customFormat="1" x14ac:dyDescent="0.25">
      <c r="A19" s="5"/>
      <c r="B19" s="4" t="s">
        <v>97</v>
      </c>
      <c r="C19" s="3" t="s">
        <v>26</v>
      </c>
      <c r="D19" s="3" t="s">
        <v>27</v>
      </c>
      <c r="E19" s="4" t="s">
        <v>35</v>
      </c>
      <c r="F19" s="4" t="s">
        <v>36</v>
      </c>
      <c r="G19" s="4" t="s">
        <v>46</v>
      </c>
      <c r="H19" s="4" t="s">
        <v>47</v>
      </c>
      <c r="I19" s="4" t="s">
        <v>45</v>
      </c>
      <c r="J19" s="4" t="s">
        <v>37</v>
      </c>
      <c r="K19" s="4"/>
      <c r="L19" s="4"/>
      <c r="M19" s="4"/>
      <c r="N19" s="4"/>
      <c r="O19" s="4"/>
      <c r="P19" s="4"/>
    </row>
    <row r="20" spans="1:16" s="6" customFormat="1" x14ac:dyDescent="0.25">
      <c r="B20" s="6" t="s">
        <v>98</v>
      </c>
      <c r="C20" s="6" t="s">
        <v>62</v>
      </c>
      <c r="D20" s="6" t="s">
        <v>63</v>
      </c>
      <c r="E20" s="6" t="s">
        <v>64</v>
      </c>
      <c r="F20" s="6" t="s">
        <v>65</v>
      </c>
      <c r="G20" s="6" t="s">
        <v>66</v>
      </c>
      <c r="H20" s="6" t="s">
        <v>67</v>
      </c>
      <c r="I20" s="6" t="s">
        <v>68</v>
      </c>
      <c r="J20" s="6" t="s">
        <v>69</v>
      </c>
      <c r="K20" s="6" t="s">
        <v>70</v>
      </c>
    </row>
    <row r="21" spans="1:16" s="6" customFormat="1" x14ac:dyDescent="0.25">
      <c r="B21" s="6" t="s">
        <v>99</v>
      </c>
      <c r="C21" s="6" t="s">
        <v>62</v>
      </c>
      <c r="D21" s="6" t="s">
        <v>71</v>
      </c>
      <c r="E21" s="6" t="s">
        <v>72</v>
      </c>
      <c r="F21" s="6" t="s">
        <v>69</v>
      </c>
      <c r="G21" s="6" t="s">
        <v>70</v>
      </c>
      <c r="H21" s="6" t="s">
        <v>73</v>
      </c>
    </row>
    <row r="22" spans="1:16" s="6" customFormat="1" x14ac:dyDescent="0.25">
      <c r="B22" s="6" t="s">
        <v>100</v>
      </c>
      <c r="C22" s="6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58A-2A90-4B9B-888B-4EA65F8CD857}">
  <dimension ref="A1:P19"/>
  <sheetViews>
    <sheetView tabSelected="1" workbookViewId="0">
      <selection activeCell="D16" sqref="D16"/>
    </sheetView>
  </sheetViews>
  <sheetFormatPr defaultRowHeight="15" x14ac:dyDescent="0.25"/>
  <cols>
    <col min="1" max="1" width="2" bestFit="1" customWidth="1"/>
    <col min="2" max="2" width="32" bestFit="1" customWidth="1"/>
    <col min="3" max="3" width="33" bestFit="1" customWidth="1"/>
    <col min="4" max="4" width="94.7109375" bestFit="1" customWidth="1"/>
    <col min="5" max="5" width="29.28515625" bestFit="1" customWidth="1"/>
    <col min="6" max="6" width="22.85546875" bestFit="1" customWidth="1"/>
    <col min="7" max="7" width="22.42578125" bestFit="1" customWidth="1"/>
    <col min="8" max="9" width="19.5703125" bestFit="1" customWidth="1"/>
    <col min="10" max="11" width="18.140625" bestFit="1" customWidth="1"/>
  </cols>
  <sheetData>
    <row r="1" spans="1:16" ht="15.75" x14ac:dyDescent="0.25">
      <c r="A1" s="35"/>
      <c r="B1" s="35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7"/>
      <c r="L1" s="37"/>
      <c r="M1" s="37"/>
      <c r="N1" s="37"/>
      <c r="O1" s="37"/>
      <c r="P1" s="37"/>
    </row>
    <row r="2" spans="1:16" ht="15.75" x14ac:dyDescent="0.25">
      <c r="A2" s="37"/>
      <c r="B2" s="37" t="s">
        <v>211</v>
      </c>
      <c r="C2" s="37" t="s">
        <v>62</v>
      </c>
      <c r="D2" s="37" t="s">
        <v>63</v>
      </c>
      <c r="E2" s="37" t="s">
        <v>64</v>
      </c>
      <c r="F2" s="37" t="s">
        <v>65</v>
      </c>
      <c r="G2" s="37" t="s">
        <v>66</v>
      </c>
      <c r="H2" s="37" t="s">
        <v>67</v>
      </c>
      <c r="I2" s="37" t="s">
        <v>68</v>
      </c>
      <c r="J2" s="37" t="s">
        <v>69</v>
      </c>
      <c r="K2" s="37" t="s">
        <v>70</v>
      </c>
      <c r="L2" s="37"/>
      <c r="M2" s="37"/>
      <c r="N2" s="37"/>
      <c r="O2" s="37"/>
      <c r="P2" s="37"/>
    </row>
    <row r="3" spans="1:16" ht="15.75" x14ac:dyDescent="0.25">
      <c r="A3" s="37"/>
      <c r="B3" s="37" t="s">
        <v>212</v>
      </c>
      <c r="C3" s="37" t="s">
        <v>62</v>
      </c>
      <c r="D3" s="37" t="s">
        <v>71</v>
      </c>
      <c r="E3" s="37" t="s">
        <v>72</v>
      </c>
      <c r="F3" s="37" t="s">
        <v>69</v>
      </c>
      <c r="G3" s="37" t="s">
        <v>70</v>
      </c>
      <c r="H3" s="37" t="s">
        <v>73</v>
      </c>
      <c r="I3" s="37"/>
      <c r="J3" s="37"/>
      <c r="K3" s="37"/>
      <c r="L3" s="37"/>
      <c r="M3" s="37"/>
      <c r="N3" s="37"/>
      <c r="O3" s="37"/>
      <c r="P3" s="37"/>
    </row>
    <row r="4" spans="1:16" ht="15.75" x14ac:dyDescent="0.25">
      <c r="A4" s="37"/>
      <c r="B4" s="37" t="s">
        <v>213</v>
      </c>
      <c r="C4" s="37" t="s">
        <v>62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</row>
    <row r="5" spans="1:16" x14ac:dyDescent="0.25">
      <c r="A5" s="38" t="s">
        <v>38</v>
      </c>
      <c r="B5" s="38" t="s">
        <v>39</v>
      </c>
      <c r="C5" s="39" t="s">
        <v>214</v>
      </c>
      <c r="D5" s="38" t="s">
        <v>225</v>
      </c>
      <c r="E5" s="38" t="s">
        <v>215</v>
      </c>
      <c r="F5" s="38" t="s">
        <v>216</v>
      </c>
      <c r="G5" s="38" t="s">
        <v>216</v>
      </c>
      <c r="H5" s="38" t="s">
        <v>216</v>
      </c>
      <c r="I5" s="38" t="s">
        <v>216</v>
      </c>
      <c r="J5" s="38"/>
      <c r="K5" s="38"/>
      <c r="L5" s="38"/>
      <c r="M5" s="38"/>
      <c r="N5" s="38"/>
      <c r="O5" s="38"/>
      <c r="P5" s="38"/>
    </row>
    <row r="6" spans="1:16" x14ac:dyDescent="0.25">
      <c r="A6" s="34" t="s">
        <v>38</v>
      </c>
      <c r="B6" s="34" t="s">
        <v>217</v>
      </c>
      <c r="C6" s="34" t="s">
        <v>225</v>
      </c>
      <c r="D6" s="34" t="s">
        <v>218</v>
      </c>
      <c r="E6" s="34" t="s">
        <v>219</v>
      </c>
      <c r="F6" s="34" t="s">
        <v>220</v>
      </c>
      <c r="G6" s="34" t="s">
        <v>219</v>
      </c>
      <c r="H6" s="40"/>
      <c r="I6" s="40"/>
      <c r="J6" s="34"/>
      <c r="K6" s="34"/>
      <c r="L6" s="34"/>
      <c r="M6" s="34"/>
      <c r="N6" s="34"/>
      <c r="O6" s="34"/>
      <c r="P6" s="34"/>
    </row>
    <row r="7" spans="1:16" x14ac:dyDescent="0.25">
      <c r="A7" s="34" t="s">
        <v>38</v>
      </c>
      <c r="B7" s="34" t="s">
        <v>221</v>
      </c>
      <c r="C7" s="34" t="s">
        <v>225</v>
      </c>
      <c r="D7" s="34" t="s">
        <v>226</v>
      </c>
      <c r="E7" s="34" t="s">
        <v>219</v>
      </c>
      <c r="F7" s="34" t="s">
        <v>216</v>
      </c>
      <c r="G7" s="34" t="s">
        <v>216</v>
      </c>
      <c r="H7" s="34" t="s">
        <v>216</v>
      </c>
      <c r="I7" s="34" t="s">
        <v>216</v>
      </c>
      <c r="J7" s="34"/>
      <c r="K7" s="34"/>
      <c r="L7" s="34"/>
      <c r="M7" s="34"/>
      <c r="N7" s="34"/>
      <c r="O7" s="34"/>
      <c r="P7" s="34"/>
    </row>
    <row r="8" spans="1:16" x14ac:dyDescent="0.25">
      <c r="A8" s="34" t="s">
        <v>38</v>
      </c>
      <c r="B8" s="34" t="s">
        <v>221</v>
      </c>
      <c r="C8" s="34" t="s">
        <v>225</v>
      </c>
      <c r="D8" s="34" t="s">
        <v>227</v>
      </c>
      <c r="E8" s="34" t="s">
        <v>222</v>
      </c>
      <c r="F8" s="34" t="s">
        <v>216</v>
      </c>
      <c r="G8" s="34" t="s">
        <v>216</v>
      </c>
      <c r="H8" s="34" t="s">
        <v>223</v>
      </c>
      <c r="I8" s="34" t="s">
        <v>216</v>
      </c>
      <c r="J8" s="34"/>
      <c r="K8" s="34"/>
      <c r="L8" s="34"/>
      <c r="M8" s="34"/>
      <c r="N8" s="34"/>
      <c r="O8" s="34"/>
      <c r="P8" s="34"/>
    </row>
    <row r="9" spans="1:16" x14ac:dyDescent="0.25">
      <c r="A9" s="34" t="s">
        <v>38</v>
      </c>
      <c r="B9" s="34" t="s">
        <v>221</v>
      </c>
      <c r="C9" s="34" t="s">
        <v>225</v>
      </c>
      <c r="D9" s="34" t="s">
        <v>228</v>
      </c>
      <c r="E9" s="34" t="s">
        <v>222</v>
      </c>
      <c r="F9" s="34" t="s">
        <v>216</v>
      </c>
      <c r="G9" s="34" t="s">
        <v>216</v>
      </c>
      <c r="H9" s="34" t="s">
        <v>223</v>
      </c>
      <c r="I9" s="34" t="s">
        <v>216</v>
      </c>
      <c r="J9" s="34"/>
      <c r="K9" s="34"/>
      <c r="L9" s="34"/>
      <c r="M9" s="34"/>
      <c r="N9" s="34"/>
      <c r="O9" s="34"/>
      <c r="P9" s="34"/>
    </row>
    <row r="10" spans="1:16" x14ac:dyDescent="0.25">
      <c r="A10" s="34" t="s">
        <v>38</v>
      </c>
      <c r="B10" s="34" t="s">
        <v>221</v>
      </c>
      <c r="C10" s="34" t="s">
        <v>225</v>
      </c>
      <c r="D10" s="34" t="s">
        <v>229</v>
      </c>
      <c r="E10" s="34" t="s">
        <v>222</v>
      </c>
      <c r="F10" s="34" t="s">
        <v>216</v>
      </c>
      <c r="G10" s="34" t="s">
        <v>216</v>
      </c>
      <c r="H10" s="34" t="s">
        <v>223</v>
      </c>
      <c r="I10" s="34" t="s">
        <v>216</v>
      </c>
      <c r="J10" s="34"/>
      <c r="K10" s="34"/>
      <c r="L10" s="34"/>
      <c r="M10" s="34"/>
      <c r="N10" s="34"/>
      <c r="O10" s="34"/>
      <c r="P10" s="34"/>
    </row>
    <row r="11" spans="1:16" x14ac:dyDescent="0.25">
      <c r="A11" s="34" t="s">
        <v>38</v>
      </c>
      <c r="B11" s="34" t="s">
        <v>221</v>
      </c>
      <c r="C11" s="34" t="s">
        <v>225</v>
      </c>
      <c r="D11" s="34" t="s">
        <v>230</v>
      </c>
      <c r="E11" s="34" t="s">
        <v>222</v>
      </c>
      <c r="F11" s="34" t="s">
        <v>216</v>
      </c>
      <c r="G11" s="34" t="s">
        <v>216</v>
      </c>
      <c r="H11" s="34" t="s">
        <v>223</v>
      </c>
      <c r="I11" s="34" t="s">
        <v>216</v>
      </c>
      <c r="J11" s="34"/>
      <c r="K11" s="34"/>
      <c r="L11" s="34"/>
      <c r="M11" s="34"/>
      <c r="N11" s="34"/>
      <c r="O11" s="34"/>
      <c r="P11" s="34"/>
    </row>
    <row r="12" spans="1:16" x14ac:dyDescent="0.25">
      <c r="A12" s="34" t="s">
        <v>38</v>
      </c>
      <c r="B12" s="34" t="s">
        <v>221</v>
      </c>
      <c r="C12" s="34" t="s">
        <v>225</v>
      </c>
      <c r="D12" s="34" t="s">
        <v>231</v>
      </c>
      <c r="E12" s="34" t="s">
        <v>222</v>
      </c>
      <c r="F12" s="34" t="s">
        <v>216</v>
      </c>
      <c r="G12" s="34" t="s">
        <v>216</v>
      </c>
      <c r="H12" s="34" t="s">
        <v>223</v>
      </c>
      <c r="I12" s="34" t="s">
        <v>216</v>
      </c>
      <c r="J12" s="34"/>
      <c r="K12" s="34"/>
      <c r="L12" s="34"/>
      <c r="M12" s="34"/>
      <c r="N12" s="34"/>
      <c r="O12" s="34"/>
      <c r="P12" s="34"/>
    </row>
    <row r="13" spans="1:16" x14ac:dyDescent="0.25">
      <c r="A13" s="34" t="s">
        <v>38</v>
      </c>
      <c r="B13" s="34" t="s">
        <v>221</v>
      </c>
      <c r="C13" s="34" t="s">
        <v>225</v>
      </c>
      <c r="D13" s="34" t="s">
        <v>232</v>
      </c>
      <c r="E13" s="34" t="s">
        <v>222</v>
      </c>
      <c r="F13" s="34" t="s">
        <v>216</v>
      </c>
      <c r="G13" s="34" t="s">
        <v>216</v>
      </c>
      <c r="H13" s="34" t="s">
        <v>223</v>
      </c>
      <c r="I13" s="34" t="s">
        <v>216</v>
      </c>
      <c r="J13" s="34"/>
      <c r="K13" s="34"/>
      <c r="L13" s="34"/>
      <c r="M13" s="34"/>
      <c r="N13" s="34"/>
      <c r="O13" s="34"/>
      <c r="P13" s="34"/>
    </row>
    <row r="14" spans="1:16" x14ac:dyDescent="0.25">
      <c r="A14" s="34" t="s">
        <v>38</v>
      </c>
      <c r="B14" s="34" t="s">
        <v>221</v>
      </c>
      <c r="C14" s="34" t="s">
        <v>225</v>
      </c>
      <c r="D14" s="34" t="s">
        <v>233</v>
      </c>
      <c r="E14" s="34" t="s">
        <v>222</v>
      </c>
      <c r="F14" s="34" t="s">
        <v>216</v>
      </c>
      <c r="G14" s="34" t="s">
        <v>216</v>
      </c>
      <c r="H14" s="34" t="s">
        <v>223</v>
      </c>
      <c r="I14" s="34" t="s">
        <v>216</v>
      </c>
      <c r="J14" s="34"/>
      <c r="K14" s="34"/>
      <c r="L14" s="34"/>
      <c r="M14" s="34"/>
      <c r="N14" s="34"/>
      <c r="O14" s="34"/>
      <c r="P14" s="34"/>
    </row>
    <row r="15" spans="1:16" x14ac:dyDescent="0.25">
      <c r="A15" s="34" t="s">
        <v>38</v>
      </c>
      <c r="B15" s="34" t="s">
        <v>221</v>
      </c>
      <c r="C15" s="34" t="s">
        <v>225</v>
      </c>
      <c r="D15" s="34" t="s">
        <v>237</v>
      </c>
      <c r="E15" s="34" t="s">
        <v>222</v>
      </c>
      <c r="F15" s="34" t="s">
        <v>216</v>
      </c>
      <c r="G15" s="34" t="s">
        <v>216</v>
      </c>
      <c r="H15" s="34" t="s">
        <v>223</v>
      </c>
      <c r="I15" s="34" t="s">
        <v>216</v>
      </c>
      <c r="J15" s="34"/>
      <c r="K15" s="34"/>
      <c r="L15" s="34"/>
      <c r="M15" s="34"/>
      <c r="N15" s="34"/>
      <c r="O15" s="34"/>
      <c r="P15" s="34"/>
    </row>
    <row r="16" spans="1:16" s="34" customFormat="1" x14ac:dyDescent="0.25">
      <c r="A16" s="34" t="s">
        <v>38</v>
      </c>
      <c r="B16" s="34" t="s">
        <v>221</v>
      </c>
      <c r="C16" s="34" t="s">
        <v>225</v>
      </c>
      <c r="D16" s="34" t="s">
        <v>234</v>
      </c>
      <c r="E16" s="34" t="s">
        <v>222</v>
      </c>
      <c r="F16" s="34" t="s">
        <v>216</v>
      </c>
      <c r="G16" s="34" t="s">
        <v>216</v>
      </c>
      <c r="H16" s="34" t="s">
        <v>223</v>
      </c>
      <c r="I16" s="34" t="s">
        <v>216</v>
      </c>
    </row>
    <row r="17" spans="1:9" s="34" customFormat="1" x14ac:dyDescent="0.25">
      <c r="A17" s="34" t="s">
        <v>38</v>
      </c>
      <c r="B17" s="34" t="s">
        <v>221</v>
      </c>
      <c r="C17" s="34" t="s">
        <v>225</v>
      </c>
      <c r="D17" s="34" t="s">
        <v>235</v>
      </c>
      <c r="E17" s="34" t="s">
        <v>222</v>
      </c>
      <c r="F17" s="34" t="s">
        <v>216</v>
      </c>
      <c r="G17" s="34" t="s">
        <v>216</v>
      </c>
      <c r="H17" s="34" t="s">
        <v>223</v>
      </c>
      <c r="I17" s="34" t="s">
        <v>216</v>
      </c>
    </row>
    <row r="18" spans="1:9" s="34" customFormat="1" x14ac:dyDescent="0.25">
      <c r="A18" s="34" t="s">
        <v>38</v>
      </c>
      <c r="B18" s="34" t="s">
        <v>221</v>
      </c>
      <c r="C18" s="34" t="s">
        <v>225</v>
      </c>
      <c r="D18" s="34" t="s">
        <v>236</v>
      </c>
      <c r="E18" s="34" t="s">
        <v>222</v>
      </c>
      <c r="F18" s="34" t="s">
        <v>216</v>
      </c>
      <c r="G18" s="34" t="s">
        <v>216</v>
      </c>
      <c r="H18" s="34" t="s">
        <v>223</v>
      </c>
      <c r="I18" s="34" t="s">
        <v>216</v>
      </c>
    </row>
    <row r="19" spans="1:9" x14ac:dyDescent="0.25">
      <c r="A19" s="34" t="s">
        <v>38</v>
      </c>
      <c r="B19" s="34" t="s">
        <v>224</v>
      </c>
      <c r="C19" s="34" t="s">
        <v>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B205-1F1F-45DB-98DF-FB3A49C10E7B}">
  <sheetPr codeName="Sheet5"/>
  <dimension ref="A1:M56"/>
  <sheetViews>
    <sheetView topLeftCell="A4" zoomScale="86" zoomScaleNormal="86" workbookViewId="0">
      <selection activeCell="C16" sqref="C16"/>
    </sheetView>
  </sheetViews>
  <sheetFormatPr defaultRowHeight="15" x14ac:dyDescent="0.25"/>
  <cols>
    <col min="1" max="1" width="9.42578125" style="7" bestFit="1" customWidth="1"/>
    <col min="2" max="2" width="28.42578125" style="7" bestFit="1" customWidth="1"/>
    <col min="3" max="3" width="28.85546875" style="7" bestFit="1" customWidth="1"/>
    <col min="4" max="4" width="32.42578125" style="7" bestFit="1" customWidth="1"/>
    <col min="5" max="5" width="52.85546875" style="7" bestFit="1" customWidth="1"/>
    <col min="6" max="6" width="19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4" width="9.140625" style="7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3" s="12" customFormat="1" ht="15.75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/>
    </row>
    <row r="2" spans="1:13" s="12" customFormat="1" ht="15.75" x14ac:dyDescent="0.25">
      <c r="A2" s="9"/>
      <c r="B2" s="9" t="s">
        <v>85</v>
      </c>
      <c r="C2" s="10" t="s">
        <v>11</v>
      </c>
      <c r="D2" s="10" t="s">
        <v>17</v>
      </c>
      <c r="E2" s="10" t="s">
        <v>18</v>
      </c>
      <c r="F2" s="10" t="s">
        <v>19</v>
      </c>
      <c r="G2" s="10"/>
      <c r="H2" s="10"/>
      <c r="I2" s="10"/>
      <c r="J2" s="10"/>
      <c r="K2" s="11"/>
    </row>
    <row r="3" spans="1:13" s="12" customFormat="1" ht="15.75" x14ac:dyDescent="0.25">
      <c r="A3" s="9"/>
      <c r="B3" s="9" t="s">
        <v>86</v>
      </c>
      <c r="C3" s="10" t="s">
        <v>11</v>
      </c>
      <c r="D3" s="10" t="s">
        <v>17</v>
      </c>
      <c r="E3" s="10" t="s">
        <v>18</v>
      </c>
      <c r="F3" s="10" t="s">
        <v>19</v>
      </c>
      <c r="G3" s="10"/>
      <c r="H3" s="10"/>
      <c r="I3" s="10"/>
      <c r="J3" s="10"/>
      <c r="K3" s="11"/>
    </row>
    <row r="4" spans="1:13" s="12" customFormat="1" ht="15.75" x14ac:dyDescent="0.25">
      <c r="A4" s="9"/>
      <c r="B4" s="9" t="s">
        <v>87</v>
      </c>
      <c r="C4" s="10" t="s">
        <v>11</v>
      </c>
      <c r="D4" s="10" t="s">
        <v>17</v>
      </c>
      <c r="E4" s="10" t="s">
        <v>18</v>
      </c>
      <c r="F4" s="10" t="s">
        <v>19</v>
      </c>
      <c r="G4" s="10"/>
      <c r="H4" s="10"/>
      <c r="I4" s="10"/>
      <c r="J4" s="10"/>
      <c r="K4" s="11"/>
    </row>
    <row r="5" spans="1:13" s="12" customFormat="1" ht="15.75" x14ac:dyDescent="0.25">
      <c r="A5" s="9"/>
      <c r="B5" s="9" t="s">
        <v>88</v>
      </c>
      <c r="C5" s="10" t="s">
        <v>11</v>
      </c>
      <c r="D5" s="10" t="s">
        <v>24</v>
      </c>
      <c r="E5" s="10" t="s">
        <v>23</v>
      </c>
      <c r="F5" s="10" t="s">
        <v>22</v>
      </c>
      <c r="G5" s="10" t="s">
        <v>21</v>
      </c>
      <c r="H5" s="10" t="s">
        <v>43</v>
      </c>
      <c r="I5" s="10" t="s">
        <v>20</v>
      </c>
      <c r="J5" s="10"/>
      <c r="K5" s="11"/>
    </row>
    <row r="6" spans="1:13" s="12" customFormat="1" ht="15.75" x14ac:dyDescent="0.25">
      <c r="A6" s="9"/>
      <c r="B6" s="9" t="s">
        <v>91</v>
      </c>
      <c r="C6" s="9" t="s">
        <v>11</v>
      </c>
      <c r="D6" s="9" t="s">
        <v>12</v>
      </c>
      <c r="E6" s="9" t="s">
        <v>40</v>
      </c>
      <c r="F6" s="9" t="s">
        <v>48</v>
      </c>
      <c r="G6" s="9" t="s">
        <v>49</v>
      </c>
      <c r="H6" s="9" t="s">
        <v>20</v>
      </c>
      <c r="I6" s="11" t="s">
        <v>50</v>
      </c>
      <c r="J6" s="11"/>
      <c r="K6" s="11"/>
    </row>
    <row r="7" spans="1:13" s="12" customFormat="1" ht="15.75" x14ac:dyDescent="0.25">
      <c r="A7" s="9"/>
      <c r="B7" s="9" t="s">
        <v>102</v>
      </c>
      <c r="C7" s="9" t="s">
        <v>26</v>
      </c>
      <c r="D7" s="9" t="s">
        <v>103</v>
      </c>
      <c r="E7" s="9" t="s">
        <v>104</v>
      </c>
      <c r="F7" s="12" t="s">
        <v>12</v>
      </c>
      <c r="G7" s="9" t="s">
        <v>48</v>
      </c>
      <c r="H7" s="9" t="s">
        <v>49</v>
      </c>
      <c r="I7" s="9"/>
      <c r="J7" s="11"/>
      <c r="K7" s="11"/>
    </row>
    <row r="8" spans="1:13" s="12" customFormat="1" ht="15.75" x14ac:dyDescent="0.25">
      <c r="A8" s="9"/>
      <c r="B8" s="9" t="s">
        <v>106</v>
      </c>
      <c r="C8" s="9" t="s">
        <v>11</v>
      </c>
      <c r="D8" s="12" t="s">
        <v>12</v>
      </c>
      <c r="E8" s="12" t="s">
        <v>107</v>
      </c>
      <c r="F8" s="12" t="s">
        <v>128</v>
      </c>
      <c r="G8" s="9" t="s">
        <v>108</v>
      </c>
      <c r="H8" s="9" t="s">
        <v>129</v>
      </c>
      <c r="I8" s="11" t="s">
        <v>50</v>
      </c>
      <c r="K8" s="11"/>
    </row>
    <row r="10" spans="1:13" x14ac:dyDescent="0.25">
      <c r="C10" s="15" t="s">
        <v>132</v>
      </c>
      <c r="D10" s="15" t="s">
        <v>133</v>
      </c>
      <c r="E10" s="15" t="s">
        <v>134</v>
      </c>
      <c r="F10" s="15" t="s">
        <v>138</v>
      </c>
      <c r="G10" s="15" t="s">
        <v>135</v>
      </c>
      <c r="H10" s="15" t="s">
        <v>139</v>
      </c>
      <c r="I10" s="17" t="s">
        <v>136</v>
      </c>
      <c r="J10" s="17" t="s">
        <v>137</v>
      </c>
      <c r="K10" s="17" t="s">
        <v>140</v>
      </c>
      <c r="L10" s="17" t="s">
        <v>141</v>
      </c>
      <c r="M10" s="17" t="s">
        <v>142</v>
      </c>
    </row>
    <row r="11" spans="1:13" x14ac:dyDescent="0.25">
      <c r="C11" s="14" t="s">
        <v>190</v>
      </c>
      <c r="D11" s="18" t="s">
        <v>125</v>
      </c>
      <c r="E11" s="18">
        <v>0.6</v>
      </c>
      <c r="F11" s="18">
        <v>30</v>
      </c>
      <c r="G11" s="18" t="str">
        <f>"("&amp;F11-E11&amp;" "&amp;F11-E11&amp;")"</f>
        <v>(29.4 29.4)</v>
      </c>
      <c r="H11" s="14" t="s">
        <v>164</v>
      </c>
      <c r="I11" s="18">
        <v>0.2</v>
      </c>
      <c r="J11" s="18">
        <v>0.4</v>
      </c>
      <c r="K11" s="18" t="s">
        <v>163</v>
      </c>
      <c r="L11" s="18">
        <v>63.36</v>
      </c>
      <c r="M11" s="18">
        <v>63</v>
      </c>
    </row>
    <row r="12" spans="1:13" x14ac:dyDescent="0.25">
      <c r="C12" s="14" t="s">
        <v>191</v>
      </c>
      <c r="D12" s="18" t="s">
        <v>125</v>
      </c>
      <c r="E12" s="18">
        <v>1</v>
      </c>
      <c r="F12" s="18">
        <v>30</v>
      </c>
      <c r="G12" s="18" t="str">
        <f>"("&amp;F12-E12+2*$C$24&amp;" "&amp;F12-E12&amp;")"</f>
        <v>(29 29)</v>
      </c>
      <c r="H12" s="14" t="s">
        <v>164</v>
      </c>
      <c r="I12" s="18">
        <v>0.2</v>
      </c>
      <c r="J12" s="18">
        <v>0.4</v>
      </c>
      <c r="K12" s="18" t="s">
        <v>171</v>
      </c>
      <c r="L12" s="18">
        <v>63.36</v>
      </c>
      <c r="M12" s="18">
        <v>63</v>
      </c>
    </row>
    <row r="13" spans="1:13" x14ac:dyDescent="0.25">
      <c r="C13" s="14" t="s">
        <v>192</v>
      </c>
      <c r="D13" s="18" t="s">
        <v>125</v>
      </c>
      <c r="E13" s="18">
        <v>1.4</v>
      </c>
      <c r="F13" s="18">
        <v>30</v>
      </c>
      <c r="G13" s="18" t="str">
        <f>"("&amp;F13-E13+2*$C$24&amp;" "&amp;F13-E13&amp;")"</f>
        <v>(28.6 28.6)</v>
      </c>
      <c r="H13" s="14" t="s">
        <v>164</v>
      </c>
      <c r="I13" s="18">
        <v>0.2</v>
      </c>
      <c r="J13" s="18">
        <v>0.4</v>
      </c>
      <c r="K13" s="18" t="s">
        <v>163</v>
      </c>
      <c r="L13" s="18">
        <v>63.36</v>
      </c>
      <c r="M13" s="18">
        <v>63</v>
      </c>
    </row>
    <row r="14" spans="1:13" x14ac:dyDescent="0.25">
      <c r="C14" s="19" t="s">
        <v>193</v>
      </c>
      <c r="D14" s="20" t="s">
        <v>125</v>
      </c>
      <c r="E14" s="20">
        <v>1.4</v>
      </c>
      <c r="F14" s="20">
        <v>20</v>
      </c>
      <c r="G14" s="20" t="str">
        <f>"("&amp;F14-E14+C24&amp;" "&amp;F14-E14&amp;")"</f>
        <v>(18.6 18.6)</v>
      </c>
      <c r="H14" s="14" t="s">
        <v>164</v>
      </c>
      <c r="I14" s="20">
        <v>0.2</v>
      </c>
      <c r="J14" s="20">
        <v>0.4</v>
      </c>
      <c r="K14" s="20" t="s">
        <v>170</v>
      </c>
      <c r="L14" s="18">
        <v>63.36</v>
      </c>
      <c r="M14" s="18">
        <v>63</v>
      </c>
    </row>
    <row r="22" spans="1:9" ht="15.75" thickBot="1" x14ac:dyDescent="0.3"/>
    <row r="23" spans="1:9" ht="16.5" thickTop="1" thickBot="1" x14ac:dyDescent="0.3">
      <c r="B23" s="22" t="s">
        <v>126</v>
      </c>
      <c r="C23" s="23" t="s">
        <v>189</v>
      </c>
      <c r="E23" s="22" t="s">
        <v>143</v>
      </c>
      <c r="F23" s="16"/>
    </row>
    <row r="24" spans="1:9" ht="16.5" thickTop="1" thickBot="1" x14ac:dyDescent="0.3">
      <c r="B24" s="22" t="s">
        <v>130</v>
      </c>
      <c r="C24" s="31">
        <v>0</v>
      </c>
      <c r="D24" s="30">
        <v>0.2</v>
      </c>
    </row>
    <row r="25" spans="1:9" ht="15.75" thickTop="1" x14ac:dyDescent="0.25">
      <c r="C25" s="7" t="s">
        <v>168</v>
      </c>
      <c r="D25" s="7" t="s">
        <v>169</v>
      </c>
    </row>
    <row r="28" spans="1:9" s="14" customFormat="1" x14ac:dyDescent="0.25">
      <c r="A28" s="13" t="s">
        <v>38</v>
      </c>
      <c r="B28" s="13" t="s">
        <v>39</v>
      </c>
      <c r="C28" s="13" t="str">
        <f>$C$23</f>
        <v>nik76d9lib2_x76c_lay</v>
      </c>
      <c r="D28" s="13" t="str">
        <f>$F$23&amp;C11</f>
        <v>127600c_9_1x576_v_m18022d</v>
      </c>
      <c r="E28" s="13" t="s">
        <v>118</v>
      </c>
      <c r="F28" s="14">
        <f>L11</f>
        <v>63.36</v>
      </c>
      <c r="G28" s="14">
        <f>M11</f>
        <v>63</v>
      </c>
      <c r="H28" s="14">
        <v>0</v>
      </c>
      <c r="I28" s="14">
        <v>0</v>
      </c>
    </row>
    <row r="29" spans="1:9" x14ac:dyDescent="0.25">
      <c r="A29" s="7" t="s">
        <v>38</v>
      </c>
      <c r="B29" s="7" t="s">
        <v>119</v>
      </c>
      <c r="C29" s="7" t="s">
        <v>10</v>
      </c>
      <c r="D29" s="7" t="s">
        <v>183</v>
      </c>
      <c r="E29" s="7" t="str">
        <f>-F28/2&amp;" "&amp;-G28/2+$C$24&amp;" "&amp;F28/2&amp;" "&amp;G28/2-$C$24</f>
        <v>-31.68 -31.5 31.68 31.5</v>
      </c>
      <c r="F29" s="7">
        <v>0.2</v>
      </c>
      <c r="G29" s="7">
        <v>0.4</v>
      </c>
      <c r="H29" s="7" t="s">
        <v>167</v>
      </c>
    </row>
    <row r="30" spans="1:9" x14ac:dyDescent="0.25">
      <c r="A30" s="7" t="s">
        <v>38</v>
      </c>
      <c r="B30" s="7" t="s">
        <v>127</v>
      </c>
      <c r="C30" s="7" t="s">
        <v>10</v>
      </c>
      <c r="D30" s="7" t="s">
        <v>184</v>
      </c>
      <c r="E30" s="7" t="str">
        <f>"("&amp;E11&amp;" "&amp;E11&amp;")"</f>
        <v>(0.6 0.6)</v>
      </c>
      <c r="F30" s="7" t="str">
        <f>K11</f>
        <v>(25 25)</v>
      </c>
      <c r="G30" s="7" t="str">
        <f>G11</f>
        <v>(29.4 29.4)</v>
      </c>
      <c r="H30" s="7" t="str">
        <f>H11</f>
        <v>((5.2))</v>
      </c>
    </row>
    <row r="31" spans="1:9" x14ac:dyDescent="0.25">
      <c r="A31" s="7" t="s">
        <v>38</v>
      </c>
      <c r="B31" s="7" t="s">
        <v>101</v>
      </c>
      <c r="C31" s="7" t="s">
        <v>10</v>
      </c>
      <c r="D31" s="7" t="s">
        <v>183</v>
      </c>
      <c r="E31" s="7" t="s">
        <v>184</v>
      </c>
      <c r="F31" s="7" t="s">
        <v>185</v>
      </c>
    </row>
    <row r="32" spans="1:9" x14ac:dyDescent="0.25">
      <c r="B32" s="7" t="s">
        <v>144</v>
      </c>
      <c r="C32" s="7" t="s">
        <v>10</v>
      </c>
      <c r="D32" s="7" t="s">
        <v>186</v>
      </c>
      <c r="E32" s="7" t="s">
        <v>187</v>
      </c>
    </row>
    <row r="36" spans="1:9" s="14" customFormat="1" x14ac:dyDescent="0.25">
      <c r="A36" s="13" t="s">
        <v>38</v>
      </c>
      <c r="B36" s="13" t="s">
        <v>39</v>
      </c>
      <c r="C36" s="13" t="str">
        <f>$C$23</f>
        <v>nik76d9lib2_x76c_lay</v>
      </c>
      <c r="D36" s="13" t="str">
        <f>$F$23&amp;C12</f>
        <v>127600c_9_1x576_v_m18023d</v>
      </c>
      <c r="E36" s="13" t="s">
        <v>118</v>
      </c>
      <c r="F36" s="14">
        <f>L12</f>
        <v>63.36</v>
      </c>
      <c r="G36" s="14">
        <f>M12</f>
        <v>63</v>
      </c>
      <c r="H36" s="14">
        <v>0</v>
      </c>
      <c r="I36" s="14">
        <v>0</v>
      </c>
    </row>
    <row r="37" spans="1:9" x14ac:dyDescent="0.25">
      <c r="A37" s="7" t="s">
        <v>38</v>
      </c>
      <c r="B37" s="7" t="s">
        <v>119</v>
      </c>
      <c r="C37" s="7" t="s">
        <v>10</v>
      </c>
      <c r="D37" s="7" t="s">
        <v>183</v>
      </c>
      <c r="E37" s="7" t="str">
        <f>-F36/2&amp;" "&amp;-G36/2+$D$24&amp;" "&amp;F36/2&amp;" "&amp;G36/2-$D$24</f>
        <v>-31.68 -31.3 31.68 31.3</v>
      </c>
      <c r="F37" s="7">
        <v>0.2</v>
      </c>
      <c r="G37" s="7">
        <v>0.4</v>
      </c>
      <c r="H37" s="7" t="s">
        <v>167</v>
      </c>
    </row>
    <row r="38" spans="1:9" x14ac:dyDescent="0.25">
      <c r="A38" s="7" t="s">
        <v>38</v>
      </c>
      <c r="B38" s="7" t="s">
        <v>127</v>
      </c>
      <c r="C38" s="7" t="s">
        <v>10</v>
      </c>
      <c r="D38" s="7" t="s">
        <v>184</v>
      </c>
      <c r="E38" s="7" t="str">
        <f>"("&amp;E12&amp;" "&amp;E12&amp;")"</f>
        <v>(1 1)</v>
      </c>
      <c r="F38" s="7" t="str">
        <f>K12</f>
        <v>(25.4 25.4)</v>
      </c>
      <c r="G38" s="7" t="str">
        <f>G12</f>
        <v>(29 29)</v>
      </c>
      <c r="H38" s="7" t="str">
        <f>H12</f>
        <v>((5.2))</v>
      </c>
    </row>
    <row r="39" spans="1:9" x14ac:dyDescent="0.25">
      <c r="A39" s="7" t="s">
        <v>38</v>
      </c>
      <c r="B39" s="7" t="s">
        <v>101</v>
      </c>
      <c r="C39" s="7" t="s">
        <v>10</v>
      </c>
      <c r="D39" s="7" t="s">
        <v>183</v>
      </c>
      <c r="E39" s="7" t="s">
        <v>184</v>
      </c>
      <c r="F39" s="7" t="s">
        <v>185</v>
      </c>
    </row>
    <row r="40" spans="1:9" x14ac:dyDescent="0.25">
      <c r="B40" s="7" t="s">
        <v>144</v>
      </c>
      <c r="C40" s="7" t="s">
        <v>10</v>
      </c>
      <c r="D40" s="7" t="s">
        <v>186</v>
      </c>
      <c r="E40" s="7" t="s">
        <v>187</v>
      </c>
    </row>
    <row r="44" spans="1:9" s="14" customFormat="1" x14ac:dyDescent="0.25">
      <c r="A44" s="13" t="s">
        <v>38</v>
      </c>
      <c r="B44" s="13" t="s">
        <v>39</v>
      </c>
      <c r="C44" s="13" t="str">
        <f>$C$23</f>
        <v>nik76d9lib2_x76c_lay</v>
      </c>
      <c r="D44" s="13" t="str">
        <f>$F$23&amp;C13</f>
        <v>127600c_9_1x576_v_m18024d</v>
      </c>
      <c r="E44" s="13" t="s">
        <v>118</v>
      </c>
      <c r="F44" s="14">
        <f>L13</f>
        <v>63.36</v>
      </c>
      <c r="G44" s="14">
        <f>M13</f>
        <v>63</v>
      </c>
      <c r="H44" s="14">
        <v>0</v>
      </c>
      <c r="I44" s="14">
        <v>0</v>
      </c>
    </row>
    <row r="45" spans="1:9" x14ac:dyDescent="0.25">
      <c r="A45" s="7" t="s">
        <v>38</v>
      </c>
      <c r="B45" s="7" t="s">
        <v>119</v>
      </c>
      <c r="C45" s="7" t="s">
        <v>10</v>
      </c>
      <c r="D45" s="7" t="s">
        <v>183</v>
      </c>
      <c r="E45" s="7" t="str">
        <f>-F44/2&amp;" "&amp;-G44/2+$C$24&amp;" "&amp;F44/2&amp;" "&amp;G44/2-$C$24</f>
        <v>-31.68 -31.5 31.68 31.5</v>
      </c>
      <c r="F45" s="7">
        <v>0.2</v>
      </c>
      <c r="G45" s="7">
        <v>0.4</v>
      </c>
      <c r="H45" s="7" t="s">
        <v>167</v>
      </c>
    </row>
    <row r="46" spans="1:9" x14ac:dyDescent="0.25">
      <c r="A46" s="7" t="s">
        <v>38</v>
      </c>
      <c r="B46" s="7" t="s">
        <v>127</v>
      </c>
      <c r="C46" s="7" t="s">
        <v>10</v>
      </c>
      <c r="D46" s="7" t="s">
        <v>184</v>
      </c>
      <c r="E46" s="7" t="str">
        <f>"("&amp;E13&amp;" "&amp;E13&amp;")"</f>
        <v>(1.4 1.4)</v>
      </c>
      <c r="F46" s="7" t="str">
        <f>K13</f>
        <v>(25 25)</v>
      </c>
      <c r="G46" s="7" t="str">
        <f>G13</f>
        <v>(28.6 28.6)</v>
      </c>
      <c r="H46" s="7" t="str">
        <f>H13</f>
        <v>((5.2))</v>
      </c>
    </row>
    <row r="47" spans="1:9" x14ac:dyDescent="0.25">
      <c r="A47" s="7" t="s">
        <v>38</v>
      </c>
      <c r="B47" s="7" t="s">
        <v>101</v>
      </c>
      <c r="C47" s="7" t="s">
        <v>10</v>
      </c>
      <c r="D47" s="7" t="s">
        <v>183</v>
      </c>
      <c r="E47" s="7" t="s">
        <v>184</v>
      </c>
      <c r="F47" s="7" t="s">
        <v>185</v>
      </c>
    </row>
    <row r="48" spans="1:9" x14ac:dyDescent="0.25">
      <c r="B48" s="7" t="s">
        <v>144</v>
      </c>
      <c r="C48" s="7" t="s">
        <v>10</v>
      </c>
      <c r="D48" s="7" t="s">
        <v>186</v>
      </c>
      <c r="E48" s="7" t="s">
        <v>187</v>
      </c>
    </row>
    <row r="52" spans="1:9" s="19" customFormat="1" x14ac:dyDescent="0.25">
      <c r="A52" s="13" t="s">
        <v>38</v>
      </c>
      <c r="B52" s="21" t="s">
        <v>39</v>
      </c>
      <c r="C52" s="21" t="str">
        <f>$C$23</f>
        <v>nik76d9lib2_x76c_lay</v>
      </c>
      <c r="D52" s="21" t="str">
        <f>$F$23&amp;C14</f>
        <v>127600c_9_1x576_v_m18030d</v>
      </c>
      <c r="E52" s="21" t="s">
        <v>118</v>
      </c>
      <c r="F52" s="19">
        <f>L14</f>
        <v>63.36</v>
      </c>
      <c r="G52" s="19">
        <f>M14</f>
        <v>63</v>
      </c>
      <c r="H52" s="19">
        <v>0</v>
      </c>
      <c r="I52" s="19">
        <v>0</v>
      </c>
    </row>
    <row r="53" spans="1:9" x14ac:dyDescent="0.25">
      <c r="A53" s="7" t="s">
        <v>38</v>
      </c>
      <c r="B53" s="7" t="s">
        <v>119</v>
      </c>
      <c r="C53" s="7" t="s">
        <v>10</v>
      </c>
      <c r="D53" s="7" t="s">
        <v>183</v>
      </c>
      <c r="E53" s="7" t="str">
        <f>-F52/2&amp;" "&amp;-G52/2+$D$24&amp;" "&amp;F52/2&amp;" "&amp;G52/2-$D$24</f>
        <v>-31.68 -31.3 31.68 31.3</v>
      </c>
      <c r="F53" s="7">
        <v>0.2</v>
      </c>
      <c r="G53" s="7">
        <v>0.4</v>
      </c>
      <c r="H53" s="7" t="s">
        <v>167</v>
      </c>
    </row>
    <row r="54" spans="1:9" x14ac:dyDescent="0.25">
      <c r="A54" s="7" t="s">
        <v>38</v>
      </c>
      <c r="B54" s="7" t="s">
        <v>127</v>
      </c>
      <c r="C54" s="7" t="s">
        <v>10</v>
      </c>
      <c r="D54" s="7" t="s">
        <v>184</v>
      </c>
      <c r="E54" s="7" t="str">
        <f>"("&amp;E14-C24&amp;" "&amp;E14&amp;")"</f>
        <v>(1.4 1.4)</v>
      </c>
      <c r="F54" s="7" t="str">
        <f>K14</f>
        <v>(17.4 17.4)</v>
      </c>
      <c r="G54" s="7" t="str">
        <f>G14</f>
        <v>(18.6 18.6)</v>
      </c>
      <c r="H54" s="7" t="str">
        <f>H14</f>
        <v>((5.2))</v>
      </c>
    </row>
    <row r="55" spans="1:9" x14ac:dyDescent="0.25">
      <c r="A55" s="7" t="s">
        <v>38</v>
      </c>
      <c r="B55" s="7" t="s">
        <v>101</v>
      </c>
      <c r="C55" s="7" t="s">
        <v>10</v>
      </c>
      <c r="D55" s="7" t="s">
        <v>183</v>
      </c>
      <c r="E55" s="7" t="s">
        <v>184</v>
      </c>
      <c r="F55" s="7" t="s">
        <v>185</v>
      </c>
    </row>
    <row r="56" spans="1:9" x14ac:dyDescent="0.25">
      <c r="B56" s="7" t="s">
        <v>144</v>
      </c>
      <c r="C56" s="7" t="s">
        <v>10</v>
      </c>
      <c r="D56" s="7" t="s">
        <v>186</v>
      </c>
      <c r="E56" s="7" t="s">
        <v>187</v>
      </c>
    </row>
  </sheetData>
  <autoFilter ref="D1:D26" xr:uid="{50C3F8DE-D8B4-4FB6-B3A6-52A6A5D0D31A}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D501-6A58-4F78-9AD8-06FE6208260A}">
  <sheetPr codeName="Sheet6"/>
  <dimension ref="A1:M47"/>
  <sheetViews>
    <sheetView topLeftCell="A4" zoomScale="90" zoomScaleNormal="90" workbookViewId="0">
      <selection activeCell="C23" sqref="C23"/>
    </sheetView>
  </sheetViews>
  <sheetFormatPr defaultRowHeight="15" x14ac:dyDescent="0.25"/>
  <cols>
    <col min="1" max="1" width="9.42578125" style="7" bestFit="1" customWidth="1"/>
    <col min="2" max="2" width="28.42578125" style="7" bestFit="1" customWidth="1"/>
    <col min="3" max="3" width="27.28515625" style="7" bestFit="1" customWidth="1"/>
    <col min="4" max="4" width="32.42578125" style="7" bestFit="1" customWidth="1"/>
    <col min="5" max="5" width="52.85546875" style="7" bestFit="1" customWidth="1"/>
    <col min="6" max="6" width="19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4" width="9.140625" style="7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3" s="12" customFormat="1" ht="15.75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/>
    </row>
    <row r="2" spans="1:13" s="12" customFormat="1" ht="15.75" x14ac:dyDescent="0.25">
      <c r="A2" s="9"/>
      <c r="B2" s="9" t="s">
        <v>85</v>
      </c>
      <c r="C2" s="10" t="s">
        <v>11</v>
      </c>
      <c r="D2" s="10" t="s">
        <v>17</v>
      </c>
      <c r="E2" s="10" t="s">
        <v>18</v>
      </c>
      <c r="F2" s="10" t="s">
        <v>19</v>
      </c>
      <c r="G2" s="10"/>
      <c r="H2" s="10"/>
      <c r="I2" s="10"/>
      <c r="J2" s="10"/>
      <c r="K2" s="11"/>
    </row>
    <row r="3" spans="1:13" s="12" customFormat="1" ht="15.75" x14ac:dyDescent="0.25">
      <c r="A3" s="9"/>
      <c r="B3" s="9" t="s">
        <v>86</v>
      </c>
      <c r="C3" s="10" t="s">
        <v>11</v>
      </c>
      <c r="D3" s="10" t="s">
        <v>17</v>
      </c>
      <c r="E3" s="10" t="s">
        <v>18</v>
      </c>
      <c r="F3" s="10" t="s">
        <v>19</v>
      </c>
      <c r="G3" s="10"/>
      <c r="H3" s="10"/>
      <c r="I3" s="10"/>
      <c r="J3" s="10"/>
      <c r="K3" s="11"/>
    </row>
    <row r="4" spans="1:13" s="12" customFormat="1" ht="15.75" x14ac:dyDescent="0.25">
      <c r="A4" s="9"/>
      <c r="B4" s="9" t="s">
        <v>87</v>
      </c>
      <c r="C4" s="10" t="s">
        <v>11</v>
      </c>
      <c r="D4" s="10" t="s">
        <v>17</v>
      </c>
      <c r="E4" s="10" t="s">
        <v>18</v>
      </c>
      <c r="F4" s="10" t="s">
        <v>19</v>
      </c>
      <c r="G4" s="10"/>
      <c r="H4" s="10"/>
      <c r="I4" s="10"/>
      <c r="J4" s="10"/>
      <c r="K4" s="11"/>
    </row>
    <row r="5" spans="1:13" s="12" customFormat="1" ht="15.75" x14ac:dyDescent="0.25">
      <c r="A5" s="9"/>
      <c r="B5" s="9" t="s">
        <v>88</v>
      </c>
      <c r="C5" s="10" t="s">
        <v>11</v>
      </c>
      <c r="D5" s="10" t="s">
        <v>24</v>
      </c>
      <c r="E5" s="10" t="s">
        <v>23</v>
      </c>
      <c r="F5" s="10" t="s">
        <v>22</v>
      </c>
      <c r="G5" s="10" t="s">
        <v>21</v>
      </c>
      <c r="H5" s="10" t="s">
        <v>43</v>
      </c>
      <c r="I5" s="10" t="s">
        <v>20</v>
      </c>
      <c r="J5" s="10"/>
      <c r="K5" s="11"/>
    </row>
    <row r="6" spans="1:13" s="12" customFormat="1" ht="15.75" x14ac:dyDescent="0.25">
      <c r="A6" s="9"/>
      <c r="B6" s="9" t="s">
        <v>91</v>
      </c>
      <c r="C6" s="9" t="s">
        <v>11</v>
      </c>
      <c r="D6" s="9" t="s">
        <v>12</v>
      </c>
      <c r="E6" s="9" t="s">
        <v>40</v>
      </c>
      <c r="F6" s="9" t="s">
        <v>48</v>
      </c>
      <c r="G6" s="9" t="s">
        <v>49</v>
      </c>
      <c r="H6" s="9" t="s">
        <v>20</v>
      </c>
      <c r="I6" s="11" t="s">
        <v>50</v>
      </c>
      <c r="J6" s="11"/>
      <c r="K6" s="11"/>
    </row>
    <row r="7" spans="1:13" s="12" customFormat="1" ht="15.75" x14ac:dyDescent="0.25">
      <c r="A7" s="9"/>
      <c r="B7" s="9" t="s">
        <v>102</v>
      </c>
      <c r="C7" s="9" t="s">
        <v>26</v>
      </c>
      <c r="D7" s="9" t="s">
        <v>103</v>
      </c>
      <c r="E7" s="9" t="s">
        <v>104</v>
      </c>
      <c r="F7" s="12" t="s">
        <v>12</v>
      </c>
      <c r="G7" s="9" t="s">
        <v>48</v>
      </c>
      <c r="H7" s="9" t="s">
        <v>49</v>
      </c>
      <c r="I7" s="9"/>
      <c r="J7" s="11"/>
      <c r="K7" s="11"/>
    </row>
    <row r="8" spans="1:13" s="12" customFormat="1" ht="15.75" x14ac:dyDescent="0.25">
      <c r="A8" s="9"/>
      <c r="B8" s="9" t="s">
        <v>106</v>
      </c>
      <c r="C8" s="9" t="s">
        <v>11</v>
      </c>
      <c r="D8" s="12" t="s">
        <v>12</v>
      </c>
      <c r="E8" s="12" t="s">
        <v>107</v>
      </c>
      <c r="F8" s="12" t="s">
        <v>128</v>
      </c>
      <c r="G8" s="9" t="s">
        <v>108</v>
      </c>
      <c r="H8" s="9" t="s">
        <v>129</v>
      </c>
      <c r="I8" s="11" t="s">
        <v>50</v>
      </c>
      <c r="K8" s="11"/>
    </row>
    <row r="10" spans="1:13" x14ac:dyDescent="0.25">
      <c r="C10" s="15" t="s">
        <v>132</v>
      </c>
      <c r="D10" s="15" t="s">
        <v>133</v>
      </c>
      <c r="E10" s="15" t="s">
        <v>134</v>
      </c>
      <c r="F10" s="15" t="s">
        <v>138</v>
      </c>
      <c r="G10" s="15" t="s">
        <v>135</v>
      </c>
      <c r="H10" s="15" t="s">
        <v>139</v>
      </c>
      <c r="I10" s="17" t="s">
        <v>136</v>
      </c>
      <c r="J10" s="17" t="s">
        <v>137</v>
      </c>
      <c r="K10" s="17" t="s">
        <v>140</v>
      </c>
      <c r="L10" s="17" t="s">
        <v>141</v>
      </c>
      <c r="M10" s="17" t="s">
        <v>142</v>
      </c>
    </row>
    <row r="11" spans="1:13" x14ac:dyDescent="0.25">
      <c r="C11" s="14" t="s">
        <v>194</v>
      </c>
      <c r="D11" s="18" t="s">
        <v>125</v>
      </c>
      <c r="E11" s="18">
        <v>0.6</v>
      </c>
      <c r="F11" s="18">
        <v>30</v>
      </c>
      <c r="G11" s="18" t="str">
        <f>"("&amp;F11-E11&amp;" "&amp;F11-E11&amp;")"</f>
        <v>(29.4 29.4)</v>
      </c>
      <c r="H11" s="14" t="s">
        <v>164</v>
      </c>
      <c r="I11" s="18">
        <v>0.2</v>
      </c>
      <c r="J11" s="18">
        <v>0.4</v>
      </c>
      <c r="K11" s="18" t="s">
        <v>188</v>
      </c>
      <c r="L11" s="18">
        <v>63.36</v>
      </c>
      <c r="M11" s="18">
        <v>63</v>
      </c>
    </row>
    <row r="12" spans="1:13" x14ac:dyDescent="0.25">
      <c r="C12" s="14" t="s">
        <v>195</v>
      </c>
      <c r="D12" s="18" t="s">
        <v>125</v>
      </c>
      <c r="E12" s="18">
        <v>1</v>
      </c>
      <c r="F12" s="18">
        <v>30</v>
      </c>
      <c r="G12" s="18" t="str">
        <f>"("&amp;F12-E12+2*$C$23&amp;" "&amp;F12-E12&amp;")"</f>
        <v>(29 29)</v>
      </c>
      <c r="H12" s="14" t="s">
        <v>164</v>
      </c>
      <c r="I12" s="18">
        <v>0.2</v>
      </c>
      <c r="J12" s="18">
        <v>0.4</v>
      </c>
      <c r="K12" s="18" t="s">
        <v>188</v>
      </c>
      <c r="L12" s="18">
        <v>63.36</v>
      </c>
      <c r="M12" s="18">
        <v>63</v>
      </c>
    </row>
    <row r="13" spans="1:13" x14ac:dyDescent="0.25">
      <c r="C13" s="14" t="s">
        <v>196</v>
      </c>
      <c r="D13" s="18" t="s">
        <v>125</v>
      </c>
      <c r="E13" s="18">
        <v>1.4</v>
      </c>
      <c r="F13" s="18">
        <v>30</v>
      </c>
      <c r="G13" s="18" t="str">
        <f>"("&amp;F13-E13+2*$C$23&amp;" "&amp;F13-E13&amp;")"</f>
        <v>(28.6 28.6)</v>
      </c>
      <c r="H13" s="14" t="s">
        <v>164</v>
      </c>
      <c r="I13" s="18">
        <v>0.2</v>
      </c>
      <c r="J13" s="18">
        <v>0.4</v>
      </c>
      <c r="K13" s="18" t="s">
        <v>188</v>
      </c>
      <c r="L13" s="18">
        <v>63.36</v>
      </c>
      <c r="M13" s="18">
        <v>63</v>
      </c>
    </row>
    <row r="21" spans="1:9" ht="15.75" thickBot="1" x14ac:dyDescent="0.3"/>
    <row r="22" spans="1:9" ht="16.5" thickTop="1" thickBot="1" x14ac:dyDescent="0.3">
      <c r="B22" s="22" t="s">
        <v>126</v>
      </c>
      <c r="C22" s="23" t="s">
        <v>189</v>
      </c>
      <c r="E22" s="22" t="s">
        <v>143</v>
      </c>
      <c r="F22" s="16"/>
    </row>
    <row r="23" spans="1:9" ht="16.5" thickTop="1" thickBot="1" x14ac:dyDescent="0.3">
      <c r="B23" s="22" t="s">
        <v>130</v>
      </c>
      <c r="C23" s="31">
        <v>0</v>
      </c>
      <c r="D23" s="30">
        <v>0.2</v>
      </c>
    </row>
    <row r="24" spans="1:9" ht="15.75" thickTop="1" x14ac:dyDescent="0.25">
      <c r="C24" s="7" t="s">
        <v>168</v>
      </c>
      <c r="D24" s="7" t="s">
        <v>169</v>
      </c>
    </row>
    <row r="27" spans="1:9" s="14" customFormat="1" x14ac:dyDescent="0.25">
      <c r="A27" s="13" t="s">
        <v>38</v>
      </c>
      <c r="B27" s="13" t="s">
        <v>39</v>
      </c>
      <c r="C27" s="13" t="str">
        <f>$C$22</f>
        <v>nik76d9lib2_x76c_lay</v>
      </c>
      <c r="D27" s="13" t="str">
        <f>$F$22&amp;C11</f>
        <v>127600c_9_1x576_v_m18078d</v>
      </c>
      <c r="E27" s="13" t="s">
        <v>118</v>
      </c>
      <c r="F27" s="14">
        <f>L11</f>
        <v>63.36</v>
      </c>
      <c r="G27" s="14">
        <f>M11</f>
        <v>63</v>
      </c>
      <c r="H27" s="14">
        <v>0</v>
      </c>
      <c r="I27" s="14">
        <v>0</v>
      </c>
    </row>
    <row r="28" spans="1:9" x14ac:dyDescent="0.25">
      <c r="A28" s="7" t="s">
        <v>38</v>
      </c>
      <c r="B28" s="7" t="s">
        <v>119</v>
      </c>
      <c r="C28" s="7" t="s">
        <v>10</v>
      </c>
      <c r="D28" s="7" t="s">
        <v>183</v>
      </c>
      <c r="E28" s="7" t="str">
        <f>-F27/2&amp;" "&amp;-G27/2+$C$23&amp;" "&amp;F27/2&amp;" "&amp;G27/2-$C$23</f>
        <v>-31.68 -31.5 31.68 31.5</v>
      </c>
      <c r="F28" s="7">
        <v>0.2</v>
      </c>
      <c r="G28" s="7">
        <v>0.4</v>
      </c>
      <c r="H28" s="7" t="s">
        <v>167</v>
      </c>
    </row>
    <row r="29" spans="1:9" x14ac:dyDescent="0.25">
      <c r="A29" s="7" t="s">
        <v>38</v>
      </c>
      <c r="B29" s="7" t="s">
        <v>127</v>
      </c>
      <c r="C29" s="7" t="s">
        <v>10</v>
      </c>
      <c r="D29" s="7" t="s">
        <v>184</v>
      </c>
      <c r="E29" s="7" t="str">
        <f>"("&amp;E11&amp;" "&amp;E11&amp;")"</f>
        <v>(0.6 0.6)</v>
      </c>
      <c r="F29" s="7" t="str">
        <f>K11</f>
        <v>(63.36 63)</v>
      </c>
      <c r="G29" s="7" t="str">
        <f>G11</f>
        <v>(29.4 29.4)</v>
      </c>
      <c r="H29" s="7" t="str">
        <f>H11</f>
        <v>((5.2))</v>
      </c>
    </row>
    <row r="30" spans="1:9" x14ac:dyDescent="0.25">
      <c r="A30" s="7" t="s">
        <v>38</v>
      </c>
      <c r="B30" s="7" t="s">
        <v>101</v>
      </c>
      <c r="C30" s="7" t="s">
        <v>10</v>
      </c>
      <c r="D30" s="7" t="s">
        <v>183</v>
      </c>
      <c r="E30" s="7" t="s">
        <v>184</v>
      </c>
      <c r="F30" s="7" t="s">
        <v>185</v>
      </c>
    </row>
    <row r="31" spans="1:9" x14ac:dyDescent="0.25">
      <c r="B31" s="7" t="s">
        <v>144</v>
      </c>
      <c r="C31" s="7" t="s">
        <v>10</v>
      </c>
      <c r="D31" s="7" t="s">
        <v>186</v>
      </c>
      <c r="E31" s="7" t="s">
        <v>187</v>
      </c>
    </row>
    <row r="35" spans="1:9" s="14" customFormat="1" x14ac:dyDescent="0.25">
      <c r="A35" s="13" t="s">
        <v>38</v>
      </c>
      <c r="B35" s="13" t="s">
        <v>39</v>
      </c>
      <c r="C35" s="13" t="str">
        <f>$C$22</f>
        <v>nik76d9lib2_x76c_lay</v>
      </c>
      <c r="D35" s="13" t="str">
        <f>$F$22&amp;C12</f>
        <v>127600c_9_1x576_v_m18079d</v>
      </c>
      <c r="E35" s="13" t="s">
        <v>118</v>
      </c>
      <c r="F35" s="14">
        <f>L12</f>
        <v>63.36</v>
      </c>
      <c r="G35" s="14">
        <f>M12</f>
        <v>63</v>
      </c>
      <c r="H35" s="14">
        <v>0</v>
      </c>
      <c r="I35" s="14">
        <v>0</v>
      </c>
    </row>
    <row r="36" spans="1:9" x14ac:dyDescent="0.25">
      <c r="A36" s="7" t="s">
        <v>38</v>
      </c>
      <c r="B36" s="7" t="s">
        <v>119</v>
      </c>
      <c r="C36" s="7" t="s">
        <v>10</v>
      </c>
      <c r="D36" s="7" t="s">
        <v>183</v>
      </c>
      <c r="E36" s="7" t="str">
        <f>-F35/2&amp;" "&amp;-G35/2+$D$23&amp;" "&amp;F35/2&amp;" "&amp;G35/2-$D$23</f>
        <v>-31.68 -31.3 31.68 31.3</v>
      </c>
      <c r="F36" s="7">
        <v>0.2</v>
      </c>
      <c r="G36" s="7">
        <v>0.4</v>
      </c>
      <c r="H36" s="7" t="s">
        <v>167</v>
      </c>
    </row>
    <row r="37" spans="1:9" x14ac:dyDescent="0.25">
      <c r="A37" s="7" t="s">
        <v>38</v>
      </c>
      <c r="B37" s="7" t="s">
        <v>127</v>
      </c>
      <c r="C37" s="7" t="s">
        <v>10</v>
      </c>
      <c r="D37" s="7" t="s">
        <v>184</v>
      </c>
      <c r="E37" s="7" t="str">
        <f>"("&amp;E12&amp;" "&amp;E12&amp;")"</f>
        <v>(1 1)</v>
      </c>
      <c r="F37" s="7" t="str">
        <f>K12</f>
        <v>(63.36 63)</v>
      </c>
      <c r="G37" s="7" t="str">
        <f>G12</f>
        <v>(29 29)</v>
      </c>
      <c r="H37" s="7" t="str">
        <f>H12</f>
        <v>((5.2))</v>
      </c>
    </row>
    <row r="38" spans="1:9" x14ac:dyDescent="0.25">
      <c r="A38" s="7" t="s">
        <v>38</v>
      </c>
      <c r="B38" s="7" t="s">
        <v>101</v>
      </c>
      <c r="C38" s="7" t="s">
        <v>10</v>
      </c>
      <c r="D38" s="7" t="s">
        <v>183</v>
      </c>
      <c r="E38" s="7" t="s">
        <v>184</v>
      </c>
      <c r="F38" s="7" t="s">
        <v>185</v>
      </c>
    </row>
    <row r="39" spans="1:9" x14ac:dyDescent="0.25">
      <c r="B39" s="7" t="s">
        <v>144</v>
      </c>
      <c r="C39" s="7" t="s">
        <v>10</v>
      </c>
      <c r="D39" s="7" t="s">
        <v>186</v>
      </c>
      <c r="E39" s="7" t="s">
        <v>187</v>
      </c>
    </row>
    <row r="43" spans="1:9" s="14" customFormat="1" x14ac:dyDescent="0.25">
      <c r="A43" s="13" t="s">
        <v>38</v>
      </c>
      <c r="B43" s="13" t="s">
        <v>39</v>
      </c>
      <c r="C43" s="13" t="str">
        <f>$C$22</f>
        <v>nik76d9lib2_x76c_lay</v>
      </c>
      <c r="D43" s="13" t="str">
        <f>$F$22&amp;C13</f>
        <v>127600c_9_1x576_v_m18080d</v>
      </c>
      <c r="E43" s="13" t="s">
        <v>118</v>
      </c>
      <c r="F43" s="14">
        <f>L13</f>
        <v>63.36</v>
      </c>
      <c r="G43" s="14">
        <f>M13</f>
        <v>63</v>
      </c>
      <c r="H43" s="14">
        <v>0</v>
      </c>
      <c r="I43" s="14">
        <v>0</v>
      </c>
    </row>
    <row r="44" spans="1:9" x14ac:dyDescent="0.25">
      <c r="A44" s="7" t="s">
        <v>38</v>
      </c>
      <c r="B44" s="7" t="s">
        <v>119</v>
      </c>
      <c r="C44" s="7" t="s">
        <v>10</v>
      </c>
      <c r="D44" s="7" t="s">
        <v>183</v>
      </c>
      <c r="E44" s="7" t="str">
        <f>-F43/2&amp;" "&amp;-G43/2+$C$23&amp;" "&amp;F43/2&amp;" "&amp;G43/2-$C$23</f>
        <v>-31.68 -31.5 31.68 31.5</v>
      </c>
      <c r="F44" s="7">
        <v>0.2</v>
      </c>
      <c r="G44" s="7">
        <v>0.4</v>
      </c>
      <c r="H44" s="7" t="s">
        <v>167</v>
      </c>
    </row>
    <row r="45" spans="1:9" x14ac:dyDescent="0.25">
      <c r="A45" s="7" t="s">
        <v>38</v>
      </c>
      <c r="B45" s="7" t="s">
        <v>127</v>
      </c>
      <c r="C45" s="7" t="s">
        <v>10</v>
      </c>
      <c r="D45" s="7" t="s">
        <v>184</v>
      </c>
      <c r="E45" s="7" t="str">
        <f>"("&amp;E13&amp;" "&amp;E13&amp;")"</f>
        <v>(1.4 1.4)</v>
      </c>
      <c r="F45" s="7" t="str">
        <f>K13</f>
        <v>(63.36 63)</v>
      </c>
      <c r="G45" s="7" t="str">
        <f>G13</f>
        <v>(28.6 28.6)</v>
      </c>
      <c r="H45" s="7" t="str">
        <f>H13</f>
        <v>((5.2))</v>
      </c>
    </row>
    <row r="46" spans="1:9" x14ac:dyDescent="0.25">
      <c r="A46" s="7" t="s">
        <v>38</v>
      </c>
      <c r="B46" s="7" t="s">
        <v>101</v>
      </c>
      <c r="C46" s="7" t="s">
        <v>10</v>
      </c>
      <c r="D46" s="7" t="s">
        <v>183</v>
      </c>
      <c r="E46" s="7" t="s">
        <v>184</v>
      </c>
      <c r="F46" s="7" t="s">
        <v>185</v>
      </c>
    </row>
    <row r="47" spans="1:9" x14ac:dyDescent="0.25">
      <c r="B47" s="7" t="s">
        <v>144</v>
      </c>
      <c r="C47" s="7" t="s">
        <v>10</v>
      </c>
      <c r="D47" s="7" t="s">
        <v>186</v>
      </c>
      <c r="E47" s="7" t="s">
        <v>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8617-BD18-4BB5-B54F-6E3D63E37BC6}">
  <sheetPr codeName="Sheet7"/>
  <dimension ref="A1:N35"/>
  <sheetViews>
    <sheetView zoomScale="90" zoomScaleNormal="90" workbookViewId="0">
      <selection activeCell="C17" sqref="C17"/>
    </sheetView>
  </sheetViews>
  <sheetFormatPr defaultRowHeight="15" x14ac:dyDescent="0.25"/>
  <cols>
    <col min="1" max="1" width="9.42578125" style="7" bestFit="1" customWidth="1"/>
    <col min="2" max="2" width="28.42578125" style="7" bestFit="1" customWidth="1"/>
    <col min="3" max="3" width="27.28515625" style="7" bestFit="1" customWidth="1"/>
    <col min="4" max="4" width="33.140625" style="7" bestFit="1" customWidth="1"/>
    <col min="5" max="5" width="49.140625" style="7" bestFit="1" customWidth="1"/>
    <col min="6" max="6" width="19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3" width="9.140625" style="7"/>
    <col min="14" max="14" width="13.28515625" style="7" bestFit="1" customWidth="1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4" s="12" customFormat="1" ht="15.75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/>
    </row>
    <row r="2" spans="1:14" s="12" customFormat="1" ht="15.75" x14ac:dyDescent="0.25">
      <c r="A2" s="9"/>
      <c r="B2" s="9" t="s">
        <v>85</v>
      </c>
      <c r="C2" s="10" t="s">
        <v>11</v>
      </c>
      <c r="D2" s="10" t="s">
        <v>17</v>
      </c>
      <c r="E2" s="10" t="s">
        <v>18</v>
      </c>
      <c r="F2" s="10" t="s">
        <v>19</v>
      </c>
      <c r="G2" s="10"/>
      <c r="H2" s="10"/>
      <c r="I2" s="10"/>
      <c r="J2" s="10"/>
      <c r="K2" s="11"/>
    </row>
    <row r="3" spans="1:14" s="12" customFormat="1" ht="15.75" x14ac:dyDescent="0.25">
      <c r="A3" s="9"/>
      <c r="B3" s="9" t="s">
        <v>86</v>
      </c>
      <c r="C3" s="10" t="s">
        <v>11</v>
      </c>
      <c r="D3" s="10" t="s">
        <v>17</v>
      </c>
      <c r="E3" s="10" t="s">
        <v>18</v>
      </c>
      <c r="F3" s="10" t="s">
        <v>19</v>
      </c>
      <c r="G3" s="10"/>
      <c r="H3" s="10"/>
      <c r="I3" s="10"/>
      <c r="J3" s="10"/>
      <c r="K3" s="11"/>
    </row>
    <row r="4" spans="1:14" s="12" customFormat="1" ht="15.75" x14ac:dyDescent="0.25">
      <c r="A4" s="9"/>
      <c r="B4" s="9" t="s">
        <v>87</v>
      </c>
      <c r="C4" s="10" t="s">
        <v>11</v>
      </c>
      <c r="D4" s="10" t="s">
        <v>17</v>
      </c>
      <c r="E4" s="10" t="s">
        <v>18</v>
      </c>
      <c r="F4" s="10" t="s">
        <v>19</v>
      </c>
      <c r="G4" s="10"/>
      <c r="H4" s="10"/>
      <c r="I4" s="10"/>
      <c r="J4" s="10"/>
      <c r="K4" s="11"/>
    </row>
    <row r="5" spans="1:14" s="12" customFormat="1" ht="15.75" x14ac:dyDescent="0.25">
      <c r="A5" s="9"/>
      <c r="B5" s="9" t="s">
        <v>88</v>
      </c>
      <c r="C5" s="10" t="s">
        <v>11</v>
      </c>
      <c r="D5" s="10" t="s">
        <v>24</v>
      </c>
      <c r="E5" s="10" t="s">
        <v>23</v>
      </c>
      <c r="F5" s="10" t="s">
        <v>22</v>
      </c>
      <c r="G5" s="10" t="s">
        <v>21</v>
      </c>
      <c r="H5" s="10" t="s">
        <v>43</v>
      </c>
      <c r="I5" s="10" t="s">
        <v>20</v>
      </c>
      <c r="J5" s="10"/>
      <c r="K5" s="11"/>
    </row>
    <row r="6" spans="1:14" s="12" customFormat="1" ht="15.75" x14ac:dyDescent="0.25">
      <c r="A6" s="9"/>
      <c r="B6" s="9" t="s">
        <v>91</v>
      </c>
      <c r="C6" s="9" t="s">
        <v>11</v>
      </c>
      <c r="D6" s="9" t="s">
        <v>12</v>
      </c>
      <c r="E6" s="9" t="s">
        <v>40</v>
      </c>
      <c r="F6" s="9" t="s">
        <v>48</v>
      </c>
      <c r="G6" s="9" t="s">
        <v>49</v>
      </c>
      <c r="H6" s="9" t="s">
        <v>20</v>
      </c>
      <c r="I6" s="11" t="s">
        <v>50</v>
      </c>
      <c r="J6" s="11"/>
      <c r="K6" s="11"/>
    </row>
    <row r="7" spans="1:14" s="12" customFormat="1" ht="15.75" hidden="1" x14ac:dyDescent="0.25">
      <c r="A7" s="9"/>
      <c r="B7" s="9" t="s">
        <v>106</v>
      </c>
      <c r="C7" s="9" t="s">
        <v>11</v>
      </c>
      <c r="D7" s="12" t="s">
        <v>12</v>
      </c>
      <c r="E7" s="12" t="s">
        <v>107</v>
      </c>
      <c r="F7" s="12" t="s">
        <v>128</v>
      </c>
      <c r="G7" s="9" t="s">
        <v>108</v>
      </c>
      <c r="H7" s="9" t="s">
        <v>129</v>
      </c>
      <c r="I7" s="11" t="s">
        <v>50</v>
      </c>
      <c r="K7" s="11"/>
    </row>
    <row r="8" spans="1:14" s="12" customFormat="1" ht="15.75" x14ac:dyDescent="0.25">
      <c r="A8" s="9"/>
      <c r="B8" s="9" t="s">
        <v>120</v>
      </c>
      <c r="C8" s="9" t="s">
        <v>11</v>
      </c>
      <c r="D8" s="9" t="s">
        <v>12</v>
      </c>
      <c r="E8" s="9" t="s">
        <v>48</v>
      </c>
      <c r="F8" s="9" t="s">
        <v>121</v>
      </c>
      <c r="G8" s="9" t="s">
        <v>122</v>
      </c>
      <c r="H8" s="9" t="s">
        <v>123</v>
      </c>
      <c r="I8" s="11" t="s">
        <v>50</v>
      </c>
      <c r="K8" s="11"/>
    </row>
    <row r="9" spans="1:14" x14ac:dyDescent="0.25">
      <c r="C9" s="15" t="s">
        <v>132</v>
      </c>
      <c r="D9" s="15" t="s">
        <v>133</v>
      </c>
      <c r="E9" s="15" t="s">
        <v>134</v>
      </c>
      <c r="F9" s="15" t="s">
        <v>150</v>
      </c>
      <c r="G9" s="15" t="s">
        <v>146</v>
      </c>
      <c r="H9" s="17" t="s">
        <v>136</v>
      </c>
      <c r="I9" s="17" t="s">
        <v>137</v>
      </c>
      <c r="J9" s="25" t="s">
        <v>148</v>
      </c>
      <c r="K9" s="25" t="s">
        <v>149</v>
      </c>
      <c r="L9" s="17" t="s">
        <v>141</v>
      </c>
      <c r="M9" s="17" t="s">
        <v>142</v>
      </c>
      <c r="N9" s="17" t="s">
        <v>151</v>
      </c>
    </row>
    <row r="10" spans="1:14" hidden="1" x14ac:dyDescent="0.25">
      <c r="C10" s="14" t="s">
        <v>197</v>
      </c>
      <c r="D10" s="18" t="s">
        <v>124</v>
      </c>
      <c r="E10" s="18">
        <v>0.9</v>
      </c>
      <c r="F10" s="18">
        <f>N10-E10</f>
        <v>57.1</v>
      </c>
      <c r="G10" s="18">
        <v>0</v>
      </c>
      <c r="H10" s="18">
        <v>0.1</v>
      </c>
      <c r="I10" s="18">
        <v>0.2</v>
      </c>
      <c r="J10" s="18">
        <f>F10-2*G10</f>
        <v>57.1</v>
      </c>
      <c r="K10" s="18">
        <f>F10-2*G10</f>
        <v>57.1</v>
      </c>
      <c r="L10" s="18">
        <v>61.74</v>
      </c>
      <c r="M10" s="18">
        <v>63.72</v>
      </c>
      <c r="N10" s="18">
        <v>58</v>
      </c>
    </row>
    <row r="11" spans="1:14" hidden="1" x14ac:dyDescent="0.25">
      <c r="C11" s="14" t="s">
        <v>198</v>
      </c>
      <c r="D11" s="18" t="s">
        <v>124</v>
      </c>
      <c r="E11" s="18">
        <v>1.5</v>
      </c>
      <c r="F11" s="18">
        <f>N11-E11</f>
        <v>56.5</v>
      </c>
      <c r="G11" s="18">
        <v>0</v>
      </c>
      <c r="H11" s="18">
        <v>0.1</v>
      </c>
      <c r="I11" s="18">
        <v>0.2</v>
      </c>
      <c r="J11" s="18">
        <f t="shared" ref="J11:J17" si="0">F11-2*G11</f>
        <v>56.5</v>
      </c>
      <c r="K11" s="18">
        <f t="shared" ref="K11:K17" si="1">F11-2*G11</f>
        <v>56.5</v>
      </c>
      <c r="L11" s="18">
        <v>61.74</v>
      </c>
      <c r="M11" s="18">
        <v>63.72</v>
      </c>
      <c r="N11" s="18">
        <v>58</v>
      </c>
    </row>
    <row r="12" spans="1:14" hidden="1" x14ac:dyDescent="0.25">
      <c r="C12" s="14" t="s">
        <v>199</v>
      </c>
      <c r="D12" s="18" t="s">
        <v>125</v>
      </c>
      <c r="E12" s="18">
        <v>0.9</v>
      </c>
      <c r="F12" s="18">
        <f t="shared" ref="F12:F17" si="2">N12-E12</f>
        <v>57.1</v>
      </c>
      <c r="G12" s="18">
        <v>0</v>
      </c>
      <c r="H12" s="18">
        <v>0.1</v>
      </c>
      <c r="I12" s="18">
        <v>0.2</v>
      </c>
      <c r="J12" s="18">
        <f t="shared" si="0"/>
        <v>57.1</v>
      </c>
      <c r="K12" s="18">
        <f t="shared" si="1"/>
        <v>57.1</v>
      </c>
      <c r="L12" s="18">
        <v>61.74</v>
      </c>
      <c r="M12" s="18">
        <v>63.72</v>
      </c>
      <c r="N12" s="18">
        <v>58</v>
      </c>
    </row>
    <row r="13" spans="1:14" hidden="1" x14ac:dyDescent="0.25">
      <c r="C13" s="14" t="s">
        <v>200</v>
      </c>
      <c r="D13" s="18" t="s">
        <v>125</v>
      </c>
      <c r="E13" s="18">
        <v>1.5</v>
      </c>
      <c r="F13" s="18">
        <f t="shared" si="2"/>
        <v>56.5</v>
      </c>
      <c r="G13" s="18">
        <v>0</v>
      </c>
      <c r="H13" s="18">
        <v>0.1</v>
      </c>
      <c r="I13" s="18">
        <v>0.2</v>
      </c>
      <c r="J13" s="18">
        <f t="shared" si="0"/>
        <v>56.5</v>
      </c>
      <c r="K13" s="18">
        <f t="shared" si="1"/>
        <v>56.5</v>
      </c>
      <c r="L13" s="18">
        <v>61.74</v>
      </c>
      <c r="M13" s="18">
        <v>63.72</v>
      </c>
      <c r="N13" s="18">
        <v>58</v>
      </c>
    </row>
    <row r="14" spans="1:14" hidden="1" x14ac:dyDescent="0.25">
      <c r="C14" s="19" t="s">
        <v>201</v>
      </c>
      <c r="D14" s="20" t="s">
        <v>124</v>
      </c>
      <c r="E14" s="20">
        <v>0.9</v>
      </c>
      <c r="F14" s="20">
        <f t="shared" si="2"/>
        <v>39.1</v>
      </c>
      <c r="G14" s="20">
        <v>0</v>
      </c>
      <c r="H14" s="20">
        <v>0.1</v>
      </c>
      <c r="I14" s="20">
        <v>0.2</v>
      </c>
      <c r="J14" s="20">
        <f t="shared" si="0"/>
        <v>39.1</v>
      </c>
      <c r="K14" s="20">
        <f t="shared" si="1"/>
        <v>39.1</v>
      </c>
      <c r="L14" s="20">
        <v>61.74</v>
      </c>
      <c r="M14" s="20">
        <v>63.72</v>
      </c>
      <c r="N14" s="20">
        <v>40</v>
      </c>
    </row>
    <row r="15" spans="1:14" hidden="1" x14ac:dyDescent="0.25">
      <c r="C15" s="19" t="s">
        <v>202</v>
      </c>
      <c r="D15" s="20" t="s">
        <v>124</v>
      </c>
      <c r="E15" s="20">
        <v>1.5</v>
      </c>
      <c r="F15" s="20">
        <f t="shared" si="2"/>
        <v>38.5</v>
      </c>
      <c r="G15" s="20">
        <v>0</v>
      </c>
      <c r="H15" s="20">
        <v>0.1</v>
      </c>
      <c r="I15" s="20">
        <v>0.2</v>
      </c>
      <c r="J15" s="20">
        <f t="shared" si="0"/>
        <v>38.5</v>
      </c>
      <c r="K15" s="20">
        <f t="shared" si="1"/>
        <v>38.5</v>
      </c>
      <c r="L15" s="20">
        <v>61.74</v>
      </c>
      <c r="M15" s="20">
        <v>63.72</v>
      </c>
      <c r="N15" s="20">
        <v>40</v>
      </c>
    </row>
    <row r="16" spans="1:14" hidden="1" x14ac:dyDescent="0.25">
      <c r="C16" s="19" t="s">
        <v>203</v>
      </c>
      <c r="D16" s="20" t="s">
        <v>125</v>
      </c>
      <c r="E16" s="20">
        <v>0.9</v>
      </c>
      <c r="F16" s="20">
        <f t="shared" si="2"/>
        <v>39.1</v>
      </c>
      <c r="G16" s="20">
        <v>0</v>
      </c>
      <c r="H16" s="20">
        <v>0.1</v>
      </c>
      <c r="I16" s="20">
        <v>0.2</v>
      </c>
      <c r="J16" s="20">
        <f t="shared" si="0"/>
        <v>39.1</v>
      </c>
      <c r="K16" s="20">
        <f t="shared" si="1"/>
        <v>39.1</v>
      </c>
      <c r="L16" s="20">
        <v>61.74</v>
      </c>
      <c r="M16" s="20">
        <v>63.72</v>
      </c>
      <c r="N16" s="20">
        <v>40</v>
      </c>
    </row>
    <row r="17" spans="1:14" s="26" customFormat="1" x14ac:dyDescent="0.25">
      <c r="C17" s="26" t="s">
        <v>204</v>
      </c>
      <c r="D17" s="27" t="s">
        <v>125</v>
      </c>
      <c r="E17" s="27">
        <v>2.2000000000000002</v>
      </c>
      <c r="F17" s="27">
        <f t="shared" si="2"/>
        <v>33.799999999999997</v>
      </c>
      <c r="G17" s="27">
        <v>0</v>
      </c>
      <c r="H17" s="27">
        <v>0.2</v>
      </c>
      <c r="I17" s="27">
        <v>0.4</v>
      </c>
      <c r="J17" s="27">
        <f t="shared" si="0"/>
        <v>33.799999999999997</v>
      </c>
      <c r="K17" s="27">
        <f t="shared" si="1"/>
        <v>33.799999999999997</v>
      </c>
      <c r="L17" s="18">
        <v>63.36</v>
      </c>
      <c r="M17" s="18">
        <v>63</v>
      </c>
      <c r="N17" s="18">
        <v>36</v>
      </c>
    </row>
    <row r="25" spans="1:14" ht="15.75" thickBot="1" x14ac:dyDescent="0.3"/>
    <row r="26" spans="1:14" ht="16.5" thickTop="1" thickBot="1" x14ac:dyDescent="0.3">
      <c r="B26" s="22" t="s">
        <v>126</v>
      </c>
      <c r="C26" s="23" t="s">
        <v>189</v>
      </c>
      <c r="E26" s="22" t="s">
        <v>143</v>
      </c>
      <c r="F26" s="16"/>
    </row>
    <row r="27" spans="1:14" ht="16.5" thickTop="1" thickBot="1" x14ac:dyDescent="0.3">
      <c r="B27" s="22" t="s">
        <v>130</v>
      </c>
      <c r="C27" s="24">
        <v>0.2</v>
      </c>
    </row>
    <row r="28" spans="1:14" ht="15.75" thickTop="1" x14ac:dyDescent="0.25"/>
    <row r="31" spans="1:14" s="19" customFormat="1" x14ac:dyDescent="0.25">
      <c r="A31" s="21" t="s">
        <v>38</v>
      </c>
      <c r="B31" s="21" t="s">
        <v>39</v>
      </c>
      <c r="C31" s="21" t="str">
        <f>$C$26</f>
        <v>nik76d9lib2_x76c_lay</v>
      </c>
      <c r="D31" s="21" t="str">
        <f>$F$26&amp;C17</f>
        <v>127600c_9_1x576_v_m18154d</v>
      </c>
      <c r="E31" s="21" t="s">
        <v>118</v>
      </c>
      <c r="F31" s="19">
        <f>L17</f>
        <v>63.36</v>
      </c>
      <c r="G31" s="19">
        <f>M17</f>
        <v>63</v>
      </c>
      <c r="H31" s="19">
        <v>0</v>
      </c>
      <c r="I31" s="19">
        <v>0</v>
      </c>
    </row>
    <row r="32" spans="1:14" x14ac:dyDescent="0.25">
      <c r="A32" s="7" t="s">
        <v>38</v>
      </c>
      <c r="B32" s="7" t="s">
        <v>119</v>
      </c>
      <c r="C32" s="7" t="s">
        <v>10</v>
      </c>
      <c r="D32" s="7" t="s">
        <v>183</v>
      </c>
      <c r="E32" s="7" t="str">
        <f>-F31/2&amp;" "&amp;-G31/2+$C$27&amp;" "&amp;F31/2&amp;" "&amp;G31/2-$C$27</f>
        <v>-31.68 -31.3 31.68 31.3</v>
      </c>
      <c r="F32" s="7">
        <v>0.2</v>
      </c>
      <c r="G32" s="7">
        <v>0.4</v>
      </c>
      <c r="H32" s="7" t="s">
        <v>167</v>
      </c>
    </row>
    <row r="33" spans="1:8" x14ac:dyDescent="0.25">
      <c r="A33" s="7" t="s">
        <v>38</v>
      </c>
      <c r="B33" s="7" t="s">
        <v>147</v>
      </c>
      <c r="C33" s="7" t="s">
        <v>10</v>
      </c>
      <c r="D33" s="7" t="s">
        <v>184</v>
      </c>
      <c r="E33" s="7">
        <f>E17</f>
        <v>2.2000000000000002</v>
      </c>
      <c r="F33" s="7">
        <f>F17</f>
        <v>33.799999999999997</v>
      </c>
      <c r="G33" s="7">
        <f>J17</f>
        <v>33.799999999999997</v>
      </c>
      <c r="H33" s="7">
        <f>K17</f>
        <v>33.799999999999997</v>
      </c>
    </row>
    <row r="34" spans="1:8" x14ac:dyDescent="0.25">
      <c r="A34" s="7" t="s">
        <v>38</v>
      </c>
      <c r="B34" s="7" t="s">
        <v>101</v>
      </c>
      <c r="C34" s="7" t="s">
        <v>10</v>
      </c>
      <c r="D34" s="8" t="s">
        <v>183</v>
      </c>
      <c r="E34" s="8" t="s">
        <v>184</v>
      </c>
      <c r="F34" s="8" t="s">
        <v>185</v>
      </c>
    </row>
    <row r="35" spans="1:8" x14ac:dyDescent="0.25">
      <c r="B35" s="7" t="s">
        <v>144</v>
      </c>
      <c r="C35" s="7" t="s">
        <v>10</v>
      </c>
      <c r="D35" s="7" t="s">
        <v>186</v>
      </c>
      <c r="E35" s="7" t="s">
        <v>187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sheetPr codeName="Sheet8"/>
  <dimension ref="A1:K21"/>
  <sheetViews>
    <sheetView workbookViewId="0">
      <selection activeCell="C14" sqref="C14"/>
    </sheetView>
  </sheetViews>
  <sheetFormatPr defaultRowHeight="15" x14ac:dyDescent="0.25"/>
  <cols>
    <col min="1" max="1" width="9.42578125" style="7" bestFit="1" customWidth="1"/>
    <col min="2" max="2" width="29.7109375" style="7" bestFit="1" customWidth="1"/>
    <col min="3" max="3" width="32.5703125" style="7" bestFit="1" customWidth="1"/>
    <col min="4" max="4" width="33.140625" style="7" bestFit="1" customWidth="1"/>
    <col min="5" max="5" width="35.85546875" style="7" bestFit="1" customWidth="1"/>
    <col min="6" max="6" width="19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3" width="9.140625" style="7"/>
    <col min="14" max="14" width="13.28515625" style="7" bestFit="1" customWidth="1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1" s="12" customFormat="1" ht="15.75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/>
    </row>
    <row r="2" spans="1:11" s="12" customFormat="1" ht="15.75" x14ac:dyDescent="0.25">
      <c r="A2" s="9"/>
      <c r="B2" s="9" t="s">
        <v>85</v>
      </c>
      <c r="C2" s="10" t="s">
        <v>11</v>
      </c>
      <c r="D2" s="10" t="s">
        <v>17</v>
      </c>
      <c r="E2" s="10" t="s">
        <v>18</v>
      </c>
      <c r="F2" s="10" t="s">
        <v>19</v>
      </c>
      <c r="G2" s="10"/>
      <c r="H2" s="10"/>
      <c r="I2" s="10"/>
      <c r="J2" s="10"/>
      <c r="K2" s="11"/>
    </row>
    <row r="3" spans="1:11" s="12" customFormat="1" ht="15.75" x14ac:dyDescent="0.25">
      <c r="A3" s="9"/>
      <c r="B3" s="9" t="s">
        <v>86</v>
      </c>
      <c r="C3" s="10" t="s">
        <v>11</v>
      </c>
      <c r="D3" s="10" t="s">
        <v>17</v>
      </c>
      <c r="E3" s="10" t="s">
        <v>18</v>
      </c>
      <c r="F3" s="10" t="s">
        <v>19</v>
      </c>
      <c r="G3" s="10"/>
      <c r="H3" s="10"/>
      <c r="I3" s="10"/>
      <c r="J3" s="10"/>
      <c r="K3" s="11"/>
    </row>
    <row r="4" spans="1:11" s="12" customFormat="1" ht="15.75" x14ac:dyDescent="0.25">
      <c r="A4" s="9"/>
      <c r="B4" s="9" t="s">
        <v>87</v>
      </c>
      <c r="C4" s="10" t="s">
        <v>11</v>
      </c>
      <c r="D4" s="10" t="s">
        <v>17</v>
      </c>
      <c r="E4" s="10" t="s">
        <v>18</v>
      </c>
      <c r="F4" s="10" t="s">
        <v>19</v>
      </c>
      <c r="G4" s="10"/>
      <c r="H4" s="10"/>
      <c r="I4" s="10"/>
      <c r="J4" s="10"/>
      <c r="K4" s="11"/>
    </row>
    <row r="5" spans="1:11" s="12" customFormat="1" ht="15.75" x14ac:dyDescent="0.25">
      <c r="A5" s="9"/>
      <c r="B5" s="9" t="s">
        <v>88</v>
      </c>
      <c r="C5" s="10" t="s">
        <v>11</v>
      </c>
      <c r="D5" s="10" t="s">
        <v>24</v>
      </c>
      <c r="E5" s="10" t="s">
        <v>23</v>
      </c>
      <c r="F5" s="10" t="s">
        <v>22</v>
      </c>
      <c r="G5" s="10" t="s">
        <v>21</v>
      </c>
      <c r="H5" s="10" t="s">
        <v>43</v>
      </c>
      <c r="I5" s="10" t="s">
        <v>20</v>
      </c>
      <c r="J5" s="10"/>
      <c r="K5" s="11"/>
    </row>
    <row r="6" spans="1:11" s="12" customFormat="1" ht="15.75" x14ac:dyDescent="0.25">
      <c r="A6" s="9"/>
      <c r="B6" s="9" t="s">
        <v>91</v>
      </c>
      <c r="C6" s="9" t="s">
        <v>11</v>
      </c>
      <c r="D6" s="9" t="s">
        <v>12</v>
      </c>
      <c r="E6" s="9" t="s">
        <v>40</v>
      </c>
      <c r="F6" s="9" t="s">
        <v>48</v>
      </c>
      <c r="G6" s="9" t="s">
        <v>49</v>
      </c>
      <c r="H6" s="9" t="s">
        <v>20</v>
      </c>
      <c r="I6" s="11" t="s">
        <v>50</v>
      </c>
      <c r="J6" s="11"/>
      <c r="K6" s="11"/>
    </row>
    <row r="7" spans="1:11" s="12" customFormat="1" ht="15.75" x14ac:dyDescent="0.25">
      <c r="A7" s="9"/>
      <c r="B7" s="9" t="s">
        <v>153</v>
      </c>
      <c r="C7" s="9" t="s">
        <v>11</v>
      </c>
      <c r="D7" s="9" t="s">
        <v>12</v>
      </c>
      <c r="E7" s="9" t="s">
        <v>154</v>
      </c>
      <c r="F7" s="9" t="s">
        <v>155</v>
      </c>
      <c r="G7" s="9" t="s">
        <v>156</v>
      </c>
      <c r="H7" s="9" t="s">
        <v>157</v>
      </c>
      <c r="I7" s="11" t="s">
        <v>50</v>
      </c>
      <c r="K7" s="11"/>
    </row>
    <row r="8" spans="1:11" x14ac:dyDescent="0.25">
      <c r="C8" s="15" t="s">
        <v>132</v>
      </c>
      <c r="D8" s="15" t="s">
        <v>133</v>
      </c>
      <c r="E8" s="15" t="s">
        <v>158</v>
      </c>
      <c r="F8" s="15" t="s">
        <v>159</v>
      </c>
      <c r="G8" s="17" t="s">
        <v>160</v>
      </c>
      <c r="H8" s="17" t="s">
        <v>161</v>
      </c>
      <c r="I8" s="17" t="s">
        <v>141</v>
      </c>
      <c r="J8" s="17" t="s">
        <v>142</v>
      </c>
    </row>
    <row r="9" spans="1:11" s="26" customFormat="1" x14ac:dyDescent="0.25">
      <c r="C9" s="26" t="s">
        <v>205</v>
      </c>
      <c r="D9" s="27" t="s">
        <v>125</v>
      </c>
      <c r="E9" s="27">
        <v>36</v>
      </c>
      <c r="F9" s="27">
        <v>2</v>
      </c>
      <c r="G9" s="27">
        <v>9</v>
      </c>
      <c r="H9" s="27">
        <v>0.5</v>
      </c>
      <c r="I9" s="18">
        <v>63.36</v>
      </c>
      <c r="J9" s="18">
        <v>63</v>
      </c>
    </row>
    <row r="10" spans="1:11" hidden="1" x14ac:dyDescent="0.25">
      <c r="C10" s="28" t="s">
        <v>206</v>
      </c>
      <c r="D10" s="29" t="s">
        <v>125</v>
      </c>
      <c r="E10" s="29">
        <v>52</v>
      </c>
      <c r="F10" s="29">
        <v>2</v>
      </c>
      <c r="G10" s="29">
        <v>13</v>
      </c>
      <c r="H10" s="29">
        <v>0.55000000000000004</v>
      </c>
      <c r="I10" s="29">
        <v>61.74</v>
      </c>
      <c r="J10" s="29">
        <v>63.72</v>
      </c>
    </row>
    <row r="12" spans="1:11" ht="15.75" thickBot="1" x14ac:dyDescent="0.3"/>
    <row r="13" spans="1:11" ht="16.5" thickTop="1" thickBot="1" x14ac:dyDescent="0.3">
      <c r="B13" s="22" t="s">
        <v>126</v>
      </c>
      <c r="C13" s="23" t="s">
        <v>189</v>
      </c>
      <c r="E13" s="22" t="s">
        <v>143</v>
      </c>
      <c r="F13" s="16"/>
    </row>
    <row r="14" spans="1:11" ht="16.5" thickTop="1" thickBot="1" x14ac:dyDescent="0.3">
      <c r="B14" s="22" t="s">
        <v>130</v>
      </c>
      <c r="C14" s="24">
        <v>0</v>
      </c>
    </row>
    <row r="15" spans="1:11" ht="15.75" thickTop="1" x14ac:dyDescent="0.25"/>
    <row r="17" spans="1:9" s="14" customFormat="1" x14ac:dyDescent="0.25">
      <c r="A17" s="13" t="s">
        <v>38</v>
      </c>
      <c r="B17" s="13" t="s">
        <v>39</v>
      </c>
      <c r="C17" s="13" t="str">
        <f>$C$13</f>
        <v>nik76d9lib2_x76c_lay</v>
      </c>
      <c r="D17" s="13" t="str">
        <f>$F$13&amp;C9</f>
        <v>127600c_9_1x576_v_m18173d</v>
      </c>
      <c r="E17" s="13" t="s">
        <v>118</v>
      </c>
      <c r="F17" s="14">
        <f>I9</f>
        <v>63.36</v>
      </c>
      <c r="G17" s="14">
        <f>J9</f>
        <v>63</v>
      </c>
      <c r="H17" s="14">
        <v>0</v>
      </c>
      <c r="I17" s="14">
        <v>0</v>
      </c>
    </row>
    <row r="18" spans="1:9" x14ac:dyDescent="0.25">
      <c r="A18" s="7" t="s">
        <v>38</v>
      </c>
      <c r="B18" s="7" t="s">
        <v>119</v>
      </c>
      <c r="C18" s="7" t="s">
        <v>10</v>
      </c>
      <c r="D18" s="7" t="s">
        <v>183</v>
      </c>
      <c r="E18" s="7" t="str">
        <f>-F17/2&amp;" "&amp;-G17/2+$C$14&amp;" "&amp;F17/2&amp;" "&amp;G17/2-$C$14</f>
        <v>-31.68 -31.5 31.68 31.5</v>
      </c>
      <c r="F18" s="7">
        <v>0.2</v>
      </c>
      <c r="G18" s="7">
        <v>0.4</v>
      </c>
      <c r="H18" s="7" t="s">
        <v>167</v>
      </c>
    </row>
    <row r="19" spans="1:9" x14ac:dyDescent="0.25">
      <c r="A19" s="7" t="s">
        <v>38</v>
      </c>
      <c r="B19" s="7" t="s">
        <v>162</v>
      </c>
      <c r="C19" s="7" t="s">
        <v>10</v>
      </c>
      <c r="D19" s="7" t="s">
        <v>184</v>
      </c>
      <c r="E19" s="7">
        <f>E9</f>
        <v>36</v>
      </c>
      <c r="F19" s="7">
        <f>F9</f>
        <v>2</v>
      </c>
      <c r="G19" s="7">
        <f>G9</f>
        <v>9</v>
      </c>
      <c r="H19" s="7">
        <f>H9</f>
        <v>0.5</v>
      </c>
    </row>
    <row r="20" spans="1:9" x14ac:dyDescent="0.25">
      <c r="A20" s="7" t="s">
        <v>38</v>
      </c>
      <c r="B20" s="7" t="s">
        <v>101</v>
      </c>
      <c r="C20" s="7" t="s">
        <v>10</v>
      </c>
      <c r="D20" s="7" t="s">
        <v>183</v>
      </c>
      <c r="E20" s="7" t="s">
        <v>184</v>
      </c>
      <c r="F20" s="7" t="s">
        <v>185</v>
      </c>
    </row>
    <row r="21" spans="1:9" x14ac:dyDescent="0.25">
      <c r="B21" s="7" t="s">
        <v>144</v>
      </c>
      <c r="C21" s="7" t="s">
        <v>10</v>
      </c>
      <c r="D21" s="7" t="s">
        <v>186</v>
      </c>
      <c r="E21" s="7" t="s">
        <v>187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7ADAE-4524-4B3A-B832-5E6D282FF3D5}">
  <sheetPr codeName="Sheet9"/>
  <dimension ref="A1:Q59"/>
  <sheetViews>
    <sheetView zoomScale="80" zoomScaleNormal="80" workbookViewId="0">
      <selection activeCell="C24" sqref="C24"/>
    </sheetView>
  </sheetViews>
  <sheetFormatPr defaultRowHeight="15" x14ac:dyDescent="0.25"/>
  <cols>
    <col min="1" max="1" width="9.42578125" style="7" bestFit="1" customWidth="1"/>
    <col min="2" max="2" width="28.42578125" style="7" bestFit="1" customWidth="1"/>
    <col min="3" max="3" width="27.28515625" style="7" bestFit="1" customWidth="1"/>
    <col min="4" max="4" width="33.85546875" style="7" bestFit="1" customWidth="1"/>
    <col min="5" max="5" width="27.140625" style="7" bestFit="1" customWidth="1"/>
    <col min="6" max="6" width="20.28515625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4" width="9.140625" style="7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7" s="12" customFormat="1" ht="15.75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/>
    </row>
    <row r="2" spans="1:17" s="12" customFormat="1" ht="15.75" x14ac:dyDescent="0.25">
      <c r="A2" s="9"/>
      <c r="B2" s="9" t="s">
        <v>85</v>
      </c>
      <c r="C2" s="10" t="s">
        <v>11</v>
      </c>
      <c r="D2" s="10" t="s">
        <v>17</v>
      </c>
      <c r="E2" s="10" t="s">
        <v>18</v>
      </c>
      <c r="F2" s="10" t="s">
        <v>19</v>
      </c>
      <c r="G2" s="10"/>
      <c r="H2" s="10"/>
      <c r="I2" s="10"/>
      <c r="J2" s="10"/>
      <c r="K2" s="11"/>
    </row>
    <row r="3" spans="1:17" s="12" customFormat="1" ht="15.75" x14ac:dyDescent="0.25">
      <c r="A3" s="9"/>
      <c r="B3" s="9" t="s">
        <v>86</v>
      </c>
      <c r="C3" s="10" t="s">
        <v>11</v>
      </c>
      <c r="D3" s="10" t="s">
        <v>17</v>
      </c>
      <c r="E3" s="10" t="s">
        <v>18</v>
      </c>
      <c r="F3" s="10" t="s">
        <v>19</v>
      </c>
      <c r="G3" s="10"/>
      <c r="H3" s="10"/>
      <c r="I3" s="10"/>
      <c r="J3" s="10"/>
      <c r="K3" s="11"/>
    </row>
    <row r="4" spans="1:17" s="12" customFormat="1" ht="15.75" x14ac:dyDescent="0.25">
      <c r="A4" s="9"/>
      <c r="B4" s="9" t="s">
        <v>87</v>
      </c>
      <c r="C4" s="10" t="s">
        <v>11</v>
      </c>
      <c r="D4" s="10" t="s">
        <v>17</v>
      </c>
      <c r="E4" s="10" t="s">
        <v>18</v>
      </c>
      <c r="F4" s="10" t="s">
        <v>19</v>
      </c>
      <c r="G4" s="10"/>
      <c r="H4" s="10"/>
      <c r="I4" s="10"/>
      <c r="J4" s="10"/>
      <c r="K4" s="11"/>
    </row>
    <row r="5" spans="1:17" s="12" customFormat="1" ht="15.75" x14ac:dyDescent="0.25">
      <c r="A5" s="9"/>
      <c r="B5" s="9" t="s">
        <v>88</v>
      </c>
      <c r="C5" s="10" t="s">
        <v>11</v>
      </c>
      <c r="D5" s="10" t="s">
        <v>24</v>
      </c>
      <c r="E5" s="10" t="s">
        <v>23</v>
      </c>
      <c r="F5" s="10" t="s">
        <v>22</v>
      </c>
      <c r="G5" s="10" t="s">
        <v>21</v>
      </c>
      <c r="H5" s="10" t="s">
        <v>43</v>
      </c>
      <c r="I5" s="10" t="s">
        <v>20</v>
      </c>
      <c r="J5" s="10"/>
      <c r="K5" s="11"/>
    </row>
    <row r="6" spans="1:17" s="12" customFormat="1" ht="15.75" x14ac:dyDescent="0.25">
      <c r="A6" s="9"/>
      <c r="B6" s="9" t="s">
        <v>91</v>
      </c>
      <c r="C6" s="9" t="s">
        <v>11</v>
      </c>
      <c r="D6" s="9" t="s">
        <v>12</v>
      </c>
      <c r="E6" s="9" t="s">
        <v>40</v>
      </c>
      <c r="F6" s="9" t="s">
        <v>48</v>
      </c>
      <c r="G6" s="9" t="s">
        <v>49</v>
      </c>
      <c r="H6" s="9" t="s">
        <v>20</v>
      </c>
      <c r="I6" s="11" t="s">
        <v>50</v>
      </c>
      <c r="J6" s="11"/>
      <c r="K6" s="11"/>
    </row>
    <row r="7" spans="1:17" s="12" customFormat="1" ht="15.75" x14ac:dyDescent="0.25">
      <c r="A7" s="9"/>
      <c r="B7" s="9" t="s">
        <v>102</v>
      </c>
      <c r="C7" s="9" t="s">
        <v>26</v>
      </c>
      <c r="D7" s="9" t="s">
        <v>103</v>
      </c>
      <c r="E7" s="9" t="s">
        <v>104</v>
      </c>
      <c r="F7" s="12" t="s">
        <v>12</v>
      </c>
      <c r="G7" s="9" t="s">
        <v>48</v>
      </c>
      <c r="H7" s="9" t="s">
        <v>49</v>
      </c>
      <c r="I7" s="9"/>
      <c r="J7" s="11"/>
      <c r="K7" s="11"/>
    </row>
    <row r="8" spans="1:17" s="12" customFormat="1" ht="15.75" x14ac:dyDescent="0.25">
      <c r="A8" s="9"/>
      <c r="B8" s="9" t="s">
        <v>106</v>
      </c>
      <c r="C8" s="9" t="s">
        <v>11</v>
      </c>
      <c r="D8" s="12" t="s">
        <v>12</v>
      </c>
      <c r="E8" s="12" t="s">
        <v>107</v>
      </c>
      <c r="F8" s="12" t="s">
        <v>128</v>
      </c>
      <c r="G8" s="9" t="s">
        <v>108</v>
      </c>
      <c r="H8" s="9" t="s">
        <v>129</v>
      </c>
      <c r="I8" s="11" t="s">
        <v>50</v>
      </c>
      <c r="K8" s="11"/>
    </row>
    <row r="10" spans="1:17" x14ac:dyDescent="0.25">
      <c r="C10" s="15" t="s">
        <v>132</v>
      </c>
      <c r="D10" s="15" t="s">
        <v>133</v>
      </c>
      <c r="E10" s="15" t="s">
        <v>134</v>
      </c>
      <c r="F10" s="15" t="s">
        <v>138</v>
      </c>
      <c r="G10" s="15" t="s">
        <v>135</v>
      </c>
      <c r="H10" s="15" t="s">
        <v>139</v>
      </c>
      <c r="I10" s="17" t="s">
        <v>136</v>
      </c>
      <c r="J10" s="17" t="s">
        <v>137</v>
      </c>
      <c r="K10" s="17" t="s">
        <v>140</v>
      </c>
      <c r="L10" s="17" t="s">
        <v>141</v>
      </c>
      <c r="M10" s="17" t="s">
        <v>142</v>
      </c>
      <c r="Q10" s="7" t="s">
        <v>131</v>
      </c>
    </row>
    <row r="11" spans="1:17" x14ac:dyDescent="0.25">
      <c r="C11" s="14" t="s">
        <v>207</v>
      </c>
      <c r="D11" s="18" t="s">
        <v>125</v>
      </c>
      <c r="E11" s="18">
        <v>0.6</v>
      </c>
      <c r="F11" s="18">
        <v>30</v>
      </c>
      <c r="G11" s="18" t="str">
        <f>"("&amp;F11-E11&amp;" "&amp;F11-E11&amp;")"</f>
        <v>(29.4 29.4)</v>
      </c>
      <c r="H11" s="14" t="s">
        <v>145</v>
      </c>
      <c r="I11" s="18">
        <v>0.2</v>
      </c>
      <c r="J11" s="18">
        <v>0.4</v>
      </c>
      <c r="K11" s="18" t="s">
        <v>171</v>
      </c>
      <c r="L11" s="18">
        <v>63.36</v>
      </c>
      <c r="M11" s="18">
        <v>63</v>
      </c>
      <c r="N11" s="7">
        <f>3*L11</f>
        <v>190.07999999999998</v>
      </c>
      <c r="O11" s="7">
        <f>3*M11</f>
        <v>189</v>
      </c>
    </row>
    <row r="12" spans="1:17" x14ac:dyDescent="0.25">
      <c r="C12" s="14" t="s">
        <v>208</v>
      </c>
      <c r="D12" s="18" t="s">
        <v>125</v>
      </c>
      <c r="E12" s="18">
        <v>1</v>
      </c>
      <c r="F12" s="18">
        <v>30</v>
      </c>
      <c r="G12" s="18" t="str">
        <f>"("&amp;F12-E12&amp;" "&amp;F12-E12&amp;")"</f>
        <v>(29 29)</v>
      </c>
      <c r="H12" s="14" t="s">
        <v>145</v>
      </c>
      <c r="I12" s="18">
        <v>0.2</v>
      </c>
      <c r="J12" s="18">
        <v>0.4</v>
      </c>
      <c r="K12" s="18" t="s">
        <v>171</v>
      </c>
      <c r="L12" s="18">
        <v>63.36</v>
      </c>
      <c r="M12" s="18">
        <v>63</v>
      </c>
    </row>
    <row r="13" spans="1:17" x14ac:dyDescent="0.25">
      <c r="C13" s="14" t="s">
        <v>209</v>
      </c>
      <c r="D13" s="18" t="s">
        <v>125</v>
      </c>
      <c r="E13" s="18">
        <v>1.4</v>
      </c>
      <c r="F13" s="18">
        <v>30</v>
      </c>
      <c r="G13" s="18" t="str">
        <f>"("&amp;F13-E13&amp;" "&amp;F13-E13&amp;")"</f>
        <v>(28.6 28.6)</v>
      </c>
      <c r="H13" s="14" t="s">
        <v>145</v>
      </c>
      <c r="I13" s="18">
        <v>0.2</v>
      </c>
      <c r="J13" s="18">
        <v>0.4</v>
      </c>
      <c r="K13" s="18" t="s">
        <v>171</v>
      </c>
      <c r="L13" s="18">
        <v>63.36</v>
      </c>
      <c r="M13" s="18">
        <v>63</v>
      </c>
    </row>
    <row r="14" spans="1:17" x14ac:dyDescent="0.25">
      <c r="C14" s="19" t="s">
        <v>210</v>
      </c>
      <c r="D14" s="20" t="s">
        <v>125</v>
      </c>
      <c r="E14" s="20">
        <v>1.4</v>
      </c>
      <c r="F14" s="20">
        <v>20</v>
      </c>
      <c r="G14" s="20" t="str">
        <f>"("&amp;F14-E14&amp;" "&amp;F14-E14&amp;")"</f>
        <v>(18.6 18.6)</v>
      </c>
      <c r="H14" s="14" t="s">
        <v>145</v>
      </c>
      <c r="I14" s="20">
        <v>0.2</v>
      </c>
      <c r="J14" s="20">
        <v>0.4</v>
      </c>
      <c r="K14" s="20" t="s">
        <v>170</v>
      </c>
      <c r="L14" s="18">
        <v>63.36</v>
      </c>
      <c r="M14" s="18">
        <v>63</v>
      </c>
    </row>
    <row r="22" spans="1:9" ht="15.75" thickBot="1" x14ac:dyDescent="0.3"/>
    <row r="23" spans="1:9" ht="16.5" thickTop="1" thickBot="1" x14ac:dyDescent="0.3">
      <c r="B23" s="22" t="s">
        <v>126</v>
      </c>
      <c r="C23" s="23" t="s">
        <v>189</v>
      </c>
      <c r="E23" s="22" t="s">
        <v>143</v>
      </c>
      <c r="F23" s="16"/>
    </row>
    <row r="24" spans="1:9" ht="16.5" thickTop="1" thickBot="1" x14ac:dyDescent="0.3">
      <c r="B24" s="22" t="s">
        <v>130</v>
      </c>
      <c r="C24" s="24"/>
    </row>
    <row r="25" spans="1:9" ht="15.75" thickTop="1" x14ac:dyDescent="0.25"/>
    <row r="27" spans="1:9" s="14" customFormat="1" x14ac:dyDescent="0.25">
      <c r="A27" s="13" t="s">
        <v>38</v>
      </c>
      <c r="B27" s="13" t="s">
        <v>165</v>
      </c>
      <c r="C27" s="13" t="str">
        <f>C28</f>
        <v>nik76d9lib2_x76c_lay</v>
      </c>
      <c r="D27" s="13" t="str">
        <f>$F$23&amp;C11</f>
        <v>127600c_9_1x576_v_m18222d</v>
      </c>
      <c r="E27" s="13" t="str">
        <f>"("&amp;L11&amp;" "&amp;M11&amp;")"</f>
        <v>(63.36 63)</v>
      </c>
      <c r="F27" s="14" t="s">
        <v>183</v>
      </c>
      <c r="G27" s="14">
        <v>0.2</v>
      </c>
      <c r="H27" s="14">
        <v>0.4</v>
      </c>
    </row>
    <row r="28" spans="1:9" s="14" customFormat="1" x14ac:dyDescent="0.25">
      <c r="A28" s="13" t="s">
        <v>38</v>
      </c>
      <c r="B28" s="13" t="s">
        <v>39</v>
      </c>
      <c r="C28" s="13" t="str">
        <f>$C$23</f>
        <v>nik76d9lib2_x76c_lay</v>
      </c>
      <c r="D28" s="13" t="str">
        <f>$F$23&amp;C11</f>
        <v>127600c_9_1x576_v_m18222d</v>
      </c>
      <c r="E28" s="13" t="s">
        <v>166</v>
      </c>
      <c r="F28" s="14">
        <f>L11</f>
        <v>63.36</v>
      </c>
      <c r="G28" s="14">
        <f>M11</f>
        <v>63</v>
      </c>
      <c r="H28" s="14">
        <v>0</v>
      </c>
      <c r="I28" s="14">
        <v>0</v>
      </c>
    </row>
    <row r="29" spans="1:9" x14ac:dyDescent="0.25">
      <c r="A29" s="7" t="s">
        <v>38</v>
      </c>
      <c r="B29" s="7" t="s">
        <v>127</v>
      </c>
      <c r="C29" s="7" t="s">
        <v>10</v>
      </c>
      <c r="D29" s="7" t="s">
        <v>184</v>
      </c>
      <c r="E29" s="7" t="str">
        <f>"("&amp;E11&amp;" "&amp;E11&amp;")"</f>
        <v>(0.6 0.6)</v>
      </c>
      <c r="F29" s="7" t="str">
        <f>K11</f>
        <v>(25.4 25.4)</v>
      </c>
      <c r="G29" s="7" t="str">
        <f>G11</f>
        <v>(29.4 29.4)</v>
      </c>
      <c r="H29" s="7" t="s">
        <v>145</v>
      </c>
    </row>
    <row r="30" spans="1:9" x14ac:dyDescent="0.25">
      <c r="A30" s="7" t="s">
        <v>38</v>
      </c>
      <c r="B30" s="7" t="s">
        <v>101</v>
      </c>
      <c r="C30" s="7" t="s">
        <v>10</v>
      </c>
      <c r="D30" s="7" t="s">
        <v>183</v>
      </c>
      <c r="E30" s="7" t="s">
        <v>184</v>
      </c>
      <c r="F30" s="7" t="s">
        <v>185</v>
      </c>
    </row>
    <row r="31" spans="1:9" x14ac:dyDescent="0.25">
      <c r="B31" s="7" t="s">
        <v>144</v>
      </c>
      <c r="C31" s="7" t="s">
        <v>10</v>
      </c>
      <c r="D31" s="7" t="s">
        <v>186</v>
      </c>
      <c r="E31" s="7" t="s">
        <v>187</v>
      </c>
    </row>
    <row r="36" spans="1:9" s="14" customFormat="1" x14ac:dyDescent="0.25">
      <c r="A36" s="13" t="s">
        <v>38</v>
      </c>
      <c r="B36" s="13" t="s">
        <v>165</v>
      </c>
      <c r="C36" s="13" t="str">
        <f>C37</f>
        <v>nik76d9lib2_x76c_lay</v>
      </c>
      <c r="D36" s="13" t="str">
        <f>$F$23&amp;C12</f>
        <v>127600c_9_1x576_v_m18223d</v>
      </c>
      <c r="E36" s="13" t="str">
        <f>"("&amp;L12&amp;" "&amp;M12&amp;")"</f>
        <v>(63.36 63)</v>
      </c>
      <c r="F36" s="14" t="s">
        <v>183</v>
      </c>
      <c r="G36" s="14">
        <v>0.2</v>
      </c>
      <c r="H36" s="14">
        <v>0.4</v>
      </c>
    </row>
    <row r="37" spans="1:9" s="14" customFormat="1" x14ac:dyDescent="0.25">
      <c r="A37" s="13" t="s">
        <v>38</v>
      </c>
      <c r="B37" s="13" t="s">
        <v>39</v>
      </c>
      <c r="C37" s="13" t="str">
        <f>$C$23</f>
        <v>nik76d9lib2_x76c_lay</v>
      </c>
      <c r="D37" s="13" t="str">
        <f>$F$23&amp;C12</f>
        <v>127600c_9_1x576_v_m18223d</v>
      </c>
      <c r="E37" s="13" t="s">
        <v>166</v>
      </c>
      <c r="F37" s="14">
        <f>L12</f>
        <v>63.36</v>
      </c>
      <c r="G37" s="14">
        <f>M12</f>
        <v>63</v>
      </c>
      <c r="H37" s="14">
        <v>0</v>
      </c>
      <c r="I37" s="14">
        <v>0</v>
      </c>
    </row>
    <row r="38" spans="1:9" x14ac:dyDescent="0.25">
      <c r="A38" s="7" t="s">
        <v>38</v>
      </c>
      <c r="B38" s="7" t="s">
        <v>127</v>
      </c>
      <c r="C38" s="7" t="s">
        <v>10</v>
      </c>
      <c r="D38" s="7" t="s">
        <v>184</v>
      </c>
      <c r="E38" s="7" t="str">
        <f>"("&amp;E12&amp;" "&amp;E12&amp;")"</f>
        <v>(1 1)</v>
      </c>
      <c r="F38" s="7" t="str">
        <f>K12</f>
        <v>(25.4 25.4)</v>
      </c>
      <c r="G38" s="7" t="str">
        <f>G12</f>
        <v>(29 29)</v>
      </c>
      <c r="H38" s="7" t="str">
        <f>H12</f>
        <v>((5))</v>
      </c>
    </row>
    <row r="39" spans="1:9" x14ac:dyDescent="0.25">
      <c r="A39" s="7" t="s">
        <v>38</v>
      </c>
      <c r="B39" s="7" t="s">
        <v>101</v>
      </c>
      <c r="C39" s="7" t="s">
        <v>10</v>
      </c>
      <c r="D39" s="7" t="s">
        <v>183</v>
      </c>
      <c r="E39" s="7" t="s">
        <v>184</v>
      </c>
      <c r="F39" s="7" t="s">
        <v>185</v>
      </c>
    </row>
    <row r="40" spans="1:9" x14ac:dyDescent="0.25">
      <c r="B40" s="7" t="s">
        <v>144</v>
      </c>
      <c r="C40" s="7" t="s">
        <v>10</v>
      </c>
      <c r="D40" s="7" t="s">
        <v>186</v>
      </c>
      <c r="E40" s="7" t="s">
        <v>187</v>
      </c>
    </row>
    <row r="45" spans="1:9" s="14" customFormat="1" x14ac:dyDescent="0.25">
      <c r="A45" s="13" t="s">
        <v>38</v>
      </c>
      <c r="B45" s="13" t="s">
        <v>165</v>
      </c>
      <c r="C45" s="13" t="str">
        <f>C46</f>
        <v>nik76d9lib2_x76c_lay</v>
      </c>
      <c r="D45" s="13" t="str">
        <f>$F$23&amp;C13</f>
        <v>127600c_9_1x576_v_m18224d</v>
      </c>
      <c r="E45" s="13" t="str">
        <f>"("&amp;L13&amp;" "&amp;M13&amp;")"</f>
        <v>(63.36 63)</v>
      </c>
      <c r="F45" s="14" t="s">
        <v>183</v>
      </c>
      <c r="G45" s="14">
        <v>0.2</v>
      </c>
      <c r="H45" s="14">
        <v>0.4</v>
      </c>
    </row>
    <row r="46" spans="1:9" s="14" customFormat="1" x14ac:dyDescent="0.25">
      <c r="A46" s="13" t="s">
        <v>38</v>
      </c>
      <c r="B46" s="13" t="s">
        <v>39</v>
      </c>
      <c r="C46" s="13" t="str">
        <f>$C$23</f>
        <v>nik76d9lib2_x76c_lay</v>
      </c>
      <c r="D46" s="13" t="str">
        <f>$F$23&amp;C13</f>
        <v>127600c_9_1x576_v_m18224d</v>
      </c>
      <c r="E46" s="13" t="s">
        <v>166</v>
      </c>
      <c r="F46" s="14">
        <f>L13</f>
        <v>63.36</v>
      </c>
      <c r="G46" s="14">
        <f>M13</f>
        <v>63</v>
      </c>
      <c r="H46" s="14">
        <v>0</v>
      </c>
      <c r="I46" s="14">
        <v>0</v>
      </c>
    </row>
    <row r="47" spans="1:9" x14ac:dyDescent="0.25">
      <c r="A47" s="7" t="s">
        <v>38</v>
      </c>
      <c r="B47" s="7" t="s">
        <v>127</v>
      </c>
      <c r="C47" s="7" t="s">
        <v>10</v>
      </c>
      <c r="D47" s="7" t="s">
        <v>184</v>
      </c>
      <c r="E47" s="7" t="str">
        <f>"("&amp;E13&amp;" "&amp;E13&amp;")"</f>
        <v>(1.4 1.4)</v>
      </c>
      <c r="F47" s="7" t="str">
        <f>K13</f>
        <v>(25.4 25.4)</v>
      </c>
      <c r="G47" s="7" t="str">
        <f>G13</f>
        <v>(28.6 28.6)</v>
      </c>
      <c r="H47" s="7" t="str">
        <f>H13</f>
        <v>((5))</v>
      </c>
    </row>
    <row r="48" spans="1:9" x14ac:dyDescent="0.25">
      <c r="A48" s="7" t="s">
        <v>38</v>
      </c>
      <c r="B48" s="7" t="s">
        <v>101</v>
      </c>
      <c r="C48" s="7" t="s">
        <v>10</v>
      </c>
      <c r="D48" s="7" t="s">
        <v>183</v>
      </c>
      <c r="E48" s="7" t="s">
        <v>184</v>
      </c>
      <c r="F48" s="7" t="s">
        <v>185</v>
      </c>
    </row>
    <row r="49" spans="1:9" x14ac:dyDescent="0.25">
      <c r="B49" s="7" t="s">
        <v>144</v>
      </c>
      <c r="C49" s="7" t="s">
        <v>10</v>
      </c>
      <c r="D49" s="7" t="s">
        <v>186</v>
      </c>
      <c r="E49" s="7" t="s">
        <v>187</v>
      </c>
    </row>
    <row r="55" spans="1:9" s="14" customFormat="1" x14ac:dyDescent="0.25">
      <c r="A55" s="13" t="s">
        <v>38</v>
      </c>
      <c r="B55" s="13" t="s">
        <v>165</v>
      </c>
      <c r="C55" s="13" t="str">
        <f>C56</f>
        <v>nik76d9lib2_x76c_lay</v>
      </c>
      <c r="D55" s="13" t="str">
        <f>$F$23&amp;C14</f>
        <v>127600c_9_1x576_v_m18230d</v>
      </c>
      <c r="E55" s="13" t="str">
        <f>"("&amp;L14&amp;" "&amp;M14&amp;")"</f>
        <v>(63.36 63)</v>
      </c>
      <c r="F55" s="14" t="s">
        <v>183</v>
      </c>
      <c r="G55" s="14">
        <v>0.2</v>
      </c>
      <c r="H55" s="14">
        <v>0.4</v>
      </c>
    </row>
    <row r="56" spans="1:9" s="19" customFormat="1" x14ac:dyDescent="0.25">
      <c r="A56" s="21" t="s">
        <v>38</v>
      </c>
      <c r="B56" s="21" t="s">
        <v>39</v>
      </c>
      <c r="C56" s="21" t="str">
        <f>$C$23</f>
        <v>nik76d9lib2_x76c_lay</v>
      </c>
      <c r="D56" s="21" t="str">
        <f>$F$23&amp;C14</f>
        <v>127600c_9_1x576_v_m18230d</v>
      </c>
      <c r="E56" s="21" t="s">
        <v>166</v>
      </c>
      <c r="F56" s="19">
        <f>L14</f>
        <v>63.36</v>
      </c>
      <c r="G56" s="19">
        <f>M14</f>
        <v>63</v>
      </c>
      <c r="H56" s="19">
        <v>0</v>
      </c>
      <c r="I56" s="19">
        <v>0</v>
      </c>
    </row>
    <row r="57" spans="1:9" x14ac:dyDescent="0.25">
      <c r="A57" s="7" t="s">
        <v>38</v>
      </c>
      <c r="B57" s="7" t="s">
        <v>127</v>
      </c>
      <c r="C57" s="7" t="s">
        <v>10</v>
      </c>
      <c r="D57" s="7" t="s">
        <v>184</v>
      </c>
      <c r="E57" s="7" t="str">
        <f>"("&amp;E14&amp;" "&amp;E14&amp;")"</f>
        <v>(1.4 1.4)</v>
      </c>
      <c r="F57" s="7" t="str">
        <f>K14</f>
        <v>(17.4 17.4)</v>
      </c>
      <c r="G57" s="7" t="str">
        <f>G14</f>
        <v>(18.6 18.6)</v>
      </c>
      <c r="H57" s="7" t="str">
        <f>H14</f>
        <v>((5))</v>
      </c>
    </row>
    <row r="58" spans="1:9" x14ac:dyDescent="0.25">
      <c r="A58" s="7" t="s">
        <v>38</v>
      </c>
      <c r="B58" s="7" t="s">
        <v>101</v>
      </c>
      <c r="C58" s="7" t="s">
        <v>10</v>
      </c>
      <c r="D58" s="7" t="s">
        <v>183</v>
      </c>
      <c r="E58" s="7" t="s">
        <v>184</v>
      </c>
      <c r="F58" s="7" t="s">
        <v>185</v>
      </c>
    </row>
    <row r="59" spans="1:9" x14ac:dyDescent="0.25">
      <c r="A59" s="7" t="s">
        <v>38</v>
      </c>
      <c r="B59" s="7" t="s">
        <v>144</v>
      </c>
      <c r="C59" s="7" t="s">
        <v>10</v>
      </c>
      <c r="D59" s="7" t="s">
        <v>186</v>
      </c>
      <c r="E59" s="7" t="s">
        <v>187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E8D0-5910-449E-ABC0-B4B343E85068}">
  <sheetPr codeName="Sheet13"/>
  <dimension ref="B3:P22"/>
  <sheetViews>
    <sheetView workbookViewId="0">
      <selection activeCell="D24" sqref="D24"/>
    </sheetView>
  </sheetViews>
  <sheetFormatPr defaultRowHeight="15" x14ac:dyDescent="0.25"/>
  <cols>
    <col min="3" max="3" width="17.28515625" bestFit="1" customWidth="1"/>
    <col min="4" max="4" width="20" bestFit="1" customWidth="1"/>
    <col min="5" max="5" width="26.42578125" bestFit="1" customWidth="1"/>
    <col min="6" max="6" width="10.85546875" bestFit="1" customWidth="1"/>
    <col min="11" max="11" width="10.85546875" bestFit="1" customWidth="1"/>
  </cols>
  <sheetData>
    <row r="3" spans="2:13" x14ac:dyDescent="0.25">
      <c r="I3" s="32" t="s">
        <v>173</v>
      </c>
      <c r="K3" s="32" t="s">
        <v>175</v>
      </c>
      <c r="M3" t="s">
        <v>176</v>
      </c>
    </row>
    <row r="5" spans="2:13" x14ac:dyDescent="0.25">
      <c r="C5" t="s">
        <v>178</v>
      </c>
      <c r="D5" t="s">
        <v>126</v>
      </c>
      <c r="E5" t="s">
        <v>179</v>
      </c>
      <c r="F5" t="s">
        <v>180</v>
      </c>
    </row>
    <row r="6" spans="2:13" x14ac:dyDescent="0.25">
      <c r="B6">
        <v>1</v>
      </c>
      <c r="C6" t="s">
        <v>172</v>
      </c>
      <c r="D6" t="s">
        <v>189</v>
      </c>
      <c r="E6" t="s">
        <v>190</v>
      </c>
      <c r="F6" s="32" t="s">
        <v>173</v>
      </c>
    </row>
    <row r="7" spans="2:13" x14ac:dyDescent="0.25">
      <c r="B7">
        <v>2</v>
      </c>
      <c r="C7" s="7" t="s">
        <v>172</v>
      </c>
      <c r="D7" s="7" t="s">
        <v>189</v>
      </c>
      <c r="E7" t="s">
        <v>191</v>
      </c>
      <c r="F7" s="32" t="s">
        <v>173</v>
      </c>
    </row>
    <row r="8" spans="2:13" x14ac:dyDescent="0.25">
      <c r="B8" s="7">
        <v>3</v>
      </c>
      <c r="C8" s="7" t="s">
        <v>172</v>
      </c>
      <c r="D8" s="7" t="s">
        <v>189</v>
      </c>
      <c r="E8" t="s">
        <v>192</v>
      </c>
      <c r="F8" s="32" t="s">
        <v>173</v>
      </c>
    </row>
    <row r="9" spans="2:13" x14ac:dyDescent="0.25">
      <c r="B9" s="7">
        <v>4</v>
      </c>
      <c r="C9" s="7" t="s">
        <v>172</v>
      </c>
      <c r="D9" s="7" t="s">
        <v>189</v>
      </c>
      <c r="E9" t="s">
        <v>193</v>
      </c>
      <c r="F9" s="32" t="s">
        <v>173</v>
      </c>
    </row>
    <row r="10" spans="2:13" x14ac:dyDescent="0.25">
      <c r="B10" s="7">
        <v>5</v>
      </c>
      <c r="C10" s="7" t="s">
        <v>172</v>
      </c>
      <c r="D10" s="7" t="s">
        <v>189</v>
      </c>
      <c r="E10" t="s">
        <v>194</v>
      </c>
      <c r="F10" s="32" t="s">
        <v>174</v>
      </c>
      <c r="I10" s="33" t="s">
        <v>174</v>
      </c>
      <c r="K10" s="32" t="s">
        <v>177</v>
      </c>
    </row>
    <row r="11" spans="2:13" x14ac:dyDescent="0.25">
      <c r="B11" s="7">
        <v>6</v>
      </c>
      <c r="C11" s="7" t="s">
        <v>172</v>
      </c>
      <c r="D11" s="7" t="s">
        <v>189</v>
      </c>
      <c r="E11" t="s">
        <v>195</v>
      </c>
      <c r="F11" s="32" t="s">
        <v>174</v>
      </c>
    </row>
    <row r="12" spans="2:13" x14ac:dyDescent="0.25">
      <c r="B12" s="7">
        <v>7</v>
      </c>
      <c r="C12" s="7" t="s">
        <v>172</v>
      </c>
      <c r="D12" s="7" t="s">
        <v>189</v>
      </c>
      <c r="E12" t="s">
        <v>196</v>
      </c>
      <c r="F12" s="32" t="s">
        <v>174</v>
      </c>
    </row>
    <row r="13" spans="2:13" x14ac:dyDescent="0.25">
      <c r="B13" s="7">
        <v>8</v>
      </c>
      <c r="C13" s="7" t="s">
        <v>172</v>
      </c>
      <c r="D13" s="7" t="s">
        <v>189</v>
      </c>
      <c r="E13" s="30" t="s">
        <v>204</v>
      </c>
      <c r="F13" s="32" t="s">
        <v>176</v>
      </c>
    </row>
    <row r="14" spans="2:13" x14ac:dyDescent="0.25">
      <c r="B14" s="7">
        <v>9</v>
      </c>
      <c r="C14" s="7" t="s">
        <v>172</v>
      </c>
      <c r="D14" s="7" t="s">
        <v>189</v>
      </c>
      <c r="E14" s="30" t="s">
        <v>205</v>
      </c>
      <c r="F14" s="32" t="s">
        <v>175</v>
      </c>
    </row>
    <row r="15" spans="2:13" x14ac:dyDescent="0.25">
      <c r="B15" s="7">
        <v>10</v>
      </c>
      <c r="C15" s="7" t="s">
        <v>172</v>
      </c>
      <c r="D15" s="7" t="s">
        <v>189</v>
      </c>
      <c r="E15" t="s">
        <v>207</v>
      </c>
      <c r="F15" s="32" t="s">
        <v>177</v>
      </c>
    </row>
    <row r="16" spans="2:13" x14ac:dyDescent="0.25">
      <c r="B16" s="7">
        <v>11</v>
      </c>
      <c r="C16" s="7" t="s">
        <v>172</v>
      </c>
      <c r="D16" s="7" t="s">
        <v>189</v>
      </c>
      <c r="E16" t="s">
        <v>208</v>
      </c>
      <c r="F16" s="32" t="s">
        <v>177</v>
      </c>
    </row>
    <row r="17" spans="2:16" x14ac:dyDescent="0.25">
      <c r="B17" s="7">
        <v>12</v>
      </c>
      <c r="C17" s="7" t="s">
        <v>172</v>
      </c>
      <c r="D17" s="7" t="s">
        <v>189</v>
      </c>
      <c r="E17" t="s">
        <v>209</v>
      </c>
      <c r="F17" s="32" t="s">
        <v>177</v>
      </c>
      <c r="J17" t="s">
        <v>181</v>
      </c>
      <c r="P17" t="s">
        <v>182</v>
      </c>
    </row>
    <row r="18" spans="2:16" x14ac:dyDescent="0.25">
      <c r="B18" s="7">
        <v>13</v>
      </c>
      <c r="C18" s="7" t="s">
        <v>172</v>
      </c>
      <c r="D18" s="7" t="s">
        <v>189</v>
      </c>
      <c r="E18" t="s">
        <v>210</v>
      </c>
      <c r="F18" s="32" t="s">
        <v>177</v>
      </c>
    </row>
    <row r="19" spans="2:16" x14ac:dyDescent="0.25">
      <c r="B19" s="7"/>
      <c r="C19" s="7"/>
      <c r="D19" s="7"/>
      <c r="F19" s="32"/>
    </row>
    <row r="20" spans="2:16" x14ac:dyDescent="0.25">
      <c r="B20" s="7"/>
      <c r="C20" s="7"/>
      <c r="D20" s="7"/>
      <c r="F20" s="32"/>
    </row>
    <row r="21" spans="2:16" x14ac:dyDescent="0.25">
      <c r="B21" s="7"/>
      <c r="C21" s="7"/>
      <c r="D21" s="7"/>
      <c r="F21" s="32"/>
    </row>
    <row r="22" spans="2:16" x14ac:dyDescent="0.25">
      <c r="B22" s="7"/>
      <c r="C22" s="7"/>
      <c r="D22" s="7"/>
      <c r="F22" s="32"/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868EDCD9-954B-418A-987F-28D1517FE88E}"/>
</file>

<file path=customXml/itemProps2.xml><?xml version="1.0" encoding="utf-8"?>
<ds:datastoreItem xmlns:ds="http://schemas.openxmlformats.org/officeDocument/2006/customXml" ds:itemID="{D1FB61E7-5673-4A4C-80C9-47A012C0E9A2}"/>
</file>

<file path=customXml/itemProps3.xml><?xml version="1.0" encoding="utf-8"?>
<ds:datastoreItem xmlns:ds="http://schemas.openxmlformats.org/officeDocument/2006/customXml" ds:itemID="{99294AEF-88AE-4329-956F-F2D8DE1DA7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canon</vt:lpstr>
      <vt:lpstr>all_functions</vt:lpstr>
      <vt:lpstr>review_parent</vt:lpstr>
      <vt:lpstr>XY4_M18_23_24</vt:lpstr>
      <vt:lpstr>XY4_M18_78_80</vt:lpstr>
      <vt:lpstr>CROSS_M18_154</vt:lpstr>
      <vt:lpstr>HATCH_M18_173</vt:lpstr>
      <vt:lpstr>XY4_M18_22_30_ZONAL</vt:lpstr>
      <vt:lpstr>Summary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2022-05-02T18:00:56Z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