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torsmb.to.intel.com\jvalenci\work\canon_main\canon_layouts\1276\honey_wood_fsi\"/>
    </mc:Choice>
  </mc:AlternateContent>
  <xr:revisionPtr revIDLastSave="0" documentId="13_ncr:1_{85AB0517-029D-46EA-A530-EDAD5BAEB295}" xr6:coauthVersionLast="47" xr6:coauthVersionMax="47" xr10:uidLastSave="{00000000-0000-0000-0000-000000000000}"/>
  <bookViews>
    <workbookView xWindow="-28920" yWindow="-120" windowWidth="29040" windowHeight="17520" xr2:uid="{8EA7F321-4709-414E-ACBE-C984A53D8E23}"/>
  </bookViews>
  <sheets>
    <sheet name="GET" sheetId="89" r:id="rId1"/>
    <sheet name="Summary params" sheetId="87" r:id="rId2"/>
    <sheet name="xy4" sheetId="65" r:id="rId3"/>
    <sheet name="box_box" sheetId="80" r:id="rId4"/>
    <sheet name="FA_short" sheetId="81" r:id="rId5"/>
    <sheet name="cross" sheetId="67" r:id="rId6"/>
    <sheet name="parents" sheetId="93" r:id="rId7"/>
    <sheet name="review" sheetId="91" r:id="rId8"/>
    <sheet name="delivery" sheetId="92" r:id="rId9"/>
    <sheet name="Sheet2" sheetId="94" r:id="rId10"/>
  </sheets>
  <definedNames>
    <definedName name="_xlnm._FilterDatabase" localSheetId="9" hidden="1">Sheet2!$H$28:$K$57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3" i="93" l="1"/>
  <c r="D33" i="93"/>
  <c r="E32" i="93"/>
  <c r="D32" i="93"/>
  <c r="D31" i="93"/>
  <c r="C31" i="93"/>
  <c r="E30" i="93"/>
  <c r="D30" i="93"/>
  <c r="E29" i="93"/>
  <c r="D29" i="93"/>
  <c r="D28" i="93"/>
  <c r="C28" i="93"/>
  <c r="E27" i="93"/>
  <c r="D27" i="93"/>
  <c r="E26" i="93"/>
  <c r="D26" i="93"/>
  <c r="D25" i="93"/>
  <c r="C25" i="93"/>
  <c r="E24" i="93"/>
  <c r="D24" i="93"/>
  <c r="E23" i="93"/>
  <c r="D23" i="93"/>
  <c r="D22" i="93"/>
  <c r="C22" i="93"/>
  <c r="E21" i="93"/>
  <c r="D21" i="93"/>
  <c r="E20" i="93"/>
  <c r="D20" i="93"/>
  <c r="D19" i="93"/>
  <c r="C19" i="93"/>
  <c r="E18" i="93"/>
  <c r="D18" i="93"/>
  <c r="E17" i="93"/>
  <c r="D17" i="93"/>
  <c r="D16" i="93"/>
  <c r="C16" i="93"/>
  <c r="E15" i="93"/>
  <c r="D15" i="93"/>
  <c r="E14" i="93"/>
  <c r="D14" i="93"/>
  <c r="D13" i="93"/>
  <c r="C13" i="93"/>
  <c r="E12" i="93"/>
  <c r="D12" i="93"/>
  <c r="E11" i="93"/>
  <c r="D11" i="93"/>
  <c r="D10" i="93"/>
  <c r="C10" i="93"/>
  <c r="E9" i="93"/>
  <c r="D9" i="93"/>
  <c r="E8" i="93"/>
  <c r="D8" i="93"/>
  <c r="D7" i="93"/>
  <c r="C7" i="93"/>
  <c r="E6" i="93"/>
  <c r="D6" i="93"/>
  <c r="E5" i="93"/>
  <c r="D5" i="93"/>
  <c r="D4" i="93"/>
  <c r="C4" i="93"/>
  <c r="M12" i="87" l="1"/>
  <c r="M11" i="87"/>
  <c r="M10" i="87"/>
  <c r="M9" i="87"/>
  <c r="M8" i="87"/>
  <c r="M7" i="87"/>
  <c r="M6" i="87"/>
  <c r="M5" i="87"/>
  <c r="M4" i="87"/>
  <c r="M3" i="87"/>
  <c r="E21" i="65" l="1"/>
  <c r="D32" i="81"/>
  <c r="D28" i="81"/>
  <c r="D24" i="81"/>
  <c r="D20" i="81"/>
  <c r="C17" i="9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20" i="80" l="1"/>
  <c r="G3" i="89" l="1"/>
  <c r="G4" i="89"/>
  <c r="G5" i="89"/>
  <c r="G6" i="89"/>
  <c r="G7" i="89"/>
  <c r="G8" i="89"/>
  <c r="G9" i="89"/>
  <c r="G10" i="89"/>
  <c r="G11" i="89"/>
  <c r="G2" i="89"/>
  <c r="L8" i="87" l="1"/>
  <c r="J8" i="87"/>
  <c r="I8" i="87"/>
  <c r="K8" i="87" s="1"/>
  <c r="L7" i="87"/>
  <c r="J7" i="87"/>
  <c r="I7" i="87"/>
  <c r="K7" i="87" s="1"/>
  <c r="L10" i="87"/>
  <c r="J10" i="87"/>
  <c r="L9" i="87"/>
  <c r="J9" i="87"/>
  <c r="L12" i="87"/>
  <c r="J12" i="87"/>
  <c r="L11" i="87"/>
  <c r="J11" i="87"/>
  <c r="L6" i="87"/>
  <c r="J6" i="87"/>
  <c r="I6" i="87"/>
  <c r="K6" i="87" s="1"/>
  <c r="L5" i="87"/>
  <c r="J5" i="87"/>
  <c r="I5" i="87"/>
  <c r="K5" i="87" s="1"/>
  <c r="L4" i="87"/>
  <c r="J4" i="87"/>
  <c r="I4" i="87"/>
  <c r="K4" i="87" s="1"/>
  <c r="L3" i="87"/>
  <c r="J3" i="87"/>
  <c r="I3" i="87"/>
  <c r="K3" i="87" s="1"/>
  <c r="C20" i="80" l="1"/>
  <c r="F20" i="80"/>
  <c r="G20" i="80"/>
  <c r="E21" i="80"/>
  <c r="E22" i="80" s="1"/>
  <c r="E37" i="67"/>
  <c r="G36" i="67"/>
  <c r="F36" i="67"/>
  <c r="C36" i="67"/>
  <c r="E33" i="67"/>
  <c r="G32" i="67"/>
  <c r="F32" i="67"/>
  <c r="C32" i="67"/>
  <c r="E29" i="67"/>
  <c r="G28" i="67"/>
  <c r="F28" i="67"/>
  <c r="C28" i="67"/>
  <c r="F14" i="67"/>
  <c r="I14" i="67" s="1"/>
  <c r="H37" i="67" s="1"/>
  <c r="F13" i="67"/>
  <c r="I13" i="67" s="1"/>
  <c r="H33" i="67" s="1"/>
  <c r="F12" i="67"/>
  <c r="I12" i="67" s="1"/>
  <c r="H29" i="67" s="1"/>
  <c r="D28" i="67"/>
  <c r="D32" i="67"/>
  <c r="D36" i="67"/>
  <c r="C32" i="81"/>
  <c r="C28" i="81"/>
  <c r="G33" i="81"/>
  <c r="F33" i="81"/>
  <c r="E33" i="81"/>
  <c r="G32" i="81"/>
  <c r="F32" i="81"/>
  <c r="E29" i="81"/>
  <c r="F29" i="81"/>
  <c r="G29" i="81"/>
  <c r="G28" i="81"/>
  <c r="F28" i="81"/>
  <c r="H11" i="81"/>
  <c r="H21" i="81" s="1"/>
  <c r="H12" i="81"/>
  <c r="H25" i="81" s="1"/>
  <c r="H13" i="81"/>
  <c r="H29" i="81" s="1"/>
  <c r="H14" i="81"/>
  <c r="H33" i="81" s="1"/>
  <c r="E25" i="81"/>
  <c r="G24" i="81"/>
  <c r="F24" i="81"/>
  <c r="C24" i="81"/>
  <c r="F21" i="81"/>
  <c r="E21" i="81"/>
  <c r="G20" i="81"/>
  <c r="F20" i="81"/>
  <c r="C20" i="81"/>
  <c r="G25" i="81"/>
  <c r="G21" i="81"/>
  <c r="F37" i="67" l="1"/>
  <c r="F33" i="67"/>
  <c r="H13" i="67"/>
  <c r="G33" i="67" s="1"/>
  <c r="F29" i="67"/>
  <c r="H12" i="67"/>
  <c r="G29" i="67" s="1"/>
  <c r="H14" i="67"/>
  <c r="G37" i="67" s="1"/>
  <c r="E25" i="67"/>
  <c r="G24" i="67" l="1"/>
  <c r="F24" i="67"/>
  <c r="D24" i="67"/>
  <c r="C24" i="67"/>
  <c r="F11" i="67"/>
  <c r="I11" i="67" s="1"/>
  <c r="H25" i="67" s="1"/>
  <c r="H21" i="65"/>
  <c r="F21" i="65"/>
  <c r="G20" i="65"/>
  <c r="F20" i="65"/>
  <c r="D20" i="65"/>
  <c r="C20" i="65"/>
  <c r="H12" i="65"/>
  <c r="G21" i="65" s="1"/>
  <c r="F25" i="67" l="1"/>
  <c r="H11" i="67"/>
  <c r="G25" i="67" s="1"/>
</calcChain>
</file>

<file path=xl/sharedStrings.xml><?xml version="1.0" encoding="utf-8"?>
<sst xmlns="http://schemas.openxmlformats.org/spreadsheetml/2006/main" count="896" uniqueCount="171">
  <si>
    <t>EXECUTE</t>
  </si>
  <si>
    <t>SampleStartLayoutAssembler</t>
  </si>
  <si>
    <t>Library.string</t>
  </si>
  <si>
    <t>CellName.string</t>
  </si>
  <si>
    <t>OpenCellViewMode.string</t>
  </si>
  <si>
    <t>CellSizeX.float</t>
  </si>
  <si>
    <t>CellSizeY.float</t>
  </si>
  <si>
    <t>CenterX.float</t>
  </si>
  <si>
    <t>CenterY.float</t>
  </si>
  <si>
    <t>Category.string</t>
  </si>
  <si>
    <t>cv</t>
  </si>
  <si>
    <t>cv.cvid</t>
  </si>
  <si>
    <t>lpp.lpp</t>
  </si>
  <si>
    <t>in1_lpp.lpp</t>
  </si>
  <si>
    <t>in2_lpp.lpp</t>
  </si>
  <si>
    <t>out_lpp.lpp</t>
  </si>
  <si>
    <t>orientation.string</t>
  </si>
  <si>
    <t>inst_name.string</t>
  </si>
  <si>
    <t>master_view.string</t>
  </si>
  <si>
    <t>master_cell.string</t>
  </si>
  <si>
    <t>master_lib.string</t>
  </si>
  <si>
    <t>library.string</t>
  </si>
  <si>
    <t>y</t>
  </si>
  <si>
    <t>StartLayoutAssembler</t>
  </si>
  <si>
    <t>bbox.bbox</t>
  </si>
  <si>
    <t>origin.points</t>
  </si>
  <si>
    <t>cd.float</t>
  </si>
  <si>
    <t>pitch.float</t>
  </si>
  <si>
    <t>varname.declare</t>
  </si>
  <si>
    <r>
      <t>Sample</t>
    </r>
    <r>
      <rPr>
        <b/>
        <sz val="12"/>
        <color theme="9" tint="-0.499984740745262"/>
        <rFont val="Calibri"/>
        <family val="2"/>
        <scheme val="minor"/>
      </rPr>
      <t>create_rectangle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</si>
  <si>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</si>
  <si>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bool_or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</si>
  <si>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bool_and_not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</si>
  <si>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create_instance</t>
    </r>
  </si>
  <si>
    <r>
      <t>Sample</t>
    </r>
    <r>
      <rPr>
        <b/>
        <sz val="12"/>
        <color theme="9" tint="-0.499984740745262"/>
        <rFont val="Calibri"/>
        <family val="2"/>
        <scheme val="minor"/>
      </rPr>
      <t>create_gratings</t>
    </r>
  </si>
  <si>
    <t>v</t>
  </si>
  <si>
    <r>
      <t>Sample</t>
    </r>
    <r>
      <rPr>
        <b/>
        <sz val="12"/>
        <color theme="9" tint="-0.499984740745262"/>
        <rFont val="Calibri"/>
        <family val="2"/>
        <scheme val="minor"/>
      </rPr>
      <t>zonal_background</t>
    </r>
  </si>
  <si>
    <t>cell_name.string</t>
  </si>
  <si>
    <t>cell_size.points</t>
  </si>
  <si>
    <r>
      <t>Sample</t>
    </r>
    <r>
      <rPr>
        <b/>
        <sz val="12"/>
        <color theme="9" tint="-0.499984740745262"/>
        <rFont val="Calibri"/>
        <family val="2"/>
        <scheme val="minor"/>
      </rPr>
      <t>xy_canon</t>
    </r>
  </si>
  <si>
    <t>xy_cds.points</t>
  </si>
  <si>
    <t>xy_distance.points</t>
  </si>
  <si>
    <t>length.float</t>
  </si>
  <si>
    <t>spacing.float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</si>
  <si>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fa_canon</t>
    </r>
  </si>
  <si>
    <t>doublet_space.float</t>
  </si>
  <si>
    <r>
      <t>Sample</t>
    </r>
    <r>
      <rPr>
        <b/>
        <sz val="12"/>
        <color theme="9" tint="-0.499984740745262"/>
        <rFont val="Calibri"/>
        <family val="2"/>
        <scheme val="minor"/>
      </rPr>
      <t>center_canon</t>
    </r>
  </si>
  <si>
    <t>w</t>
  </si>
  <si>
    <r>
      <t>Sample</t>
    </r>
    <r>
      <rPr>
        <b/>
        <sz val="12"/>
        <color theme="9" tint="-0.499984740745262"/>
        <rFont val="Calibri"/>
        <family val="2"/>
        <scheme val="minor"/>
      </rPr>
      <t>tvpa_canon</t>
    </r>
  </si>
  <si>
    <t>box_space.float</t>
  </si>
  <si>
    <t>cross_width.float</t>
  </si>
  <si>
    <t>cross_height.float</t>
  </si>
  <si>
    <t>N</t>
  </si>
  <si>
    <t>Library</t>
  </si>
  <si>
    <t>xy_canon</t>
  </si>
  <si>
    <t>xy_lengths.points</t>
  </si>
  <si>
    <t>stepping.list</t>
  </si>
  <si>
    <t>Offset</t>
  </si>
  <si>
    <t>Cell Name</t>
  </si>
  <si>
    <t>Cell Type</t>
  </si>
  <si>
    <t>Mark Width</t>
  </si>
  <si>
    <t>Spacing</t>
  </si>
  <si>
    <t>Relative Mark pitch</t>
  </si>
  <si>
    <t>Stepping</t>
  </si>
  <si>
    <t>Bar Length</t>
  </si>
  <si>
    <t>Width</t>
  </si>
  <si>
    <t>Height</t>
  </si>
  <si>
    <t>Prefix</t>
  </si>
  <si>
    <t>Pullback</t>
  </si>
  <si>
    <t>tvpa_canon</t>
  </si>
  <si>
    <t>Cross width</t>
  </si>
  <si>
    <t>Cross Height</t>
  </si>
  <si>
    <t>Space</t>
  </si>
  <si>
    <t>Relative pitch</t>
  </si>
  <si>
    <t>delta.float</t>
  </si>
  <si>
    <t>h</t>
  </si>
  <si>
    <t>fa_canon</t>
  </si>
  <si>
    <t>center_canon</t>
  </si>
  <si>
    <t>Orientation</t>
  </si>
  <si>
    <t>Number</t>
  </si>
  <si>
    <t>Name</t>
  </si>
  <si>
    <t>Markwidth</t>
  </si>
  <si>
    <t>Num bars</t>
  </si>
  <si>
    <t>Pitch</t>
  </si>
  <si>
    <t>Total</t>
  </si>
  <si>
    <t>Inner box</t>
  </si>
  <si>
    <t>Dis to bdry</t>
  </si>
  <si>
    <t>dfc_inner</t>
  </si>
  <si>
    <t>dfc_outer</t>
  </si>
  <si>
    <t>GET</t>
  </si>
  <si>
    <t>none</t>
  </si>
  <si>
    <t>GENERAL</t>
  </si>
  <si>
    <t>Box|XY04</t>
  </si>
  <si>
    <t>all</t>
  </si>
  <si>
    <t>Line|Y_06LV</t>
  </si>
  <si>
    <t>Line|X_06LV</t>
  </si>
  <si>
    <t>Touch|TV03T</t>
  </si>
  <si>
    <t>Type</t>
  </si>
  <si>
    <t>TypeName</t>
  </si>
  <si>
    <t>CellName</t>
  </si>
  <si>
    <t>X</t>
  </si>
  <si>
    <t>Y</t>
  </si>
  <si>
    <t>Layer</t>
  </si>
  <si>
    <t>Final Get</t>
  </si>
  <si>
    <t>SampleCreateCluster</t>
  </si>
  <si>
    <t>ClusterName.cvId</t>
  </si>
  <si>
    <t>BaseInfo.string</t>
  </si>
  <si>
    <t>isSeparateCv.boolean</t>
  </si>
  <si>
    <t>ClusterLibrary.string</t>
  </si>
  <si>
    <t>isBaseACell.boolean</t>
  </si>
  <si>
    <t>ClusterSizeX.float</t>
  </si>
  <si>
    <t>ClusterSizeY.float</t>
  </si>
  <si>
    <t>BaseMosaicX.int</t>
  </si>
  <si>
    <t>BaseMosaicY.int</t>
  </si>
  <si>
    <t>SampleAddToCluster</t>
  </si>
  <si>
    <t>CellInfo.string</t>
  </si>
  <si>
    <t>isTreeModeAlign.string</t>
  </si>
  <si>
    <t>AlignTo.string</t>
  </si>
  <si>
    <t>SamplePlaceCluster</t>
  </si>
  <si>
    <t>write</t>
  </si>
  <si>
    <t xml:space="preserve"> </t>
  </si>
  <si>
    <t>CreateCluster</t>
  </si>
  <si>
    <t>nil!nil!R0!lL!0!0</t>
  </si>
  <si>
    <t>no</t>
  </si>
  <si>
    <t>nil</t>
  </si>
  <si>
    <t>AddToCluster</t>
  </si>
  <si>
    <t>yes</t>
  </si>
  <si>
    <t>Previous&gt;0</t>
  </si>
  <si>
    <t>PlaceCluster</t>
  </si>
  <si>
    <t>((16))</t>
  </si>
  <si>
    <t>(24 24)</t>
  </si>
  <si>
    <t>fine</t>
  </si>
  <si>
    <t>search</t>
  </si>
  <si>
    <t>cell name</t>
  </si>
  <si>
    <t>type</t>
  </si>
  <si>
    <t>nik76d45lib2_x76c_lay</t>
  </si>
  <si>
    <t>FSI.frameCutout</t>
  </si>
  <si>
    <t>127600c_hw8xt45_fsi001d</t>
  </si>
  <si>
    <t>127600c_hw8xt45_fsi002d</t>
  </si>
  <si>
    <t>127600c_hw8xt45_fsi003h</t>
  </si>
  <si>
    <t>127600c_hw8xt45_fsi004h</t>
  </si>
  <si>
    <t>127600c_hw8xt45_fsi005v</t>
  </si>
  <si>
    <t>127600c_hw8xt45_fsi006v</t>
  </si>
  <si>
    <t>127600c_hw8xt45_fsi007d</t>
  </si>
  <si>
    <t>127600c_hw8xt45_fsi008d</t>
  </si>
  <si>
    <t>127600c_hw8xt45_fsi009d</t>
  </si>
  <si>
    <t>127600c_hw8xt45_fsi010d</t>
  </si>
  <si>
    <t>127600c_hw8xt45_fsi_review_parent</t>
  </si>
  <si>
    <t>FSI/4b/4f/(-26|-15|15|26)dfc/4       %/w63.36/h63</t>
  </si>
  <si>
    <t>FSI/4b/4f/(-28|-12|12|28)dfc/2       %/w63.36/h63</t>
  </si>
  <si>
    <t>FSI/4b/5.5f/(-23.25|-7.75|7.75|23.25)dfc/6       %/w63.36/h63</t>
  </si>
  <si>
    <t>FSI/4b/5.5f/(-18.75|-6.25|6.25|18.75)dfc/10       %/w63.36/h63</t>
  </si>
  <si>
    <t>FSI/3b/4f/(-18|0|18)dfc/12       %/w63.36/h63</t>
  </si>
  <si>
    <t>FSI/3b/4f/(-17.5|0|17.5)dfc/12       %/w63.36/h63</t>
  </si>
  <si>
    <t>FSI/3b/5f/(-18|0|18)dfc/11       %/w63.36/h63</t>
  </si>
  <si>
    <t>FSI/3b/5f/(-19|0|19)dfc/10       %/w63.36/h63</t>
  </si>
  <si>
    <t>create_instance</t>
  </si>
  <si>
    <t>nikonsupport_x76c_lay</t>
  </si>
  <si>
    <t>1276nikbeard0</t>
  </si>
  <si>
    <t>127600c_hw8xt45_frm_1x1_canon_f_01</t>
  </si>
  <si>
    <t>127600c_hw8xt45_frm_1x1_canon_f_02</t>
  </si>
  <si>
    <t>127600c_hw8xt45_frm_1x1_canon_f_03</t>
  </si>
  <si>
    <t>127600c_hw8xt45_frm_1x1_canon_f_04</t>
  </si>
  <si>
    <t>127600c_hw8xt45_frm_1x1_canon_f_05</t>
  </si>
  <si>
    <t>127600c_hw8xt45_frm_1x1_canon_f_06</t>
  </si>
  <si>
    <t>127600c_hw8xt45_frm_1x1_canon_s_07</t>
  </si>
  <si>
    <t>127600c_hw8xt45_frm_1x1_canon_s_08</t>
  </si>
  <si>
    <t>127600c_hw8xt45_frm_1x1_canon_s_09</t>
  </si>
  <si>
    <t>127600c_hw8xt45_frm_1x1_canon_s_10</t>
  </si>
  <si>
    <t>nik76d45lib3_x76c_lay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</si>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</sst>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Book Antiqua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4" fillId="8" borderId="0" applyNumberFormat="0" applyBorder="0" applyAlignment="0" applyProtection="0"/>
    <xf numFmtId="44" fontId="4" fillId="0" borderId="0" applyFont="0" applyFill="0" applyBorder="0" applyAlignment="0" applyProtection="0"/>
    <xf numFmtId="0" fontId="8" fillId="9" borderId="0" applyNumberFormat="0" applyBorder="0" applyAlignment="0" applyProtection="0"/>
    <xf numFmtId="0" fontId="5" fillId="5" borderId="0" applyNumberFormat="0" applyBorder="0" applyAlignment="0" applyProtection="0"/>
  </cellStyleXfs>
  <cellXfs count="29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1" applyFont="1" applyFill="1" applyBorder="1"/>
    <xf numFmtId="0" fontId="2" fillId="3" borderId="0" xfId="1" applyFont="1" applyFill="1"/>
    <xf numFmtId="0" fontId="2" fillId="3" borderId="0" xfId="0" applyFont="1" applyFill="1"/>
    <xf numFmtId="0" fontId="4" fillId="4" borderId="0" xfId="2" applyAlignment="1">
      <alignment horizontal="left" vertical="center"/>
    </xf>
    <xf numFmtId="0" fontId="4" fillId="4" borderId="0" xfId="2"/>
    <xf numFmtId="0" fontId="6" fillId="6" borderId="1" xfId="4"/>
    <xf numFmtId="0" fontId="5" fillId="5" borderId="0" xfId="3"/>
    <xf numFmtId="0" fontId="6" fillId="6" borderId="1" xfId="4" applyAlignment="1">
      <alignment horizontal="center"/>
    </xf>
    <xf numFmtId="0" fontId="4" fillId="8" borderId="0" xfId="6"/>
    <xf numFmtId="0" fontId="4" fillId="8" borderId="0" xfId="6" applyAlignment="1">
      <alignment horizontal="left" vertical="center"/>
    </xf>
    <xf numFmtId="0" fontId="7" fillId="7" borderId="2" xfId="5"/>
    <xf numFmtId="0" fontId="5" fillId="5" borderId="2" xfId="3" applyBorder="1"/>
    <xf numFmtId="44" fontId="6" fillId="6" borderId="1" xfId="7" applyFont="1" applyFill="1" applyBorder="1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5" fillId="5" borderId="2" xfId="3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10" fillId="0" borderId="0" xfId="0" applyFont="1"/>
    <xf numFmtId="0" fontId="1" fillId="2" borderId="0" xfId="1" applyAlignment="1">
      <alignment horizontal="left" wrapText="1"/>
    </xf>
    <xf numFmtId="0" fontId="8" fillId="9" borderId="0" xfId="8"/>
    <xf numFmtId="0" fontId="11" fillId="11" borderId="0" xfId="0" applyFont="1" applyFill="1" applyAlignment="1">
      <alignment vertical="center"/>
    </xf>
    <xf numFmtId="0" fontId="11" fillId="2" borderId="0" xfId="1" applyFont="1" applyBorder="1"/>
    <xf numFmtId="0" fontId="11" fillId="2" borderId="0" xfId="1" applyFont="1"/>
    <xf numFmtId="0" fontId="12" fillId="12" borderId="0" xfId="0" applyFont="1" applyFill="1"/>
    <xf numFmtId="0" fontId="13" fillId="0" borderId="0" xfId="0" applyFont="1"/>
  </cellXfs>
  <cellStyles count="10">
    <cellStyle name="40% - Accent1" xfId="2" builtinId="31"/>
    <cellStyle name="40% - Accent6" xfId="6" builtinId="51"/>
    <cellStyle name="60% - Accent5 2" xfId="8" xr:uid="{DA01DEC3-998E-41AD-83CE-B3BAACB651D1}"/>
    <cellStyle name="Calculation" xfId="4" builtinId="22"/>
    <cellStyle name="Check Cell" xfId="5" builtinId="23"/>
    <cellStyle name="Currency" xfId="7" builtinId="4"/>
    <cellStyle name="Good" xfId="1" builtinId="26"/>
    <cellStyle name="Neutral" xfId="3" builtinId="28"/>
    <cellStyle name="Neutral 2" xfId="9" xr:uid="{E2653275-0721-4F40-B558-330529A531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264583</xdr:colOff>
      <xdr:row>19</xdr:row>
      <xdr:rowOff>0</xdr:rowOff>
    </xdr:from>
    <xdr:to>
      <xdr:col>12</xdr:col>
      <xdr:colOff>2723586</xdr:colOff>
      <xdr:row>35</xdr:row>
      <xdr:rowOff>181426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EF61B-BA90-1BDF-4D8D-2ECA642E77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021"/>
        <a:stretch/>
      </xdr:blipFill>
      <xdr:spPr>
        <a:xfrm>
          <a:off x="2952750" y="3619500"/>
          <a:ext cx="8787836" cy="322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A2E1-E6DD-42E8-B786-F5DDF87EEB2D}">
  <dimension ref="A1:H26"/>
  <sheetViews>
    <sheetView tabSelected="1" workbookViewId="0">
      <selection activeCell="H19" sqref="H19"/>
    </sheetView>
  </sheetViews>
  <sheetFormatPr defaultRowHeight="15" x14ac:dyDescent="0.25"/>
  <cols>
    <col min="2" max="2" width="14.5703125" customWidth="1"/>
    <col min="3" max="3" width="28.5703125" bestFit="1" customWidth="1"/>
    <col min="6" max="6" width="15" customWidth="1"/>
    <col min="8" max="8" width="59.42578125" bestFit="1" customWidth="1"/>
  </cols>
  <sheetData>
    <row r="1" spans="1:8" ht="30" x14ac:dyDescent="0.25">
      <c r="A1" s="22" t="s">
        <v>97</v>
      </c>
      <c r="B1" s="22" t="s">
        <v>98</v>
      </c>
      <c r="C1" s="22" t="s">
        <v>99</v>
      </c>
      <c r="D1" s="22" t="s">
        <v>100</v>
      </c>
      <c r="E1" s="22" t="s">
        <v>101</v>
      </c>
      <c r="F1" s="22" t="s">
        <v>78</v>
      </c>
      <c r="G1" s="22" t="s">
        <v>102</v>
      </c>
      <c r="H1" s="22" t="s">
        <v>103</v>
      </c>
    </row>
    <row r="2" spans="1:8" x14ac:dyDescent="0.25">
      <c r="A2" s="21" t="s">
        <v>91</v>
      </c>
      <c r="B2" s="21" t="s">
        <v>92</v>
      </c>
      <c r="C2" t="s">
        <v>137</v>
      </c>
      <c r="D2" s="21">
        <v>0</v>
      </c>
      <c r="E2" s="21">
        <v>0</v>
      </c>
      <c r="F2" s="21" t="s">
        <v>93</v>
      </c>
      <c r="G2" s="21" t="str">
        <f>UPPER(RIGHT(C2,7))</f>
        <v>FSI001D</v>
      </c>
      <c r="H2" t="s">
        <v>148</v>
      </c>
    </row>
    <row r="3" spans="1:8" x14ac:dyDescent="0.25">
      <c r="A3" s="21" t="s">
        <v>91</v>
      </c>
      <c r="B3" s="21" t="s">
        <v>92</v>
      </c>
      <c r="C3" t="s">
        <v>138</v>
      </c>
      <c r="D3" s="21">
        <v>0</v>
      </c>
      <c r="E3" s="21">
        <v>0</v>
      </c>
      <c r="F3" s="21" t="s">
        <v>93</v>
      </c>
      <c r="G3" s="21" t="str">
        <f t="shared" ref="G3:G11" si="0">UPPER(RIGHT(C3,7))</f>
        <v>FSI002D</v>
      </c>
      <c r="H3" t="s">
        <v>149</v>
      </c>
    </row>
    <row r="4" spans="1:8" x14ac:dyDescent="0.25">
      <c r="A4" s="21" t="s">
        <v>91</v>
      </c>
      <c r="B4" s="21" t="s">
        <v>94</v>
      </c>
      <c r="C4" t="s">
        <v>139</v>
      </c>
      <c r="D4" s="21">
        <v>0</v>
      </c>
      <c r="E4" s="21">
        <v>0</v>
      </c>
      <c r="F4" s="21" t="s">
        <v>93</v>
      </c>
      <c r="G4" s="21" t="str">
        <f t="shared" si="0"/>
        <v>FSI003H</v>
      </c>
      <c r="H4" t="s">
        <v>150</v>
      </c>
    </row>
    <row r="5" spans="1:8" x14ac:dyDescent="0.25">
      <c r="A5" s="21" t="s">
        <v>91</v>
      </c>
      <c r="B5" s="21" t="s">
        <v>94</v>
      </c>
      <c r="C5" t="s">
        <v>140</v>
      </c>
      <c r="D5" s="21">
        <v>0</v>
      </c>
      <c r="E5" s="21">
        <v>0</v>
      </c>
      <c r="F5" s="21" t="s">
        <v>93</v>
      </c>
      <c r="G5" s="21" t="str">
        <f t="shared" si="0"/>
        <v>FSI004H</v>
      </c>
      <c r="H5" t="s">
        <v>151</v>
      </c>
    </row>
    <row r="6" spans="1:8" x14ac:dyDescent="0.25">
      <c r="A6" s="21" t="s">
        <v>91</v>
      </c>
      <c r="B6" s="21" t="s">
        <v>95</v>
      </c>
      <c r="C6" t="s">
        <v>141</v>
      </c>
      <c r="D6" s="21">
        <v>0</v>
      </c>
      <c r="E6" s="21">
        <v>0</v>
      </c>
      <c r="F6" s="21" t="s">
        <v>93</v>
      </c>
      <c r="G6" s="21" t="str">
        <f t="shared" si="0"/>
        <v>FSI005V</v>
      </c>
      <c r="H6" t="s">
        <v>150</v>
      </c>
    </row>
    <row r="7" spans="1:8" x14ac:dyDescent="0.25">
      <c r="A7" s="21" t="s">
        <v>91</v>
      </c>
      <c r="B7" s="21" t="s">
        <v>95</v>
      </c>
      <c r="C7" t="s">
        <v>142</v>
      </c>
      <c r="D7" s="21">
        <v>0</v>
      </c>
      <c r="E7" s="21">
        <v>0</v>
      </c>
      <c r="F7" s="21" t="s">
        <v>93</v>
      </c>
      <c r="G7" s="21" t="str">
        <f t="shared" si="0"/>
        <v>FSI006V</v>
      </c>
      <c r="H7" t="s">
        <v>151</v>
      </c>
    </row>
    <row r="8" spans="1:8" x14ac:dyDescent="0.25">
      <c r="A8" s="21" t="s">
        <v>91</v>
      </c>
      <c r="B8" s="21" t="s">
        <v>96</v>
      </c>
      <c r="C8" t="s">
        <v>143</v>
      </c>
      <c r="D8" s="21">
        <v>0</v>
      </c>
      <c r="E8" s="21">
        <v>0</v>
      </c>
      <c r="F8" s="21" t="s">
        <v>93</v>
      </c>
      <c r="G8" s="21" t="str">
        <f t="shared" si="0"/>
        <v>FSI007D</v>
      </c>
      <c r="H8" t="s">
        <v>152</v>
      </c>
    </row>
    <row r="9" spans="1:8" x14ac:dyDescent="0.25">
      <c r="A9" s="21" t="s">
        <v>91</v>
      </c>
      <c r="B9" s="21" t="s">
        <v>96</v>
      </c>
      <c r="C9" t="s">
        <v>144</v>
      </c>
      <c r="D9" s="21">
        <v>0</v>
      </c>
      <c r="E9" s="21">
        <v>0</v>
      </c>
      <c r="F9" s="21" t="s">
        <v>93</v>
      </c>
      <c r="G9" s="21" t="str">
        <f t="shared" si="0"/>
        <v>FSI008D</v>
      </c>
      <c r="H9" t="s">
        <v>153</v>
      </c>
    </row>
    <row r="10" spans="1:8" x14ac:dyDescent="0.25">
      <c r="A10" s="21" t="s">
        <v>91</v>
      </c>
      <c r="B10" s="21" t="s">
        <v>96</v>
      </c>
      <c r="C10" t="s">
        <v>145</v>
      </c>
      <c r="D10" s="21">
        <v>0</v>
      </c>
      <c r="E10" s="21">
        <v>0</v>
      </c>
      <c r="F10" s="21" t="s">
        <v>93</v>
      </c>
      <c r="G10" s="21" t="str">
        <f t="shared" si="0"/>
        <v>FSI009D</v>
      </c>
      <c r="H10" t="s">
        <v>154</v>
      </c>
    </row>
    <row r="11" spans="1:8" x14ac:dyDescent="0.25">
      <c r="A11" s="21" t="s">
        <v>91</v>
      </c>
      <c r="B11" s="21" t="s">
        <v>96</v>
      </c>
      <c r="C11" t="s">
        <v>146</v>
      </c>
      <c r="D11" s="21">
        <v>0</v>
      </c>
      <c r="E11" s="21">
        <v>0</v>
      </c>
      <c r="F11" s="21" t="s">
        <v>93</v>
      </c>
      <c r="G11" s="21" t="str">
        <f t="shared" si="0"/>
        <v>FSI010D</v>
      </c>
      <c r="H11" t="s">
        <v>155</v>
      </c>
    </row>
    <row r="12" spans="1:8" x14ac:dyDescent="0.25">
      <c r="A12" s="21"/>
      <c r="B12" s="21"/>
      <c r="D12" s="21"/>
      <c r="E12" s="21"/>
      <c r="F12" s="21"/>
      <c r="G12" s="21"/>
      <c r="H12" s="21"/>
    </row>
    <row r="13" spans="1:8" x14ac:dyDescent="0.25">
      <c r="A13" s="21"/>
      <c r="B13" s="21"/>
      <c r="D13" s="21"/>
      <c r="E13" s="21"/>
      <c r="F13" s="21"/>
      <c r="G13" s="21"/>
      <c r="H13" s="21"/>
    </row>
    <row r="14" spans="1:8" x14ac:dyDescent="0.25">
      <c r="A14" s="21"/>
      <c r="B14" s="21"/>
      <c r="D14" s="21"/>
      <c r="E14" s="21"/>
      <c r="F14" s="21"/>
      <c r="G14" s="21"/>
      <c r="H14" s="21"/>
    </row>
    <row r="15" spans="1:8" x14ac:dyDescent="0.25">
      <c r="A15" s="21"/>
      <c r="B15" s="21"/>
      <c r="D15" s="21"/>
      <c r="E15" s="21"/>
      <c r="F15" s="21"/>
      <c r="G15" s="21"/>
      <c r="H15" s="21"/>
    </row>
    <row r="16" spans="1:8" x14ac:dyDescent="0.25">
      <c r="A16" s="21"/>
      <c r="B16" s="21"/>
      <c r="D16" s="21"/>
      <c r="E16" s="21"/>
      <c r="F16" s="21"/>
      <c r="G16" s="21"/>
      <c r="H16" s="21"/>
    </row>
    <row r="17" spans="1:8" x14ac:dyDescent="0.25">
      <c r="A17" s="21"/>
      <c r="B17" s="21"/>
      <c r="D17" s="21"/>
      <c r="E17" s="21"/>
      <c r="F17" s="21"/>
      <c r="G17" s="21"/>
      <c r="H17" s="21"/>
    </row>
    <row r="18" spans="1:8" x14ac:dyDescent="0.25">
      <c r="A18" s="21"/>
      <c r="B18" s="21"/>
      <c r="D18" s="21"/>
      <c r="E18" s="21"/>
      <c r="F18" s="21"/>
      <c r="G18" s="21"/>
      <c r="H18" s="21"/>
    </row>
    <row r="19" spans="1:8" x14ac:dyDescent="0.25">
      <c r="A19" s="21"/>
      <c r="B19" s="21"/>
      <c r="D19" s="21"/>
      <c r="E19" s="21"/>
      <c r="F19" s="21"/>
      <c r="G19" s="21"/>
      <c r="H19" s="21"/>
    </row>
    <row r="20" spans="1:8" x14ac:dyDescent="0.25">
      <c r="A20" s="21"/>
      <c r="B20" s="21"/>
      <c r="D20" s="21"/>
      <c r="E20" s="21"/>
      <c r="F20" s="21"/>
      <c r="G20" s="21"/>
      <c r="H20" s="21"/>
    </row>
    <row r="21" spans="1:8" x14ac:dyDescent="0.25">
      <c r="A21" s="21"/>
      <c r="B21" s="21"/>
      <c r="D21" s="21"/>
      <c r="E21" s="21"/>
      <c r="F21" s="21"/>
      <c r="G21" s="21"/>
      <c r="H21" s="21"/>
    </row>
    <row r="22" spans="1:8" x14ac:dyDescent="0.25">
      <c r="A22" s="21"/>
      <c r="B22" s="21"/>
      <c r="D22" s="21"/>
      <c r="E22" s="21"/>
      <c r="F22" s="21"/>
      <c r="G22" s="21"/>
      <c r="H22" s="21"/>
    </row>
    <row r="23" spans="1:8" x14ac:dyDescent="0.25">
      <c r="A23" s="21"/>
      <c r="B23" s="21"/>
      <c r="D23" s="21"/>
      <c r="E23" s="21"/>
      <c r="F23" s="21"/>
      <c r="G23" s="21"/>
      <c r="H23" s="21"/>
    </row>
    <row r="24" spans="1:8" x14ac:dyDescent="0.25">
      <c r="A24" s="21"/>
      <c r="B24" s="21"/>
      <c r="D24" s="21"/>
      <c r="E24" s="21"/>
      <c r="F24" s="21"/>
      <c r="G24" s="21"/>
      <c r="H24" s="21"/>
    </row>
    <row r="25" spans="1:8" x14ac:dyDescent="0.25">
      <c r="A25" s="21"/>
      <c r="B25" s="21"/>
      <c r="D25" s="21"/>
      <c r="E25" s="21"/>
      <c r="F25" s="21"/>
      <c r="G25" s="21"/>
      <c r="H25" s="21"/>
    </row>
    <row r="26" spans="1:8" x14ac:dyDescent="0.25">
      <c r="A26" s="21"/>
      <c r="B26" s="21"/>
      <c r="D26" s="21"/>
      <c r="E26" s="21"/>
      <c r="F26" s="21"/>
      <c r="G26" s="21"/>
      <c r="H2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65B8-A9D7-4F2A-B3A0-BC6CB757ED28}">
  <dimension ref="A2:M12"/>
  <sheetViews>
    <sheetView zoomScale="90" zoomScaleNormal="90" workbookViewId="0">
      <selection activeCell="O30" sqref="O30"/>
    </sheetView>
  </sheetViews>
  <sheetFormatPr defaultRowHeight="15" x14ac:dyDescent="0.25"/>
  <cols>
    <col min="2" max="2" width="31.140625" bestFit="1" customWidth="1"/>
    <col min="5" max="5" width="10.5703125" bestFit="1" customWidth="1"/>
    <col min="10" max="10" width="10.42578125" bestFit="1" customWidth="1"/>
    <col min="11" max="11" width="9.42578125" bestFit="1" customWidth="1"/>
    <col min="13" max="13" width="57.7109375" bestFit="1" customWidth="1"/>
  </cols>
  <sheetData>
    <row r="2" spans="1:13" x14ac:dyDescent="0.25">
      <c r="A2" s="18" t="s">
        <v>79</v>
      </c>
      <c r="B2" s="19" t="s">
        <v>80</v>
      </c>
      <c r="C2" s="19" t="s">
        <v>47</v>
      </c>
      <c r="D2" s="19" t="s">
        <v>75</v>
      </c>
      <c r="E2" s="19" t="s">
        <v>81</v>
      </c>
      <c r="F2" s="19" t="s">
        <v>82</v>
      </c>
      <c r="G2" s="19" t="s">
        <v>83</v>
      </c>
      <c r="H2" s="19" t="s">
        <v>84</v>
      </c>
      <c r="I2" s="18" t="s">
        <v>85</v>
      </c>
      <c r="J2" s="19" t="s">
        <v>86</v>
      </c>
      <c r="K2" s="19" t="s">
        <v>87</v>
      </c>
      <c r="L2" s="19" t="s">
        <v>88</v>
      </c>
      <c r="M2" s="18" t="s">
        <v>89</v>
      </c>
    </row>
    <row r="3" spans="1:13" x14ac:dyDescent="0.25">
      <c r="A3" s="20">
        <v>1</v>
      </c>
      <c r="B3" t="s">
        <v>137</v>
      </c>
      <c r="C3">
        <v>63.36</v>
      </c>
      <c r="D3">
        <v>63</v>
      </c>
      <c r="E3">
        <v>8</v>
      </c>
      <c r="F3">
        <v>4</v>
      </c>
      <c r="G3">
        <v>16</v>
      </c>
      <c r="H3">
        <v>56</v>
      </c>
      <c r="I3" s="20">
        <f>H3-2*G3</f>
        <v>24</v>
      </c>
      <c r="J3">
        <f>ROUND((C3-H3)/2,0)</f>
        <v>4</v>
      </c>
      <c r="K3">
        <f>(I3-E3)/2</f>
        <v>8</v>
      </c>
      <c r="L3">
        <f>(H3-E3)/2</f>
        <v>24</v>
      </c>
      <c r="M3" t="str">
        <f>"FSI/"&amp;F3&amp;"b/"&amp;E3&amp;"f/("&amp;-L3&amp;"|"&amp;-K3&amp;"|"&amp;K3&amp;"|"&amp;L3&amp;")dfc/"&amp;J3&amp;"       %/w"&amp;C3&amp;"/h"&amp;D3</f>
        <v>FSI/4b/8f/(-24|-8|8|24)dfc/4       %/w63.36/h63</v>
      </c>
    </row>
    <row r="4" spans="1:13" x14ac:dyDescent="0.25">
      <c r="A4" s="20">
        <v>2</v>
      </c>
      <c r="B4" t="s">
        <v>138</v>
      </c>
      <c r="C4">
        <v>63.36</v>
      </c>
      <c r="D4">
        <v>63</v>
      </c>
      <c r="E4">
        <v>8</v>
      </c>
      <c r="F4">
        <v>4</v>
      </c>
      <c r="G4">
        <v>16</v>
      </c>
      <c r="H4">
        <v>56</v>
      </c>
      <c r="I4" s="20">
        <f t="shared" ref="I4:I6" si="0">H4-2*G4</f>
        <v>24</v>
      </c>
      <c r="J4">
        <f t="shared" ref="J4:J12" si="1">ROUND((C4-H4)/2,0)</f>
        <v>4</v>
      </c>
      <c r="K4">
        <f t="shared" ref="K4:K6" si="2">(I4-E4)/2</f>
        <v>8</v>
      </c>
      <c r="L4">
        <f t="shared" ref="L4:L12" si="3">(H4-E4)/2</f>
        <v>24</v>
      </c>
      <c r="M4" t="str">
        <f>"FSI/"&amp;F4&amp;"b/"&amp;E4&amp;"f/("&amp;-L4&amp;"|"&amp;-K4&amp;"|"&amp;K4&amp;"|"&amp;L4&amp;")dfc/"&amp;J4&amp;"       %/w"&amp;C4&amp;"/h"&amp;D4</f>
        <v>FSI/4b/8f/(-24|-8|8|24)dfc/4       %/w63.36/h63</v>
      </c>
    </row>
    <row r="5" spans="1:13" x14ac:dyDescent="0.25">
      <c r="A5" s="20">
        <v>3</v>
      </c>
      <c r="B5" t="s">
        <v>139</v>
      </c>
      <c r="C5">
        <v>63.36</v>
      </c>
      <c r="D5">
        <v>63</v>
      </c>
      <c r="E5">
        <v>8</v>
      </c>
      <c r="F5">
        <v>4</v>
      </c>
      <c r="G5">
        <v>16</v>
      </c>
      <c r="H5">
        <v>56</v>
      </c>
      <c r="I5" s="20">
        <f t="shared" si="0"/>
        <v>24</v>
      </c>
      <c r="J5">
        <f t="shared" si="1"/>
        <v>4</v>
      </c>
      <c r="K5">
        <f t="shared" si="2"/>
        <v>8</v>
      </c>
      <c r="L5">
        <f t="shared" si="3"/>
        <v>24</v>
      </c>
      <c r="M5" t="str">
        <f>"FSI/"&amp;F5&amp;"b/"&amp;E5&amp;"f/("&amp;-L5&amp;"|"&amp;-K5&amp;"|"&amp;K5&amp;"|"&amp;L5&amp;")dfc/"&amp;J5&amp;"       %/w"&amp;C5&amp;"/h"&amp;D5</f>
        <v>FSI/4b/8f/(-24|-8|8|24)dfc/4       %/w63.36/h63</v>
      </c>
    </row>
    <row r="6" spans="1:13" x14ac:dyDescent="0.25">
      <c r="A6" s="20">
        <v>4</v>
      </c>
      <c r="B6" t="s">
        <v>140</v>
      </c>
      <c r="C6">
        <v>63.36</v>
      </c>
      <c r="D6">
        <v>63</v>
      </c>
      <c r="E6">
        <v>8</v>
      </c>
      <c r="F6">
        <v>4</v>
      </c>
      <c r="G6">
        <v>17</v>
      </c>
      <c r="H6">
        <v>59</v>
      </c>
      <c r="I6" s="20">
        <f t="shared" si="0"/>
        <v>25</v>
      </c>
      <c r="J6">
        <f t="shared" si="1"/>
        <v>2</v>
      </c>
      <c r="K6">
        <f t="shared" si="2"/>
        <v>8.5</v>
      </c>
      <c r="L6">
        <f t="shared" si="3"/>
        <v>25.5</v>
      </c>
      <c r="M6" t="str">
        <f>"FSI/"&amp;F6&amp;"b/"&amp;E6&amp;"f/("&amp;-L6&amp;"|"&amp;-K6&amp;"|"&amp;K6&amp;"|"&amp;L6&amp;")dfc/"&amp;J6&amp;"       %/w"&amp;C6&amp;"/h"&amp;D6</f>
        <v>FSI/4b/8f/(-25.5|-8.5|8.5|25.5)dfc/2       %/w63.36/h63</v>
      </c>
    </row>
    <row r="7" spans="1:13" x14ac:dyDescent="0.25">
      <c r="A7" s="20">
        <v>5</v>
      </c>
      <c r="B7" t="s">
        <v>141</v>
      </c>
      <c r="C7">
        <v>63.36</v>
      </c>
      <c r="D7">
        <v>63</v>
      </c>
      <c r="E7">
        <v>8</v>
      </c>
      <c r="F7">
        <v>4</v>
      </c>
      <c r="G7">
        <v>16</v>
      </c>
      <c r="H7">
        <v>56</v>
      </c>
      <c r="I7" s="20">
        <f t="shared" ref="I7:I8" si="4">H7-2*G7</f>
        <v>24</v>
      </c>
      <c r="J7">
        <f t="shared" ref="J7:J8" si="5">ROUND((C7-H7)/2,0)</f>
        <v>4</v>
      </c>
      <c r="K7">
        <f t="shared" ref="K7:K8" si="6">(I7-E7)/2</f>
        <v>8</v>
      </c>
      <c r="L7">
        <f t="shared" ref="L7:L8" si="7">(H7-E7)/2</f>
        <v>24</v>
      </c>
      <c r="M7" t="str">
        <f>"FSI/"&amp;F7&amp;"b/"&amp;E7&amp;"f/("&amp;-L7&amp;"|"&amp;-K7&amp;"|"&amp;K7&amp;"|"&amp;L7&amp;")dfc/"&amp;J7&amp;"       %/w"&amp;C7&amp;"/h"&amp;D7</f>
        <v>FSI/4b/8f/(-24|-8|8|24)dfc/4       %/w63.36/h63</v>
      </c>
    </row>
    <row r="8" spans="1:13" x14ac:dyDescent="0.25">
      <c r="A8" s="20">
        <v>6</v>
      </c>
      <c r="B8" t="s">
        <v>142</v>
      </c>
      <c r="C8">
        <v>63.36</v>
      </c>
      <c r="D8">
        <v>63</v>
      </c>
      <c r="E8">
        <v>8</v>
      </c>
      <c r="F8">
        <v>4</v>
      </c>
      <c r="G8">
        <v>17</v>
      </c>
      <c r="H8">
        <v>59</v>
      </c>
      <c r="I8" s="20">
        <f t="shared" si="4"/>
        <v>25</v>
      </c>
      <c r="J8">
        <f t="shared" si="5"/>
        <v>2</v>
      </c>
      <c r="K8">
        <f t="shared" si="6"/>
        <v>8.5</v>
      </c>
      <c r="L8">
        <f t="shared" si="7"/>
        <v>25.5</v>
      </c>
      <c r="M8" t="str">
        <f>"FSI/"&amp;F8&amp;"b/"&amp;E8&amp;"f/("&amp;-L8&amp;"|"&amp;-K8&amp;"|"&amp;K8&amp;"|"&amp;L8&amp;")dfc/"&amp;J8&amp;"       %/w"&amp;C8&amp;"/h"&amp;D8</f>
        <v>FSI/4b/8f/(-25.5|-8.5|8.5|25.5)dfc/2       %/w63.36/h63</v>
      </c>
    </row>
    <row r="9" spans="1:13" x14ac:dyDescent="0.25">
      <c r="A9" s="20">
        <v>7</v>
      </c>
      <c r="B9" t="s">
        <v>143</v>
      </c>
      <c r="C9">
        <v>63.36</v>
      </c>
      <c r="D9">
        <v>63</v>
      </c>
      <c r="E9">
        <v>10</v>
      </c>
      <c r="F9">
        <v>3</v>
      </c>
      <c r="G9">
        <v>20</v>
      </c>
      <c r="H9">
        <v>50</v>
      </c>
      <c r="I9" s="20" t="s">
        <v>90</v>
      </c>
      <c r="J9">
        <f t="shared" ref="J9:J10" si="8">ROUND((C9-H9)/2,0)</f>
        <v>7</v>
      </c>
      <c r="K9" s="20" t="s">
        <v>90</v>
      </c>
      <c r="L9">
        <f t="shared" ref="L9:L10" si="9">(H9-E9)/2</f>
        <v>20</v>
      </c>
      <c r="M9" t="str">
        <f>"FSI/"&amp;F9&amp;"b/"&amp;E9&amp;"f/("&amp;-L9&amp;"|0|"&amp;L9&amp;")dfc/"&amp;J9&amp;"       %/w"&amp;C9&amp;"/h"&amp;D9</f>
        <v>FSI/3b/10f/(-20|0|20)dfc/7       %/w63.36/h63</v>
      </c>
    </row>
    <row r="10" spans="1:13" x14ac:dyDescent="0.25">
      <c r="A10" s="20">
        <v>8</v>
      </c>
      <c r="B10" t="s">
        <v>144</v>
      </c>
      <c r="C10">
        <v>63.36</v>
      </c>
      <c r="D10">
        <v>63</v>
      </c>
      <c r="E10">
        <v>10</v>
      </c>
      <c r="F10">
        <v>3</v>
      </c>
      <c r="G10">
        <v>21</v>
      </c>
      <c r="H10">
        <v>52</v>
      </c>
      <c r="I10" s="20" t="s">
        <v>90</v>
      </c>
      <c r="J10">
        <f t="shared" si="8"/>
        <v>6</v>
      </c>
      <c r="K10" s="20" t="s">
        <v>90</v>
      </c>
      <c r="L10">
        <f t="shared" si="9"/>
        <v>21</v>
      </c>
      <c r="M10" t="str">
        <f>"FSI/"&amp;F10&amp;"b/"&amp;E10&amp;"f/("&amp;-L10&amp;"|0|"&amp;L10&amp;")dfc/"&amp;J10&amp;"       %/w"&amp;C10&amp;"/h"&amp;D10</f>
        <v>FSI/3b/10f/(-21|0|21)dfc/6       %/w63.36/h63</v>
      </c>
    </row>
    <row r="11" spans="1:13" x14ac:dyDescent="0.25">
      <c r="A11" s="20">
        <v>9</v>
      </c>
      <c r="B11" t="s">
        <v>145</v>
      </c>
      <c r="C11">
        <v>63.36</v>
      </c>
      <c r="D11">
        <v>63</v>
      </c>
      <c r="E11">
        <v>10</v>
      </c>
      <c r="F11">
        <v>3</v>
      </c>
      <c r="G11">
        <v>22</v>
      </c>
      <c r="H11">
        <v>54</v>
      </c>
      <c r="I11" s="20" t="s">
        <v>90</v>
      </c>
      <c r="J11">
        <f t="shared" si="1"/>
        <v>5</v>
      </c>
      <c r="K11" s="20" t="s">
        <v>90</v>
      </c>
      <c r="L11">
        <f t="shared" si="3"/>
        <v>22</v>
      </c>
      <c r="M11" t="str">
        <f>"FSI/"&amp;F11&amp;"b/"&amp;E11&amp;"f/("&amp;-L11&amp;"|0|"&amp;L11&amp;")dfc/"&amp;J11&amp;"       %/w"&amp;C11&amp;"/h"&amp;D11</f>
        <v>FSI/3b/10f/(-22|0|22)dfc/5       %/w63.36/h63</v>
      </c>
    </row>
    <row r="12" spans="1:13" x14ac:dyDescent="0.25">
      <c r="A12" s="20">
        <v>10</v>
      </c>
      <c r="B12" t="s">
        <v>146</v>
      </c>
      <c r="C12">
        <v>63.36</v>
      </c>
      <c r="D12">
        <v>63</v>
      </c>
      <c r="E12">
        <v>10</v>
      </c>
      <c r="F12">
        <v>3</v>
      </c>
      <c r="G12">
        <v>23</v>
      </c>
      <c r="H12">
        <v>56</v>
      </c>
      <c r="I12" s="20" t="s">
        <v>90</v>
      </c>
      <c r="J12">
        <f t="shared" si="1"/>
        <v>4</v>
      </c>
      <c r="K12" s="20" t="s">
        <v>90</v>
      </c>
      <c r="L12">
        <f t="shared" si="3"/>
        <v>23</v>
      </c>
      <c r="M12" t="str">
        <f>"FSI/"&amp;F12&amp;"b/"&amp;E12&amp;"f/("&amp;-L12&amp;"|0|"&amp;L12&amp;")dfc/"&amp;J12&amp;"       %/w"&amp;C12&amp;"/h"&amp;D12</f>
        <v>FSI/3b/10f/(-23|0|23)dfc/4       %/w63.36/h63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0BB3-33EC-408D-A485-BED7987A40DC}">
  <dimension ref="A1:L21"/>
  <sheetViews>
    <sheetView workbookViewId="0">
      <selection activeCell="C14" sqref="C14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30.140625" bestFit="1" customWidth="1"/>
    <col min="4" max="4" width="31" bestFit="1" customWidth="1"/>
    <col min="5" max="5" width="45.85546875" bestFit="1" customWidth="1"/>
    <col min="6" max="6" width="19" bestFit="1" customWidth="1"/>
    <col min="7" max="7" width="19.7109375" bestFit="1" customWidth="1"/>
    <col min="8" max="8" width="17.28515625" bestFit="1" customWidth="1"/>
    <col min="9" max="9" width="18.7109375" bestFit="1" customWidth="1"/>
    <col min="10" max="10" width="19.7109375" bestFit="1" customWidth="1"/>
    <col min="11" max="11" width="16.5703125" bestFit="1" customWidth="1"/>
    <col min="15" max="15" width="28.28515625" bestFit="1" customWidth="1"/>
    <col min="17" max="17" width="27.42578125" bestFit="1" customWidth="1"/>
  </cols>
  <sheetData>
    <row r="1" spans="1:12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2" s="4" customFormat="1" ht="15.75" x14ac:dyDescent="0.25">
      <c r="A2" s="1"/>
      <c r="B2" s="1" t="s">
        <v>29</v>
      </c>
      <c r="C2" s="2" t="s">
        <v>11</v>
      </c>
      <c r="D2" s="2" t="s">
        <v>12</v>
      </c>
      <c r="E2" s="2" t="s">
        <v>24</v>
      </c>
      <c r="F2" s="2"/>
      <c r="G2" s="2"/>
      <c r="H2" s="2"/>
      <c r="I2" s="2"/>
      <c r="J2" s="2"/>
      <c r="K2" s="3"/>
    </row>
    <row r="3" spans="1:12" s="4" customFormat="1" ht="15.75" x14ac:dyDescent="0.25">
      <c r="A3" s="1"/>
      <c r="B3" s="1" t="s">
        <v>30</v>
      </c>
      <c r="C3" s="2" t="s">
        <v>11</v>
      </c>
      <c r="D3" s="2" t="s">
        <v>13</v>
      </c>
      <c r="E3" s="2" t="s">
        <v>14</v>
      </c>
      <c r="F3" s="2" t="s">
        <v>15</v>
      </c>
      <c r="G3" s="2"/>
      <c r="H3" s="2"/>
      <c r="I3" s="2"/>
      <c r="J3" s="2"/>
      <c r="K3" s="3"/>
    </row>
    <row r="4" spans="1:12" s="4" customFormat="1" ht="15.75" x14ac:dyDescent="0.25">
      <c r="A4" s="1"/>
      <c r="B4" s="1" t="s">
        <v>31</v>
      </c>
      <c r="C4" s="2" t="s">
        <v>11</v>
      </c>
      <c r="D4" s="2" t="s">
        <v>13</v>
      </c>
      <c r="E4" s="2" t="s">
        <v>14</v>
      </c>
      <c r="F4" s="2" t="s">
        <v>15</v>
      </c>
      <c r="G4" s="2"/>
      <c r="H4" s="2"/>
      <c r="I4" s="2"/>
      <c r="J4" s="2"/>
      <c r="K4" s="3"/>
    </row>
    <row r="5" spans="1:12" s="4" customFormat="1" ht="15.75" x14ac:dyDescent="0.25">
      <c r="A5" s="1"/>
      <c r="B5" s="1" t="s">
        <v>32</v>
      </c>
      <c r="C5" s="2" t="s">
        <v>11</v>
      </c>
      <c r="D5" s="2" t="s">
        <v>13</v>
      </c>
      <c r="E5" s="2" t="s">
        <v>14</v>
      </c>
      <c r="F5" s="2" t="s">
        <v>15</v>
      </c>
      <c r="G5" s="2"/>
      <c r="H5" s="2"/>
      <c r="I5" s="2"/>
      <c r="J5" s="2"/>
      <c r="K5" s="3"/>
    </row>
    <row r="6" spans="1:12" s="4" customFormat="1" ht="15.75" x14ac:dyDescent="0.25">
      <c r="A6" s="1"/>
      <c r="B6" s="1" t="s">
        <v>33</v>
      </c>
      <c r="C6" s="2" t="s">
        <v>11</v>
      </c>
      <c r="D6" s="2" t="s">
        <v>20</v>
      </c>
      <c r="E6" s="2" t="s">
        <v>19</v>
      </c>
      <c r="F6" s="2" t="s">
        <v>18</v>
      </c>
      <c r="G6" s="2" t="s">
        <v>17</v>
      </c>
      <c r="H6" s="2" t="s">
        <v>25</v>
      </c>
      <c r="I6" s="2" t="s">
        <v>16</v>
      </c>
      <c r="J6" s="2"/>
      <c r="K6" s="3"/>
    </row>
    <row r="7" spans="1:12" s="4" customFormat="1" ht="15.75" x14ac:dyDescent="0.25">
      <c r="A7" s="1"/>
      <c r="B7" s="1" t="s">
        <v>34</v>
      </c>
      <c r="C7" s="1" t="s">
        <v>11</v>
      </c>
      <c r="D7" s="1" t="s">
        <v>12</v>
      </c>
      <c r="E7" s="1" t="s">
        <v>24</v>
      </c>
      <c r="F7" s="1" t="s">
        <v>26</v>
      </c>
      <c r="G7" s="1" t="s">
        <v>27</v>
      </c>
      <c r="H7" s="1" t="s">
        <v>16</v>
      </c>
      <c r="I7" s="3" t="s">
        <v>28</v>
      </c>
      <c r="J7" s="3"/>
      <c r="K7" s="3"/>
    </row>
    <row r="8" spans="1:12" s="4" customFormat="1" ht="15.75" x14ac:dyDescent="0.25">
      <c r="A8" s="1"/>
      <c r="B8" s="1" t="s">
        <v>36</v>
      </c>
      <c r="C8" s="1" t="s">
        <v>21</v>
      </c>
      <c r="D8" s="1" t="s">
        <v>37</v>
      </c>
      <c r="E8" s="1" t="s">
        <v>38</v>
      </c>
      <c r="F8" s="4" t="s">
        <v>12</v>
      </c>
      <c r="G8" s="1" t="s">
        <v>26</v>
      </c>
      <c r="H8" s="1" t="s">
        <v>27</v>
      </c>
      <c r="I8" s="1"/>
      <c r="J8" s="3"/>
      <c r="K8" s="3"/>
    </row>
    <row r="9" spans="1:12" s="4" customFormat="1" ht="15.75" x14ac:dyDescent="0.25">
      <c r="A9" s="1"/>
      <c r="B9" s="1" t="s">
        <v>39</v>
      </c>
      <c r="C9" s="1" t="s">
        <v>11</v>
      </c>
      <c r="D9" s="4" t="s">
        <v>12</v>
      </c>
      <c r="E9" s="4" t="s">
        <v>40</v>
      </c>
      <c r="F9" s="4" t="s">
        <v>55</v>
      </c>
      <c r="G9" s="1" t="s">
        <v>41</v>
      </c>
      <c r="H9" s="1" t="s">
        <v>56</v>
      </c>
      <c r="I9" s="3" t="s">
        <v>28</v>
      </c>
      <c r="K9" s="3"/>
    </row>
    <row r="11" spans="1:12" x14ac:dyDescent="0.25">
      <c r="D11" s="7" t="s">
        <v>58</v>
      </c>
      <c r="E11" s="7" t="s">
        <v>59</v>
      </c>
      <c r="F11" s="7" t="s">
        <v>60</v>
      </c>
      <c r="G11" s="7" t="s">
        <v>62</v>
      </c>
      <c r="H11" s="7" t="s">
        <v>61</v>
      </c>
      <c r="I11" s="7" t="s">
        <v>63</v>
      </c>
      <c r="J11" s="9" t="s">
        <v>64</v>
      </c>
      <c r="K11" s="9" t="s">
        <v>65</v>
      </c>
      <c r="L11" s="9" t="s">
        <v>66</v>
      </c>
    </row>
    <row r="12" spans="1:12" s="16" customFormat="1" x14ac:dyDescent="0.25">
      <c r="C12" s="16">
        <v>1</v>
      </c>
      <c r="D12" t="s">
        <v>137</v>
      </c>
      <c r="E12" s="15" t="s">
        <v>52</v>
      </c>
      <c r="F12" s="15">
        <v>8</v>
      </c>
      <c r="G12" s="15">
        <v>16</v>
      </c>
      <c r="H12" s="15" t="str">
        <f>"("&amp;G12-F12+2*$C$16&amp;" "&amp;G12-F12&amp;")"</f>
        <v>(8 8)</v>
      </c>
      <c r="I12" s="16" t="s">
        <v>129</v>
      </c>
      <c r="J12" s="15" t="s">
        <v>130</v>
      </c>
      <c r="K12">
        <v>63.36</v>
      </c>
      <c r="L12">
        <v>63</v>
      </c>
    </row>
    <row r="14" spans="1:12" ht="15.75" thickBot="1" x14ac:dyDescent="0.3"/>
    <row r="15" spans="1:12" ht="16.5" thickTop="1" thickBot="1" x14ac:dyDescent="0.3">
      <c r="B15" s="12" t="s">
        <v>53</v>
      </c>
      <c r="C15" s="17" t="s">
        <v>135</v>
      </c>
      <c r="E15" s="12" t="s">
        <v>67</v>
      </c>
      <c r="F15" s="8"/>
    </row>
    <row r="16" spans="1:12" ht="16.5" thickTop="1" thickBot="1" x14ac:dyDescent="0.3">
      <c r="B16" s="12" t="s">
        <v>57</v>
      </c>
      <c r="C16" s="13"/>
    </row>
    <row r="17" spans="1:9" ht="15.75" thickTop="1" x14ac:dyDescent="0.25">
      <c r="B17" t="s">
        <v>68</v>
      </c>
      <c r="C17">
        <v>0.36</v>
      </c>
    </row>
    <row r="20" spans="1:9" s="6" customFormat="1" x14ac:dyDescent="0.25">
      <c r="A20" s="5" t="s">
        <v>22</v>
      </c>
      <c r="B20" s="5" t="s">
        <v>23</v>
      </c>
      <c r="C20" s="5" t="str">
        <f>$C$15</f>
        <v>nik76d45lib2_x76c_lay</v>
      </c>
      <c r="D20" s="5" t="str">
        <f>$F$15&amp;D12</f>
        <v>127600c_hw8xt45_fsi001d</v>
      </c>
      <c r="E20" s="5" t="s">
        <v>47</v>
      </c>
      <c r="F20" s="6">
        <f>K12</f>
        <v>63.36</v>
      </c>
      <c r="G20" s="6">
        <f>L12</f>
        <v>63</v>
      </c>
      <c r="H20" s="6">
        <v>0</v>
      </c>
      <c r="I20" s="6">
        <v>0</v>
      </c>
    </row>
    <row r="21" spans="1:9" x14ac:dyDescent="0.25">
      <c r="A21" t="s">
        <v>22</v>
      </c>
      <c r="B21" t="s">
        <v>54</v>
      </c>
      <c r="C21" t="s">
        <v>10</v>
      </c>
      <c r="D21" t="s">
        <v>136</v>
      </c>
      <c r="E21" t="str">
        <f>"("&amp;F12&amp;" "&amp;F12&amp;")"</f>
        <v>(8 8)</v>
      </c>
      <c r="F21" t="str">
        <f>J12</f>
        <v>(24 24)</v>
      </c>
      <c r="G21" t="str">
        <f>H12</f>
        <v>(8 8)</v>
      </c>
      <c r="H21" t="str">
        <f>I12</f>
        <v>((16))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6705-C98C-4CC5-A85D-1D6AB6314A6C}">
  <dimension ref="A1:K23"/>
  <sheetViews>
    <sheetView topLeftCell="A3" workbookViewId="0">
      <selection activeCell="C15" sqref="C15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4" bestFit="1" customWidth="1"/>
    <col min="4" max="4" width="30.85546875" customWidth="1"/>
    <col min="5" max="5" width="39.140625" bestFit="1" customWidth="1"/>
    <col min="6" max="6" width="19" bestFit="1" customWidth="1"/>
    <col min="7" max="7" width="18.5703125" bestFit="1" customWidth="1"/>
    <col min="8" max="9" width="17.28515625" bestFit="1" customWidth="1"/>
    <col min="10" max="10" width="15.28515625" bestFit="1" customWidth="1"/>
    <col min="11" max="12" width="10.28515625" bestFit="1" customWidth="1"/>
    <col min="13" max="13" width="7" bestFit="1" customWidth="1"/>
  </cols>
  <sheetData>
    <row r="1" spans="1:11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s="4" customFormat="1" ht="15.75" x14ac:dyDescent="0.25">
      <c r="A2" s="1"/>
      <c r="B2" s="1" t="s">
        <v>29</v>
      </c>
      <c r="C2" s="2" t="s">
        <v>11</v>
      </c>
      <c r="D2" s="2" t="s">
        <v>12</v>
      </c>
      <c r="E2" s="2" t="s">
        <v>24</v>
      </c>
      <c r="F2" s="2"/>
      <c r="G2" s="2"/>
      <c r="H2" s="2"/>
      <c r="I2" s="2"/>
      <c r="J2" s="2"/>
      <c r="K2" s="3"/>
    </row>
    <row r="3" spans="1:11" s="4" customFormat="1" ht="15.75" x14ac:dyDescent="0.25">
      <c r="A3" s="1"/>
      <c r="B3" s="1" t="s">
        <v>30</v>
      </c>
      <c r="C3" s="2" t="s">
        <v>11</v>
      </c>
      <c r="D3" s="2" t="s">
        <v>13</v>
      </c>
      <c r="E3" s="2" t="s">
        <v>14</v>
      </c>
      <c r="F3" s="2" t="s">
        <v>15</v>
      </c>
      <c r="G3" s="2"/>
      <c r="H3" s="2"/>
      <c r="I3" s="2"/>
      <c r="J3" s="2"/>
      <c r="K3" s="3"/>
    </row>
    <row r="4" spans="1:11" s="4" customFormat="1" ht="15.75" x14ac:dyDescent="0.25">
      <c r="A4" s="1"/>
      <c r="B4" s="1" t="s">
        <v>31</v>
      </c>
      <c r="C4" s="2" t="s">
        <v>11</v>
      </c>
      <c r="D4" s="2" t="s">
        <v>13</v>
      </c>
      <c r="E4" s="2" t="s">
        <v>14</v>
      </c>
      <c r="F4" s="2" t="s">
        <v>15</v>
      </c>
      <c r="G4" s="2"/>
      <c r="H4" s="2"/>
      <c r="I4" s="2"/>
      <c r="J4" s="2"/>
      <c r="K4" s="3"/>
    </row>
    <row r="5" spans="1:11" s="4" customFormat="1" ht="15.75" x14ac:dyDescent="0.25">
      <c r="A5" s="1"/>
      <c r="B5" s="1" t="s">
        <v>32</v>
      </c>
      <c r="C5" s="2" t="s">
        <v>11</v>
      </c>
      <c r="D5" s="2" t="s">
        <v>13</v>
      </c>
      <c r="E5" s="2" t="s">
        <v>14</v>
      </c>
      <c r="F5" s="2" t="s">
        <v>15</v>
      </c>
      <c r="G5" s="2"/>
      <c r="H5" s="2"/>
      <c r="I5" s="2"/>
      <c r="J5" s="2"/>
      <c r="K5" s="3"/>
    </row>
    <row r="6" spans="1:11" s="4" customFormat="1" ht="15.75" x14ac:dyDescent="0.25">
      <c r="A6" s="1"/>
      <c r="B6" s="1" t="s">
        <v>33</v>
      </c>
      <c r="C6" s="2" t="s">
        <v>11</v>
      </c>
      <c r="D6" s="2" t="s">
        <v>20</v>
      </c>
      <c r="E6" s="2" t="s">
        <v>19</v>
      </c>
      <c r="F6" s="2" t="s">
        <v>18</v>
      </c>
      <c r="G6" s="2" t="s">
        <v>17</v>
      </c>
      <c r="H6" s="2" t="s">
        <v>25</v>
      </c>
      <c r="I6" s="2" t="s">
        <v>16</v>
      </c>
      <c r="J6" s="2"/>
      <c r="K6" s="3"/>
    </row>
    <row r="7" spans="1:11" s="4" customFormat="1" ht="15.75" x14ac:dyDescent="0.25">
      <c r="A7" s="1"/>
      <c r="B7" s="1" t="s">
        <v>34</v>
      </c>
      <c r="C7" s="1" t="s">
        <v>11</v>
      </c>
      <c r="D7" s="1" t="s">
        <v>12</v>
      </c>
      <c r="E7" s="1" t="s">
        <v>24</v>
      </c>
      <c r="F7" s="1" t="s">
        <v>26</v>
      </c>
      <c r="G7" s="1" t="s">
        <v>27</v>
      </c>
      <c r="H7" s="1" t="s">
        <v>16</v>
      </c>
      <c r="I7" s="3" t="s">
        <v>28</v>
      </c>
      <c r="J7" s="3"/>
      <c r="K7" s="3"/>
    </row>
    <row r="8" spans="1:11" s="4" customFormat="1" ht="15.75" x14ac:dyDescent="0.25">
      <c r="A8" s="1"/>
      <c r="B8" s="1" t="s">
        <v>36</v>
      </c>
      <c r="C8" s="1" t="s">
        <v>21</v>
      </c>
      <c r="D8" s="1" t="s">
        <v>37</v>
      </c>
      <c r="E8" s="1" t="s">
        <v>38</v>
      </c>
      <c r="F8" s="4" t="s">
        <v>12</v>
      </c>
      <c r="G8" s="1" t="s">
        <v>26</v>
      </c>
      <c r="H8" s="1" t="s">
        <v>27</v>
      </c>
      <c r="I8" s="1"/>
      <c r="J8" s="3"/>
      <c r="K8" s="3"/>
    </row>
    <row r="9" spans="1:11" s="4" customFormat="1" ht="15.75" x14ac:dyDescent="0.25">
      <c r="A9" s="1"/>
      <c r="B9" s="1" t="s">
        <v>39</v>
      </c>
      <c r="C9" s="1" t="s">
        <v>11</v>
      </c>
      <c r="D9" s="4" t="s">
        <v>12</v>
      </c>
      <c r="E9" s="4" t="s">
        <v>40</v>
      </c>
      <c r="F9" s="4" t="s">
        <v>55</v>
      </c>
      <c r="G9" s="1" t="s">
        <v>41</v>
      </c>
      <c r="H9" s="1" t="s">
        <v>56</v>
      </c>
      <c r="I9" s="3" t="s">
        <v>28</v>
      </c>
      <c r="K9" s="3"/>
    </row>
    <row r="10" spans="1:11" s="4" customFormat="1" ht="15.75" x14ac:dyDescent="0.25">
      <c r="A10" s="1"/>
      <c r="B10" s="1" t="s">
        <v>46</v>
      </c>
      <c r="C10" s="1" t="s">
        <v>11</v>
      </c>
      <c r="D10" s="1" t="s">
        <v>12</v>
      </c>
      <c r="E10" s="1" t="s">
        <v>26</v>
      </c>
      <c r="F10" s="1" t="s">
        <v>43</v>
      </c>
      <c r="G10" s="3" t="s">
        <v>28</v>
      </c>
      <c r="H10" s="1"/>
      <c r="I10" s="3"/>
      <c r="K10" s="3"/>
    </row>
    <row r="11" spans="1:11" x14ac:dyDescent="0.25">
      <c r="D11" s="7" t="s">
        <v>58</v>
      </c>
      <c r="E11" s="7" t="s">
        <v>59</v>
      </c>
      <c r="F11" s="7" t="s">
        <v>60</v>
      </c>
      <c r="G11" s="7" t="s">
        <v>62</v>
      </c>
      <c r="H11" s="7" t="s">
        <v>61</v>
      </c>
      <c r="I11" s="9" t="s">
        <v>65</v>
      </c>
      <c r="J11" s="9" t="s">
        <v>66</v>
      </c>
    </row>
    <row r="12" spans="1:11" s="16" customFormat="1" x14ac:dyDescent="0.25">
      <c r="C12" s="16">
        <v>2</v>
      </c>
      <c r="D12" s="16" t="s">
        <v>138</v>
      </c>
      <c r="E12" s="15" t="s">
        <v>52</v>
      </c>
      <c r="F12" s="15">
        <v>8</v>
      </c>
      <c r="G12" s="15">
        <v>8</v>
      </c>
      <c r="H12" s="15">
        <v>8</v>
      </c>
      <c r="I12">
        <v>63.36</v>
      </c>
      <c r="J12">
        <v>63</v>
      </c>
    </row>
    <row r="14" spans="1:11" ht="15.75" thickBot="1" x14ac:dyDescent="0.3"/>
    <row r="15" spans="1:11" ht="16.5" thickTop="1" thickBot="1" x14ac:dyDescent="0.3">
      <c r="B15" s="12" t="s">
        <v>53</v>
      </c>
      <c r="C15" s="17" t="s">
        <v>135</v>
      </c>
      <c r="E15" s="12" t="s">
        <v>67</v>
      </c>
      <c r="F15" s="8"/>
    </row>
    <row r="16" spans="1:11" ht="16.5" thickTop="1" thickBot="1" x14ac:dyDescent="0.3">
      <c r="B16" s="12" t="s">
        <v>57</v>
      </c>
      <c r="C16" s="13"/>
    </row>
    <row r="17" spans="1:10" ht="15.75" thickTop="1" x14ac:dyDescent="0.25">
      <c r="B17" t="s">
        <v>68</v>
      </c>
      <c r="C17">
        <v>0.36</v>
      </c>
    </row>
    <row r="20" spans="1:10" x14ac:dyDescent="0.25">
      <c r="A20" s="5" t="s">
        <v>22</v>
      </c>
      <c r="B20" s="5" t="s">
        <v>23</v>
      </c>
      <c r="C20" s="5" t="str">
        <f>$C$15</f>
        <v>nik76d45lib2_x76c_lay</v>
      </c>
      <c r="D20" s="5" t="str">
        <f>$F$15&amp;D12</f>
        <v>127600c_hw8xt45_fsi002d</v>
      </c>
      <c r="E20" s="5" t="s">
        <v>47</v>
      </c>
      <c r="F20" s="6">
        <f>I12</f>
        <v>63.36</v>
      </c>
      <c r="G20" s="6">
        <f>J12</f>
        <v>63</v>
      </c>
      <c r="H20" s="6">
        <v>0</v>
      </c>
      <c r="I20" s="6">
        <v>0</v>
      </c>
      <c r="J20" s="6"/>
    </row>
    <row r="21" spans="1:10" x14ac:dyDescent="0.25">
      <c r="A21" t="s">
        <v>22</v>
      </c>
      <c r="B21" t="s">
        <v>77</v>
      </c>
      <c r="C21" t="s">
        <v>10</v>
      </c>
      <c r="D21" t="s">
        <v>136</v>
      </c>
      <c r="E21">
        <f>F12</f>
        <v>8</v>
      </c>
      <c r="F21">
        <v>40</v>
      </c>
    </row>
    <row r="22" spans="1:10" x14ac:dyDescent="0.25">
      <c r="A22" t="s">
        <v>22</v>
      </c>
      <c r="B22" t="s">
        <v>77</v>
      </c>
      <c r="C22" t="s">
        <v>10</v>
      </c>
      <c r="D22" t="s">
        <v>136</v>
      </c>
      <c r="E22">
        <f>E21</f>
        <v>8</v>
      </c>
      <c r="F22">
        <v>8</v>
      </c>
    </row>
    <row r="23" spans="1:10" ht="17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5EA0-D33E-4E61-B32B-034D9154C54C}">
  <dimension ref="A1:M33"/>
  <sheetViews>
    <sheetView workbookViewId="0">
      <selection activeCell="D33" sqref="D33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6.5703125" bestFit="1" customWidth="1"/>
    <col min="4" max="4" width="29.140625" bestFit="1" customWidth="1"/>
    <col min="5" max="5" width="25.85546875" bestFit="1" customWidth="1"/>
    <col min="6" max="6" width="19" bestFit="1" customWidth="1"/>
    <col min="7" max="7" width="18.42578125" bestFit="1" customWidth="1"/>
    <col min="8" max="8" width="18.28515625" customWidth="1"/>
    <col min="9" max="9" width="17.28515625" bestFit="1" customWidth="1"/>
    <col min="10" max="10" width="15.28515625" bestFit="1" customWidth="1"/>
    <col min="11" max="11" width="19.7109375" bestFit="1" customWidth="1"/>
    <col min="12" max="12" width="16.5703125" bestFit="1" customWidth="1"/>
    <col min="13" max="13" width="14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</row>
    <row r="2" spans="1:13" ht="15.75" x14ac:dyDescent="0.25">
      <c r="A2" s="1"/>
      <c r="B2" s="1" t="s">
        <v>30</v>
      </c>
      <c r="C2" s="2" t="s">
        <v>11</v>
      </c>
      <c r="D2" s="2" t="s">
        <v>13</v>
      </c>
      <c r="E2" s="2" t="s">
        <v>14</v>
      </c>
      <c r="F2" s="2" t="s">
        <v>15</v>
      </c>
      <c r="G2" s="2"/>
      <c r="H2" s="2"/>
      <c r="I2" s="2"/>
      <c r="J2" s="2"/>
      <c r="K2" s="3"/>
      <c r="L2" s="4"/>
      <c r="M2" s="4"/>
    </row>
    <row r="3" spans="1:13" ht="15.75" x14ac:dyDescent="0.25">
      <c r="A3" s="1"/>
      <c r="B3" s="1" t="s">
        <v>31</v>
      </c>
      <c r="C3" s="2" t="s">
        <v>11</v>
      </c>
      <c r="D3" s="2" t="s">
        <v>13</v>
      </c>
      <c r="E3" s="2" t="s">
        <v>14</v>
      </c>
      <c r="F3" s="2" t="s">
        <v>15</v>
      </c>
      <c r="G3" s="2"/>
      <c r="H3" s="2"/>
      <c r="I3" s="2"/>
      <c r="J3" s="2"/>
      <c r="K3" s="3"/>
      <c r="L3" s="4"/>
      <c r="M3" s="4"/>
    </row>
    <row r="4" spans="1:13" ht="15.75" x14ac:dyDescent="0.25">
      <c r="A4" s="1"/>
      <c r="B4" s="1" t="s">
        <v>32</v>
      </c>
      <c r="C4" s="2" t="s">
        <v>11</v>
      </c>
      <c r="D4" s="2" t="s">
        <v>13</v>
      </c>
      <c r="E4" s="2" t="s">
        <v>14</v>
      </c>
      <c r="F4" s="2" t="s">
        <v>15</v>
      </c>
      <c r="G4" s="2"/>
      <c r="H4" s="2"/>
      <c r="I4" s="2"/>
      <c r="J4" s="2"/>
      <c r="K4" s="3"/>
      <c r="L4" s="4"/>
      <c r="M4" s="4"/>
    </row>
    <row r="5" spans="1:13" ht="15.75" x14ac:dyDescent="0.25">
      <c r="A5" s="1"/>
      <c r="B5" s="1" t="s">
        <v>33</v>
      </c>
      <c r="C5" s="2" t="s">
        <v>11</v>
      </c>
      <c r="D5" s="2" t="s">
        <v>20</v>
      </c>
      <c r="E5" s="2" t="s">
        <v>19</v>
      </c>
      <c r="F5" s="2" t="s">
        <v>18</v>
      </c>
      <c r="G5" s="2" t="s">
        <v>17</v>
      </c>
      <c r="H5" s="2" t="s">
        <v>25</v>
      </c>
      <c r="I5" s="2" t="s">
        <v>16</v>
      </c>
      <c r="J5" s="2"/>
      <c r="K5" s="3"/>
      <c r="L5" s="4"/>
      <c r="M5" s="4"/>
    </row>
    <row r="6" spans="1:13" ht="15.75" x14ac:dyDescent="0.25">
      <c r="A6" s="1"/>
      <c r="B6" s="1" t="s">
        <v>34</v>
      </c>
      <c r="C6" s="1" t="s">
        <v>11</v>
      </c>
      <c r="D6" s="1" t="s">
        <v>12</v>
      </c>
      <c r="E6" s="1" t="s">
        <v>24</v>
      </c>
      <c r="F6" s="1" t="s">
        <v>26</v>
      </c>
      <c r="G6" s="1" t="s">
        <v>27</v>
      </c>
      <c r="H6" s="1" t="s">
        <v>16</v>
      </c>
      <c r="I6" s="3" t="s">
        <v>28</v>
      </c>
      <c r="J6" s="3"/>
      <c r="K6" s="3"/>
      <c r="L6" s="4"/>
      <c r="M6" s="4"/>
    </row>
    <row r="7" spans="1:13" ht="15.75" x14ac:dyDescent="0.25">
      <c r="A7" s="1"/>
      <c r="B7" s="1" t="s">
        <v>36</v>
      </c>
      <c r="C7" s="1" t="s">
        <v>21</v>
      </c>
      <c r="D7" s="1" t="s">
        <v>37</v>
      </c>
      <c r="E7" s="1" t="s">
        <v>38</v>
      </c>
      <c r="F7" s="4" t="s">
        <v>12</v>
      </c>
      <c r="G7" s="1" t="s">
        <v>26</v>
      </c>
      <c r="H7" s="1" t="s">
        <v>27</v>
      </c>
      <c r="I7" s="1"/>
      <c r="J7" s="3"/>
      <c r="K7" s="3"/>
      <c r="L7" s="4"/>
      <c r="M7" s="4"/>
    </row>
    <row r="8" spans="1:13" ht="15.75" x14ac:dyDescent="0.25">
      <c r="A8" s="1"/>
      <c r="B8" s="1" t="s">
        <v>44</v>
      </c>
      <c r="C8" s="1" t="s">
        <v>11</v>
      </c>
      <c r="D8" s="1" t="s">
        <v>12</v>
      </c>
      <c r="E8" s="1" t="s">
        <v>26</v>
      </c>
      <c r="F8" s="4" t="s">
        <v>42</v>
      </c>
      <c r="G8" s="1" t="s">
        <v>43</v>
      </c>
      <c r="H8" s="1" t="s">
        <v>56</v>
      </c>
      <c r="I8" s="3" t="s">
        <v>16</v>
      </c>
      <c r="J8" s="4" t="s">
        <v>74</v>
      </c>
      <c r="K8" s="4" t="s">
        <v>45</v>
      </c>
      <c r="L8" s="3" t="s">
        <v>28</v>
      </c>
      <c r="M8" s="4"/>
    </row>
    <row r="10" spans="1:13" x14ac:dyDescent="0.25">
      <c r="D10" s="7" t="s">
        <v>58</v>
      </c>
      <c r="E10" s="7" t="s">
        <v>78</v>
      </c>
      <c r="F10" s="7" t="s">
        <v>60</v>
      </c>
      <c r="G10" s="7" t="s">
        <v>61</v>
      </c>
      <c r="H10" s="7" t="s">
        <v>63</v>
      </c>
      <c r="I10" s="9" t="s">
        <v>64</v>
      </c>
      <c r="J10" s="9" t="s">
        <v>65</v>
      </c>
      <c r="K10" s="9" t="s">
        <v>66</v>
      </c>
    </row>
    <row r="11" spans="1:13" s="16" customFormat="1" x14ac:dyDescent="0.25">
      <c r="C11" s="16">
        <v>3</v>
      </c>
      <c r="D11" s="16" t="s">
        <v>139</v>
      </c>
      <c r="E11" s="15" t="s">
        <v>75</v>
      </c>
      <c r="F11" s="15">
        <v>8</v>
      </c>
      <c r="G11" s="15">
        <v>8</v>
      </c>
      <c r="H11" s="16" t="str">
        <f t="shared" ref="H11:H14" si="0">"(("&amp;F11+G11&amp;"))"</f>
        <v>((16))</v>
      </c>
      <c r="I11" s="15">
        <v>30</v>
      </c>
      <c r="J11">
        <v>63.36</v>
      </c>
      <c r="K11">
        <v>63</v>
      </c>
    </row>
    <row r="12" spans="1:13" s="16" customFormat="1" x14ac:dyDescent="0.25">
      <c r="C12" s="16">
        <v>4</v>
      </c>
      <c r="D12" s="16" t="s">
        <v>140</v>
      </c>
      <c r="E12" s="15" t="s">
        <v>75</v>
      </c>
      <c r="F12" s="15">
        <v>8</v>
      </c>
      <c r="G12" s="15">
        <v>9</v>
      </c>
      <c r="H12" s="16" t="str">
        <f t="shared" si="0"/>
        <v>((17))</v>
      </c>
      <c r="I12" s="15">
        <v>30</v>
      </c>
      <c r="J12">
        <v>63.36</v>
      </c>
      <c r="K12">
        <v>63</v>
      </c>
    </row>
    <row r="13" spans="1:13" s="16" customFormat="1" x14ac:dyDescent="0.25">
      <c r="C13" s="16">
        <v>5</v>
      </c>
      <c r="D13" s="16" t="s">
        <v>141</v>
      </c>
      <c r="E13" s="15" t="s">
        <v>35</v>
      </c>
      <c r="F13" s="15">
        <v>8</v>
      </c>
      <c r="G13" s="15">
        <v>8</v>
      </c>
      <c r="H13" s="16" t="str">
        <f t="shared" si="0"/>
        <v>((16))</v>
      </c>
      <c r="I13" s="15">
        <v>30</v>
      </c>
      <c r="J13">
        <v>63.36</v>
      </c>
      <c r="K13">
        <v>63</v>
      </c>
    </row>
    <row r="14" spans="1:13" s="16" customFormat="1" x14ac:dyDescent="0.25">
      <c r="C14" s="16">
        <v>6</v>
      </c>
      <c r="D14" s="16" t="s">
        <v>142</v>
      </c>
      <c r="E14" s="15" t="s">
        <v>35</v>
      </c>
      <c r="F14" s="15">
        <v>8</v>
      </c>
      <c r="G14" s="15">
        <v>9</v>
      </c>
      <c r="H14" s="16" t="str">
        <f t="shared" si="0"/>
        <v>((17))</v>
      </c>
      <c r="I14" s="15">
        <v>30</v>
      </c>
      <c r="J14">
        <v>63.36</v>
      </c>
      <c r="K14">
        <v>63</v>
      </c>
    </row>
    <row r="16" spans="1:13" ht="15.75" thickBot="1" x14ac:dyDescent="0.3"/>
    <row r="17" spans="1:10" ht="16.5" thickTop="1" thickBot="1" x14ac:dyDescent="0.3">
      <c r="B17" s="12" t="s">
        <v>53</v>
      </c>
      <c r="C17" s="17" t="s">
        <v>135</v>
      </c>
      <c r="E17" s="12" t="s">
        <v>67</v>
      </c>
      <c r="F17" s="8"/>
    </row>
    <row r="18" spans="1:10" ht="16.5" thickTop="1" thickBot="1" x14ac:dyDescent="0.3">
      <c r="B18" s="12" t="s">
        <v>57</v>
      </c>
      <c r="C18" s="13">
        <v>0.1</v>
      </c>
    </row>
    <row r="19" spans="1:10" ht="15.75" thickTop="1" x14ac:dyDescent="0.25"/>
    <row r="20" spans="1:10" x14ac:dyDescent="0.25">
      <c r="A20" s="5" t="s">
        <v>22</v>
      </c>
      <c r="B20" s="5" t="s">
        <v>23</v>
      </c>
      <c r="C20" s="5" t="str">
        <f>C17</f>
        <v>nik76d45lib2_x76c_lay</v>
      </c>
      <c r="D20" s="5" t="str">
        <f>$F$17&amp;D11</f>
        <v>127600c_hw8xt45_fsi003h</v>
      </c>
      <c r="E20" s="5" t="s">
        <v>47</v>
      </c>
      <c r="F20" s="6">
        <f>J11</f>
        <v>63.36</v>
      </c>
      <c r="G20" s="6">
        <f>K11</f>
        <v>63</v>
      </c>
      <c r="H20" s="6">
        <v>0</v>
      </c>
      <c r="I20" s="6">
        <v>0</v>
      </c>
      <c r="J20" s="6"/>
    </row>
    <row r="21" spans="1:10" x14ac:dyDescent="0.25">
      <c r="A21" t="s">
        <v>22</v>
      </c>
      <c r="B21" t="s">
        <v>76</v>
      </c>
      <c r="C21" t="s">
        <v>10</v>
      </c>
      <c r="D21" t="s">
        <v>136</v>
      </c>
      <c r="E21">
        <f>F11</f>
        <v>8</v>
      </c>
      <c r="F21">
        <f>I11</f>
        <v>30</v>
      </c>
      <c r="G21">
        <f>G11</f>
        <v>8</v>
      </c>
      <c r="H21" t="str">
        <f>H11</f>
        <v>((16))</v>
      </c>
      <c r="I21" t="s">
        <v>75</v>
      </c>
      <c r="J21">
        <v>0</v>
      </c>
    </row>
    <row r="24" spans="1:10" x14ac:dyDescent="0.25">
      <c r="A24" s="5" t="s">
        <v>22</v>
      </c>
      <c r="B24" s="5" t="s">
        <v>23</v>
      </c>
      <c r="C24" s="5" t="str">
        <f>C17</f>
        <v>nik76d45lib2_x76c_lay</v>
      </c>
      <c r="D24" s="5" t="str">
        <f>$F$17&amp;D12</f>
        <v>127600c_hw8xt45_fsi004h</v>
      </c>
      <c r="E24" s="5" t="s">
        <v>47</v>
      </c>
      <c r="F24" s="6">
        <f>J12</f>
        <v>63.36</v>
      </c>
      <c r="G24" s="6">
        <f>K12</f>
        <v>63</v>
      </c>
      <c r="H24" s="6">
        <v>0</v>
      </c>
      <c r="I24" s="6">
        <v>0</v>
      </c>
      <c r="J24" s="6"/>
    </row>
    <row r="25" spans="1:10" x14ac:dyDescent="0.25">
      <c r="A25" t="s">
        <v>22</v>
      </c>
      <c r="B25" t="s">
        <v>76</v>
      </c>
      <c r="C25" t="s">
        <v>10</v>
      </c>
      <c r="D25" t="s">
        <v>136</v>
      </c>
      <c r="E25">
        <f>F12</f>
        <v>8</v>
      </c>
      <c r="F25">
        <v>30</v>
      </c>
      <c r="G25">
        <f>G12</f>
        <v>9</v>
      </c>
      <c r="H25" t="str">
        <f>H12</f>
        <v>((17))</v>
      </c>
      <c r="I25" t="s">
        <v>75</v>
      </c>
      <c r="J25">
        <v>0</v>
      </c>
    </row>
    <row r="28" spans="1:10" x14ac:dyDescent="0.25">
      <c r="A28" s="5" t="s">
        <v>22</v>
      </c>
      <c r="B28" s="5" t="s">
        <v>23</v>
      </c>
      <c r="C28" s="5" t="str">
        <f>C17</f>
        <v>nik76d45lib2_x76c_lay</v>
      </c>
      <c r="D28" s="5" t="str">
        <f>$F$17&amp;D13</f>
        <v>127600c_hw8xt45_fsi005v</v>
      </c>
      <c r="E28" s="5" t="s">
        <v>47</v>
      </c>
      <c r="F28" s="6">
        <f>J13</f>
        <v>63.36</v>
      </c>
      <c r="G28" s="6">
        <f>K13</f>
        <v>63</v>
      </c>
      <c r="H28" s="6">
        <v>0</v>
      </c>
      <c r="I28" s="6">
        <v>0</v>
      </c>
      <c r="J28" s="6"/>
    </row>
    <row r="29" spans="1:10" x14ac:dyDescent="0.25">
      <c r="A29" t="s">
        <v>22</v>
      </c>
      <c r="B29" t="s">
        <v>76</v>
      </c>
      <c r="C29" t="s">
        <v>10</v>
      </c>
      <c r="D29" t="s">
        <v>136</v>
      </c>
      <c r="E29">
        <f>F13</f>
        <v>8</v>
      </c>
      <c r="F29">
        <f>I13</f>
        <v>30</v>
      </c>
      <c r="G29">
        <f>G13</f>
        <v>8</v>
      </c>
      <c r="H29" t="str">
        <f>H13</f>
        <v>((16))</v>
      </c>
      <c r="I29" t="s">
        <v>35</v>
      </c>
      <c r="J29">
        <v>0</v>
      </c>
    </row>
    <row r="32" spans="1:10" x14ac:dyDescent="0.25">
      <c r="A32" s="5" t="s">
        <v>22</v>
      </c>
      <c r="B32" s="5" t="s">
        <v>23</v>
      </c>
      <c r="C32" s="5" t="str">
        <f>C17</f>
        <v>nik76d45lib2_x76c_lay</v>
      </c>
      <c r="D32" s="5" t="str">
        <f>$F$17&amp;D14</f>
        <v>127600c_hw8xt45_fsi006v</v>
      </c>
      <c r="E32" s="5" t="s">
        <v>47</v>
      </c>
      <c r="F32" s="6">
        <f>J14</f>
        <v>63.36</v>
      </c>
      <c r="G32" s="6">
        <f>K14</f>
        <v>63</v>
      </c>
      <c r="H32" s="6">
        <v>0</v>
      </c>
      <c r="I32" s="6">
        <v>0</v>
      </c>
      <c r="J32" s="6"/>
    </row>
    <row r="33" spans="1:10" x14ac:dyDescent="0.25">
      <c r="A33" t="s">
        <v>22</v>
      </c>
      <c r="B33" t="s">
        <v>76</v>
      </c>
      <c r="C33" t="s">
        <v>10</v>
      </c>
      <c r="D33" t="s">
        <v>136</v>
      </c>
      <c r="E33">
        <f>F14</f>
        <v>8</v>
      </c>
      <c r="F33">
        <f>I14</f>
        <v>30</v>
      </c>
      <c r="G33">
        <f>G14</f>
        <v>9</v>
      </c>
      <c r="H33" t="str">
        <f>H14</f>
        <v>((17))</v>
      </c>
      <c r="I33" t="s">
        <v>35</v>
      </c>
      <c r="J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DDBF-1C16-4DB7-8C04-74E3F2D192D5}">
  <dimension ref="A1:L37"/>
  <sheetViews>
    <sheetView workbookViewId="0">
      <selection activeCell="D41" sqref="D41"/>
    </sheetView>
  </sheetViews>
  <sheetFormatPr defaultRowHeight="15" x14ac:dyDescent="0.25"/>
  <cols>
    <col min="1" max="1" width="9.42578125" bestFit="1" customWidth="1"/>
    <col min="2" max="2" width="28.42578125" bestFit="1" customWidth="1"/>
    <col min="3" max="3" width="27.28515625" bestFit="1" customWidth="1"/>
    <col min="4" max="4" width="33.140625" bestFit="1" customWidth="1"/>
    <col min="5" max="5" width="32.140625" customWidth="1"/>
    <col min="6" max="6" width="19" bestFit="1" customWidth="1"/>
    <col min="7" max="7" width="19.7109375" bestFit="1" customWidth="1"/>
    <col min="8" max="8" width="19.28515625" bestFit="1" customWidth="1"/>
    <col min="9" max="9" width="18.7109375" bestFit="1" customWidth="1"/>
    <col min="10" max="10" width="19.7109375" bestFit="1" customWidth="1"/>
    <col min="11" max="11" width="16.5703125" bestFit="1" customWidth="1"/>
    <col min="12" max="13" width="13.42578125" bestFit="1" customWidth="1"/>
    <col min="14" max="14" width="13.28515625" bestFit="1" customWidth="1"/>
    <col min="15" max="15" width="28.28515625" bestFit="1" customWidth="1"/>
    <col min="17" max="17" width="27.42578125" bestFit="1" customWidth="1"/>
  </cols>
  <sheetData>
    <row r="1" spans="1:12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2" s="4" customFormat="1" ht="15.75" x14ac:dyDescent="0.25">
      <c r="A2" s="1"/>
      <c r="B2" s="1" t="s">
        <v>29</v>
      </c>
      <c r="C2" s="2" t="s">
        <v>11</v>
      </c>
      <c r="D2" s="2" t="s">
        <v>12</v>
      </c>
      <c r="E2" s="2" t="s">
        <v>24</v>
      </c>
      <c r="F2" s="2"/>
      <c r="G2" s="2"/>
      <c r="H2" s="2"/>
      <c r="I2" s="2"/>
      <c r="J2" s="2"/>
      <c r="K2" s="3"/>
    </row>
    <row r="3" spans="1:12" s="4" customFormat="1" ht="15.75" x14ac:dyDescent="0.25">
      <c r="A3" s="1"/>
      <c r="B3" s="1" t="s">
        <v>30</v>
      </c>
      <c r="C3" s="2" t="s">
        <v>11</v>
      </c>
      <c r="D3" s="2" t="s">
        <v>13</v>
      </c>
      <c r="E3" s="2" t="s">
        <v>14</v>
      </c>
      <c r="F3" s="2" t="s">
        <v>15</v>
      </c>
      <c r="G3" s="2"/>
      <c r="H3" s="2"/>
      <c r="I3" s="2"/>
      <c r="J3" s="2"/>
      <c r="K3" s="3"/>
    </row>
    <row r="4" spans="1:12" s="4" customFormat="1" ht="15.75" x14ac:dyDescent="0.25">
      <c r="A4" s="1"/>
      <c r="B4" s="1" t="s">
        <v>31</v>
      </c>
      <c r="C4" s="2" t="s">
        <v>11</v>
      </c>
      <c r="D4" s="2" t="s">
        <v>13</v>
      </c>
      <c r="E4" s="2" t="s">
        <v>14</v>
      </c>
      <c r="F4" s="2" t="s">
        <v>15</v>
      </c>
      <c r="G4" s="2"/>
      <c r="H4" s="2"/>
      <c r="I4" s="2"/>
      <c r="J4" s="2"/>
      <c r="K4" s="3"/>
    </row>
    <row r="5" spans="1:12" s="4" customFormat="1" ht="15.75" x14ac:dyDescent="0.25">
      <c r="A5" s="1"/>
      <c r="B5" s="1" t="s">
        <v>32</v>
      </c>
      <c r="C5" s="2" t="s">
        <v>11</v>
      </c>
      <c r="D5" s="2" t="s">
        <v>13</v>
      </c>
      <c r="E5" s="2" t="s">
        <v>14</v>
      </c>
      <c r="F5" s="2" t="s">
        <v>15</v>
      </c>
      <c r="G5" s="2"/>
      <c r="H5" s="2"/>
      <c r="I5" s="2"/>
      <c r="J5" s="2"/>
      <c r="K5" s="3"/>
    </row>
    <row r="6" spans="1:12" s="4" customFormat="1" ht="15.75" x14ac:dyDescent="0.25">
      <c r="A6" s="1"/>
      <c r="B6" s="1" t="s">
        <v>33</v>
      </c>
      <c r="C6" s="2" t="s">
        <v>11</v>
      </c>
      <c r="D6" s="2" t="s">
        <v>20</v>
      </c>
      <c r="E6" s="2" t="s">
        <v>19</v>
      </c>
      <c r="F6" s="2" t="s">
        <v>18</v>
      </c>
      <c r="G6" s="2" t="s">
        <v>17</v>
      </c>
      <c r="H6" s="2" t="s">
        <v>25</v>
      </c>
      <c r="I6" s="2" t="s">
        <v>16</v>
      </c>
      <c r="J6" s="2"/>
      <c r="K6" s="3"/>
    </row>
    <row r="7" spans="1:12" s="4" customFormat="1" ht="15.75" x14ac:dyDescent="0.25">
      <c r="A7" s="1"/>
      <c r="B7" s="1" t="s">
        <v>34</v>
      </c>
      <c r="C7" s="1" t="s">
        <v>11</v>
      </c>
      <c r="D7" s="1" t="s">
        <v>12</v>
      </c>
      <c r="E7" s="1" t="s">
        <v>24</v>
      </c>
      <c r="F7" s="1" t="s">
        <v>26</v>
      </c>
      <c r="G7" s="1" t="s">
        <v>27</v>
      </c>
      <c r="H7" s="1" t="s">
        <v>16</v>
      </c>
      <c r="I7" s="3" t="s">
        <v>28</v>
      </c>
      <c r="J7" s="3"/>
      <c r="K7" s="3"/>
    </row>
    <row r="8" spans="1:12" s="4" customFormat="1" ht="15.75" hidden="1" x14ac:dyDescent="0.25">
      <c r="A8" s="1"/>
      <c r="B8" s="1" t="s">
        <v>39</v>
      </c>
      <c r="C8" s="1" t="s">
        <v>11</v>
      </c>
      <c r="D8" s="4" t="s">
        <v>12</v>
      </c>
      <c r="E8" s="4" t="s">
        <v>40</v>
      </c>
      <c r="F8" s="4" t="s">
        <v>55</v>
      </c>
      <c r="G8" s="1" t="s">
        <v>41</v>
      </c>
      <c r="H8" s="1" t="s">
        <v>56</v>
      </c>
      <c r="I8" s="3" t="s">
        <v>28</v>
      </c>
      <c r="K8" s="3"/>
    </row>
    <row r="9" spans="1:12" s="4" customFormat="1" ht="15.75" x14ac:dyDescent="0.25">
      <c r="A9" s="1"/>
      <c r="B9" s="1" t="s">
        <v>48</v>
      </c>
      <c r="C9" s="1" t="s">
        <v>11</v>
      </c>
      <c r="D9" s="1" t="s">
        <v>12</v>
      </c>
      <c r="E9" s="1" t="s">
        <v>26</v>
      </c>
      <c r="F9" s="1" t="s">
        <v>49</v>
      </c>
      <c r="G9" s="1" t="s">
        <v>50</v>
      </c>
      <c r="H9" s="1" t="s">
        <v>51</v>
      </c>
      <c r="I9" s="3" t="s">
        <v>28</v>
      </c>
      <c r="K9" s="3"/>
    </row>
    <row r="10" spans="1:12" x14ac:dyDescent="0.25">
      <c r="D10" s="7" t="s">
        <v>58</v>
      </c>
      <c r="E10" s="7" t="s">
        <v>60</v>
      </c>
      <c r="F10" s="7" t="s">
        <v>72</v>
      </c>
      <c r="G10" s="7" t="s">
        <v>68</v>
      </c>
      <c r="H10" s="14" t="s">
        <v>70</v>
      </c>
      <c r="I10" s="14" t="s">
        <v>71</v>
      </c>
      <c r="J10" s="9" t="s">
        <v>65</v>
      </c>
      <c r="K10" s="9" t="s">
        <v>66</v>
      </c>
      <c r="L10" s="9" t="s">
        <v>73</v>
      </c>
    </row>
    <row r="11" spans="1:12" s="16" customFormat="1" x14ac:dyDescent="0.25">
      <c r="C11" s="15">
        <v>7</v>
      </c>
      <c r="D11" s="16" t="s">
        <v>143</v>
      </c>
      <c r="E11" s="15">
        <v>10</v>
      </c>
      <c r="F11" s="15">
        <f>L11-E11</f>
        <v>30</v>
      </c>
      <c r="G11" s="15">
        <v>0</v>
      </c>
      <c r="H11" s="15">
        <f>F11-2*G11</f>
        <v>30</v>
      </c>
      <c r="I11" s="15">
        <f>F11-2*G11</f>
        <v>30</v>
      </c>
      <c r="J11">
        <v>63.36</v>
      </c>
      <c r="K11">
        <v>63</v>
      </c>
      <c r="L11" s="15">
        <v>40</v>
      </c>
    </row>
    <row r="12" spans="1:12" s="16" customFormat="1" x14ac:dyDescent="0.25">
      <c r="C12" s="15">
        <v>8</v>
      </c>
      <c r="D12" s="16" t="s">
        <v>144</v>
      </c>
      <c r="E12" s="15">
        <v>10</v>
      </c>
      <c r="F12" s="15">
        <f t="shared" ref="F12:F14" si="0">L12-E12</f>
        <v>32</v>
      </c>
      <c r="G12" s="15">
        <v>0</v>
      </c>
      <c r="H12" s="15">
        <f t="shared" ref="H12:H14" si="1">F12-2*G12</f>
        <v>32</v>
      </c>
      <c r="I12" s="15">
        <f t="shared" ref="I12:I14" si="2">F12-2*G12</f>
        <v>32</v>
      </c>
      <c r="J12">
        <v>63.36</v>
      </c>
      <c r="K12">
        <v>63</v>
      </c>
      <c r="L12" s="15">
        <v>42</v>
      </c>
    </row>
    <row r="13" spans="1:12" s="16" customFormat="1" x14ac:dyDescent="0.25">
      <c r="C13" s="15">
        <v>9</v>
      </c>
      <c r="D13" s="16" t="s">
        <v>145</v>
      </c>
      <c r="E13" s="15">
        <v>10</v>
      </c>
      <c r="F13" s="15">
        <f t="shared" si="0"/>
        <v>34</v>
      </c>
      <c r="G13" s="15">
        <v>0</v>
      </c>
      <c r="H13" s="15">
        <f t="shared" si="1"/>
        <v>34</v>
      </c>
      <c r="I13" s="15">
        <f t="shared" si="2"/>
        <v>34</v>
      </c>
      <c r="J13">
        <v>63.36</v>
      </c>
      <c r="K13">
        <v>63</v>
      </c>
      <c r="L13" s="15">
        <v>44</v>
      </c>
    </row>
    <row r="14" spans="1:12" s="16" customFormat="1" x14ac:dyDescent="0.25">
      <c r="C14" s="15">
        <v>10</v>
      </c>
      <c r="D14" s="16" t="s">
        <v>146</v>
      </c>
      <c r="E14" s="15">
        <v>10</v>
      </c>
      <c r="F14" s="15">
        <f t="shared" si="0"/>
        <v>36</v>
      </c>
      <c r="G14" s="15">
        <v>0</v>
      </c>
      <c r="H14" s="15">
        <f t="shared" si="1"/>
        <v>36</v>
      </c>
      <c r="I14" s="15">
        <f t="shared" si="2"/>
        <v>36</v>
      </c>
      <c r="J14">
        <v>63.36</v>
      </c>
      <c r="K14">
        <v>63</v>
      </c>
      <c r="L14" s="15">
        <v>46</v>
      </c>
    </row>
    <row r="18" spans="1:9" ht="15.75" thickBot="1" x14ac:dyDescent="0.3"/>
    <row r="19" spans="1:9" ht="16.5" thickTop="1" thickBot="1" x14ac:dyDescent="0.3">
      <c r="B19" s="12" t="s">
        <v>53</v>
      </c>
      <c r="C19" s="17" t="s">
        <v>135</v>
      </c>
      <c r="E19" s="12" t="s">
        <v>67</v>
      </c>
      <c r="F19" s="8"/>
    </row>
    <row r="20" spans="1:9" ht="16.5" thickTop="1" thickBot="1" x14ac:dyDescent="0.3">
      <c r="B20" s="12" t="s">
        <v>57</v>
      </c>
      <c r="C20" s="13"/>
    </row>
    <row r="21" spans="1:9" ht="15.75" thickTop="1" x14ac:dyDescent="0.25">
      <c r="B21" t="s">
        <v>68</v>
      </c>
      <c r="C21">
        <v>0.36</v>
      </c>
    </row>
    <row r="24" spans="1:9" s="10" customFormat="1" x14ac:dyDescent="0.25">
      <c r="A24" s="11" t="s">
        <v>22</v>
      </c>
      <c r="B24" s="11" t="s">
        <v>23</v>
      </c>
      <c r="C24" s="11" t="str">
        <f>$C$19</f>
        <v>nik76d45lib2_x76c_lay</v>
      </c>
      <c r="D24" s="11" t="str">
        <f>$F$19&amp;D11</f>
        <v>127600c_hw8xt45_fsi007d</v>
      </c>
      <c r="E24" s="11" t="s">
        <v>47</v>
      </c>
      <c r="F24" s="10">
        <f>J11</f>
        <v>63.36</v>
      </c>
      <c r="G24" s="10">
        <f>K11</f>
        <v>63</v>
      </c>
      <c r="H24" s="10">
        <v>0</v>
      </c>
      <c r="I24" s="10">
        <v>0</v>
      </c>
    </row>
    <row r="25" spans="1:9" x14ac:dyDescent="0.25">
      <c r="A25" t="s">
        <v>22</v>
      </c>
      <c r="B25" t="s">
        <v>69</v>
      </c>
      <c r="C25" t="s">
        <v>10</v>
      </c>
      <c r="D25" t="s">
        <v>136</v>
      </c>
      <c r="E25">
        <f>E11</f>
        <v>10</v>
      </c>
      <c r="F25">
        <f>F11</f>
        <v>30</v>
      </c>
      <c r="G25">
        <f>H11</f>
        <v>30</v>
      </c>
      <c r="H25">
        <f>I11</f>
        <v>30</v>
      </c>
    </row>
    <row r="28" spans="1:9" x14ac:dyDescent="0.25">
      <c r="A28" s="11" t="s">
        <v>22</v>
      </c>
      <c r="B28" s="11" t="s">
        <v>23</v>
      </c>
      <c r="C28" s="11" t="str">
        <f>$C$19</f>
        <v>nik76d45lib2_x76c_lay</v>
      </c>
      <c r="D28" s="11" t="str">
        <f>$F$19&amp;D12</f>
        <v>127600c_hw8xt45_fsi008d</v>
      </c>
      <c r="E28" s="11" t="s">
        <v>47</v>
      </c>
      <c r="F28" s="10">
        <f>J12</f>
        <v>63.36</v>
      </c>
      <c r="G28" s="10">
        <f>K12</f>
        <v>63</v>
      </c>
      <c r="H28" s="10">
        <v>0</v>
      </c>
      <c r="I28" s="10">
        <v>0</v>
      </c>
    </row>
    <row r="29" spans="1:9" x14ac:dyDescent="0.25">
      <c r="A29" t="s">
        <v>22</v>
      </c>
      <c r="B29" t="s">
        <v>69</v>
      </c>
      <c r="C29" t="s">
        <v>10</v>
      </c>
      <c r="D29" t="s">
        <v>136</v>
      </c>
      <c r="E29">
        <f>E12</f>
        <v>10</v>
      </c>
      <c r="F29">
        <f>F12</f>
        <v>32</v>
      </c>
      <c r="G29">
        <f>H12</f>
        <v>32</v>
      </c>
      <c r="H29">
        <f>I12</f>
        <v>32</v>
      </c>
    </row>
    <row r="32" spans="1:9" x14ac:dyDescent="0.25">
      <c r="A32" s="11" t="s">
        <v>22</v>
      </c>
      <c r="B32" s="11" t="s">
        <v>23</v>
      </c>
      <c r="C32" s="11" t="str">
        <f>$C$19</f>
        <v>nik76d45lib2_x76c_lay</v>
      </c>
      <c r="D32" s="11" t="str">
        <f>$F$19&amp;D13</f>
        <v>127600c_hw8xt45_fsi009d</v>
      </c>
      <c r="E32" s="11" t="s">
        <v>47</v>
      </c>
      <c r="F32" s="10">
        <f>J13</f>
        <v>63.36</v>
      </c>
      <c r="G32" s="10">
        <f>K13</f>
        <v>63</v>
      </c>
      <c r="H32" s="10">
        <v>0</v>
      </c>
      <c r="I32" s="10">
        <v>0</v>
      </c>
    </row>
    <row r="33" spans="1:9" x14ac:dyDescent="0.25">
      <c r="A33" t="s">
        <v>22</v>
      </c>
      <c r="B33" t="s">
        <v>69</v>
      </c>
      <c r="C33" t="s">
        <v>10</v>
      </c>
      <c r="D33" t="s">
        <v>136</v>
      </c>
      <c r="E33">
        <f>E13</f>
        <v>10</v>
      </c>
      <c r="F33">
        <f>F13</f>
        <v>34</v>
      </c>
      <c r="G33">
        <f>H13</f>
        <v>34</v>
      </c>
      <c r="H33">
        <f>I13</f>
        <v>34</v>
      </c>
    </row>
    <row r="36" spans="1:9" x14ac:dyDescent="0.25">
      <c r="A36" s="11" t="s">
        <v>22</v>
      </c>
      <c r="B36" s="11" t="s">
        <v>23</v>
      </c>
      <c r="C36" s="11" t="str">
        <f>$C$19</f>
        <v>nik76d45lib2_x76c_lay</v>
      </c>
      <c r="D36" s="11" t="str">
        <f>$F$19&amp;D14</f>
        <v>127600c_hw8xt45_fsi010d</v>
      </c>
      <c r="E36" s="11" t="s">
        <v>47</v>
      </c>
      <c r="F36" s="10">
        <f>J14</f>
        <v>63.36</v>
      </c>
      <c r="G36" s="10">
        <f>K14</f>
        <v>63</v>
      </c>
      <c r="H36" s="10">
        <v>0</v>
      </c>
      <c r="I36" s="10">
        <v>0</v>
      </c>
    </row>
    <row r="37" spans="1:9" x14ac:dyDescent="0.25">
      <c r="A37" t="s">
        <v>22</v>
      </c>
      <c r="B37" t="s">
        <v>69</v>
      </c>
      <c r="C37" t="s">
        <v>10</v>
      </c>
      <c r="D37" t="s">
        <v>136</v>
      </c>
      <c r="E37">
        <f>E14</f>
        <v>10</v>
      </c>
      <c r="F37">
        <f>F14</f>
        <v>36</v>
      </c>
      <c r="G37">
        <f>H14</f>
        <v>36</v>
      </c>
      <c r="H37">
        <f>I14</f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A33A-C0C7-476F-8EB3-5DF2936FFF68}">
  <dimension ref="A1:N33"/>
  <sheetViews>
    <sheetView workbookViewId="0">
      <selection activeCell="F31" sqref="F31"/>
    </sheetView>
  </sheetViews>
  <sheetFormatPr defaultRowHeight="15" x14ac:dyDescent="0.25"/>
  <cols>
    <col min="2" max="2" width="28.42578125" bestFit="1" customWidth="1"/>
    <col min="3" max="3" width="19.85546875" bestFit="1" customWidth="1"/>
    <col min="4" max="4" width="36.5703125" bestFit="1" customWidth="1"/>
    <col min="5" max="5" width="45.42578125" bestFit="1" customWidth="1"/>
    <col min="6" max="6" width="19" bestFit="1" customWidth="1"/>
    <col min="8" max="8" width="13.28515625" bestFit="1" customWidth="1"/>
    <col min="9" max="9" width="17.28515625" bestFit="1" customWidth="1"/>
    <col min="13" max="13" width="21.7109375" bestFit="1" customWidth="1"/>
    <col min="14" max="14" width="36.42578125" bestFit="1" customWidth="1"/>
  </cols>
  <sheetData>
    <row r="1" spans="1:14" s="4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4" s="4" customFormat="1" ht="15.75" x14ac:dyDescent="0.25">
      <c r="A2" s="1"/>
      <c r="B2" s="1" t="s">
        <v>33</v>
      </c>
      <c r="C2" s="2" t="s">
        <v>11</v>
      </c>
      <c r="D2" s="2" t="s">
        <v>20</v>
      </c>
      <c r="E2" s="2" t="s">
        <v>19</v>
      </c>
      <c r="F2" s="2" t="s">
        <v>18</v>
      </c>
      <c r="G2" s="2" t="s">
        <v>17</v>
      </c>
      <c r="H2" s="2" t="s">
        <v>25</v>
      </c>
      <c r="I2" s="2" t="s">
        <v>16</v>
      </c>
      <c r="J2" s="2"/>
      <c r="K2" s="3"/>
    </row>
    <row r="4" spans="1:14" s="6" customFormat="1" x14ac:dyDescent="0.25">
      <c r="A4" s="5" t="s">
        <v>22</v>
      </c>
      <c r="B4" s="5" t="s">
        <v>23</v>
      </c>
      <c r="C4" s="5" t="str">
        <f>M4</f>
        <v>nik76d45lib2_x76c_lay</v>
      </c>
      <c r="D4" s="6" t="str">
        <f>N4</f>
        <v>127600c_hw8xt45_frm_1x1_canon_f_01</v>
      </c>
      <c r="E4" s="5" t="s">
        <v>47</v>
      </c>
      <c r="F4" s="6">
        <v>64.8</v>
      </c>
      <c r="G4" s="6">
        <v>64.8</v>
      </c>
      <c r="H4" s="6">
        <v>0</v>
      </c>
      <c r="I4" s="6">
        <v>0</v>
      </c>
      <c r="M4" t="s">
        <v>135</v>
      </c>
      <c r="N4" t="s">
        <v>159</v>
      </c>
    </row>
    <row r="5" spans="1:14" x14ac:dyDescent="0.25">
      <c r="A5" t="s">
        <v>22</v>
      </c>
      <c r="B5" t="s">
        <v>156</v>
      </c>
      <c r="C5" t="s">
        <v>10</v>
      </c>
      <c r="D5" t="str">
        <f>M5</f>
        <v>nik76d45lib2_x76c_lay</v>
      </c>
      <c r="E5" t="str">
        <f>N5</f>
        <v>127600c_hw8xt45_fsi001d</v>
      </c>
      <c r="M5" t="s">
        <v>135</v>
      </c>
      <c r="N5" t="s">
        <v>137</v>
      </c>
    </row>
    <row r="6" spans="1:14" x14ac:dyDescent="0.25">
      <c r="A6" t="s">
        <v>22</v>
      </c>
      <c r="B6" t="s">
        <v>156</v>
      </c>
      <c r="C6" t="s">
        <v>10</v>
      </c>
      <c r="D6" t="str">
        <f>M6</f>
        <v>nikonsupport_x76c_lay</v>
      </c>
      <c r="E6" t="str">
        <f>N6</f>
        <v>1276nikbeard0</v>
      </c>
      <c r="M6" t="s">
        <v>157</v>
      </c>
      <c r="N6" t="s">
        <v>158</v>
      </c>
    </row>
    <row r="7" spans="1:14" s="6" customFormat="1" x14ac:dyDescent="0.25">
      <c r="A7" s="5" t="s">
        <v>22</v>
      </c>
      <c r="B7" s="5" t="s">
        <v>23</v>
      </c>
      <c r="C7" s="5" t="str">
        <f>M7</f>
        <v>nik76d45lib2_x76c_lay</v>
      </c>
      <c r="D7" s="6" t="str">
        <f>N7</f>
        <v>127600c_hw8xt45_frm_1x1_canon_f_02</v>
      </c>
      <c r="E7" s="5" t="s">
        <v>47</v>
      </c>
      <c r="F7" s="6">
        <v>64.8</v>
      </c>
      <c r="G7" s="6">
        <v>64.8</v>
      </c>
      <c r="H7" s="6">
        <v>0</v>
      </c>
      <c r="I7" s="6">
        <v>0</v>
      </c>
      <c r="M7" t="s">
        <v>135</v>
      </c>
      <c r="N7" t="s">
        <v>160</v>
      </c>
    </row>
    <row r="8" spans="1:14" x14ac:dyDescent="0.25">
      <c r="A8" t="s">
        <v>22</v>
      </c>
      <c r="B8" t="s">
        <v>156</v>
      </c>
      <c r="C8" t="s">
        <v>10</v>
      </c>
      <c r="D8" t="str">
        <f>M8</f>
        <v>nik76d45lib2_x76c_lay</v>
      </c>
      <c r="E8" t="str">
        <f>N8</f>
        <v>127600c_hw8xt45_fsi002d</v>
      </c>
      <c r="M8" t="s">
        <v>135</v>
      </c>
      <c r="N8" t="s">
        <v>138</v>
      </c>
    </row>
    <row r="9" spans="1:14" x14ac:dyDescent="0.25">
      <c r="A9" t="s">
        <v>22</v>
      </c>
      <c r="B9" t="s">
        <v>156</v>
      </c>
      <c r="C9" t="s">
        <v>10</v>
      </c>
      <c r="D9" t="str">
        <f>M9</f>
        <v>nikonsupport_x76c_lay</v>
      </c>
      <c r="E9" t="str">
        <f>N9</f>
        <v>1276nikbeard0</v>
      </c>
      <c r="M9" t="s">
        <v>157</v>
      </c>
      <c r="N9" t="s">
        <v>158</v>
      </c>
    </row>
    <row r="10" spans="1:14" s="6" customFormat="1" x14ac:dyDescent="0.25">
      <c r="A10" s="5" t="s">
        <v>22</v>
      </c>
      <c r="B10" s="5" t="s">
        <v>23</v>
      </c>
      <c r="C10" s="5" t="str">
        <f>M10</f>
        <v>nik76d45lib2_x76c_lay</v>
      </c>
      <c r="D10" s="6" t="str">
        <f>N10</f>
        <v>127600c_hw8xt45_frm_1x1_canon_f_03</v>
      </c>
      <c r="E10" s="5" t="s">
        <v>47</v>
      </c>
      <c r="F10" s="6">
        <v>64.8</v>
      </c>
      <c r="G10" s="6">
        <v>64.8</v>
      </c>
      <c r="H10" s="6">
        <v>0</v>
      </c>
      <c r="I10" s="6">
        <v>0</v>
      </c>
      <c r="M10" t="s">
        <v>135</v>
      </c>
      <c r="N10" t="s">
        <v>161</v>
      </c>
    </row>
    <row r="11" spans="1:14" x14ac:dyDescent="0.25">
      <c r="A11" t="s">
        <v>22</v>
      </c>
      <c r="B11" t="s">
        <v>156</v>
      </c>
      <c r="C11" t="s">
        <v>10</v>
      </c>
      <c r="D11" t="str">
        <f>M11</f>
        <v>nik76d45lib2_x76c_lay</v>
      </c>
      <c r="E11" t="str">
        <f>N11</f>
        <v>127600c_hw8xt45_fsi003h</v>
      </c>
      <c r="M11" t="s">
        <v>135</v>
      </c>
      <c r="N11" t="s">
        <v>139</v>
      </c>
    </row>
    <row r="12" spans="1:14" x14ac:dyDescent="0.25">
      <c r="A12" t="s">
        <v>22</v>
      </c>
      <c r="B12" t="s">
        <v>156</v>
      </c>
      <c r="C12" t="s">
        <v>10</v>
      </c>
      <c r="D12" t="str">
        <f>M12</f>
        <v>nikonsupport_x76c_lay</v>
      </c>
      <c r="E12" t="str">
        <f>N12</f>
        <v>1276nikbeard0</v>
      </c>
      <c r="M12" t="s">
        <v>157</v>
      </c>
      <c r="N12" t="s">
        <v>158</v>
      </c>
    </row>
    <row r="13" spans="1:14" s="6" customFormat="1" x14ac:dyDescent="0.25">
      <c r="A13" s="5" t="s">
        <v>22</v>
      </c>
      <c r="B13" s="5" t="s">
        <v>23</v>
      </c>
      <c r="C13" s="5" t="str">
        <f>M13</f>
        <v>nik76d45lib2_x76c_lay</v>
      </c>
      <c r="D13" s="6" t="str">
        <f>N13</f>
        <v>127600c_hw8xt45_frm_1x1_canon_f_04</v>
      </c>
      <c r="E13" s="5" t="s">
        <v>47</v>
      </c>
      <c r="F13" s="6">
        <v>64.8</v>
      </c>
      <c r="G13" s="6">
        <v>64.8</v>
      </c>
      <c r="H13" s="6">
        <v>0</v>
      </c>
      <c r="I13" s="6">
        <v>0</v>
      </c>
      <c r="M13" t="s">
        <v>135</v>
      </c>
      <c r="N13" t="s">
        <v>162</v>
      </c>
    </row>
    <row r="14" spans="1:14" x14ac:dyDescent="0.25">
      <c r="A14" t="s">
        <v>22</v>
      </c>
      <c r="B14" t="s">
        <v>156</v>
      </c>
      <c r="C14" t="s">
        <v>10</v>
      </c>
      <c r="D14" t="str">
        <f>M14</f>
        <v>nik76d45lib2_x76c_lay</v>
      </c>
      <c r="E14" t="str">
        <f>N14</f>
        <v>127600c_hw8xt45_fsi004h</v>
      </c>
      <c r="M14" t="s">
        <v>135</v>
      </c>
      <c r="N14" t="s">
        <v>140</v>
      </c>
    </row>
    <row r="15" spans="1:14" x14ac:dyDescent="0.25">
      <c r="A15" t="s">
        <v>22</v>
      </c>
      <c r="B15" t="s">
        <v>156</v>
      </c>
      <c r="C15" t="s">
        <v>10</v>
      </c>
      <c r="D15" t="str">
        <f>M15</f>
        <v>nikonsupport_x76c_lay</v>
      </c>
      <c r="E15" t="str">
        <f>N15</f>
        <v>1276nikbeard0</v>
      </c>
      <c r="M15" t="s">
        <v>157</v>
      </c>
      <c r="N15" t="s">
        <v>158</v>
      </c>
    </row>
    <row r="16" spans="1:14" s="6" customFormat="1" x14ac:dyDescent="0.25">
      <c r="A16" s="5" t="s">
        <v>22</v>
      </c>
      <c r="B16" s="5" t="s">
        <v>23</v>
      </c>
      <c r="C16" s="5" t="str">
        <f>M16</f>
        <v>nik76d45lib2_x76c_lay</v>
      </c>
      <c r="D16" s="6" t="str">
        <f>N16</f>
        <v>127600c_hw8xt45_frm_1x1_canon_f_05</v>
      </c>
      <c r="E16" s="5" t="s">
        <v>47</v>
      </c>
      <c r="F16" s="6">
        <v>64.8</v>
      </c>
      <c r="G16" s="6">
        <v>64.8</v>
      </c>
      <c r="H16" s="6">
        <v>0</v>
      </c>
      <c r="I16" s="6">
        <v>0</v>
      </c>
      <c r="M16" t="s">
        <v>135</v>
      </c>
      <c r="N16" t="s">
        <v>163</v>
      </c>
    </row>
    <row r="17" spans="1:14" x14ac:dyDescent="0.25">
      <c r="A17" t="s">
        <v>22</v>
      </c>
      <c r="B17" t="s">
        <v>156</v>
      </c>
      <c r="C17" t="s">
        <v>10</v>
      </c>
      <c r="D17" t="str">
        <f>M17</f>
        <v>nik76d45lib2_x76c_lay</v>
      </c>
      <c r="E17" t="str">
        <f>N17</f>
        <v>127600c_hw8xt45_fsi005v</v>
      </c>
      <c r="M17" t="s">
        <v>135</v>
      </c>
      <c r="N17" t="s">
        <v>141</v>
      </c>
    </row>
    <row r="18" spans="1:14" x14ac:dyDescent="0.25">
      <c r="A18" t="s">
        <v>22</v>
      </c>
      <c r="B18" t="s">
        <v>156</v>
      </c>
      <c r="C18" t="s">
        <v>10</v>
      </c>
      <c r="D18" t="str">
        <f>M18</f>
        <v>nikonsupport_x76c_lay</v>
      </c>
      <c r="E18" t="str">
        <f>N18</f>
        <v>1276nikbeard0</v>
      </c>
      <c r="M18" t="s">
        <v>157</v>
      </c>
      <c r="N18" t="s">
        <v>158</v>
      </c>
    </row>
    <row r="19" spans="1:14" s="6" customFormat="1" x14ac:dyDescent="0.25">
      <c r="A19" s="5" t="s">
        <v>22</v>
      </c>
      <c r="B19" s="5" t="s">
        <v>23</v>
      </c>
      <c r="C19" s="5" t="str">
        <f>M19</f>
        <v>nik76d45lib2_x76c_lay</v>
      </c>
      <c r="D19" s="6" t="str">
        <f>N19</f>
        <v>127600c_hw8xt45_frm_1x1_canon_f_06</v>
      </c>
      <c r="E19" s="5" t="s">
        <v>47</v>
      </c>
      <c r="F19" s="6">
        <v>64.8</v>
      </c>
      <c r="G19" s="6">
        <v>64.8</v>
      </c>
      <c r="H19" s="6">
        <v>0</v>
      </c>
      <c r="I19" s="6">
        <v>0</v>
      </c>
      <c r="M19" t="s">
        <v>135</v>
      </c>
      <c r="N19" t="s">
        <v>164</v>
      </c>
    </row>
    <row r="20" spans="1:14" x14ac:dyDescent="0.25">
      <c r="A20" t="s">
        <v>22</v>
      </c>
      <c r="B20" t="s">
        <v>156</v>
      </c>
      <c r="C20" t="s">
        <v>10</v>
      </c>
      <c r="D20" t="str">
        <f>M20</f>
        <v>nik76d45lib2_x76c_lay</v>
      </c>
      <c r="E20" t="str">
        <f>N20</f>
        <v>127600c_hw8xt45_fsi006v</v>
      </c>
      <c r="M20" t="s">
        <v>135</v>
      </c>
      <c r="N20" t="s">
        <v>142</v>
      </c>
    </row>
    <row r="21" spans="1:14" x14ac:dyDescent="0.25">
      <c r="A21" t="s">
        <v>22</v>
      </c>
      <c r="B21" t="s">
        <v>156</v>
      </c>
      <c r="C21" t="s">
        <v>10</v>
      </c>
      <c r="D21" t="str">
        <f>M21</f>
        <v>nikonsupport_x76c_lay</v>
      </c>
      <c r="E21" t="str">
        <f>N21</f>
        <v>1276nikbeard0</v>
      </c>
      <c r="M21" t="s">
        <v>157</v>
      </c>
      <c r="N21" t="s">
        <v>158</v>
      </c>
    </row>
    <row r="22" spans="1:14" s="6" customFormat="1" x14ac:dyDescent="0.25">
      <c r="A22" s="5" t="s">
        <v>22</v>
      </c>
      <c r="B22" s="5" t="s">
        <v>23</v>
      </c>
      <c r="C22" s="5" t="str">
        <f>M22</f>
        <v>nik76d45lib2_x76c_lay</v>
      </c>
      <c r="D22" s="6" t="str">
        <f>N22</f>
        <v>127600c_hw8xt45_frm_1x1_canon_s_07</v>
      </c>
      <c r="E22" s="5" t="s">
        <v>47</v>
      </c>
      <c r="F22" s="6">
        <v>64.8</v>
      </c>
      <c r="G22" s="6">
        <v>64.8</v>
      </c>
      <c r="H22" s="6">
        <v>0</v>
      </c>
      <c r="I22" s="6">
        <v>0</v>
      </c>
      <c r="M22" t="s">
        <v>135</v>
      </c>
      <c r="N22" t="s">
        <v>165</v>
      </c>
    </row>
    <row r="23" spans="1:14" x14ac:dyDescent="0.25">
      <c r="A23" t="s">
        <v>22</v>
      </c>
      <c r="B23" t="s">
        <v>156</v>
      </c>
      <c r="C23" t="s">
        <v>10</v>
      </c>
      <c r="D23" t="str">
        <f>M23</f>
        <v>nik76d45lib2_x76c_lay</v>
      </c>
      <c r="E23" t="str">
        <f>N23</f>
        <v>127600c_hw8xt45_fsi007d</v>
      </c>
      <c r="M23" t="s">
        <v>135</v>
      </c>
      <c r="N23" t="s">
        <v>143</v>
      </c>
    </row>
    <row r="24" spans="1:14" x14ac:dyDescent="0.25">
      <c r="A24" t="s">
        <v>22</v>
      </c>
      <c r="B24" t="s">
        <v>156</v>
      </c>
      <c r="C24" t="s">
        <v>10</v>
      </c>
      <c r="D24" t="str">
        <f>M24</f>
        <v>nikonsupport_x76c_lay</v>
      </c>
      <c r="E24" t="str">
        <f>N24</f>
        <v>1276nikbeard0</v>
      </c>
      <c r="M24" t="s">
        <v>157</v>
      </c>
      <c r="N24" t="s">
        <v>158</v>
      </c>
    </row>
    <row r="25" spans="1:14" s="6" customFormat="1" x14ac:dyDescent="0.25">
      <c r="A25" s="5" t="s">
        <v>22</v>
      </c>
      <c r="B25" s="5" t="s">
        <v>23</v>
      </c>
      <c r="C25" s="5" t="str">
        <f>M25</f>
        <v>nik76d45lib2_x76c_lay</v>
      </c>
      <c r="D25" s="6" t="str">
        <f>N25</f>
        <v>127600c_hw8xt45_frm_1x1_canon_s_08</v>
      </c>
      <c r="E25" s="5" t="s">
        <v>47</v>
      </c>
      <c r="F25" s="6">
        <v>64.8</v>
      </c>
      <c r="G25" s="6">
        <v>64.8</v>
      </c>
      <c r="H25" s="6">
        <v>0</v>
      </c>
      <c r="I25" s="6">
        <v>0</v>
      </c>
      <c r="M25" t="s">
        <v>135</v>
      </c>
      <c r="N25" t="s">
        <v>166</v>
      </c>
    </row>
    <row r="26" spans="1:14" x14ac:dyDescent="0.25">
      <c r="A26" t="s">
        <v>22</v>
      </c>
      <c r="B26" t="s">
        <v>156</v>
      </c>
      <c r="C26" t="s">
        <v>10</v>
      </c>
      <c r="D26" t="str">
        <f>M26</f>
        <v>nik76d45lib2_x76c_lay</v>
      </c>
      <c r="E26" t="str">
        <f>N26</f>
        <v>127600c_hw8xt45_fsi008d</v>
      </c>
      <c r="M26" t="s">
        <v>135</v>
      </c>
      <c r="N26" t="s">
        <v>144</v>
      </c>
    </row>
    <row r="27" spans="1:14" x14ac:dyDescent="0.25">
      <c r="A27" t="s">
        <v>22</v>
      </c>
      <c r="B27" t="s">
        <v>156</v>
      </c>
      <c r="C27" t="s">
        <v>10</v>
      </c>
      <c r="D27" t="str">
        <f>M27</f>
        <v>nikonsupport_x76c_lay</v>
      </c>
      <c r="E27" t="str">
        <f>N27</f>
        <v>1276nikbeard0</v>
      </c>
      <c r="M27" t="s">
        <v>157</v>
      </c>
      <c r="N27" t="s">
        <v>158</v>
      </c>
    </row>
    <row r="28" spans="1:14" s="6" customFormat="1" x14ac:dyDescent="0.25">
      <c r="A28" s="5" t="s">
        <v>22</v>
      </c>
      <c r="B28" s="5" t="s">
        <v>23</v>
      </c>
      <c r="C28" s="5" t="str">
        <f>M28</f>
        <v>nik76d45lib2_x76c_lay</v>
      </c>
      <c r="D28" s="6" t="str">
        <f>N28</f>
        <v>127600c_hw8xt45_frm_1x1_canon_s_09</v>
      </c>
      <c r="E28" s="5" t="s">
        <v>47</v>
      </c>
      <c r="F28" s="6">
        <v>64.8</v>
      </c>
      <c r="G28" s="6">
        <v>64.8</v>
      </c>
      <c r="H28" s="6">
        <v>0</v>
      </c>
      <c r="I28" s="6">
        <v>0</v>
      </c>
      <c r="M28" t="s">
        <v>135</v>
      </c>
      <c r="N28" t="s">
        <v>167</v>
      </c>
    </row>
    <row r="29" spans="1:14" x14ac:dyDescent="0.25">
      <c r="A29" t="s">
        <v>22</v>
      </c>
      <c r="B29" t="s">
        <v>156</v>
      </c>
      <c r="C29" t="s">
        <v>10</v>
      </c>
      <c r="D29" t="str">
        <f>M29</f>
        <v>nik76d45lib2_x76c_lay</v>
      </c>
      <c r="E29" t="str">
        <f>N29</f>
        <v>127600c_hw8xt45_fsi009d</v>
      </c>
      <c r="M29" t="s">
        <v>135</v>
      </c>
      <c r="N29" t="s">
        <v>145</v>
      </c>
    </row>
    <row r="30" spans="1:14" x14ac:dyDescent="0.25">
      <c r="A30" t="s">
        <v>22</v>
      </c>
      <c r="B30" t="s">
        <v>156</v>
      </c>
      <c r="C30" t="s">
        <v>10</v>
      </c>
      <c r="D30" t="str">
        <f>M30</f>
        <v>nikonsupport_x76c_lay</v>
      </c>
      <c r="E30" t="str">
        <f>N30</f>
        <v>1276nikbeard0</v>
      </c>
      <c r="M30" t="s">
        <v>157</v>
      </c>
      <c r="N30" t="s">
        <v>158</v>
      </c>
    </row>
    <row r="31" spans="1:14" s="6" customFormat="1" x14ac:dyDescent="0.25">
      <c r="A31" s="5" t="s">
        <v>22</v>
      </c>
      <c r="B31" s="5" t="s">
        <v>23</v>
      </c>
      <c r="C31" s="5" t="str">
        <f>M31</f>
        <v>nik76d45lib2_x76c_lay</v>
      </c>
      <c r="D31" s="6" t="str">
        <f>N31</f>
        <v>127600c_hw8xt45_frm_1x1_canon_s_10</v>
      </c>
      <c r="E31" s="5" t="s">
        <v>47</v>
      </c>
      <c r="F31" s="6">
        <v>64.8</v>
      </c>
      <c r="G31" s="6">
        <v>64.8</v>
      </c>
      <c r="H31" s="6">
        <v>0</v>
      </c>
      <c r="I31" s="6">
        <v>0</v>
      </c>
      <c r="M31" t="s">
        <v>135</v>
      </c>
      <c r="N31" t="s">
        <v>168</v>
      </c>
    </row>
    <row r="32" spans="1:14" x14ac:dyDescent="0.25">
      <c r="A32" t="s">
        <v>22</v>
      </c>
      <c r="B32" t="s">
        <v>156</v>
      </c>
      <c r="C32" t="s">
        <v>10</v>
      </c>
      <c r="D32" t="str">
        <f>M32</f>
        <v>nik76d45lib2_x76c_lay</v>
      </c>
      <c r="E32" t="str">
        <f>N32</f>
        <v>127600c_hw8xt45_fsi010d</v>
      </c>
      <c r="M32" t="s">
        <v>135</v>
      </c>
      <c r="N32" t="s">
        <v>146</v>
      </c>
    </row>
    <row r="33" spans="1:14" x14ac:dyDescent="0.25">
      <c r="A33" t="s">
        <v>22</v>
      </c>
      <c r="B33" t="s">
        <v>156</v>
      </c>
      <c r="C33" t="s">
        <v>10</v>
      </c>
      <c r="D33" t="str">
        <f>M33</f>
        <v>nikonsupport_x76c_lay</v>
      </c>
      <c r="E33" t="str">
        <f>N33</f>
        <v>1276nikbeard0</v>
      </c>
      <c r="M33" t="s">
        <v>157</v>
      </c>
      <c r="N33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CFC4-36A1-49D6-BAE2-63DD40EEF724}">
  <dimension ref="A1:R17"/>
  <sheetViews>
    <sheetView workbookViewId="0">
      <selection activeCell="B24" sqref="B24"/>
    </sheetView>
  </sheetViews>
  <sheetFormatPr defaultRowHeight="15" x14ac:dyDescent="0.25"/>
  <cols>
    <col min="1" max="1" width="2" bestFit="1" customWidth="1"/>
    <col min="2" max="2" width="32" bestFit="1" customWidth="1"/>
    <col min="3" max="3" width="43" bestFit="1" customWidth="1"/>
    <col min="4" max="4" width="117.85546875" bestFit="1" customWidth="1"/>
    <col min="5" max="5" width="29.28515625" bestFit="1" customWidth="1"/>
    <col min="6" max="6" width="22.85546875" bestFit="1" customWidth="1"/>
    <col min="7" max="7" width="22.42578125" bestFit="1" customWidth="1"/>
    <col min="8" max="9" width="19.5703125" bestFit="1" customWidth="1"/>
  </cols>
  <sheetData>
    <row r="1" spans="1:18" ht="15.75" x14ac:dyDescent="0.25">
      <c r="A1" s="24"/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6"/>
      <c r="L1" s="26"/>
      <c r="M1" s="26"/>
      <c r="N1" s="26"/>
      <c r="O1" s="26"/>
      <c r="P1" s="26"/>
    </row>
    <row r="2" spans="1:18" ht="15.75" x14ac:dyDescent="0.25">
      <c r="A2" s="26"/>
      <c r="B2" s="26" t="s">
        <v>104</v>
      </c>
      <c r="C2" s="26" t="s">
        <v>105</v>
      </c>
      <c r="D2" s="26" t="s">
        <v>106</v>
      </c>
      <c r="E2" s="26" t="s">
        <v>107</v>
      </c>
      <c r="F2" s="26" t="s">
        <v>108</v>
      </c>
      <c r="G2" s="26" t="s">
        <v>109</v>
      </c>
      <c r="H2" s="26" t="s">
        <v>110</v>
      </c>
      <c r="I2" s="26" t="s">
        <v>111</v>
      </c>
      <c r="J2" s="26" t="s">
        <v>112</v>
      </c>
      <c r="K2" s="26" t="s">
        <v>113</v>
      </c>
      <c r="L2" s="26"/>
      <c r="M2" s="26"/>
      <c r="N2" s="26"/>
      <c r="O2" s="26"/>
      <c r="P2" s="26"/>
    </row>
    <row r="3" spans="1:18" ht="15.75" x14ac:dyDescent="0.25">
      <c r="A3" s="26"/>
      <c r="B3" s="26" t="s">
        <v>114</v>
      </c>
      <c r="C3" s="26" t="s">
        <v>105</v>
      </c>
      <c r="D3" s="26" t="s">
        <v>115</v>
      </c>
      <c r="E3" s="26" t="s">
        <v>116</v>
      </c>
      <c r="F3" s="26" t="s">
        <v>112</v>
      </c>
      <c r="G3" s="26" t="s">
        <v>113</v>
      </c>
      <c r="H3" s="26" t="s">
        <v>117</v>
      </c>
      <c r="I3" s="26"/>
      <c r="J3" s="26"/>
      <c r="K3" s="26"/>
      <c r="L3" s="26"/>
      <c r="M3" s="26"/>
      <c r="N3" s="26"/>
      <c r="O3" s="26"/>
      <c r="P3" s="26"/>
    </row>
    <row r="4" spans="1:18" ht="15.75" x14ac:dyDescent="0.25">
      <c r="A4" s="26"/>
      <c r="B4" s="26" t="s">
        <v>118</v>
      </c>
      <c r="C4" s="26" t="s">
        <v>105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8" x14ac:dyDescent="0.25">
      <c r="A5" s="23" t="s">
        <v>22</v>
      </c>
      <c r="B5" s="23" t="s">
        <v>23</v>
      </c>
      <c r="C5" s="5" t="s">
        <v>169</v>
      </c>
      <c r="D5" s="23" t="s">
        <v>147</v>
      </c>
      <c r="E5" s="23" t="s">
        <v>119</v>
      </c>
      <c r="F5" s="23" t="s">
        <v>120</v>
      </c>
      <c r="G5" s="23" t="s">
        <v>120</v>
      </c>
      <c r="H5" s="23" t="s">
        <v>120</v>
      </c>
      <c r="I5" s="23" t="s">
        <v>120</v>
      </c>
      <c r="J5" s="23"/>
      <c r="K5" s="23"/>
      <c r="L5" s="23"/>
      <c r="M5" s="23"/>
      <c r="N5" s="23"/>
      <c r="O5" s="23"/>
      <c r="P5" s="23"/>
    </row>
    <row r="6" spans="1:18" x14ac:dyDescent="0.25">
      <c r="A6" t="s">
        <v>22</v>
      </c>
      <c r="B6" t="s">
        <v>121</v>
      </c>
      <c r="C6" t="str">
        <f>$D$5</f>
        <v>127600c_hw8xt45_fsi_review_parent</v>
      </c>
      <c r="D6" t="s">
        <v>122</v>
      </c>
      <c r="E6" t="s">
        <v>123</v>
      </c>
      <c r="F6" t="s">
        <v>124</v>
      </c>
      <c r="G6" t="s">
        <v>123</v>
      </c>
      <c r="H6" s="27"/>
      <c r="I6" s="27"/>
    </row>
    <row r="7" spans="1:18" x14ac:dyDescent="0.25">
      <c r="A7" t="s">
        <v>22</v>
      </c>
      <c r="B7" t="s">
        <v>125</v>
      </c>
      <c r="C7" t="str">
        <f t="shared" ref="C7:C17" si="0">$D$5</f>
        <v>127600c_hw8xt45_fsi_review_parent</v>
      </c>
      <c r="D7" t="str">
        <f>"nik76d45lib2_x76c_lay!"&amp;R7&amp;"!R0!lL!0!0!"&amp;C7&amp;"!lL!0!0"</f>
        <v>nik76d45lib2_x76c_lay!127600c_hw8xt45_frm_1x1_canon_f_01!R0!lL!0!0!127600c_hw8xt45_fsi_review_parent!lL!0!0</v>
      </c>
      <c r="E7" t="s">
        <v>123</v>
      </c>
      <c r="F7" t="s">
        <v>120</v>
      </c>
      <c r="G7" t="s">
        <v>120</v>
      </c>
      <c r="H7" t="s">
        <v>120</v>
      </c>
      <c r="I7" t="s">
        <v>120</v>
      </c>
      <c r="R7" t="s">
        <v>159</v>
      </c>
    </row>
    <row r="8" spans="1:18" x14ac:dyDescent="0.25">
      <c r="A8" t="s">
        <v>22</v>
      </c>
      <c r="B8" t="s">
        <v>125</v>
      </c>
      <c r="C8" t="str">
        <f t="shared" si="0"/>
        <v>127600c_hw8xt45_fsi_review_parent</v>
      </c>
      <c r="D8" t="str">
        <f>"nik76d45lib2_x76c_lay!"&amp;R8&amp;"!R0!lL!0!0!"&amp;C8&amp;"!lR!0!0"</f>
        <v>nik76d45lib2_x76c_lay!127600c_hw8xt45_frm_1x1_canon_f_02!R0!lL!0!0!127600c_hw8xt45_fsi_review_parent!lR!0!0</v>
      </c>
      <c r="E8" t="s">
        <v>126</v>
      </c>
      <c r="F8" t="s">
        <v>120</v>
      </c>
      <c r="G8" t="s">
        <v>120</v>
      </c>
      <c r="H8" t="s">
        <v>127</v>
      </c>
      <c r="I8" t="s">
        <v>120</v>
      </c>
      <c r="R8" t="s">
        <v>160</v>
      </c>
    </row>
    <row r="9" spans="1:18" x14ac:dyDescent="0.25">
      <c r="A9" t="s">
        <v>22</v>
      </c>
      <c r="B9" t="s">
        <v>125</v>
      </c>
      <c r="C9" t="str">
        <f t="shared" si="0"/>
        <v>127600c_hw8xt45_fsi_review_parent</v>
      </c>
      <c r="D9" t="str">
        <f>"nik76d45lib2_x76c_lay!"&amp;R9&amp;"!R0!lL!0!0!"&amp;C9&amp;"!lR!0!0"</f>
        <v>nik76d45lib2_x76c_lay!127600c_hw8xt45_frm_1x1_canon_f_03!R0!lL!0!0!127600c_hw8xt45_fsi_review_parent!lR!0!0</v>
      </c>
      <c r="E9" t="s">
        <v>126</v>
      </c>
      <c r="F9" t="s">
        <v>120</v>
      </c>
      <c r="G9" t="s">
        <v>120</v>
      </c>
      <c r="H9" t="s">
        <v>127</v>
      </c>
      <c r="I9" t="s">
        <v>120</v>
      </c>
      <c r="R9" t="s">
        <v>161</v>
      </c>
    </row>
    <row r="10" spans="1:18" x14ac:dyDescent="0.25">
      <c r="A10" t="s">
        <v>22</v>
      </c>
      <c r="B10" t="s">
        <v>125</v>
      </c>
      <c r="C10" t="str">
        <f t="shared" si="0"/>
        <v>127600c_hw8xt45_fsi_review_parent</v>
      </c>
      <c r="D10" t="str">
        <f>"nik76d45lib2_x76c_lay!"&amp;R10&amp;"!R0!lL!0!0!"&amp;C10&amp;"!lR!0!0"</f>
        <v>nik76d45lib2_x76c_lay!127600c_hw8xt45_frm_1x1_canon_f_04!R0!lL!0!0!127600c_hw8xt45_fsi_review_parent!lR!0!0</v>
      </c>
      <c r="E10" t="s">
        <v>126</v>
      </c>
      <c r="F10" t="s">
        <v>120</v>
      </c>
      <c r="G10" t="s">
        <v>120</v>
      </c>
      <c r="H10" t="s">
        <v>127</v>
      </c>
      <c r="I10" t="s">
        <v>120</v>
      </c>
      <c r="R10" t="s">
        <v>162</v>
      </c>
    </row>
    <row r="11" spans="1:18" x14ac:dyDescent="0.25">
      <c r="A11" t="s">
        <v>22</v>
      </c>
      <c r="B11" t="s">
        <v>125</v>
      </c>
      <c r="C11" t="str">
        <f t="shared" si="0"/>
        <v>127600c_hw8xt45_fsi_review_parent</v>
      </c>
      <c r="D11" t="str">
        <f>"nik76d45lib2_x76c_lay!"&amp;R11&amp;"!R0!lL!0!0!"&amp;C11&amp;"!lR!0!0"</f>
        <v>nik76d45lib2_x76c_lay!127600c_hw8xt45_frm_1x1_canon_f_05!R0!lL!0!0!127600c_hw8xt45_fsi_review_parent!lR!0!0</v>
      </c>
      <c r="E11" t="s">
        <v>126</v>
      </c>
      <c r="F11" t="s">
        <v>120</v>
      </c>
      <c r="G11" t="s">
        <v>120</v>
      </c>
      <c r="H11" t="s">
        <v>127</v>
      </c>
      <c r="I11" t="s">
        <v>120</v>
      </c>
      <c r="R11" t="s">
        <v>163</v>
      </c>
    </row>
    <row r="12" spans="1:18" x14ac:dyDescent="0.25">
      <c r="A12" t="s">
        <v>22</v>
      </c>
      <c r="B12" t="s">
        <v>125</v>
      </c>
      <c r="C12" t="str">
        <f t="shared" si="0"/>
        <v>127600c_hw8xt45_fsi_review_parent</v>
      </c>
      <c r="D12" t="str">
        <f>"nik76d45lib2_x76c_lay!"&amp;R12&amp;"!R0!lL!0!0!"&amp;C12&amp;"!lR!0!0"</f>
        <v>nik76d45lib2_x76c_lay!127600c_hw8xt45_frm_1x1_canon_f_06!R0!lL!0!0!127600c_hw8xt45_fsi_review_parent!lR!0!0</v>
      </c>
      <c r="E12" t="s">
        <v>126</v>
      </c>
      <c r="F12" t="s">
        <v>120</v>
      </c>
      <c r="G12" t="s">
        <v>120</v>
      </c>
      <c r="H12" t="s">
        <v>127</v>
      </c>
      <c r="I12" t="s">
        <v>120</v>
      </c>
      <c r="R12" t="s">
        <v>164</v>
      </c>
    </row>
    <row r="13" spans="1:18" x14ac:dyDescent="0.25">
      <c r="A13" t="s">
        <v>22</v>
      </c>
      <c r="B13" t="s">
        <v>125</v>
      </c>
      <c r="C13" t="str">
        <f t="shared" si="0"/>
        <v>127600c_hw8xt45_fsi_review_parent</v>
      </c>
      <c r="D13" t="str">
        <f>"nik76d45lib2_x76c_lay!"&amp;R13&amp;"!R0!lL!0!0!"&amp;C13&amp;"!lR!0!0"</f>
        <v>nik76d45lib2_x76c_lay!127600c_hw8xt45_frm_1x1_canon_s_07!R0!lL!0!0!127600c_hw8xt45_fsi_review_parent!lR!0!0</v>
      </c>
      <c r="E13" t="s">
        <v>126</v>
      </c>
      <c r="F13" t="s">
        <v>120</v>
      </c>
      <c r="G13" t="s">
        <v>120</v>
      </c>
      <c r="H13" t="s">
        <v>127</v>
      </c>
      <c r="I13" t="s">
        <v>120</v>
      </c>
      <c r="R13" t="s">
        <v>165</v>
      </c>
    </row>
    <row r="14" spans="1:18" x14ac:dyDescent="0.25">
      <c r="A14" t="s">
        <v>22</v>
      </c>
      <c r="B14" t="s">
        <v>125</v>
      </c>
      <c r="C14" t="str">
        <f t="shared" si="0"/>
        <v>127600c_hw8xt45_fsi_review_parent</v>
      </c>
      <c r="D14" t="str">
        <f>"nik76d45lib2_x76c_lay!"&amp;R14&amp;"!R0!lL!0!0!"&amp;C14&amp;"!lR!0!0"</f>
        <v>nik76d45lib2_x76c_lay!127600c_hw8xt45_frm_1x1_canon_s_08!R0!lL!0!0!127600c_hw8xt45_fsi_review_parent!lR!0!0</v>
      </c>
      <c r="E14" t="s">
        <v>126</v>
      </c>
      <c r="F14" t="s">
        <v>120</v>
      </c>
      <c r="G14" t="s">
        <v>120</v>
      </c>
      <c r="H14" t="s">
        <v>127</v>
      </c>
      <c r="I14" t="s">
        <v>120</v>
      </c>
      <c r="R14" t="s">
        <v>166</v>
      </c>
    </row>
    <row r="15" spans="1:18" x14ac:dyDescent="0.25">
      <c r="A15" t="s">
        <v>22</v>
      </c>
      <c r="B15" t="s">
        <v>125</v>
      </c>
      <c r="C15" t="str">
        <f t="shared" si="0"/>
        <v>127600c_hw8xt45_fsi_review_parent</v>
      </c>
      <c r="D15" t="str">
        <f>"nik76d45lib2_x76c_lay!"&amp;R15&amp;"!R0!lL!0!0!"&amp;C15&amp;"!lR!0!0"</f>
        <v>nik76d45lib2_x76c_lay!127600c_hw8xt45_frm_1x1_canon_s_09!R0!lL!0!0!127600c_hw8xt45_fsi_review_parent!lR!0!0</v>
      </c>
      <c r="E15" t="s">
        <v>126</v>
      </c>
      <c r="F15" t="s">
        <v>120</v>
      </c>
      <c r="G15" t="s">
        <v>120</v>
      </c>
      <c r="H15" t="s">
        <v>127</v>
      </c>
      <c r="I15" t="s">
        <v>120</v>
      </c>
      <c r="R15" t="s">
        <v>167</v>
      </c>
    </row>
    <row r="16" spans="1:18" x14ac:dyDescent="0.25">
      <c r="A16" t="s">
        <v>22</v>
      </c>
      <c r="B16" t="s">
        <v>125</v>
      </c>
      <c r="C16" t="str">
        <f t="shared" si="0"/>
        <v>127600c_hw8xt45_fsi_review_parent</v>
      </c>
      <c r="D16" t="str">
        <f>"nik76d45lib2_x76c_lay!"&amp;R16&amp;"!R0!lL!0!0!"&amp;C16&amp;"!lR!0!0"</f>
        <v>nik76d45lib2_x76c_lay!127600c_hw8xt45_frm_1x1_canon_s_10!R0!lL!0!0!127600c_hw8xt45_fsi_review_parent!lR!0!0</v>
      </c>
      <c r="E16" t="s">
        <v>126</v>
      </c>
      <c r="H16" t="s">
        <v>127</v>
      </c>
      <c r="R16" t="s">
        <v>168</v>
      </c>
    </row>
    <row r="17" spans="1:3" x14ac:dyDescent="0.25">
      <c r="A17" t="s">
        <v>22</v>
      </c>
      <c r="B17" t="s">
        <v>128</v>
      </c>
      <c r="C17" t="str">
        <f t="shared" si="0"/>
        <v>127600c_hw8xt45_fsi_review_parent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DAA0-838D-4F74-8593-1C612C389D53}">
  <dimension ref="D3:G13"/>
  <sheetViews>
    <sheetView workbookViewId="0">
      <selection activeCell="G4" sqref="G4:G13"/>
    </sheetView>
  </sheetViews>
  <sheetFormatPr defaultRowHeight="15" x14ac:dyDescent="0.25"/>
  <cols>
    <col min="4" max="4" width="20.85546875" bestFit="1" customWidth="1"/>
    <col min="5" max="5" width="24" bestFit="1" customWidth="1"/>
    <col min="7" max="7" width="36.42578125" bestFit="1" customWidth="1"/>
  </cols>
  <sheetData>
    <row r="3" spans="4:7" x14ac:dyDescent="0.25">
      <c r="E3" s="28" t="s">
        <v>133</v>
      </c>
      <c r="F3" s="28" t="s">
        <v>134</v>
      </c>
      <c r="G3" s="28" t="s">
        <v>170</v>
      </c>
    </row>
    <row r="4" spans="4:7" x14ac:dyDescent="0.25">
      <c r="D4" t="s">
        <v>135</v>
      </c>
      <c r="E4" t="s">
        <v>137</v>
      </c>
      <c r="F4" t="s">
        <v>131</v>
      </c>
      <c r="G4" t="s">
        <v>159</v>
      </c>
    </row>
    <row r="5" spans="4:7" x14ac:dyDescent="0.25">
      <c r="D5" t="s">
        <v>135</v>
      </c>
      <c r="E5" t="s">
        <v>138</v>
      </c>
      <c r="F5" t="s">
        <v>131</v>
      </c>
      <c r="G5" t="s">
        <v>160</v>
      </c>
    </row>
    <row r="6" spans="4:7" x14ac:dyDescent="0.25">
      <c r="D6" t="s">
        <v>135</v>
      </c>
      <c r="E6" t="s">
        <v>139</v>
      </c>
      <c r="F6" t="s">
        <v>131</v>
      </c>
      <c r="G6" t="s">
        <v>161</v>
      </c>
    </row>
    <row r="7" spans="4:7" x14ac:dyDescent="0.25">
      <c r="D7" t="s">
        <v>135</v>
      </c>
      <c r="E7" t="s">
        <v>140</v>
      </c>
      <c r="F7" t="s">
        <v>131</v>
      </c>
      <c r="G7" t="s">
        <v>162</v>
      </c>
    </row>
    <row r="8" spans="4:7" x14ac:dyDescent="0.25">
      <c r="D8" t="s">
        <v>135</v>
      </c>
      <c r="E8" t="s">
        <v>141</v>
      </c>
      <c r="F8" t="s">
        <v>131</v>
      </c>
      <c r="G8" t="s">
        <v>163</v>
      </c>
    </row>
    <row r="9" spans="4:7" x14ac:dyDescent="0.25">
      <c r="D9" t="s">
        <v>135</v>
      </c>
      <c r="E9" t="s">
        <v>142</v>
      </c>
      <c r="F9" t="s">
        <v>131</v>
      </c>
      <c r="G9" t="s">
        <v>164</v>
      </c>
    </row>
    <row r="10" spans="4:7" x14ac:dyDescent="0.25">
      <c r="D10" t="s">
        <v>135</v>
      </c>
      <c r="E10" t="s">
        <v>143</v>
      </c>
      <c r="F10" t="s">
        <v>132</v>
      </c>
      <c r="G10" t="s">
        <v>165</v>
      </c>
    </row>
    <row r="11" spans="4:7" x14ac:dyDescent="0.25">
      <c r="D11" t="s">
        <v>135</v>
      </c>
      <c r="E11" t="s">
        <v>144</v>
      </c>
      <c r="F11" t="s">
        <v>132</v>
      </c>
      <c r="G11" t="s">
        <v>166</v>
      </c>
    </row>
    <row r="12" spans="4:7" x14ac:dyDescent="0.25">
      <c r="D12" t="s">
        <v>135</v>
      </c>
      <c r="E12" t="s">
        <v>145</v>
      </c>
      <c r="F12" t="s">
        <v>132</v>
      </c>
      <c r="G12" t="s">
        <v>167</v>
      </c>
    </row>
    <row r="13" spans="4:7" x14ac:dyDescent="0.25">
      <c r="D13" t="s">
        <v>135</v>
      </c>
      <c r="E13" t="s">
        <v>146</v>
      </c>
      <c r="F13" t="s">
        <v>132</v>
      </c>
      <c r="G13" t="s">
        <v>168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CE80-8CA8-4578-9D76-012E4D08F1D1}">
  <dimension ref="H28:K57"/>
  <sheetViews>
    <sheetView topLeftCell="A25" workbookViewId="0">
      <selection activeCell="O52" sqref="O52"/>
    </sheetView>
  </sheetViews>
  <sheetFormatPr defaultRowHeight="15" x14ac:dyDescent="0.25"/>
  <cols>
    <col min="9" max="9" width="20.85546875" bestFit="1" customWidth="1"/>
    <col min="10" max="10" width="36.28515625" bestFit="1" customWidth="1"/>
  </cols>
  <sheetData>
    <row r="28" spans="8:11" x14ac:dyDescent="0.25">
      <c r="H28">
        <v>1</v>
      </c>
      <c r="I28" t="s">
        <v>135</v>
      </c>
      <c r="J28" t="s">
        <v>159</v>
      </c>
      <c r="K28" t="s">
        <v>131</v>
      </c>
    </row>
    <row r="29" spans="8:11" x14ac:dyDescent="0.25">
      <c r="H29">
        <v>1</v>
      </c>
      <c r="I29" t="s">
        <v>135</v>
      </c>
      <c r="J29" t="s">
        <v>137</v>
      </c>
      <c r="K29" t="s">
        <v>131</v>
      </c>
    </row>
    <row r="30" spans="8:11" x14ac:dyDescent="0.25">
      <c r="H30">
        <v>1</v>
      </c>
      <c r="I30" t="s">
        <v>157</v>
      </c>
      <c r="J30" t="s">
        <v>158</v>
      </c>
    </row>
    <row r="31" spans="8:11" x14ac:dyDescent="0.25">
      <c r="H31">
        <v>2</v>
      </c>
      <c r="I31" t="s">
        <v>135</v>
      </c>
      <c r="J31" t="s">
        <v>160</v>
      </c>
      <c r="K31" t="s">
        <v>131</v>
      </c>
    </row>
    <row r="32" spans="8:11" x14ac:dyDescent="0.25">
      <c r="H32">
        <v>2</v>
      </c>
      <c r="I32" t="s">
        <v>135</v>
      </c>
      <c r="J32" t="s">
        <v>138</v>
      </c>
      <c r="K32" t="s">
        <v>131</v>
      </c>
    </row>
    <row r="33" spans="8:11" x14ac:dyDescent="0.25">
      <c r="H33">
        <v>2</v>
      </c>
      <c r="I33" t="s">
        <v>157</v>
      </c>
      <c r="J33" t="s">
        <v>158</v>
      </c>
    </row>
    <row r="34" spans="8:11" x14ac:dyDescent="0.25">
      <c r="H34">
        <v>3</v>
      </c>
      <c r="I34" t="s">
        <v>135</v>
      </c>
      <c r="J34" t="s">
        <v>161</v>
      </c>
      <c r="K34" t="s">
        <v>131</v>
      </c>
    </row>
    <row r="35" spans="8:11" x14ac:dyDescent="0.25">
      <c r="H35">
        <v>3</v>
      </c>
      <c r="I35" t="s">
        <v>135</v>
      </c>
      <c r="J35" t="s">
        <v>139</v>
      </c>
      <c r="K35" t="s">
        <v>131</v>
      </c>
    </row>
    <row r="36" spans="8:11" x14ac:dyDescent="0.25">
      <c r="H36">
        <v>3</v>
      </c>
      <c r="I36" t="s">
        <v>157</v>
      </c>
      <c r="J36" t="s">
        <v>158</v>
      </c>
    </row>
    <row r="37" spans="8:11" x14ac:dyDescent="0.25">
      <c r="H37">
        <v>4</v>
      </c>
      <c r="I37" t="s">
        <v>135</v>
      </c>
      <c r="J37" t="s">
        <v>162</v>
      </c>
      <c r="K37" t="s">
        <v>131</v>
      </c>
    </row>
    <row r="38" spans="8:11" x14ac:dyDescent="0.25">
      <c r="H38">
        <v>4</v>
      </c>
      <c r="I38" t="s">
        <v>135</v>
      </c>
      <c r="J38" t="s">
        <v>140</v>
      </c>
      <c r="K38" t="s">
        <v>131</v>
      </c>
    </row>
    <row r="39" spans="8:11" x14ac:dyDescent="0.25">
      <c r="H39">
        <v>4</v>
      </c>
      <c r="I39" t="s">
        <v>157</v>
      </c>
      <c r="J39" t="s">
        <v>158</v>
      </c>
    </row>
    <row r="40" spans="8:11" x14ac:dyDescent="0.25">
      <c r="H40">
        <v>5</v>
      </c>
      <c r="I40" t="s">
        <v>135</v>
      </c>
      <c r="J40" t="s">
        <v>163</v>
      </c>
      <c r="K40" t="s">
        <v>131</v>
      </c>
    </row>
    <row r="41" spans="8:11" x14ac:dyDescent="0.25">
      <c r="H41">
        <v>5</v>
      </c>
      <c r="I41" t="s">
        <v>135</v>
      </c>
      <c r="J41" t="s">
        <v>141</v>
      </c>
      <c r="K41" t="s">
        <v>131</v>
      </c>
    </row>
    <row r="42" spans="8:11" x14ac:dyDescent="0.25">
      <c r="H42">
        <v>5</v>
      </c>
      <c r="I42" t="s">
        <v>157</v>
      </c>
      <c r="J42" t="s">
        <v>158</v>
      </c>
    </row>
    <row r="43" spans="8:11" x14ac:dyDescent="0.25">
      <c r="H43">
        <v>6</v>
      </c>
      <c r="I43" t="s">
        <v>135</v>
      </c>
      <c r="J43" t="s">
        <v>164</v>
      </c>
      <c r="K43" t="s">
        <v>131</v>
      </c>
    </row>
    <row r="44" spans="8:11" x14ac:dyDescent="0.25">
      <c r="H44">
        <v>6</v>
      </c>
      <c r="I44" t="s">
        <v>135</v>
      </c>
      <c r="J44" t="s">
        <v>142</v>
      </c>
      <c r="K44" t="s">
        <v>131</v>
      </c>
    </row>
    <row r="45" spans="8:11" x14ac:dyDescent="0.25">
      <c r="H45">
        <v>6</v>
      </c>
      <c r="I45" t="s">
        <v>157</v>
      </c>
      <c r="J45" t="s">
        <v>158</v>
      </c>
    </row>
    <row r="46" spans="8:11" x14ac:dyDescent="0.25">
      <c r="H46">
        <v>7</v>
      </c>
      <c r="I46" t="s">
        <v>135</v>
      </c>
      <c r="J46" t="s">
        <v>165</v>
      </c>
      <c r="K46" t="s">
        <v>132</v>
      </c>
    </row>
    <row r="47" spans="8:11" x14ac:dyDescent="0.25">
      <c r="H47">
        <v>7</v>
      </c>
      <c r="I47" t="s">
        <v>135</v>
      </c>
      <c r="J47" t="s">
        <v>143</v>
      </c>
      <c r="K47" t="s">
        <v>132</v>
      </c>
    </row>
    <row r="48" spans="8:11" x14ac:dyDescent="0.25">
      <c r="H48">
        <v>7</v>
      </c>
      <c r="I48" t="s">
        <v>157</v>
      </c>
      <c r="J48" t="s">
        <v>158</v>
      </c>
    </row>
    <row r="49" spans="8:11" x14ac:dyDescent="0.25">
      <c r="H49">
        <v>8</v>
      </c>
      <c r="I49" t="s">
        <v>135</v>
      </c>
      <c r="J49" t="s">
        <v>166</v>
      </c>
      <c r="K49" t="s">
        <v>132</v>
      </c>
    </row>
    <row r="50" spans="8:11" x14ac:dyDescent="0.25">
      <c r="H50">
        <v>8</v>
      </c>
      <c r="I50" t="s">
        <v>135</v>
      </c>
      <c r="J50" t="s">
        <v>144</v>
      </c>
      <c r="K50" t="s">
        <v>132</v>
      </c>
    </row>
    <row r="51" spans="8:11" x14ac:dyDescent="0.25">
      <c r="H51">
        <v>8</v>
      </c>
      <c r="I51" t="s">
        <v>157</v>
      </c>
      <c r="J51" t="s">
        <v>158</v>
      </c>
    </row>
    <row r="52" spans="8:11" x14ac:dyDescent="0.25">
      <c r="H52">
        <v>9</v>
      </c>
      <c r="I52" t="s">
        <v>135</v>
      </c>
      <c r="J52" t="s">
        <v>167</v>
      </c>
      <c r="K52" t="s">
        <v>132</v>
      </c>
    </row>
    <row r="53" spans="8:11" x14ac:dyDescent="0.25">
      <c r="H53">
        <v>9</v>
      </c>
      <c r="I53" t="s">
        <v>135</v>
      </c>
      <c r="J53" t="s">
        <v>145</v>
      </c>
      <c r="K53" t="s">
        <v>132</v>
      </c>
    </row>
    <row r="54" spans="8:11" x14ac:dyDescent="0.25">
      <c r="H54">
        <v>9</v>
      </c>
      <c r="I54" t="s">
        <v>157</v>
      </c>
      <c r="J54" t="s">
        <v>158</v>
      </c>
    </row>
    <row r="55" spans="8:11" x14ac:dyDescent="0.25">
      <c r="H55">
        <v>10</v>
      </c>
      <c r="I55" t="s">
        <v>135</v>
      </c>
      <c r="J55" t="s">
        <v>168</v>
      </c>
      <c r="K55" t="s">
        <v>132</v>
      </c>
    </row>
    <row r="56" spans="8:11" x14ac:dyDescent="0.25">
      <c r="H56">
        <v>10</v>
      </c>
      <c r="I56" t="s">
        <v>135</v>
      </c>
      <c r="J56" t="s">
        <v>146</v>
      </c>
      <c r="K56" t="s">
        <v>132</v>
      </c>
    </row>
    <row r="57" spans="8:11" x14ac:dyDescent="0.25">
      <c r="H57">
        <v>10</v>
      </c>
      <c r="I57" t="s">
        <v>157</v>
      </c>
      <c r="J57" t="s">
        <v>158</v>
      </c>
    </row>
  </sheetData>
  <autoFilter ref="H28:K57" xr:uid="{B82BCE80-8CA8-4578-9D76-012E4D08F1D1}">
    <sortState xmlns:xlrd2="http://schemas.microsoft.com/office/spreadsheetml/2017/richdata2" ref="H29:K57">
      <sortCondition ref="H28:H57"/>
    </sortState>
  </autoFilter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74FBB20C28A4EABADA8DB48463D82" ma:contentTypeVersion="22" ma:contentTypeDescription="Create a new document." ma:contentTypeScope="" ma:versionID="5f73ade06c08124519d851535f63e0a1">
  <xsd:schema xmlns:xsd="http://www.w3.org/2001/XMLSchema" xmlns:xs="http://www.w3.org/2001/XMLSchema" xmlns:p="http://schemas.microsoft.com/office/2006/metadata/properties" xmlns:ns2="b1f74374-34c9-466d-90f4-9fdef970280e" xmlns:ns3="a357fa43-df0e-49f7-9670-416f7541e10d" xmlns:ns4="a7bc6c04-a6f3-4b85-abcc-278c78dc556b" targetNamespace="http://schemas.microsoft.com/office/2006/metadata/properties" ma:root="true" ma:fieldsID="60181de4fc0b17b7b00778571e4aa3e5" ns2:_="" ns3:_="" ns4:_="">
    <xsd:import namespace="b1f74374-34c9-466d-90f4-9fdef970280e"/>
    <xsd:import namespace="a357fa43-df0e-49f7-9670-416f7541e10d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74374-34c9-466d-90f4-9fdef9702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7fa43-df0e-49f7-9670-416f7541e1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0b96859-60c8-4c80-8142-6bc562a93d22}" ma:internalName="TaxCatchAll" ma:showField="CatchAllData" ma:web="a357fa43-df0e-49f7-9670-416f7541e1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1f74374-34c9-466d-90f4-9fdef970280e" xsi:nil="true"/>
    <lcf76f155ced4ddcb4097134ff3c332f xmlns="b1f74374-34c9-466d-90f4-9fdef970280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Props1.xml><?xml version="1.0" encoding="utf-8"?>
<ds:datastoreItem xmlns:ds="http://schemas.openxmlformats.org/officeDocument/2006/customXml" ds:itemID="{4D8F21BD-D93C-4249-A366-2DF4B8717ECE}"/>
</file>

<file path=customXml/itemProps2.xml><?xml version="1.0" encoding="utf-8"?>
<ds:datastoreItem xmlns:ds="http://schemas.openxmlformats.org/officeDocument/2006/customXml" ds:itemID="{C0640608-71E7-48D5-A2BC-41970615948E}"/>
</file>

<file path=customXml/itemProps3.xml><?xml version="1.0" encoding="utf-8"?>
<ds:datastoreItem xmlns:ds="http://schemas.openxmlformats.org/officeDocument/2006/customXml" ds:itemID="{A98D8528-89F9-4EBF-AC75-5E646D184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</vt:lpstr>
      <vt:lpstr>Summary params</vt:lpstr>
      <vt:lpstr>xy4</vt:lpstr>
      <vt:lpstr>box_box</vt:lpstr>
      <vt:lpstr>FA_short</vt:lpstr>
      <vt:lpstr>cross</vt:lpstr>
      <vt:lpstr>parents</vt:lpstr>
      <vt:lpstr>review</vt:lpstr>
      <vt:lpstr>delivery</vt:lpstr>
      <vt:lpstr>Sheet2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Valencia-Cardona, Juan</dc:creator>
  <cp:keywords>CTPClassification=CTP_NT</cp:keywords>
  <cp:lastModifiedBy>Valencia-cardona, Juan</cp:lastModifiedBy>
  <dcterms:created xsi:type="dcterms:W3CDTF">2020-06-26T19:13:23Z</dcterms:created>
  <dcterms:modified xsi:type="dcterms:W3CDTF">2024-07-29T19:34:18Z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4b60e830-5877-4137-b6a0-15dbceaef7cb</vt:lpwstr>
  </property>
  <property fmtid="{D5CDD505-2E9C-101B-9397-08002B2CF9AE}" pid="3" name="CTP_TimeStamp">
    <vt:lpwstr>2020-09-18 21:41:47Z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ContentTypeId">
    <vt:lpwstr>0x010100F3074FBB20C28A4EABADA8DB48463D82</vt:lpwstr>
  </property>
</Properties>
</file>