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78\1278_2d17ARL\"/>
    </mc:Choice>
  </mc:AlternateContent>
  <xr:revisionPtr revIDLastSave="0" documentId="13_ncr:1_{9593ACDA-9BA4-40BE-8847-820D3FD1CD6A}" xr6:coauthVersionLast="47" xr6:coauthVersionMax="47" xr10:uidLastSave="{00000000-0000-0000-0000-000000000000}"/>
  <bookViews>
    <workbookView xWindow="-25320" yWindow="360" windowWidth="25440" windowHeight="15390" tabRatio="829" firstSheet="4" activeTab="13" xr2:uid="{00000000-000D-0000-FFFF-FFFF00000000}"/>
  </bookViews>
  <sheets>
    <sheet name="canon" sheetId="28" r:id="rId1"/>
    <sheet name="all_functions" sheetId="5" r:id="rId2"/>
    <sheet name="d2t17_parents" sheetId="85" r:id="rId3"/>
    <sheet name="dummy_and_beard" sheetId="89" r:id="rId4"/>
    <sheet name="fdr_dummy" sheetId="88" r:id="rId5"/>
    <sheet name="diag_dummy" sheetId="90" r:id="rId6"/>
    <sheet name="bm5_zonal_bkg" sheetId="72" r:id="rId7"/>
    <sheet name="bm5_xy4" sheetId="86" r:id="rId8"/>
    <sheet name="bm5_pound" sheetId="64" r:id="rId9"/>
    <sheet name="bm5_hatch" sheetId="52" r:id="rId10"/>
    <sheet name="bm5_blv_swirl_xy4" sheetId="82" r:id="rId11"/>
    <sheet name="bm5_blv_swirl_cross" sheetId="83" r:id="rId12"/>
    <sheet name="bm5_blv_swirl_hatch" sheetId="84" r:id="rId13"/>
    <sheet name="review_parent" sheetId="87" r:id="rId14"/>
    <sheet name="marklist" sheetId="7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87" l="1"/>
  <c r="D15" i="87"/>
  <c r="D14" i="87"/>
  <c r="D13" i="87"/>
  <c r="D12" i="87"/>
  <c r="D11" i="87"/>
  <c r="D10" i="87"/>
  <c r="D9" i="87"/>
  <c r="D8" i="87"/>
  <c r="D7" i="87"/>
  <c r="C15" i="85"/>
  <c r="C18" i="85" s="1"/>
  <c r="C21" i="85" s="1"/>
  <c r="C24" i="85" s="1"/>
  <c r="C27" i="85" s="1"/>
  <c r="C30" i="85" s="1"/>
  <c r="C33" i="85" s="1"/>
  <c r="E12" i="85"/>
  <c r="E15" i="85" s="1"/>
  <c r="E18" i="85" s="1"/>
  <c r="E21" i="85" s="1"/>
  <c r="E24" i="85" s="1"/>
  <c r="E27" i="85" s="1"/>
  <c r="E30" i="85" s="1"/>
  <c r="E33" i="85" s="1"/>
  <c r="D12" i="85"/>
  <c r="D15" i="85" s="1"/>
  <c r="D18" i="85" s="1"/>
  <c r="D21" i="85" s="1"/>
  <c r="D24" i="85" s="1"/>
  <c r="D27" i="85" s="1"/>
  <c r="D30" i="85" s="1"/>
  <c r="D33" i="85" s="1"/>
  <c r="C12" i="85"/>
  <c r="B12" i="85"/>
  <c r="B15" i="85" s="1"/>
  <c r="B18" i="85" s="1"/>
  <c r="B21" i="85" s="1"/>
  <c r="B24" i="85" s="1"/>
  <c r="B27" i="85" s="1"/>
  <c r="B30" i="85" s="1"/>
  <c r="B33" i="85" s="1"/>
  <c r="A12" i="85"/>
  <c r="A15" i="85" s="1"/>
  <c r="A18" i="85" s="1"/>
  <c r="A21" i="85" s="1"/>
  <c r="A24" i="85" s="1"/>
  <c r="A27" i="85" s="1"/>
  <c r="A30" i="85" s="1"/>
  <c r="A33" i="85" s="1"/>
  <c r="E9" i="85"/>
  <c r="D9" i="85"/>
  <c r="C9" i="85"/>
  <c r="B9" i="85"/>
  <c r="A9" i="85"/>
  <c r="G31" i="85"/>
  <c r="F31" i="85"/>
  <c r="G28" i="85"/>
  <c r="F28" i="85"/>
  <c r="G25" i="85"/>
  <c r="F25" i="85"/>
  <c r="G22" i="85"/>
  <c r="F22" i="85"/>
  <c r="G19" i="85"/>
  <c r="F19" i="85"/>
  <c r="G16" i="85"/>
  <c r="F16" i="85"/>
  <c r="G13" i="85"/>
  <c r="F13" i="85"/>
  <c r="G10" i="85"/>
  <c r="F10" i="85"/>
  <c r="G7" i="85"/>
  <c r="F7" i="85"/>
  <c r="C26" i="83"/>
  <c r="E19" i="84"/>
  <c r="E26" i="83"/>
  <c r="D26" i="83"/>
  <c r="D19" i="84"/>
  <c r="D36" i="86"/>
  <c r="C28" i="86" l="1"/>
  <c r="D28" i="86"/>
  <c r="F28" i="86"/>
  <c r="G28" i="86"/>
  <c r="K12" i="64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D24" i="84" l="1"/>
  <c r="D31" i="83"/>
  <c r="D41" i="82"/>
  <c r="D34" i="82"/>
  <c r="F25" i="82"/>
  <c r="H24" i="84"/>
  <c r="G24" i="84"/>
  <c r="F24" i="84"/>
  <c r="E24" i="84"/>
  <c r="F23" i="84"/>
  <c r="G23" i="84"/>
  <c r="H23" i="84"/>
  <c r="H22" i="84"/>
  <c r="G22" i="84"/>
  <c r="F22" i="84"/>
  <c r="E22" i="84"/>
  <c r="E23" i="84" s="1"/>
  <c r="E21" i="84"/>
  <c r="G20" i="84"/>
  <c r="F20" i="84"/>
  <c r="D20" i="84"/>
  <c r="C20" i="84"/>
  <c r="C19" i="84"/>
  <c r="H31" i="83"/>
  <c r="G31" i="83"/>
  <c r="F31" i="83"/>
  <c r="E31" i="83"/>
  <c r="E28" i="83"/>
  <c r="E29" i="83"/>
  <c r="E30" i="83" s="1"/>
  <c r="G27" i="83"/>
  <c r="F27" i="83"/>
  <c r="D27" i="83"/>
  <c r="C27" i="83"/>
  <c r="F13" i="83"/>
  <c r="F29" i="83" s="1"/>
  <c r="F30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31" i="82"/>
  <c r="D24" i="82"/>
  <c r="F27" i="82"/>
  <c r="G27" i="82"/>
  <c r="H27" i="82"/>
  <c r="E27" i="82"/>
  <c r="D27" i="82"/>
  <c r="C26" i="82"/>
  <c r="B26" i="82"/>
  <c r="I39" i="82"/>
  <c r="I40" i="82" s="1"/>
  <c r="H39" i="82"/>
  <c r="H40" i="82" s="1"/>
  <c r="F39" i="82"/>
  <c r="F40" i="82" s="1"/>
  <c r="E39" i="82"/>
  <c r="E40" i="82" s="1"/>
  <c r="G38" i="82"/>
  <c r="F38" i="82"/>
  <c r="C38" i="82"/>
  <c r="I32" i="82"/>
  <c r="I33" i="82" s="1"/>
  <c r="H32" i="82"/>
  <c r="H33" i="82" s="1"/>
  <c r="F32" i="82"/>
  <c r="F33" i="82" s="1"/>
  <c r="E32" i="82"/>
  <c r="E33" i="82" s="1"/>
  <c r="G31" i="82"/>
  <c r="F31" i="82"/>
  <c r="C31" i="82"/>
  <c r="I25" i="82"/>
  <c r="I26" i="82" s="1"/>
  <c r="H25" i="82"/>
  <c r="H26" i="82" s="1"/>
  <c r="F26" i="82"/>
  <c r="E25" i="82"/>
  <c r="E26" i="82" s="1"/>
  <c r="G24" i="82"/>
  <c r="F24" i="82"/>
  <c r="C24" i="82"/>
  <c r="G14" i="82"/>
  <c r="G39" i="82" s="1"/>
  <c r="G40" i="82" s="1"/>
  <c r="G13" i="82"/>
  <c r="G32" i="82" s="1"/>
  <c r="G33" i="82" s="1"/>
  <c r="G12" i="82"/>
  <c r="G25" i="82" s="1"/>
  <c r="G26" i="82" s="1"/>
  <c r="K13" i="83" l="1"/>
  <c r="H29" i="83" s="1"/>
  <c r="H30" i="83" s="1"/>
  <c r="J13" i="83"/>
  <c r="G29" i="83" s="1"/>
  <c r="G30" i="83" s="1"/>
  <c r="H27" i="64" l="1"/>
  <c r="F27" i="64"/>
  <c r="E27" i="64"/>
  <c r="G26" i="64"/>
  <c r="F26" i="64"/>
  <c r="D26" i="64"/>
  <c r="C26" i="64"/>
  <c r="G12" i="64"/>
  <c r="G27" i="64" s="1"/>
  <c r="H18" i="52" l="1"/>
  <c r="G18" i="52"/>
  <c r="F18" i="52"/>
  <c r="E18" i="52"/>
  <c r="G17" i="52"/>
  <c r="F17" i="52"/>
  <c r="D17" i="52"/>
  <c r="C1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<sst xmlns="http://schemas.openxmlformats.org/spreadsheetml/2006/main" count="1668" uniqueCount="289">
  <si>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</si>
  <si>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</si>
  <si>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</si>
  <si>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</si>
  <si>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</si>
  <si>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</si>
  <si>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</si>
  <si>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</si>
  <si>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</si>
  <si>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</si>
  <si>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</si>
  <si>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</si>
  <si>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</si>
  <si>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</si>
  <si>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</si>
  <si>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</si>
  <si>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</si>
  <si>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</si>
  <si>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</si>
  <si>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</si>
  <si>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</si>
  <si>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</si>
  <si>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</si>
  <si>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</si>
  <si>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</si>
  <si>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</si>
  <si>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</si>
  <si>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</si>
  <si>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</si>
  <si>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</si>
  <si>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</si>
  <si>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</si>
  <si>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</si>
  <si>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</si>
  <si>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</si>
  <si>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</si>
  <si>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</si>
  <si>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</si>
  <si>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</si>
  <si>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</si>
  <si>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</si>
  <si>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</si>
  <si>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</si>
  <si>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</si>
  <si>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</si>
  <si>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</si>
  <si>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</si>
  <si>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</si>
  <si>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</si>
  <si>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</si>
  <si>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</si>
  <si>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</si>
  <si>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</si>
  <si>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</si>
  <si>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</si>
  <si>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</si>
  <si>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</si>
  <si>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</si>
  <si>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</si>
  <si>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</si>
  <si>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</si>
  <si>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</si>
  <si>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</si>
  <si>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</si>
  <si>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</si>
  <si>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</si>
  <si>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</si>
  <si>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</si>
  <si>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</si>
  <si>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</si>
  <si>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</si>
  <si>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</si>
  <si>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</si>
  <si>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</si>
  <si>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</si>
  <si>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</si>
  <si>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</si>
  <si>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</si>
  <si>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</si>
  <si>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</si>
  <si>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</si>
  <si>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</si>
  <si>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</si>
  <si>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</si>
  <si>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</si>
  <si>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</si>
  <si>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</si>
  <si>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</si>
  <si>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</si>
  <si>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</si>
  <si>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</si>
  <si>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</si>
  <si>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</si>
  <si>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</si>
  <si>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</si>
  <si>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</si>
  <si>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</si>
  <si>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</si>
  <si>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</si>
  <si>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</si>
  <si>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</si>
  <si>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</si>
  <si>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</si>
  <si>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</si>
  <si>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</si>
  <si>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</si>
  <si>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</si>
  <si>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</si>
  <si>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</si>
  <si>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</si>
  <si>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</si>
  <si>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</si>
  <si>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</si>
  <si>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</si>
  <si>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</si>
  <si>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</si>
  <si>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</si>
  <si>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</si>
  <si>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</si>
  <si>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</si>
  <si>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</si>
  <si>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</si>
  <si>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</si>
  <si>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</si>
  <si>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</si>
  <si>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</si>
  <si>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</si>
  <si>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</si>
  <si>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</si>
  <si>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</si>
  <si>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</si>
  <si>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</si>
  <si>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</si>
  <si>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</si>
  <si>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</si>
  <si>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</si>
  <si>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</si>
  <si>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</si>
  <si>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</si>
  <si>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</si>
  <si>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</si>
  <si>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</si>
  <si>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</si>
  <si>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</si>
  <si>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</si>
  <si>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</si>
  <si>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</si>
  <si>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</si>
  <si>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</si>
  <si>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</si>
  <si>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</si>
  <si>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</si>
  <si>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</si>
  <si>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</si>
  <si>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</si>
  <si>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</si>
  <si>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</si>
  <si>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</si>
  <si>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</si>
  <si>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</si>
  <si>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</si>
  <si>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</si>
  <si>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</si>
  <si>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</si>
  <si>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</si>
  <si>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</si>
  <si>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</si>
  <si>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</si>
  <si>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</si>
  <si>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</si>
  <si>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</si>
  <si>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</si>
  <si>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</si>
  <si>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</si>
  <si>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</si>
  <si>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</si>
  <si>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</si>
  <si>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</si>
  <si>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</si>
  <si>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</si>
  <si>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</si>
  <si>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</si>
  <si>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</si>
  <si>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</si>
  <si>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</si>
  <si>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</si>
  <si>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</si>
  <si>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</si>
  <si>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</si>
  <si>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</si>
  <si>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</si>
  <si>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</si>
  <si>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</si>
  <si>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</si>
  <si>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</si>
  <si>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</si>
  <si>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</si>
  <si>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</si>
  <si>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</si>
  <si>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</si>
  <si>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</si>
  <si>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</si>
  <si>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</si>
  <si>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</si>
  <si>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</si>
  <si>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</si>
  <si>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</si>
  <si>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</si>
  <si>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</si>
  <si>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</si>
  <si>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</si>
  <si>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</si>
  <si>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</si>
  <si>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</si>
  <si>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</si>
  <si>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</si>
  <si>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</si>
  <si>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</si>
  <si>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</si>
  <si>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</si>
  <si>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</si>
  <si>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</si>
  <si>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</si>
  <si>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</si>
  <si>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</si>
  <si>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</si>
  <si>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</si>
  <si>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</si>
  <si>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</si>
  <si>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</si>
  <si>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</si>
  <si>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</si>
  <si>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</si>
  <si>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</si>
  <si>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</si>
  <si>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</si>
  <si>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</si>
  <si>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</si>
  <si>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</si>
  <si>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</si>
  <si>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</si>
  <si>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</si>
  <si>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</si>
  <si>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</si>
  <si>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make_fdr_dummy</t>
  </si>
  <si>
    <t>tp0_fullstackedfdrfiller</t>
  </si>
  <si>
    <t>BM5_mask.drawing</t>
  </si>
  <si>
    <t>tch</t>
  </si>
  <si>
    <t>(61.2 61.92)</t>
  </si>
  <si>
    <t>frmcollfdr_v78_lay</t>
  </si>
  <si>
    <t>niksupport_v78_lay</t>
  </si>
  <si>
    <t>1278canonbeard</t>
  </si>
  <si>
    <t>BLV_mask.drawing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</si>
  <si>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</si>
  <si>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</si>
  <si>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</si>
  <si>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</si>
  <si>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</si>
  <si>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</si>
  <si>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</si>
  <si>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BM4_mask.frameDrawing</t>
  </si>
  <si>
    <t>nik78d2t17lib1_v78_lay</t>
  </si>
  <si>
    <t>127800c_d2t17_x78c_dummy_bm4_4_1</t>
  </si>
  <si>
    <t>nik78d2t17lib2_v78_lay</t>
  </si>
  <si>
    <t>127800c_d2t17_x78c_dummy_beard_bm5</t>
  </si>
  <si>
    <t>127800c_d2t17_x78c_bm5_swirl</t>
  </si>
  <si>
    <t>127800c_d2t17_x78c_bm5022d</t>
  </si>
  <si>
    <t>127800c_d2t17_x78c_bm5023d</t>
  </si>
  <si>
    <t>127800c_d2t17_x78c_bm5024d</t>
  </si>
  <si>
    <t>127800c_d2t17_x78c_bm5078d</t>
  </si>
  <si>
    <t>127800c_d2t17_x78c_bm5173d</t>
  </si>
  <si>
    <t>127800c_d2t17_x78c_bm5222d</t>
  </si>
  <si>
    <t>127800c_d2t17_x78c_bm5223d</t>
  </si>
  <si>
    <t>127800c_d2t17_x78c_bm5224d</t>
  </si>
  <si>
    <t>127800c_d2t17_x78c_bm5355d</t>
  </si>
  <si>
    <t>127800c_d2t17_x78c_bm5374d</t>
  </si>
  <si>
    <t>127800c_d2t17_x78c_fdr_dummy_no_bm4_bm5</t>
  </si>
  <si>
    <t>nik78d2t17lib3_v78_lay</t>
  </si>
  <si>
    <t>127800c_d2t17_x78c_bm5_review_parent</t>
  </si>
  <si>
    <t>127800c_d2t17_x78c_frm_1x1_canon_f_01</t>
  </si>
  <si>
    <t>127800c_d2t17_x78c_frm_1x1_canon_f_02</t>
  </si>
  <si>
    <t>127800c_d2t17_x78c_frm_1x1_canon_f_03</t>
  </si>
  <si>
    <t>127800c_d2t17_x78c_frm_1x1_canon_f_04</t>
  </si>
  <si>
    <t>127800c_d2t17_x78c_frm_1x1_canon_f_06</t>
  </si>
  <si>
    <t>127800c_d2t17_x78c_frm_1x1_canon_f_07</t>
  </si>
  <si>
    <t>127800c_d2t17_x78c_frm_1x1_canon_f_08</t>
  </si>
  <si>
    <t>127800c_d2t17_x78c_frm_1x1_canon_s_05</t>
  </si>
  <si>
    <t>127800c_d2t17_x78c_frm_1x1_canon_s_09</t>
  </si>
  <si>
    <t>127800c_d2t17_x78c_frm_1x1_canon_s_10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</si>
</sst>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 applyAlignment="1">
      <alignment horizontal="center"/>
    </xf>
    <xf numFmtId="0" fontId="9" fillId="9" borderId="0" xfId="8"/>
    <xf numFmtId="0" fontId="0" fillId="0" borderId="0" xfId="0" applyAlignment="1">
      <alignment horizontal="center" vertical="center"/>
    </xf>
    <xf numFmtId="0" fontId="0" fillId="0" borderId="5" xfId="0" applyFont="1" applyBorder="1"/>
    <xf numFmtId="0" fontId="0" fillId="0" borderId="4" xfId="0" applyFont="1" applyBorder="1"/>
    <xf numFmtId="0" fontId="0" fillId="0" borderId="7" xfId="0" applyFont="1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0" xfId="0" applyFill="1" applyBorder="1"/>
    <xf numFmtId="0" fontId="3" fillId="3" borderId="0" xfId="1" applyFont="1" applyFill="1" applyBorder="1"/>
    <xf numFmtId="0" fontId="3" fillId="3" borderId="0" xfId="0" applyFont="1" applyFill="1" applyAlignment="1">
      <alignment vertical="center"/>
    </xf>
    <xf numFmtId="0" fontId="0" fillId="0" borderId="0" xfId="0"/>
    <xf numFmtId="0" fontId="10" fillId="10" borderId="0" xfId="9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0" fillId="0" borderId="0" xfId="0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0" fillId="10" borderId="0" xfId="9"/>
    <xf numFmtId="0" fontId="14" fillId="14" borderId="0" xfId="0" applyFont="1" applyFill="1"/>
    <xf numFmtId="0" fontId="5" fillId="0" borderId="0" xfId="0" applyFont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</cellXfs>
  <cellStyles count="11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110" zoomScaleNormal="110" workbookViewId="0">
      <selection activeCell="A12" sqref="A12:XFD1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102</v>
      </c>
      <c r="C7" s="8" t="s">
        <v>26</v>
      </c>
      <c r="D7" s="8" t="s">
        <v>103</v>
      </c>
      <c r="E7" s="8" t="s">
        <v>104</v>
      </c>
      <c r="F7" s="11" t="s">
        <v>12</v>
      </c>
      <c r="G7" s="8" t="s">
        <v>48</v>
      </c>
      <c r="H7" s="8" t="s">
        <v>49</v>
      </c>
      <c r="I7" s="8" t="s">
        <v>105</v>
      </c>
      <c r="J7" s="10"/>
      <c r="K7" s="10"/>
    </row>
    <row r="8" spans="1:12" s="11" customFormat="1" ht="15.75" x14ac:dyDescent="0.25">
      <c r="A8" s="8"/>
      <c r="B8" s="8" t="s">
        <v>106</v>
      </c>
      <c r="C8" s="8" t="s">
        <v>11</v>
      </c>
      <c r="D8" s="11" t="s">
        <v>12</v>
      </c>
      <c r="E8" s="11" t="s">
        <v>107</v>
      </c>
      <c r="F8" s="11" t="s">
        <v>126</v>
      </c>
      <c r="G8" s="8" t="s">
        <v>108</v>
      </c>
      <c r="H8" s="8" t="s">
        <v>127</v>
      </c>
      <c r="I8" s="10" t="s">
        <v>50</v>
      </c>
      <c r="K8" s="10"/>
    </row>
    <row r="9" spans="1:12" s="11" customFormat="1" ht="15.75" x14ac:dyDescent="0.25">
      <c r="A9" s="8"/>
      <c r="B9" s="8" t="s">
        <v>109</v>
      </c>
      <c r="C9" s="8" t="s">
        <v>11</v>
      </c>
      <c r="D9" s="8" t="s">
        <v>12</v>
      </c>
      <c r="E9" s="8" t="s">
        <v>48</v>
      </c>
      <c r="F9" s="11" t="s">
        <v>110</v>
      </c>
      <c r="G9" s="8" t="s">
        <v>111</v>
      </c>
      <c r="H9" s="8" t="s">
        <v>127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112</v>
      </c>
      <c r="C10" s="8" t="s">
        <v>11</v>
      </c>
      <c r="D10" s="8" t="s">
        <v>12</v>
      </c>
      <c r="E10" s="8" t="s">
        <v>48</v>
      </c>
      <c r="F10" s="11" t="s">
        <v>110</v>
      </c>
      <c r="G10" s="8" t="s">
        <v>111</v>
      </c>
      <c r="H10" s="8" t="s">
        <v>127</v>
      </c>
      <c r="I10" s="10" t="s">
        <v>20</v>
      </c>
      <c r="J10" s="11" t="s">
        <v>149</v>
      </c>
      <c r="K10" s="11" t="s">
        <v>113</v>
      </c>
      <c r="L10" s="10" t="s">
        <v>50</v>
      </c>
    </row>
    <row r="11" spans="1:12" s="11" customFormat="1" ht="15.75" x14ac:dyDescent="0.25">
      <c r="A11" s="8"/>
      <c r="B11" s="8" t="s">
        <v>115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116</v>
      </c>
      <c r="H11" s="10" t="s">
        <v>117</v>
      </c>
      <c r="I11" s="10" t="s">
        <v>50</v>
      </c>
      <c r="K11" s="10"/>
    </row>
    <row r="12" spans="1:12" s="11" customFormat="1" ht="15.75" x14ac:dyDescent="0.25">
      <c r="A12" s="8"/>
      <c r="B12" s="8" t="s">
        <v>114</v>
      </c>
      <c r="C12" s="8" t="s">
        <v>11</v>
      </c>
      <c r="D12" s="8" t="s">
        <v>12</v>
      </c>
      <c r="E12" s="8" t="s">
        <v>48</v>
      </c>
      <c r="F12" s="8" t="s">
        <v>111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119</v>
      </c>
      <c r="C13" s="8" t="s">
        <v>11</v>
      </c>
      <c r="D13" s="8" t="s">
        <v>12</v>
      </c>
      <c r="E13" s="8" t="s">
        <v>48</v>
      </c>
      <c r="F13" s="8" t="s">
        <v>120</v>
      </c>
      <c r="G13" s="8" t="s">
        <v>121</v>
      </c>
      <c r="H13" s="8" t="s">
        <v>122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A19" sqref="A19:E19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150</v>
      </c>
      <c r="C8" s="8" t="s">
        <v>11</v>
      </c>
      <c r="D8" s="8" t="s">
        <v>12</v>
      </c>
      <c r="E8" s="8" t="s">
        <v>151</v>
      </c>
      <c r="F8" s="8" t="s">
        <v>152</v>
      </c>
      <c r="G8" s="8" t="s">
        <v>153</v>
      </c>
      <c r="H8" s="8" t="s">
        <v>154</v>
      </c>
      <c r="I8" s="10" t="s">
        <v>50</v>
      </c>
      <c r="K8" s="10"/>
    </row>
    <row r="9" spans="1:11" x14ac:dyDescent="0.25">
      <c r="C9" s="14" t="s">
        <v>129</v>
      </c>
      <c r="D9" s="14" t="s">
        <v>130</v>
      </c>
      <c r="E9" s="14" t="s">
        <v>155</v>
      </c>
      <c r="F9" s="14" t="s">
        <v>156</v>
      </c>
      <c r="G9" s="16" t="s">
        <v>157</v>
      </c>
      <c r="H9" s="16" t="s">
        <v>158</v>
      </c>
      <c r="I9" s="16" t="s">
        <v>138</v>
      </c>
      <c r="J9" s="16" t="s">
        <v>139</v>
      </c>
    </row>
    <row r="10" spans="1:11" s="21" customFormat="1" x14ac:dyDescent="0.25">
      <c r="C10" s="21" t="s">
        <v>270</v>
      </c>
      <c r="D10" s="22" t="s">
        <v>123</v>
      </c>
      <c r="E10" s="22">
        <v>36</v>
      </c>
      <c r="F10" s="22">
        <v>2</v>
      </c>
      <c r="G10" s="22">
        <v>9</v>
      </c>
      <c r="H10" s="22">
        <v>0.5</v>
      </c>
      <c r="I10" s="102">
        <v>61.2</v>
      </c>
      <c r="J10" s="102">
        <v>61.92</v>
      </c>
    </row>
    <row r="12" spans="1:11" ht="15.75" thickBot="1" x14ac:dyDescent="0.3"/>
    <row r="13" spans="1:11" ht="16.5" thickTop="1" thickBot="1" x14ac:dyDescent="0.3">
      <c r="B13" s="18" t="s">
        <v>124</v>
      </c>
      <c r="C13" s="88" t="s">
        <v>263</v>
      </c>
      <c r="E13" s="18" t="s">
        <v>140</v>
      </c>
      <c r="F13" s="82"/>
    </row>
    <row r="14" spans="1:11" ht="16.5" thickTop="1" thickBot="1" x14ac:dyDescent="0.3">
      <c r="B14" s="18" t="s">
        <v>128</v>
      </c>
      <c r="C14" s="19"/>
    </row>
    <row r="15" spans="1:11" ht="15.75" thickTop="1" x14ac:dyDescent="0.25">
      <c r="B15" s="7" t="s">
        <v>143</v>
      </c>
      <c r="C15" s="7">
        <v>0.36</v>
      </c>
    </row>
    <row r="17" spans="1:9" s="13" customFormat="1" x14ac:dyDescent="0.25">
      <c r="A17" s="12" t="s">
        <v>38</v>
      </c>
      <c r="B17" s="12" t="s">
        <v>39</v>
      </c>
      <c r="C17" s="12" t="str">
        <f>$C$13</f>
        <v>nik78d2t17lib2_v78_lay</v>
      </c>
      <c r="D17" s="12" t="str">
        <f>$F$13&amp;C10</f>
        <v>127800c_d2t17_x78c_bm5173d</v>
      </c>
      <c r="E17" s="12" t="s">
        <v>118</v>
      </c>
      <c r="F17" s="13">
        <f>I10</f>
        <v>61.2</v>
      </c>
      <c r="G17" s="13">
        <f>J10</f>
        <v>61.92</v>
      </c>
      <c r="H17" s="13">
        <v>0</v>
      </c>
      <c r="I17" s="13">
        <v>0</v>
      </c>
    </row>
    <row r="18" spans="1:9" x14ac:dyDescent="0.25">
      <c r="A18" s="7" t="s">
        <v>38</v>
      </c>
      <c r="B18" s="7" t="s">
        <v>159</v>
      </c>
      <c r="C18" s="7" t="s">
        <v>10</v>
      </c>
      <c r="D18" s="95" t="s">
        <v>246</v>
      </c>
      <c r="E18" s="7">
        <f>E10</f>
        <v>36</v>
      </c>
      <c r="F18" s="7">
        <f>F10</f>
        <v>2</v>
      </c>
      <c r="G18" s="7">
        <f>G10</f>
        <v>9</v>
      </c>
      <c r="H18" s="7">
        <f>H10</f>
        <v>0.5</v>
      </c>
    </row>
    <row r="19" spans="1:9" s="95" customFormat="1" x14ac:dyDescent="0.25">
      <c r="D19" s="111"/>
    </row>
    <row r="20" spans="1:9" s="95" customFormat="1" x14ac:dyDescent="0.2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4"/>
  <sheetViews>
    <sheetView topLeftCell="A11" workbookViewId="0">
      <selection activeCell="A43" sqref="A43:XFD43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9.5703125" style="35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8.5703125" style="35" bestFit="1" customWidth="1"/>
    <col min="8" max="9" width="17.28515625" style="35" bestFit="1" customWidth="1"/>
    <col min="10" max="10" width="15.28515625" style="35" bestFit="1" customWidth="1"/>
    <col min="11" max="11" width="12" style="35" bestFit="1" customWidth="1"/>
    <col min="12" max="12" width="7" style="35" bestFit="1" customWidth="1"/>
    <col min="13" max="16384" width="9.140625" style="35"/>
  </cols>
  <sheetData>
    <row r="1" spans="1:13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3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3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3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3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3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3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3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3" s="39" customFormat="1" ht="15.75" x14ac:dyDescent="0.25">
      <c r="A9" s="36"/>
      <c r="B9" s="36" t="s">
        <v>106</v>
      </c>
      <c r="C9" s="36" t="s">
        <v>11</v>
      </c>
      <c r="D9" s="39" t="s">
        <v>12</v>
      </c>
      <c r="E9" s="39" t="s">
        <v>107</v>
      </c>
      <c r="F9" s="39" t="s">
        <v>126</v>
      </c>
      <c r="G9" s="36" t="s">
        <v>108</v>
      </c>
      <c r="H9" s="36" t="s">
        <v>127</v>
      </c>
      <c r="I9" s="38" t="s">
        <v>164</v>
      </c>
      <c r="J9" s="38" t="s">
        <v>50</v>
      </c>
      <c r="K9" s="38"/>
    </row>
    <row r="10" spans="1:13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3" x14ac:dyDescent="0.25">
      <c r="C11" s="42" t="s">
        <v>129</v>
      </c>
      <c r="D11" s="42" t="s">
        <v>130</v>
      </c>
      <c r="E11" s="42" t="s">
        <v>131</v>
      </c>
      <c r="F11" s="42" t="s">
        <v>135</v>
      </c>
      <c r="G11" s="42" t="s">
        <v>132</v>
      </c>
      <c r="H11" s="42" t="s">
        <v>136</v>
      </c>
      <c r="I11" s="43" t="s">
        <v>133</v>
      </c>
      <c r="J11" s="43" t="s">
        <v>134</v>
      </c>
      <c r="K11" s="43" t="s">
        <v>137</v>
      </c>
      <c r="L11" s="43" t="s">
        <v>138</v>
      </c>
      <c r="M11" s="43" t="s">
        <v>139</v>
      </c>
    </row>
    <row r="12" spans="1:13" x14ac:dyDescent="0.25">
      <c r="C12" s="41" t="s">
        <v>271</v>
      </c>
      <c r="D12" s="44" t="s">
        <v>123</v>
      </c>
      <c r="E12" s="44">
        <v>2</v>
      </c>
      <c r="F12" s="44">
        <v>30</v>
      </c>
      <c r="G12" s="44" t="str">
        <f>"("&amp;F12-E12+2*$C$21&amp;" "&amp;F12-E12&amp;")"</f>
        <v>(28 28)</v>
      </c>
      <c r="H12" s="41" t="s">
        <v>142</v>
      </c>
      <c r="I12" s="44">
        <v>0.2</v>
      </c>
      <c r="J12" s="44">
        <v>0.4</v>
      </c>
      <c r="K12" s="44" t="s">
        <v>160</v>
      </c>
      <c r="L12" s="102">
        <v>61.2</v>
      </c>
      <c r="M12" s="102">
        <v>61.92</v>
      </c>
    </row>
    <row r="13" spans="1:13" x14ac:dyDescent="0.25">
      <c r="C13" s="71" t="s">
        <v>272</v>
      </c>
      <c r="D13" s="44" t="s">
        <v>123</v>
      </c>
      <c r="E13" s="44">
        <v>2.2000000000000002</v>
      </c>
      <c r="F13" s="44">
        <v>30</v>
      </c>
      <c r="G13" s="44" t="str">
        <f>"("&amp;F13-E13&amp;" "&amp;F13-E13&amp;")"</f>
        <v>(27.8 27.8)</v>
      </c>
      <c r="H13" s="41" t="s">
        <v>142</v>
      </c>
      <c r="I13" s="44">
        <v>0.2</v>
      </c>
      <c r="J13" s="44">
        <v>0.4</v>
      </c>
      <c r="K13" s="44" t="s">
        <v>160</v>
      </c>
      <c r="L13" s="102">
        <v>61.2</v>
      </c>
      <c r="M13" s="102">
        <v>61.92</v>
      </c>
    </row>
    <row r="14" spans="1:13" x14ac:dyDescent="0.25">
      <c r="C14" s="71" t="s">
        <v>273</v>
      </c>
      <c r="D14" s="44" t="s">
        <v>123</v>
      </c>
      <c r="E14" s="44">
        <v>2.4</v>
      </c>
      <c r="F14" s="44">
        <v>30</v>
      </c>
      <c r="G14" s="44" t="str">
        <f>"("&amp;F14-E14&amp;" "&amp;F14-E14&amp;")"</f>
        <v>(27.6 27.6)</v>
      </c>
      <c r="H14" s="41" t="s">
        <v>142</v>
      </c>
      <c r="I14" s="44">
        <v>0.2</v>
      </c>
      <c r="J14" s="44">
        <v>0.4</v>
      </c>
      <c r="K14" s="44" t="s">
        <v>160</v>
      </c>
      <c r="L14" s="102">
        <v>61.2</v>
      </c>
      <c r="M14" s="102">
        <v>61.92</v>
      </c>
    </row>
    <row r="19" spans="1:9" ht="15.75" thickBot="1" x14ac:dyDescent="0.3"/>
    <row r="20" spans="1:9" ht="16.5" thickTop="1" thickBot="1" x14ac:dyDescent="0.3">
      <c r="B20" s="45" t="s">
        <v>124</v>
      </c>
      <c r="C20" s="88" t="s">
        <v>263</v>
      </c>
      <c r="E20" s="45" t="s">
        <v>140</v>
      </c>
      <c r="F20" s="82"/>
      <c r="H20" s="42" t="s">
        <v>223</v>
      </c>
      <c r="I20" s="42">
        <v>-0.5</v>
      </c>
    </row>
    <row r="21" spans="1:9" ht="16.5" thickTop="1" thickBot="1" x14ac:dyDescent="0.3">
      <c r="B21" s="45" t="s">
        <v>178</v>
      </c>
      <c r="C21" s="46"/>
    </row>
    <row r="22" spans="1:9" ht="15.75" thickTop="1" x14ac:dyDescent="0.25"/>
    <row r="24" spans="1:9" s="41" customFormat="1" x14ac:dyDescent="0.25">
      <c r="A24" s="40" t="s">
        <v>38</v>
      </c>
      <c r="B24" s="40" t="s">
        <v>39</v>
      </c>
      <c r="C24" s="40" t="str">
        <f>$C$20</f>
        <v>nik78d2t17lib2_v78_lay</v>
      </c>
      <c r="D24" s="40" t="str">
        <f>$F$20&amp;C12</f>
        <v>127800c_d2t17_x78c_bm5222d</v>
      </c>
      <c r="E24" s="40" t="s">
        <v>118</v>
      </c>
      <c r="F24" s="41">
        <f>L12</f>
        <v>61.2</v>
      </c>
      <c r="G24" s="41">
        <f>M12</f>
        <v>61.92</v>
      </c>
      <c r="H24" s="41">
        <v>0</v>
      </c>
      <c r="I24" s="41">
        <v>0</v>
      </c>
    </row>
    <row r="25" spans="1:9" x14ac:dyDescent="0.25">
      <c r="A25" s="35" t="s">
        <v>38</v>
      </c>
      <c r="B25" s="35" t="s">
        <v>125</v>
      </c>
      <c r="C25" s="35" t="s">
        <v>10</v>
      </c>
      <c r="D25" s="35" t="s">
        <v>246</v>
      </c>
      <c r="E25" s="35" t="str">
        <f>"("&amp;E12&amp;" "&amp;E12&amp;")"</f>
        <v>(2 2)</v>
      </c>
      <c r="F25" s="35" t="str">
        <f>K12</f>
        <v>(25 25)</v>
      </c>
      <c r="G25" s="35" t="str">
        <f>G12</f>
        <v>(28 28)</v>
      </c>
      <c r="H25" s="35" t="str">
        <f>H12</f>
        <v>((5))</v>
      </c>
      <c r="I25" s="35">
        <f>bm5_zonal_bkg!$G$5/2</f>
        <v>0.5</v>
      </c>
    </row>
    <row r="26" spans="1:9" x14ac:dyDescent="0.25">
      <c r="A26" s="35" t="s">
        <v>38</v>
      </c>
      <c r="B26" s="35" t="str">
        <f>B25</f>
        <v>xy_canon</v>
      </c>
      <c r="C26" s="35" t="str">
        <f t="shared" ref="C26:I26" si="0">C25</f>
        <v>cv</v>
      </c>
      <c r="D26" s="35" t="s">
        <v>252</v>
      </c>
      <c r="E26" s="35" t="str">
        <f t="shared" si="0"/>
        <v>(2 2)</v>
      </c>
      <c r="F26" s="35" t="str">
        <f t="shared" si="0"/>
        <v>(25 25)</v>
      </c>
      <c r="G26" s="35" t="str">
        <f t="shared" si="0"/>
        <v>(28 28)</v>
      </c>
      <c r="H26" s="35" t="str">
        <f t="shared" si="0"/>
        <v>((5))</v>
      </c>
      <c r="I26" s="35">
        <f t="shared" si="0"/>
        <v>0.5</v>
      </c>
    </row>
    <row r="27" spans="1:9" x14ac:dyDescent="0.25">
      <c r="A27" s="35" t="s">
        <v>38</v>
      </c>
      <c r="B27" s="63" t="s">
        <v>220</v>
      </c>
      <c r="C27" s="35" t="s">
        <v>10</v>
      </c>
      <c r="D27" s="35" t="str">
        <f>D26</f>
        <v>BLV_mask.drawing</v>
      </c>
      <c r="E27" s="35">
        <f>$I$20</f>
        <v>-0.5</v>
      </c>
      <c r="F27" s="35">
        <f t="shared" ref="F27:H27" si="1">$I$20</f>
        <v>-0.5</v>
      </c>
      <c r="G27" s="35">
        <f t="shared" si="1"/>
        <v>-0.5</v>
      </c>
      <c r="H27" s="35">
        <f t="shared" si="1"/>
        <v>-0.5</v>
      </c>
      <c r="I27" s="35" t="b">
        <v>0</v>
      </c>
    </row>
    <row r="28" spans="1:9" s="66" customFormat="1" x14ac:dyDescent="0.25">
      <c r="A28" s="66" t="s">
        <v>38</v>
      </c>
      <c r="B28" s="66" t="s">
        <v>141</v>
      </c>
      <c r="C28" s="66" t="s">
        <v>10</v>
      </c>
      <c r="D28" s="103" t="s">
        <v>261</v>
      </c>
      <c r="E28" s="66" t="s">
        <v>265</v>
      </c>
    </row>
    <row r="29" spans="1:9" s="95" customFormat="1" x14ac:dyDescent="0.25">
      <c r="D29" s="114"/>
    </row>
    <row r="30" spans="1:9" s="95" customFormat="1" x14ac:dyDescent="0.25"/>
    <row r="31" spans="1:9" x14ac:dyDescent="0.25">
      <c r="A31" s="40" t="s">
        <v>38</v>
      </c>
      <c r="B31" s="40" t="s">
        <v>39</v>
      </c>
      <c r="C31" s="40" t="str">
        <f>$C$20</f>
        <v>nik78d2t17lib2_v78_lay</v>
      </c>
      <c r="D31" s="40" t="str">
        <f>$F$20&amp;C13</f>
        <v>127800c_d2t17_x78c_bm5223d</v>
      </c>
      <c r="E31" s="40" t="s">
        <v>118</v>
      </c>
      <c r="F31" s="41">
        <f>L13</f>
        <v>61.2</v>
      </c>
      <c r="G31" s="41">
        <f>M13</f>
        <v>61.92</v>
      </c>
      <c r="H31" s="41">
        <v>0</v>
      </c>
      <c r="I31" s="41">
        <v>0</v>
      </c>
    </row>
    <row r="32" spans="1:9" x14ac:dyDescent="0.25">
      <c r="A32" s="94" t="s">
        <v>38</v>
      </c>
      <c r="B32" s="35" t="s">
        <v>125</v>
      </c>
      <c r="C32" s="35" t="s">
        <v>10</v>
      </c>
      <c r="D32" s="87" t="s">
        <v>246</v>
      </c>
      <c r="E32" s="35" t="str">
        <f>"("&amp;E13&amp;" "&amp;E13&amp;")"</f>
        <v>(2.2 2.2)</v>
      </c>
      <c r="F32" s="35" t="str">
        <f>K13</f>
        <v>(25 25)</v>
      </c>
      <c r="G32" s="35" t="str">
        <f>G13</f>
        <v>(27.8 27.8)</v>
      </c>
      <c r="H32" s="35" t="str">
        <f>H13</f>
        <v>((5))</v>
      </c>
      <c r="I32" s="35">
        <f>bm5_zonal_bkg!$G$5/2</f>
        <v>0.5</v>
      </c>
    </row>
    <row r="33" spans="1:9" x14ac:dyDescent="0.25">
      <c r="A33" s="94" t="s">
        <v>38</v>
      </c>
      <c r="B33" s="35" t="str">
        <f>B32</f>
        <v>xy_canon</v>
      </c>
      <c r="C33" s="35" t="str">
        <f t="shared" ref="C33" si="2">C32</f>
        <v>cv</v>
      </c>
      <c r="D33" s="66" t="s">
        <v>252</v>
      </c>
      <c r="E33" s="35" t="str">
        <f t="shared" ref="E33" si="3">E32</f>
        <v>(2.2 2.2)</v>
      </c>
      <c r="F33" s="35" t="str">
        <f t="shared" ref="F33" si="4">F32</f>
        <v>(25 25)</v>
      </c>
      <c r="G33" s="35" t="str">
        <f t="shared" ref="G33" si="5">G32</f>
        <v>(27.8 27.8)</v>
      </c>
      <c r="H33" s="35" t="str">
        <f t="shared" ref="H33" si="6">H32</f>
        <v>((5))</v>
      </c>
      <c r="I33" s="35">
        <f t="shared" ref="I33" si="7">I32</f>
        <v>0.5</v>
      </c>
    </row>
    <row r="34" spans="1:9" x14ac:dyDescent="0.25">
      <c r="A34" s="94" t="s">
        <v>38</v>
      </c>
      <c r="B34" s="63" t="s">
        <v>220</v>
      </c>
      <c r="C34" s="35" t="s">
        <v>10</v>
      </c>
      <c r="D34" s="66" t="str">
        <f>D33</f>
        <v>BLV_mask.drawing</v>
      </c>
      <c r="E34" s="35">
        <f>$I$20</f>
        <v>-0.5</v>
      </c>
      <c r="F34" s="35">
        <f t="shared" ref="F34:H34" si="8">$I$20</f>
        <v>-0.5</v>
      </c>
      <c r="G34" s="35">
        <f t="shared" si="8"/>
        <v>-0.5</v>
      </c>
      <c r="H34" s="35">
        <f t="shared" si="8"/>
        <v>-0.5</v>
      </c>
      <c r="I34" s="35" t="b">
        <v>0</v>
      </c>
    </row>
    <row r="35" spans="1:9" s="66" customFormat="1" x14ac:dyDescent="0.25">
      <c r="A35" s="94" t="s">
        <v>38</v>
      </c>
      <c r="B35" s="66" t="s">
        <v>141</v>
      </c>
      <c r="C35" s="66" t="s">
        <v>10</v>
      </c>
      <c r="D35" s="103" t="s">
        <v>261</v>
      </c>
      <c r="E35" s="87" t="s">
        <v>265</v>
      </c>
    </row>
    <row r="36" spans="1:9" s="95" customFormat="1" x14ac:dyDescent="0.25">
      <c r="D36" s="113"/>
    </row>
    <row r="37" spans="1:9" s="95" customFormat="1" x14ac:dyDescent="0.25"/>
    <row r="38" spans="1:9" x14ac:dyDescent="0.25">
      <c r="A38" s="40" t="s">
        <v>38</v>
      </c>
      <c r="B38" s="40" t="s">
        <v>39</v>
      </c>
      <c r="C38" s="40" t="str">
        <f>$C$20</f>
        <v>nik78d2t17lib2_v78_lay</v>
      </c>
      <c r="D38" s="40" t="str">
        <f>$F$20&amp;C14</f>
        <v>127800c_d2t17_x78c_bm5224d</v>
      </c>
      <c r="E38" s="40" t="s">
        <v>118</v>
      </c>
      <c r="F38" s="41">
        <f>L14</f>
        <v>61.2</v>
      </c>
      <c r="G38" s="41">
        <f>M14</f>
        <v>61.92</v>
      </c>
      <c r="H38" s="41">
        <v>0</v>
      </c>
      <c r="I38" s="41">
        <v>0</v>
      </c>
    </row>
    <row r="39" spans="1:9" x14ac:dyDescent="0.25">
      <c r="A39" s="94" t="s">
        <v>38</v>
      </c>
      <c r="B39" s="35" t="s">
        <v>125</v>
      </c>
      <c r="C39" s="35" t="s">
        <v>10</v>
      </c>
      <c r="D39" s="87" t="s">
        <v>246</v>
      </c>
      <c r="E39" s="35" t="str">
        <f>"("&amp;E14&amp;" "&amp;E14&amp;")"</f>
        <v>(2.4 2.4)</v>
      </c>
      <c r="F39" s="35" t="str">
        <f>K14</f>
        <v>(25 25)</v>
      </c>
      <c r="G39" s="35" t="str">
        <f>G14</f>
        <v>(27.6 27.6)</v>
      </c>
      <c r="H39" s="35" t="str">
        <f>H14</f>
        <v>((5))</v>
      </c>
      <c r="I39" s="35">
        <f>bm5_zonal_bkg!$G$5/2</f>
        <v>0.5</v>
      </c>
    </row>
    <row r="40" spans="1:9" x14ac:dyDescent="0.25">
      <c r="A40" s="94" t="s">
        <v>38</v>
      </c>
      <c r="B40" s="35" t="str">
        <f>B39</f>
        <v>xy_canon</v>
      </c>
      <c r="C40" s="35" t="str">
        <f t="shared" ref="C40" si="9">C39</f>
        <v>cv</v>
      </c>
      <c r="D40" s="66" t="s">
        <v>252</v>
      </c>
      <c r="E40" s="35" t="str">
        <f t="shared" ref="E40" si="10">E39</f>
        <v>(2.4 2.4)</v>
      </c>
      <c r="F40" s="35" t="str">
        <f t="shared" ref="F40" si="11">F39</f>
        <v>(25 25)</v>
      </c>
      <c r="G40" s="35" t="str">
        <f t="shared" ref="G40" si="12">G39</f>
        <v>(27.6 27.6)</v>
      </c>
      <c r="H40" s="35" t="str">
        <f t="shared" ref="H40" si="13">H39</f>
        <v>((5))</v>
      </c>
      <c r="I40" s="35">
        <f t="shared" ref="I40" si="14">I39</f>
        <v>0.5</v>
      </c>
    </row>
    <row r="41" spans="1:9" x14ac:dyDescent="0.25">
      <c r="A41" s="94" t="s">
        <v>38</v>
      </c>
      <c r="B41" s="63" t="s">
        <v>220</v>
      </c>
      <c r="C41" s="35" t="s">
        <v>10</v>
      </c>
      <c r="D41" s="66" t="str">
        <f>D40</f>
        <v>BLV_mask.drawing</v>
      </c>
      <c r="E41" s="35">
        <f>$I$20</f>
        <v>-0.5</v>
      </c>
      <c r="F41" s="35">
        <f t="shared" ref="F41:H41" si="15">$I$20</f>
        <v>-0.5</v>
      </c>
      <c r="G41" s="35">
        <f t="shared" si="15"/>
        <v>-0.5</v>
      </c>
      <c r="H41" s="35">
        <f t="shared" si="15"/>
        <v>-0.5</v>
      </c>
      <c r="I41" s="35" t="b">
        <v>0</v>
      </c>
    </row>
    <row r="42" spans="1:9" s="66" customFormat="1" x14ac:dyDescent="0.25">
      <c r="A42" s="94" t="s">
        <v>38</v>
      </c>
      <c r="B42" s="66" t="s">
        <v>141</v>
      </c>
      <c r="C42" s="66" t="s">
        <v>10</v>
      </c>
      <c r="D42" s="103" t="s">
        <v>261</v>
      </c>
      <c r="E42" s="95" t="s">
        <v>265</v>
      </c>
    </row>
    <row r="43" spans="1:9" s="95" customFormat="1" x14ac:dyDescent="0.25">
      <c r="D43" s="112"/>
    </row>
    <row r="44" spans="1:9" s="95" customForma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6" workbookViewId="0">
      <selection activeCell="A33" sqref="A33:XFD33"/>
    </sheetView>
  </sheetViews>
  <sheetFormatPr defaultRowHeight="15" x14ac:dyDescent="0.25"/>
  <cols>
    <col min="1" max="1" width="9.42578125" style="35" bestFit="1" customWidth="1"/>
    <col min="2" max="2" width="28.42578125" style="35" bestFit="1" customWidth="1"/>
    <col min="3" max="3" width="27.28515625" style="35" bestFit="1" customWidth="1"/>
    <col min="4" max="4" width="40.28515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4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4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4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4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4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4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4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4" s="39" customFormat="1" ht="15.75" x14ac:dyDescent="0.25">
      <c r="A8" s="36"/>
      <c r="B8" s="36" t="s">
        <v>106</v>
      </c>
      <c r="C8" s="36" t="s">
        <v>11</v>
      </c>
      <c r="D8" s="39" t="s">
        <v>12</v>
      </c>
      <c r="E8" s="39" t="s">
        <v>107</v>
      </c>
      <c r="F8" s="39" t="s">
        <v>126</v>
      </c>
      <c r="G8" s="36" t="s">
        <v>108</v>
      </c>
      <c r="H8" s="36" t="s">
        <v>127</v>
      </c>
      <c r="I8" s="38" t="s">
        <v>50</v>
      </c>
      <c r="K8" s="38"/>
    </row>
    <row r="9" spans="1:14" s="39" customFormat="1" ht="15.75" x14ac:dyDescent="0.25">
      <c r="A9" s="36"/>
      <c r="B9" s="36" t="s">
        <v>102</v>
      </c>
      <c r="C9" s="36" t="s">
        <v>26</v>
      </c>
      <c r="D9" s="36" t="s">
        <v>103</v>
      </c>
      <c r="E9" s="36" t="s">
        <v>104</v>
      </c>
      <c r="F9" s="39" t="s">
        <v>12</v>
      </c>
      <c r="G9" s="36" t="s">
        <v>48</v>
      </c>
      <c r="H9" s="36" t="s">
        <v>49</v>
      </c>
      <c r="I9" s="36" t="s">
        <v>165</v>
      </c>
      <c r="J9" s="38"/>
      <c r="K9" s="38"/>
    </row>
    <row r="10" spans="1:14" s="39" customFormat="1" ht="15.75" x14ac:dyDescent="0.25">
      <c r="A10" s="36"/>
      <c r="B10" s="36" t="s">
        <v>119</v>
      </c>
      <c r="C10" s="36" t="s">
        <v>11</v>
      </c>
      <c r="D10" s="36" t="s">
        <v>12</v>
      </c>
      <c r="E10" s="36" t="s">
        <v>48</v>
      </c>
      <c r="F10" s="36" t="s">
        <v>120</v>
      </c>
      <c r="G10" s="36" t="s">
        <v>121</v>
      </c>
      <c r="H10" s="36" t="s">
        <v>122</v>
      </c>
      <c r="I10" s="38" t="s">
        <v>50</v>
      </c>
      <c r="K10" s="38"/>
    </row>
    <row r="11" spans="1:14" s="39" customFormat="1" ht="15.75" x14ac:dyDescent="0.25">
      <c r="A11" s="36"/>
      <c r="B11" s="36" t="s">
        <v>84</v>
      </c>
      <c r="C11" s="37" t="s">
        <v>11</v>
      </c>
      <c r="D11" s="37" t="s">
        <v>12</v>
      </c>
      <c r="E11" s="37" t="s">
        <v>13</v>
      </c>
      <c r="F11" s="37" t="s">
        <v>16</v>
      </c>
      <c r="G11" s="37" t="s">
        <v>14</v>
      </c>
      <c r="H11" s="37" t="s">
        <v>15</v>
      </c>
      <c r="I11" s="37" t="s">
        <v>44</v>
      </c>
      <c r="J11" s="37"/>
      <c r="K11" s="38"/>
    </row>
    <row r="12" spans="1:14" x14ac:dyDescent="0.25">
      <c r="C12" s="42" t="s">
        <v>129</v>
      </c>
      <c r="D12" s="42" t="s">
        <v>130</v>
      </c>
      <c r="E12" s="42" t="s">
        <v>131</v>
      </c>
      <c r="F12" s="42" t="s">
        <v>147</v>
      </c>
      <c r="G12" s="42" t="s">
        <v>143</v>
      </c>
      <c r="H12" s="43" t="s">
        <v>133</v>
      </c>
      <c r="I12" s="43" t="s">
        <v>134</v>
      </c>
      <c r="J12" s="20" t="s">
        <v>145</v>
      </c>
      <c r="K12" s="20" t="s">
        <v>146</v>
      </c>
      <c r="L12" s="43" t="s">
        <v>138</v>
      </c>
      <c r="M12" s="43" t="s">
        <v>139</v>
      </c>
      <c r="N12" s="43" t="s">
        <v>148</v>
      </c>
    </row>
    <row r="13" spans="1:14" s="48" customFormat="1" x14ac:dyDescent="0.25">
      <c r="C13" s="48" t="s">
        <v>274</v>
      </c>
      <c r="D13" s="23" t="s">
        <v>123</v>
      </c>
      <c r="E13" s="23">
        <v>2.2000000000000002</v>
      </c>
      <c r="F13" s="23">
        <f t="shared" ref="F13" si="0">N13-E13</f>
        <v>33.799999999999997</v>
      </c>
      <c r="G13" s="23">
        <v>0</v>
      </c>
      <c r="H13" s="23">
        <v>0.2</v>
      </c>
      <c r="I13" s="23">
        <v>0.4</v>
      </c>
      <c r="J13" s="23">
        <f t="shared" ref="J13" si="1">F13-2*G13</f>
        <v>33.799999999999997</v>
      </c>
      <c r="K13" s="23">
        <f t="shared" ref="K13" si="2">F13-2*G13</f>
        <v>33.799999999999997</v>
      </c>
      <c r="L13" s="102">
        <v>61.2</v>
      </c>
      <c r="M13" s="102">
        <v>61.92</v>
      </c>
      <c r="N13" s="23">
        <v>36</v>
      </c>
    </row>
    <row r="21" spans="1:9" ht="15.75" thickBot="1" x14ac:dyDescent="0.3">
      <c r="H21" s="42" t="s">
        <v>253</v>
      </c>
      <c r="I21" s="42">
        <v>-0.4</v>
      </c>
    </row>
    <row r="22" spans="1:9" ht="16.5" thickTop="1" thickBot="1" x14ac:dyDescent="0.3">
      <c r="B22" s="45" t="s">
        <v>124</v>
      </c>
      <c r="C22" s="88" t="s">
        <v>263</v>
      </c>
      <c r="E22" s="45" t="s">
        <v>140</v>
      </c>
      <c r="F22" s="82"/>
    </row>
    <row r="23" spans="1:9" ht="16.5" thickTop="1" thickBot="1" x14ac:dyDescent="0.3">
      <c r="B23" s="45" t="s">
        <v>128</v>
      </c>
      <c r="C23" s="46"/>
    </row>
    <row r="24" spans="1:9" ht="15.75" thickTop="1" x14ac:dyDescent="0.25">
      <c r="B24" s="35" t="s">
        <v>206</v>
      </c>
      <c r="C24" s="35">
        <v>48</v>
      </c>
      <c r="D24" s="35">
        <v>48</v>
      </c>
    </row>
    <row r="26" spans="1:9" s="41" customFormat="1" x14ac:dyDescent="0.25">
      <c r="A26" s="40" t="s">
        <v>38</v>
      </c>
      <c r="B26" s="40" t="s">
        <v>163</v>
      </c>
      <c r="C26" s="40" t="str">
        <f>C22</f>
        <v>nik78d2t17lib2_v78_lay</v>
      </c>
      <c r="D26" s="40" t="str">
        <f>$F$22&amp;C13</f>
        <v>127800c_d2t17_x78c_bm5355d</v>
      </c>
      <c r="E26" s="40" t="str">
        <f>"("&amp;L13&amp;" "&amp;M13&amp;")"</f>
        <v>(61.2 61.92)</v>
      </c>
      <c r="F26" s="72" t="s">
        <v>224</v>
      </c>
      <c r="G26" s="73">
        <v>1</v>
      </c>
      <c r="H26" s="73">
        <v>2</v>
      </c>
      <c r="I26" s="29" t="b">
        <v>1</v>
      </c>
    </row>
    <row r="27" spans="1:9" s="33" customFormat="1" x14ac:dyDescent="0.25">
      <c r="A27" s="34" t="s">
        <v>38</v>
      </c>
      <c r="B27" s="34" t="s">
        <v>39</v>
      </c>
      <c r="C27" s="34" t="str">
        <f>$C$22</f>
        <v>nik78d2t17lib2_v78_lay</v>
      </c>
      <c r="D27" s="34" t="str">
        <f>$F$22&amp;C13</f>
        <v>127800c_d2t17_x78c_bm5355d</v>
      </c>
      <c r="E27" s="34" t="s">
        <v>162</v>
      </c>
      <c r="F27" s="33">
        <f>L13</f>
        <v>61.2</v>
      </c>
      <c r="G27" s="33">
        <f>M13</f>
        <v>61.92</v>
      </c>
      <c r="H27" s="33">
        <v>0</v>
      </c>
      <c r="I27" s="33">
        <v>0</v>
      </c>
    </row>
    <row r="28" spans="1:9" x14ac:dyDescent="0.25">
      <c r="A28" s="35" t="s">
        <v>38</v>
      </c>
      <c r="B28" s="35" t="s">
        <v>161</v>
      </c>
      <c r="C28" s="35" t="s">
        <v>10</v>
      </c>
      <c r="D28" s="72" t="s">
        <v>225</v>
      </c>
      <c r="E28" s="35" t="str">
        <f>-C24/2&amp;" "&amp;-D24/2&amp;" "&amp;C24/2&amp;" "&amp;D24/2</f>
        <v>-24 -24 24 24</v>
      </c>
    </row>
    <row r="29" spans="1:9" x14ac:dyDescent="0.25">
      <c r="A29" s="35" t="s">
        <v>38</v>
      </c>
      <c r="B29" s="35" t="s">
        <v>144</v>
      </c>
      <c r="C29" s="35" t="s">
        <v>10</v>
      </c>
      <c r="D29" s="72" t="s">
        <v>246</v>
      </c>
      <c r="E29" s="35">
        <f>E13</f>
        <v>2.2000000000000002</v>
      </c>
      <c r="F29" s="35">
        <f>F13</f>
        <v>33.799999999999997</v>
      </c>
      <c r="G29" s="35">
        <f>J13</f>
        <v>33.799999999999997</v>
      </c>
      <c r="H29" s="35">
        <f>K13</f>
        <v>33.799999999999997</v>
      </c>
    </row>
    <row r="30" spans="1:9" x14ac:dyDescent="0.25">
      <c r="A30" s="35" t="s">
        <v>38</v>
      </c>
      <c r="B30" s="35" t="s">
        <v>144</v>
      </c>
      <c r="C30" s="35" t="s">
        <v>10</v>
      </c>
      <c r="D30" s="72" t="s">
        <v>252</v>
      </c>
      <c r="E30" s="35">
        <f>E29</f>
        <v>2.2000000000000002</v>
      </c>
      <c r="F30" s="35">
        <f t="shared" ref="F30:H30" si="3">F29</f>
        <v>33.799999999999997</v>
      </c>
      <c r="G30" s="35">
        <f t="shared" si="3"/>
        <v>33.799999999999997</v>
      </c>
      <c r="H30" s="35">
        <f t="shared" si="3"/>
        <v>33.799999999999997</v>
      </c>
    </row>
    <row r="31" spans="1:9" x14ac:dyDescent="0.25">
      <c r="A31" s="35" t="s">
        <v>38</v>
      </c>
      <c r="B31" s="63" t="s">
        <v>220</v>
      </c>
      <c r="C31" s="35" t="s">
        <v>10</v>
      </c>
      <c r="D31" s="72" t="str">
        <f>D30</f>
        <v>BLV_mask.drawing</v>
      </c>
      <c r="E31" s="35">
        <f>$I$21</f>
        <v>-0.4</v>
      </c>
      <c r="F31" s="35">
        <f t="shared" ref="F31:H31" si="4">$I$21</f>
        <v>-0.4</v>
      </c>
      <c r="G31" s="35">
        <f t="shared" si="4"/>
        <v>-0.4</v>
      </c>
      <c r="H31" s="35">
        <f t="shared" si="4"/>
        <v>-0.4</v>
      </c>
      <c r="I31" s="35" t="b">
        <v>0</v>
      </c>
    </row>
    <row r="32" spans="1:9" x14ac:dyDescent="0.25">
      <c r="A32" s="35" t="s">
        <v>38</v>
      </c>
      <c r="B32" s="35" t="s">
        <v>101</v>
      </c>
      <c r="C32" s="35" t="s">
        <v>10</v>
      </c>
      <c r="D32" s="72" t="s">
        <v>224</v>
      </c>
      <c r="E32" s="72" t="s">
        <v>225</v>
      </c>
      <c r="F32" s="72" t="s">
        <v>246</v>
      </c>
    </row>
    <row r="33" spans="4:7" s="95" customFormat="1" x14ac:dyDescent="0.25">
      <c r="D33" s="115"/>
    </row>
    <row r="34" spans="4:7" s="95" customFormat="1" x14ac:dyDescent="0.25"/>
    <row r="36" spans="4:7" x14ac:dyDescent="0.25">
      <c r="G36" s="35" t="s">
        <v>247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7"/>
  <sheetViews>
    <sheetView topLeftCell="A4" workbookViewId="0">
      <selection activeCell="A26" sqref="A26:XFD26"/>
    </sheetView>
  </sheetViews>
  <sheetFormatPr defaultRowHeight="15" x14ac:dyDescent="0.25"/>
  <cols>
    <col min="1" max="1" width="9.42578125" style="35" bestFit="1" customWidth="1"/>
    <col min="2" max="2" width="29.7109375" style="35" bestFit="1" customWidth="1"/>
    <col min="3" max="3" width="32.5703125" style="35" bestFit="1" customWidth="1"/>
    <col min="4" max="4" width="33.140625" style="35" bestFit="1" customWidth="1"/>
    <col min="5" max="5" width="43" style="35" bestFit="1" customWidth="1"/>
    <col min="6" max="6" width="19" style="35" bestFit="1" customWidth="1"/>
    <col min="7" max="7" width="19.7109375" style="35" bestFit="1" customWidth="1"/>
    <col min="8" max="8" width="17.28515625" style="35" bestFit="1" customWidth="1"/>
    <col min="9" max="9" width="18.7109375" style="35" bestFit="1" customWidth="1"/>
    <col min="10" max="10" width="19.7109375" style="35" bestFit="1" customWidth="1"/>
    <col min="11" max="11" width="16.5703125" style="35" bestFit="1" customWidth="1"/>
    <col min="12" max="13" width="9.140625" style="35"/>
    <col min="14" max="14" width="13.28515625" style="35" bestFit="1" customWidth="1"/>
    <col min="15" max="15" width="28.28515625" style="35" bestFit="1" customWidth="1"/>
    <col min="16" max="16" width="9.140625" style="35"/>
    <col min="17" max="17" width="27.42578125" style="35" bestFit="1" customWidth="1"/>
    <col min="18" max="16384" width="9.140625" style="35"/>
  </cols>
  <sheetData>
    <row r="1" spans="1:11" s="39" customFormat="1" ht="15.75" x14ac:dyDescent="0.25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/>
    </row>
    <row r="2" spans="1:11" s="39" customFormat="1" ht="15.75" x14ac:dyDescent="0.25">
      <c r="A2" s="36"/>
      <c r="B2" s="36" t="s">
        <v>80</v>
      </c>
      <c r="C2" s="37" t="s">
        <v>11</v>
      </c>
      <c r="D2" s="37" t="s">
        <v>12</v>
      </c>
      <c r="E2" s="37" t="s">
        <v>40</v>
      </c>
      <c r="F2" s="37"/>
      <c r="G2" s="37"/>
      <c r="H2" s="37"/>
      <c r="I2" s="37"/>
      <c r="J2" s="37"/>
      <c r="K2" s="38"/>
    </row>
    <row r="3" spans="1:11" s="39" customFormat="1" ht="15.75" x14ac:dyDescent="0.25">
      <c r="A3" s="36"/>
      <c r="B3" s="36" t="s">
        <v>85</v>
      </c>
      <c r="C3" s="37" t="s">
        <v>11</v>
      </c>
      <c r="D3" s="37" t="s">
        <v>17</v>
      </c>
      <c r="E3" s="37" t="s">
        <v>18</v>
      </c>
      <c r="F3" s="37" t="s">
        <v>19</v>
      </c>
      <c r="G3" s="37"/>
      <c r="H3" s="37"/>
      <c r="I3" s="37"/>
      <c r="J3" s="37"/>
      <c r="K3" s="38"/>
    </row>
    <row r="4" spans="1:11" s="39" customFormat="1" ht="15.75" x14ac:dyDescent="0.25">
      <c r="A4" s="36"/>
      <c r="B4" s="36" t="s">
        <v>86</v>
      </c>
      <c r="C4" s="37" t="s">
        <v>11</v>
      </c>
      <c r="D4" s="37" t="s">
        <v>17</v>
      </c>
      <c r="E4" s="37" t="s">
        <v>18</v>
      </c>
      <c r="F4" s="37" t="s">
        <v>19</v>
      </c>
      <c r="G4" s="37"/>
      <c r="H4" s="37"/>
      <c r="I4" s="37"/>
      <c r="J4" s="37"/>
      <c r="K4" s="38"/>
    </row>
    <row r="5" spans="1:11" s="39" customFormat="1" ht="15.75" x14ac:dyDescent="0.25">
      <c r="A5" s="36"/>
      <c r="B5" s="36" t="s">
        <v>87</v>
      </c>
      <c r="C5" s="37" t="s">
        <v>11</v>
      </c>
      <c r="D5" s="37" t="s">
        <v>17</v>
      </c>
      <c r="E5" s="37" t="s">
        <v>18</v>
      </c>
      <c r="F5" s="37" t="s">
        <v>19</v>
      </c>
      <c r="G5" s="37"/>
      <c r="H5" s="37"/>
      <c r="I5" s="37"/>
      <c r="J5" s="37"/>
      <c r="K5" s="38"/>
    </row>
    <row r="6" spans="1:11" s="39" customFormat="1" ht="15.75" x14ac:dyDescent="0.25">
      <c r="A6" s="36"/>
      <c r="B6" s="36" t="s">
        <v>88</v>
      </c>
      <c r="C6" s="37" t="s">
        <v>11</v>
      </c>
      <c r="D6" s="37" t="s">
        <v>24</v>
      </c>
      <c r="E6" s="37" t="s">
        <v>23</v>
      </c>
      <c r="F6" s="37" t="s">
        <v>22</v>
      </c>
      <c r="G6" s="37" t="s">
        <v>21</v>
      </c>
      <c r="H6" s="37" t="s">
        <v>43</v>
      </c>
      <c r="I6" s="37" t="s">
        <v>20</v>
      </c>
      <c r="J6" s="37"/>
      <c r="K6" s="38"/>
    </row>
    <row r="7" spans="1:11" s="39" customFormat="1" ht="15.75" x14ac:dyDescent="0.25">
      <c r="A7" s="36"/>
      <c r="B7" s="36" t="s">
        <v>91</v>
      </c>
      <c r="C7" s="36" t="s">
        <v>11</v>
      </c>
      <c r="D7" s="36" t="s">
        <v>12</v>
      </c>
      <c r="E7" s="36" t="s">
        <v>40</v>
      </c>
      <c r="F7" s="36" t="s">
        <v>48</v>
      </c>
      <c r="G7" s="36" t="s">
        <v>49</v>
      </c>
      <c r="H7" s="36" t="s">
        <v>20</v>
      </c>
      <c r="I7" s="38" t="s">
        <v>50</v>
      </c>
      <c r="J7" s="38"/>
      <c r="K7" s="38"/>
    </row>
    <row r="8" spans="1:11" s="39" customFormat="1" ht="15.75" x14ac:dyDescent="0.25">
      <c r="A8" s="36"/>
      <c r="B8" s="36" t="s">
        <v>102</v>
      </c>
      <c r="C8" s="36" t="s">
        <v>26</v>
      </c>
      <c r="D8" s="36" t="s">
        <v>103</v>
      </c>
      <c r="E8" s="36" t="s">
        <v>104</v>
      </c>
      <c r="F8" s="39" t="s">
        <v>12</v>
      </c>
      <c r="G8" s="36" t="s">
        <v>48</v>
      </c>
      <c r="H8" s="36" t="s">
        <v>49</v>
      </c>
      <c r="I8" s="36" t="s">
        <v>165</v>
      </c>
      <c r="J8" s="38"/>
      <c r="K8" s="38"/>
    </row>
    <row r="9" spans="1:11" s="39" customFormat="1" ht="15.75" x14ac:dyDescent="0.25">
      <c r="A9" s="36"/>
      <c r="B9" s="36" t="s">
        <v>150</v>
      </c>
      <c r="C9" s="36" t="s">
        <v>11</v>
      </c>
      <c r="D9" s="36" t="s">
        <v>12</v>
      </c>
      <c r="E9" s="36" t="s">
        <v>151</v>
      </c>
      <c r="F9" s="36" t="s">
        <v>152</v>
      </c>
      <c r="G9" s="36" t="s">
        <v>153</v>
      </c>
      <c r="H9" s="36" t="s">
        <v>154</v>
      </c>
      <c r="I9" s="38" t="s">
        <v>50</v>
      </c>
      <c r="K9" s="38"/>
    </row>
    <row r="10" spans="1:11" s="39" customFormat="1" ht="15.75" x14ac:dyDescent="0.25">
      <c r="A10" s="36"/>
      <c r="B10" s="36" t="s">
        <v>84</v>
      </c>
      <c r="C10" s="37" t="s">
        <v>11</v>
      </c>
      <c r="D10" s="37" t="s">
        <v>12</v>
      </c>
      <c r="E10" s="37" t="s">
        <v>13</v>
      </c>
      <c r="F10" s="37" t="s">
        <v>16</v>
      </c>
      <c r="G10" s="37" t="s">
        <v>14</v>
      </c>
      <c r="H10" s="37" t="s">
        <v>15</v>
      </c>
      <c r="I10" s="37" t="s">
        <v>44</v>
      </c>
      <c r="J10" s="37"/>
      <c r="K10" s="38"/>
    </row>
    <row r="11" spans="1:11" x14ac:dyDescent="0.25">
      <c r="C11" s="42" t="s">
        <v>129</v>
      </c>
      <c r="D11" s="42" t="s">
        <v>130</v>
      </c>
      <c r="E11" s="42" t="s">
        <v>155</v>
      </c>
      <c r="F11" s="42" t="s">
        <v>156</v>
      </c>
      <c r="G11" s="43" t="s">
        <v>157</v>
      </c>
      <c r="H11" s="43" t="s">
        <v>158</v>
      </c>
      <c r="I11" s="43" t="s">
        <v>138</v>
      </c>
      <c r="J11" s="43" t="s">
        <v>139</v>
      </c>
    </row>
    <row r="12" spans="1:11" s="48" customFormat="1" x14ac:dyDescent="0.25">
      <c r="C12" s="48" t="s">
        <v>275</v>
      </c>
      <c r="D12" s="23" t="s">
        <v>123</v>
      </c>
      <c r="E12" s="23">
        <v>36</v>
      </c>
      <c r="F12" s="23">
        <v>2</v>
      </c>
      <c r="G12" s="23">
        <v>9</v>
      </c>
      <c r="H12" s="23">
        <v>0.5</v>
      </c>
      <c r="I12" s="102">
        <v>61.2</v>
      </c>
      <c r="J12" s="102">
        <v>61.92</v>
      </c>
    </row>
    <row r="14" spans="1:11" ht="15.75" thickBot="1" x14ac:dyDescent="0.3"/>
    <row r="15" spans="1:11" ht="16.5" thickTop="1" thickBot="1" x14ac:dyDescent="0.3">
      <c r="B15" s="45" t="s">
        <v>124</v>
      </c>
      <c r="C15" s="88" t="s">
        <v>263</v>
      </c>
      <c r="E15" s="45" t="s">
        <v>140</v>
      </c>
      <c r="F15" s="82"/>
    </row>
    <row r="16" spans="1:11" ht="16.5" thickTop="1" thickBot="1" x14ac:dyDescent="0.3">
      <c r="B16" s="45" t="s">
        <v>128</v>
      </c>
      <c r="C16" s="46"/>
      <c r="H16" s="42" t="s">
        <v>221</v>
      </c>
      <c r="I16" s="42">
        <v>-0.5</v>
      </c>
    </row>
    <row r="17" spans="1:9" ht="15.75" thickTop="1" x14ac:dyDescent="0.25">
      <c r="B17" s="35" t="s">
        <v>206</v>
      </c>
      <c r="C17" s="72">
        <v>48</v>
      </c>
      <c r="D17" s="72">
        <v>48</v>
      </c>
    </row>
    <row r="19" spans="1:9" s="41" customFormat="1" x14ac:dyDescent="0.25">
      <c r="A19" s="40" t="s">
        <v>38</v>
      </c>
      <c r="B19" s="40" t="s">
        <v>163</v>
      </c>
      <c r="C19" s="40" t="str">
        <f>C15</f>
        <v>nik78d2t17lib2_v78_lay</v>
      </c>
      <c r="D19" s="40" t="str">
        <f>$F$15&amp;C12</f>
        <v>127800c_d2t17_x78c_bm5374d</v>
      </c>
      <c r="E19" s="40" t="str">
        <f>"("&amp;I12&amp;" "&amp;J12&amp;")"</f>
        <v>(61.2 61.92)</v>
      </c>
      <c r="F19" s="72" t="s">
        <v>224</v>
      </c>
      <c r="G19" s="73">
        <v>1</v>
      </c>
      <c r="H19" s="73">
        <v>2</v>
      </c>
      <c r="I19" s="29" t="b">
        <v>1</v>
      </c>
    </row>
    <row r="20" spans="1:9" s="41" customFormat="1" x14ac:dyDescent="0.25">
      <c r="A20" s="40" t="s">
        <v>38</v>
      </c>
      <c r="B20" s="40" t="s">
        <v>39</v>
      </c>
      <c r="C20" s="40" t="str">
        <f>$C$15</f>
        <v>nik78d2t17lib2_v78_lay</v>
      </c>
      <c r="D20" s="40" t="str">
        <f>$F$15&amp;C12</f>
        <v>127800c_d2t17_x78c_bm5374d</v>
      </c>
      <c r="E20" s="40" t="s">
        <v>162</v>
      </c>
      <c r="F20" s="41">
        <f>I12</f>
        <v>61.2</v>
      </c>
      <c r="G20" s="41">
        <f>J12</f>
        <v>61.92</v>
      </c>
      <c r="H20" s="41">
        <v>0</v>
      </c>
      <c r="I20" s="41">
        <v>0</v>
      </c>
    </row>
    <row r="21" spans="1:9" x14ac:dyDescent="0.25">
      <c r="A21" s="35" t="s">
        <v>38</v>
      </c>
      <c r="B21" s="35" t="s">
        <v>161</v>
      </c>
      <c r="C21" s="35" t="s">
        <v>10</v>
      </c>
      <c r="D21" s="72" t="s">
        <v>225</v>
      </c>
      <c r="E21" s="35" t="str">
        <f>-C17/2&amp;" "&amp;-D17/2&amp;" "&amp;C17/2&amp;" "&amp;D17/2</f>
        <v>-24 -24 24 24</v>
      </c>
    </row>
    <row r="22" spans="1:9" x14ac:dyDescent="0.25">
      <c r="A22" s="35" t="s">
        <v>38</v>
      </c>
      <c r="B22" s="35" t="s">
        <v>159</v>
      </c>
      <c r="C22" s="35" t="s">
        <v>10</v>
      </c>
      <c r="D22" s="72" t="s">
        <v>246</v>
      </c>
      <c r="E22" s="35">
        <f>E12</f>
        <v>36</v>
      </c>
      <c r="F22" s="35">
        <f>F12</f>
        <v>2</v>
      </c>
      <c r="G22" s="35">
        <f>G12</f>
        <v>9</v>
      </c>
      <c r="H22" s="35">
        <f>H12</f>
        <v>0.5</v>
      </c>
    </row>
    <row r="23" spans="1:9" x14ac:dyDescent="0.25">
      <c r="A23" s="35" t="s">
        <v>38</v>
      </c>
      <c r="B23" s="35" t="s">
        <v>159</v>
      </c>
      <c r="C23" s="35" t="s">
        <v>10</v>
      </c>
      <c r="D23" s="72" t="s">
        <v>252</v>
      </c>
      <c r="E23" s="35">
        <f>E22</f>
        <v>36</v>
      </c>
      <c r="F23" s="35">
        <f t="shared" ref="F23:H23" si="0">F22</f>
        <v>2</v>
      </c>
      <c r="G23" s="35">
        <f t="shared" si="0"/>
        <v>9</v>
      </c>
      <c r="H23" s="35">
        <f t="shared" si="0"/>
        <v>0.5</v>
      </c>
    </row>
    <row r="24" spans="1:9" x14ac:dyDescent="0.25">
      <c r="A24" s="35" t="s">
        <v>38</v>
      </c>
      <c r="B24" s="63" t="s">
        <v>220</v>
      </c>
      <c r="C24" s="35" t="s">
        <v>10</v>
      </c>
      <c r="D24" s="72" t="str">
        <f>D23</f>
        <v>BLV_mask.drawing</v>
      </c>
      <c r="E24" s="35">
        <f>$I$16</f>
        <v>-0.5</v>
      </c>
      <c r="F24" s="35">
        <f t="shared" ref="F24:H24" si="1">$I$16</f>
        <v>-0.5</v>
      </c>
      <c r="G24" s="35">
        <f t="shared" si="1"/>
        <v>-0.5</v>
      </c>
      <c r="H24" s="35">
        <f t="shared" si="1"/>
        <v>-0.5</v>
      </c>
      <c r="I24" s="35" t="b">
        <v>0</v>
      </c>
    </row>
    <row r="25" spans="1:9" x14ac:dyDescent="0.25">
      <c r="A25" s="35" t="s">
        <v>38</v>
      </c>
      <c r="B25" s="35" t="s">
        <v>101</v>
      </c>
      <c r="C25" s="35" t="s">
        <v>10</v>
      </c>
      <c r="D25" s="72" t="s">
        <v>224</v>
      </c>
      <c r="E25" s="72" t="s">
        <v>225</v>
      </c>
      <c r="F25" s="66" t="s">
        <v>246</v>
      </c>
    </row>
    <row r="26" spans="1:9" s="95" customFormat="1" x14ac:dyDescent="0.25">
      <c r="D26" s="116"/>
    </row>
    <row r="27" spans="1:9" s="95" customFormat="1" x14ac:dyDescent="0.25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tabSelected="1" workbookViewId="0">
      <selection activeCell="C20" sqref="C19:C20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13.710937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89"/>
      <c r="B1" s="89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90" t="s">
        <v>9</v>
      </c>
      <c r="K1" s="91"/>
      <c r="L1" s="91"/>
      <c r="M1" s="91"/>
      <c r="N1" s="91"/>
      <c r="O1" s="91"/>
      <c r="P1" s="91"/>
    </row>
    <row r="2" spans="1:16" ht="15.75" x14ac:dyDescent="0.25">
      <c r="A2" s="91"/>
      <c r="B2" s="91" t="s">
        <v>226</v>
      </c>
      <c r="C2" s="91" t="s">
        <v>62</v>
      </c>
      <c r="D2" s="91" t="s">
        <v>63</v>
      </c>
      <c r="E2" s="91" t="s">
        <v>64</v>
      </c>
      <c r="F2" s="91" t="s">
        <v>65</v>
      </c>
      <c r="G2" s="91" t="s">
        <v>66</v>
      </c>
      <c r="H2" s="91" t="s">
        <v>67</v>
      </c>
      <c r="I2" s="91" t="s">
        <v>68</v>
      </c>
      <c r="J2" s="91" t="s">
        <v>69</v>
      </c>
      <c r="K2" s="91" t="s">
        <v>70</v>
      </c>
      <c r="L2" s="91"/>
      <c r="M2" s="91"/>
      <c r="N2" s="91"/>
      <c r="O2" s="91"/>
      <c r="P2" s="91"/>
    </row>
    <row r="3" spans="1:16" ht="15.75" x14ac:dyDescent="0.25">
      <c r="A3" s="91"/>
      <c r="B3" s="91" t="s">
        <v>227</v>
      </c>
      <c r="C3" s="91" t="s">
        <v>62</v>
      </c>
      <c r="D3" s="91" t="s">
        <v>71</v>
      </c>
      <c r="E3" s="91" t="s">
        <v>72</v>
      </c>
      <c r="F3" s="91" t="s">
        <v>69</v>
      </c>
      <c r="G3" s="91" t="s">
        <v>70</v>
      </c>
      <c r="H3" s="91" t="s">
        <v>73</v>
      </c>
      <c r="I3" s="91"/>
      <c r="J3" s="91"/>
      <c r="K3" s="91"/>
      <c r="L3" s="91"/>
      <c r="M3" s="91"/>
      <c r="N3" s="91"/>
      <c r="O3" s="91"/>
      <c r="P3" s="91"/>
    </row>
    <row r="4" spans="1:16" ht="16.5" thickBot="1" x14ac:dyDescent="0.3">
      <c r="A4" s="91"/>
      <c r="B4" s="91" t="s">
        <v>228</v>
      </c>
      <c r="C4" s="91" t="s">
        <v>62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</row>
    <row r="5" spans="1:16" ht="16.5" thickTop="1" thickBot="1" x14ac:dyDescent="0.3">
      <c r="A5" s="92" t="s">
        <v>38</v>
      </c>
      <c r="B5" s="92" t="s">
        <v>39</v>
      </c>
      <c r="C5" s="88" t="s">
        <v>277</v>
      </c>
      <c r="D5" s="92" t="s">
        <v>278</v>
      </c>
      <c r="E5" s="92" t="s">
        <v>229</v>
      </c>
      <c r="F5" s="92" t="s">
        <v>230</v>
      </c>
      <c r="G5" s="92" t="s">
        <v>230</v>
      </c>
      <c r="H5" s="92" t="s">
        <v>230</v>
      </c>
      <c r="I5" s="92" t="s">
        <v>230</v>
      </c>
      <c r="J5" s="92"/>
      <c r="K5" s="92"/>
      <c r="L5" s="92"/>
      <c r="M5" s="92"/>
      <c r="N5" s="92"/>
      <c r="O5" s="92"/>
      <c r="P5" s="92"/>
    </row>
    <row r="6" spans="1:16" ht="15.75" thickTop="1" x14ac:dyDescent="0.25">
      <c r="A6" s="87" t="s">
        <v>38</v>
      </c>
      <c r="B6" s="87" t="s">
        <v>231</v>
      </c>
      <c r="C6" s="87" t="s">
        <v>278</v>
      </c>
      <c r="D6" s="87" t="s">
        <v>232</v>
      </c>
      <c r="E6" s="87" t="s">
        <v>233</v>
      </c>
      <c r="F6" s="87" t="s">
        <v>234</v>
      </c>
      <c r="G6" s="87" t="s">
        <v>233</v>
      </c>
      <c r="H6" s="93"/>
      <c r="I6" s="93"/>
      <c r="J6" s="87"/>
      <c r="K6" s="87"/>
      <c r="L6" s="87"/>
      <c r="M6" s="87"/>
      <c r="N6" s="87"/>
      <c r="O6" s="87"/>
      <c r="P6" s="87"/>
    </row>
    <row r="7" spans="1:16" x14ac:dyDescent="0.25">
      <c r="A7" s="87" t="s">
        <v>38</v>
      </c>
      <c r="B7" s="87" t="s">
        <v>235</v>
      </c>
      <c r="C7" s="87" t="s">
        <v>278</v>
      </c>
      <c r="D7" s="87" t="str">
        <f>"nik78d2t17lib2_v78_lay!"&amp;d2t17_parents!D4&amp;"!R0!lL!0!0!127800c_d2t17_x78c_bm5_review_parent!lL!0!0"</f>
        <v>nik78d2t17lib2_v78_lay!127800c_d2t17_x78c_frm_1x1_canon_f_01!R0!lL!0!0!127800c_d2t17_x78c_bm5_review_parent!lL!0!0</v>
      </c>
      <c r="E7" s="87" t="s">
        <v>233</v>
      </c>
      <c r="F7" s="87" t="s">
        <v>230</v>
      </c>
      <c r="G7" s="87" t="s">
        <v>230</v>
      </c>
      <c r="H7" s="87" t="s">
        <v>230</v>
      </c>
      <c r="I7" s="87" t="s">
        <v>230</v>
      </c>
      <c r="J7" s="87"/>
      <c r="K7" s="87"/>
      <c r="L7" s="87"/>
      <c r="M7" s="87"/>
      <c r="N7" s="87"/>
      <c r="O7" s="87"/>
      <c r="P7" s="87"/>
    </row>
    <row r="8" spans="1:16" x14ac:dyDescent="0.25">
      <c r="A8" s="87" t="s">
        <v>38</v>
      </c>
      <c r="B8" s="87" t="s">
        <v>235</v>
      </c>
      <c r="C8" s="87" t="s">
        <v>278</v>
      </c>
      <c r="D8" s="87" t="str">
        <f>"nik78d2t17lib2_v78_lay!"&amp;d2t17_parents!D7&amp;"!R0!lL!0!0!127800c_d2t17_x78c_bm5_review_parent!lR!0!0"</f>
        <v>nik78d2t17lib2_v78_lay!127800c_d2t17_x78c_frm_1x1_canon_f_02!R0!lL!0!0!127800c_d2t17_x78c_bm5_review_parent!lR!0!0</v>
      </c>
      <c r="E8" s="87" t="s">
        <v>236</v>
      </c>
      <c r="F8" s="87" t="s">
        <v>230</v>
      </c>
      <c r="G8" s="87" t="s">
        <v>230</v>
      </c>
      <c r="H8" s="87" t="s">
        <v>237</v>
      </c>
      <c r="I8" s="87" t="s">
        <v>230</v>
      </c>
      <c r="J8" s="87"/>
      <c r="K8" s="87"/>
      <c r="L8" s="87"/>
      <c r="M8" s="87"/>
      <c r="N8" s="87"/>
      <c r="O8" s="87"/>
      <c r="P8" s="87"/>
    </row>
    <row r="9" spans="1:16" x14ac:dyDescent="0.25">
      <c r="A9" s="87" t="s">
        <v>38</v>
      </c>
      <c r="B9" s="87" t="s">
        <v>235</v>
      </c>
      <c r="C9" s="87" t="s">
        <v>278</v>
      </c>
      <c r="D9" s="116" t="str">
        <f>"nik78d2t17lib2_v78_lay!"&amp;d2t17_parents!D10&amp;"!R0!lL!0!0!127800c_d2t17_x78c_bm5_review_parent!lR!0!0"</f>
        <v>nik78d2t17lib2_v78_lay!127800c_d2t17_x78c_frm_1x1_canon_f_03!R0!lL!0!0!127800c_d2t17_x78c_bm5_review_parent!lR!0!0</v>
      </c>
      <c r="E9" s="87" t="s">
        <v>236</v>
      </c>
      <c r="F9" s="87" t="s">
        <v>230</v>
      </c>
      <c r="G9" s="87" t="s">
        <v>230</v>
      </c>
      <c r="H9" s="87" t="s">
        <v>237</v>
      </c>
      <c r="I9" s="87" t="s">
        <v>230</v>
      </c>
      <c r="J9" s="87"/>
      <c r="K9" s="87"/>
      <c r="L9" s="87"/>
      <c r="M9" s="87"/>
      <c r="N9" s="87"/>
      <c r="O9" s="87"/>
      <c r="P9" s="87"/>
    </row>
    <row r="10" spans="1:16" x14ac:dyDescent="0.25">
      <c r="A10" s="87" t="s">
        <v>38</v>
      </c>
      <c r="B10" s="87" t="s">
        <v>235</v>
      </c>
      <c r="C10" s="87" t="s">
        <v>278</v>
      </c>
      <c r="D10" s="116" t="str">
        <f>"nik78d2t17lib2_v78_lay!"&amp;d2t17_parents!D13&amp;"!R0!lL!0!0!127800c_d2t17_x78c_bm5_review_parent!lR!0!0"</f>
        <v>nik78d2t17lib2_v78_lay!127800c_d2t17_x78c_frm_1x1_canon_f_04!R0!lL!0!0!127800c_d2t17_x78c_bm5_review_parent!lR!0!0</v>
      </c>
      <c r="E10" s="87" t="s">
        <v>236</v>
      </c>
      <c r="F10" s="87" t="s">
        <v>230</v>
      </c>
      <c r="G10" s="87" t="s">
        <v>230</v>
      </c>
      <c r="H10" s="87" t="s">
        <v>237</v>
      </c>
      <c r="I10" s="87" t="s">
        <v>230</v>
      </c>
      <c r="J10" s="87"/>
      <c r="K10" s="87"/>
      <c r="L10" s="87"/>
      <c r="M10" s="87"/>
      <c r="N10" s="87"/>
      <c r="O10" s="87"/>
      <c r="P10" s="87"/>
    </row>
    <row r="11" spans="1:16" x14ac:dyDescent="0.25">
      <c r="A11" s="87" t="s">
        <v>38</v>
      </c>
      <c r="B11" s="87" t="s">
        <v>235</v>
      </c>
      <c r="C11" s="87" t="s">
        <v>278</v>
      </c>
      <c r="D11" s="116" t="str">
        <f>"nik78d2t17lib2_v78_lay!"&amp;d2t17_parents!D16&amp;"!R0!lL!0!0!127800c_d2t17_x78c_bm5_review_parent!lR!0!0"</f>
        <v>nik78d2t17lib2_v78_lay!127800c_d2t17_x78c_frm_1x1_canon_s_05!R0!lL!0!0!127800c_d2t17_x78c_bm5_review_parent!lR!0!0</v>
      </c>
      <c r="E11" s="87" t="s">
        <v>236</v>
      </c>
      <c r="F11" s="87" t="s">
        <v>230</v>
      </c>
      <c r="G11" s="87" t="s">
        <v>230</v>
      </c>
      <c r="H11" s="87" t="s">
        <v>237</v>
      </c>
      <c r="I11" s="87" t="s">
        <v>230</v>
      </c>
      <c r="J11" s="87"/>
      <c r="K11" s="87"/>
      <c r="L11" s="87"/>
      <c r="M11" s="87"/>
      <c r="N11" s="87"/>
      <c r="O11" s="87"/>
      <c r="P11" s="87"/>
    </row>
    <row r="12" spans="1:16" x14ac:dyDescent="0.25">
      <c r="A12" s="87" t="s">
        <v>38</v>
      </c>
      <c r="B12" s="87" t="s">
        <v>235</v>
      </c>
      <c r="C12" s="87" t="s">
        <v>278</v>
      </c>
      <c r="D12" s="116" t="str">
        <f>"nik78d2t17lib2_v78_lay!"&amp;d2t17_parents!D19&amp;"!R0!lL!0!0!127800c_d2t17_x78c_bm5_review_parent!lR!0!0"</f>
        <v>nik78d2t17lib2_v78_lay!127800c_d2t17_x78c_frm_1x1_canon_f_06!R0!lL!0!0!127800c_d2t17_x78c_bm5_review_parent!lR!0!0</v>
      </c>
      <c r="E12" s="87" t="s">
        <v>236</v>
      </c>
      <c r="F12" s="87" t="s">
        <v>230</v>
      </c>
      <c r="G12" s="87" t="s">
        <v>230</v>
      </c>
      <c r="H12" s="87" t="s">
        <v>237</v>
      </c>
      <c r="I12" s="87" t="s">
        <v>230</v>
      </c>
      <c r="J12" s="87"/>
      <c r="K12" s="87"/>
      <c r="L12" s="87"/>
      <c r="M12" s="87"/>
      <c r="N12" s="87"/>
      <c r="O12" s="87"/>
      <c r="P12" s="87"/>
    </row>
    <row r="13" spans="1:16" x14ac:dyDescent="0.25">
      <c r="A13" s="87" t="s">
        <v>38</v>
      </c>
      <c r="B13" s="87" t="s">
        <v>235</v>
      </c>
      <c r="C13" s="87" t="s">
        <v>278</v>
      </c>
      <c r="D13" s="116" t="str">
        <f>"nik78d2t17lib2_v78_lay!"&amp;d2t17_parents!D22&amp;"!R0!lL!0!0!127800c_d2t17_x78c_bm5_review_parent!lR!0!0"</f>
        <v>nik78d2t17lib2_v78_lay!127800c_d2t17_x78c_frm_1x1_canon_f_07!R0!lL!0!0!127800c_d2t17_x78c_bm5_review_parent!lR!0!0</v>
      </c>
      <c r="E13" s="87" t="s">
        <v>236</v>
      </c>
      <c r="F13" s="87" t="s">
        <v>230</v>
      </c>
      <c r="G13" s="87" t="s">
        <v>230</v>
      </c>
      <c r="H13" s="87" t="s">
        <v>237</v>
      </c>
      <c r="I13" s="87" t="s">
        <v>230</v>
      </c>
      <c r="J13" s="87"/>
      <c r="K13" s="87"/>
      <c r="L13" s="87"/>
      <c r="M13" s="87"/>
      <c r="N13" s="87"/>
      <c r="O13" s="87"/>
      <c r="P13" s="87"/>
    </row>
    <row r="14" spans="1:16" x14ac:dyDescent="0.25">
      <c r="A14" s="87" t="s">
        <v>38</v>
      </c>
      <c r="B14" s="87" t="s">
        <v>235</v>
      </c>
      <c r="C14" s="87" t="s">
        <v>278</v>
      </c>
      <c r="D14" s="116" t="str">
        <f>"nik78d2t17lib2_v78_lay!"&amp;d2t17_parents!D25&amp;"!R0!lL!0!0!127800c_d2t17_x78c_bm5_review_parent!lR!0!0"</f>
        <v>nik78d2t17lib2_v78_lay!127800c_d2t17_x78c_frm_1x1_canon_f_08!R0!lL!0!0!127800c_d2t17_x78c_bm5_review_parent!lR!0!0</v>
      </c>
      <c r="E14" s="87" t="s">
        <v>236</v>
      </c>
      <c r="F14" s="87" t="s">
        <v>230</v>
      </c>
      <c r="G14" s="87" t="s">
        <v>230</v>
      </c>
      <c r="H14" s="87" t="s">
        <v>237</v>
      </c>
      <c r="I14" s="87" t="s">
        <v>230</v>
      </c>
      <c r="J14" s="87"/>
      <c r="K14" s="87"/>
      <c r="L14" s="87"/>
      <c r="M14" s="87"/>
      <c r="N14" s="87"/>
      <c r="O14" s="87"/>
      <c r="P14" s="87"/>
    </row>
    <row r="15" spans="1:16" x14ac:dyDescent="0.25">
      <c r="A15" s="87" t="s">
        <v>38</v>
      </c>
      <c r="B15" s="87" t="s">
        <v>235</v>
      </c>
      <c r="C15" s="87" t="s">
        <v>278</v>
      </c>
      <c r="D15" s="116" t="str">
        <f>"nik78d2t17lib2_v78_lay!"&amp;d2t17_parents!D28&amp;"!R0!lL!0!0!127800c_d2t17_x78c_bm5_review_parent!lR!0!0"</f>
        <v>nik78d2t17lib2_v78_lay!127800c_d2t17_x78c_frm_1x1_canon_s_09!R0!lL!0!0!127800c_d2t17_x78c_bm5_review_parent!lR!0!0</v>
      </c>
      <c r="E15" s="87" t="s">
        <v>236</v>
      </c>
      <c r="F15" s="87" t="s">
        <v>230</v>
      </c>
      <c r="G15" s="87" t="s">
        <v>230</v>
      </c>
      <c r="H15" s="87" t="s">
        <v>237</v>
      </c>
      <c r="I15" s="87" t="s">
        <v>230</v>
      </c>
      <c r="J15" s="87"/>
      <c r="K15" s="87"/>
      <c r="L15" s="87"/>
      <c r="M15" s="87"/>
      <c r="N15" s="87"/>
      <c r="O15" s="87"/>
      <c r="P15" s="87"/>
    </row>
    <row r="16" spans="1:16" x14ac:dyDescent="0.25">
      <c r="A16" s="87" t="s">
        <v>38</v>
      </c>
      <c r="B16" s="87" t="s">
        <v>235</v>
      </c>
      <c r="C16" s="87" t="s">
        <v>278</v>
      </c>
      <c r="D16" s="116" t="str">
        <f>"nik78d2t17lib2_v78_lay!"&amp;d2t17_parents!D31&amp;"!R0!lL!0!0!127800c_d2t17_x78c_bm5_review_parent!lR!0!0"</f>
        <v>nik78d2t17lib2_v78_lay!127800c_d2t17_x78c_frm_1x1_canon_s_10!R0!lL!0!0!127800c_d2t17_x78c_bm5_review_parent!lR!0!0</v>
      </c>
      <c r="E16" s="87" t="s">
        <v>236</v>
      </c>
      <c r="F16" s="87" t="s">
        <v>230</v>
      </c>
      <c r="G16" s="87" t="s">
        <v>230</v>
      </c>
      <c r="H16" s="87" t="s">
        <v>237</v>
      </c>
      <c r="I16" s="87" t="s">
        <v>230</v>
      </c>
      <c r="J16" s="87"/>
      <c r="K16" s="87"/>
      <c r="L16" s="87"/>
      <c r="M16" s="87"/>
      <c r="N16" s="87"/>
      <c r="O16" s="87"/>
      <c r="P16" s="87"/>
    </row>
    <row r="17" spans="1:3" x14ac:dyDescent="0.25">
      <c r="A17" s="87" t="s">
        <v>38</v>
      </c>
      <c r="B17" s="87" t="s">
        <v>238</v>
      </c>
      <c r="C17" s="87" t="s">
        <v>278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D4" s="35"/>
      <c r="E4" s="35"/>
      <c r="F4" s="35"/>
      <c r="G4" s="35"/>
      <c r="H4" s="35"/>
      <c r="I4" s="35"/>
      <c r="K4" s="30" t="s">
        <v>202</v>
      </c>
      <c r="M4" s="49" t="s">
        <v>215</v>
      </c>
    </row>
    <row r="5" spans="3:13" x14ac:dyDescent="0.25">
      <c r="C5" s="35" t="s">
        <v>200</v>
      </c>
      <c r="D5" s="35" t="s">
        <v>198</v>
      </c>
      <c r="E5" s="35" t="s">
        <v>124</v>
      </c>
      <c r="F5" s="35" t="s">
        <v>129</v>
      </c>
      <c r="G5" s="35" t="s">
        <v>199</v>
      </c>
      <c r="H5" s="35" t="s">
        <v>201</v>
      </c>
      <c r="I5" s="35" t="s">
        <v>217</v>
      </c>
    </row>
    <row r="6" spans="3:13" x14ac:dyDescent="0.25">
      <c r="C6" s="49">
        <v>1</v>
      </c>
      <c r="D6" s="35" t="s">
        <v>194</v>
      </c>
      <c r="E6" s="35" t="s">
        <v>166</v>
      </c>
      <c r="F6" s="35" t="s">
        <v>167</v>
      </c>
      <c r="G6" s="47" t="s">
        <v>195</v>
      </c>
      <c r="H6" s="47" t="s">
        <v>202</v>
      </c>
      <c r="I6" t="b">
        <v>1</v>
      </c>
    </row>
    <row r="7" spans="3:13" x14ac:dyDescent="0.25">
      <c r="C7" s="49">
        <v>2</v>
      </c>
      <c r="D7" s="35" t="s">
        <v>194</v>
      </c>
      <c r="E7" s="35" t="s">
        <v>166</v>
      </c>
      <c r="F7" s="35" t="s">
        <v>168</v>
      </c>
      <c r="G7" s="47" t="s">
        <v>195</v>
      </c>
      <c r="H7" s="47" t="s">
        <v>202</v>
      </c>
      <c r="I7" s="35" t="b">
        <v>1</v>
      </c>
    </row>
    <row r="8" spans="3:13" x14ac:dyDescent="0.25">
      <c r="C8" s="49">
        <v>3</v>
      </c>
      <c r="D8" s="35" t="s">
        <v>194</v>
      </c>
      <c r="E8" s="35" t="s">
        <v>166</v>
      </c>
      <c r="F8" s="35" t="s">
        <v>169</v>
      </c>
      <c r="G8" s="47" t="s">
        <v>195</v>
      </c>
      <c r="H8" s="47" t="s">
        <v>202</v>
      </c>
      <c r="I8" s="35" t="b">
        <v>1</v>
      </c>
    </row>
    <row r="9" spans="3:13" x14ac:dyDescent="0.25">
      <c r="C9" s="49">
        <v>4</v>
      </c>
      <c r="D9" s="35" t="s">
        <v>194</v>
      </c>
      <c r="E9" s="35" t="s">
        <v>166</v>
      </c>
      <c r="F9" s="35" t="s">
        <v>170</v>
      </c>
      <c r="G9" s="47" t="s">
        <v>195</v>
      </c>
      <c r="H9" s="47" t="s">
        <v>202</v>
      </c>
      <c r="I9" s="35" t="b">
        <v>1</v>
      </c>
    </row>
    <row r="10" spans="3:13" x14ac:dyDescent="0.25">
      <c r="C10" s="49">
        <v>5</v>
      </c>
      <c r="D10" s="35" t="s">
        <v>194</v>
      </c>
      <c r="E10" s="35" t="s">
        <v>166</v>
      </c>
      <c r="F10" s="35" t="s">
        <v>171</v>
      </c>
      <c r="G10" s="47" t="s">
        <v>195</v>
      </c>
      <c r="H10" s="47" t="s">
        <v>203</v>
      </c>
      <c r="I10" s="35" t="b">
        <v>1</v>
      </c>
    </row>
    <row r="11" spans="3:13" x14ac:dyDescent="0.25">
      <c r="C11" s="49">
        <v>6</v>
      </c>
      <c r="D11" s="35" t="s">
        <v>194</v>
      </c>
      <c r="E11" s="35" t="s">
        <v>166</v>
      </c>
      <c r="F11" s="35" t="s">
        <v>172</v>
      </c>
      <c r="G11" s="47" t="s">
        <v>195</v>
      </c>
      <c r="H11" s="47" t="s">
        <v>203</v>
      </c>
      <c r="I11" s="35" t="b">
        <v>1</v>
      </c>
      <c r="K11" s="30" t="s">
        <v>203</v>
      </c>
    </row>
    <row r="12" spans="3:13" x14ac:dyDescent="0.25">
      <c r="C12" s="49">
        <v>7</v>
      </c>
      <c r="D12" s="35" t="s">
        <v>194</v>
      </c>
      <c r="E12" s="35" t="s">
        <v>166</v>
      </c>
      <c r="F12" s="35" t="s">
        <v>173</v>
      </c>
      <c r="G12" s="47" t="s">
        <v>195</v>
      </c>
      <c r="H12" s="47" t="s">
        <v>203</v>
      </c>
      <c r="I12" s="35" t="b">
        <v>1</v>
      </c>
    </row>
    <row r="13" spans="3:13" x14ac:dyDescent="0.25">
      <c r="C13" s="49">
        <v>8</v>
      </c>
      <c r="D13" s="35" t="s">
        <v>194</v>
      </c>
      <c r="E13" s="35" t="s">
        <v>166</v>
      </c>
      <c r="F13" s="35" t="s">
        <v>174</v>
      </c>
      <c r="G13" s="47" t="s">
        <v>195</v>
      </c>
      <c r="H13" s="47" t="s">
        <v>204</v>
      </c>
      <c r="I13" s="35" t="b">
        <v>1</v>
      </c>
    </row>
    <row r="14" spans="3:13" x14ac:dyDescent="0.25">
      <c r="C14" s="49">
        <v>9</v>
      </c>
      <c r="D14" s="35" t="s">
        <v>194</v>
      </c>
      <c r="E14" s="35" t="s">
        <v>166</v>
      </c>
      <c r="F14" s="35" t="s">
        <v>175</v>
      </c>
      <c r="G14" s="47" t="s">
        <v>195</v>
      </c>
      <c r="H14" s="47" t="s">
        <v>205</v>
      </c>
      <c r="I14" s="35" t="b">
        <v>1</v>
      </c>
    </row>
    <row r="15" spans="3:13" x14ac:dyDescent="0.25">
      <c r="C15" s="49">
        <v>10</v>
      </c>
      <c r="D15" s="35" t="s">
        <v>194</v>
      </c>
      <c r="E15" s="35" t="s">
        <v>166</v>
      </c>
      <c r="F15" s="35" t="s">
        <v>176</v>
      </c>
      <c r="G15" s="47" t="s">
        <v>177</v>
      </c>
      <c r="H15" s="47" t="s">
        <v>202</v>
      </c>
      <c r="I15" s="35" t="b">
        <v>1</v>
      </c>
    </row>
    <row r="16" spans="3:13" x14ac:dyDescent="0.25">
      <c r="C16" s="49">
        <v>11</v>
      </c>
      <c r="D16" s="35" t="s">
        <v>194</v>
      </c>
      <c r="E16" s="35" t="s">
        <v>166</v>
      </c>
      <c r="F16" s="35" t="s">
        <v>179</v>
      </c>
      <c r="G16" s="47" t="s">
        <v>177</v>
      </c>
      <c r="H16" s="47" t="s">
        <v>202</v>
      </c>
      <c r="I16" s="35" t="b">
        <v>1</v>
      </c>
    </row>
    <row r="17" spans="3:13" x14ac:dyDescent="0.25">
      <c r="C17" s="49">
        <v>12</v>
      </c>
      <c r="D17" s="35" t="s">
        <v>194</v>
      </c>
      <c r="E17" s="35" t="s">
        <v>166</v>
      </c>
      <c r="F17" s="35" t="s">
        <v>180</v>
      </c>
      <c r="G17" s="47" t="s">
        <v>177</v>
      </c>
      <c r="H17" s="47" t="s">
        <v>202</v>
      </c>
      <c r="I17" s="35" t="b">
        <v>1</v>
      </c>
    </row>
    <row r="18" spans="3:13" x14ac:dyDescent="0.25">
      <c r="C18" s="49">
        <v>13</v>
      </c>
      <c r="D18" s="35" t="s">
        <v>194</v>
      </c>
      <c r="E18" s="35" t="s">
        <v>166</v>
      </c>
      <c r="F18" s="35" t="s">
        <v>181</v>
      </c>
      <c r="G18" s="47" t="s">
        <v>177</v>
      </c>
      <c r="H18" s="47" t="s">
        <v>202</v>
      </c>
      <c r="I18" s="35" t="b">
        <v>1</v>
      </c>
      <c r="K18" s="30" t="s">
        <v>204</v>
      </c>
      <c r="M18" s="49" t="s">
        <v>216</v>
      </c>
    </row>
    <row r="19" spans="3:13" x14ac:dyDescent="0.25">
      <c r="C19" s="49">
        <v>14</v>
      </c>
      <c r="D19" s="35" t="s">
        <v>194</v>
      </c>
      <c r="E19" s="35" t="s">
        <v>166</v>
      </c>
      <c r="F19" s="35" t="s">
        <v>182</v>
      </c>
      <c r="G19" s="49" t="s">
        <v>193</v>
      </c>
      <c r="H19" s="47" t="s">
        <v>204</v>
      </c>
      <c r="I19" s="35" t="b">
        <v>1</v>
      </c>
    </row>
    <row r="20" spans="3:13" x14ac:dyDescent="0.25">
      <c r="C20" s="49">
        <v>15</v>
      </c>
      <c r="D20" s="35" t="s">
        <v>194</v>
      </c>
      <c r="E20" s="35" t="s">
        <v>166</v>
      </c>
      <c r="F20" s="35" t="s">
        <v>183</v>
      </c>
      <c r="G20" s="49" t="s">
        <v>193</v>
      </c>
      <c r="H20" s="47" t="s">
        <v>205</v>
      </c>
      <c r="I20" s="35" t="b">
        <v>1</v>
      </c>
    </row>
    <row r="21" spans="3:13" x14ac:dyDescent="0.25">
      <c r="C21" s="49">
        <v>16</v>
      </c>
      <c r="D21" t="s">
        <v>194</v>
      </c>
      <c r="E21" t="s">
        <v>166</v>
      </c>
      <c r="F21" t="s">
        <v>222</v>
      </c>
      <c r="G21" s="47" t="s">
        <v>193</v>
      </c>
      <c r="H21" s="47" t="s">
        <v>204</v>
      </c>
      <c r="I21" t="b">
        <v>1</v>
      </c>
    </row>
    <row r="22" spans="3:13" x14ac:dyDescent="0.25">
      <c r="C22" s="49">
        <v>17</v>
      </c>
      <c r="D22" t="s">
        <v>194</v>
      </c>
      <c r="E22" t="s">
        <v>166</v>
      </c>
      <c r="F22" t="s">
        <v>183</v>
      </c>
      <c r="G22" s="47" t="s">
        <v>193</v>
      </c>
      <c r="H22" s="47" t="s">
        <v>205</v>
      </c>
      <c r="I22" t="b">
        <v>1</v>
      </c>
    </row>
    <row r="25" spans="3:13" x14ac:dyDescent="0.25">
      <c r="K25" s="30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30">
        <v>1</v>
      </c>
      <c r="E39" t="s">
        <v>194</v>
      </c>
      <c r="F39" t="s">
        <v>166</v>
      </c>
      <c r="G39" t="s">
        <v>167</v>
      </c>
      <c r="H39" s="30" t="s">
        <v>195</v>
      </c>
      <c r="I39" t="s">
        <v>202</v>
      </c>
    </row>
    <row r="40" spans="4:9" x14ac:dyDescent="0.25">
      <c r="D40" s="30">
        <v>2</v>
      </c>
      <c r="E40" s="24" t="s">
        <v>194</v>
      </c>
      <c r="F40" s="24" t="s">
        <v>166</v>
      </c>
      <c r="G40" t="s">
        <v>168</v>
      </c>
      <c r="H40" s="30" t="s">
        <v>195</v>
      </c>
      <c r="I40" s="24" t="s">
        <v>202</v>
      </c>
    </row>
    <row r="41" spans="4:9" x14ac:dyDescent="0.25">
      <c r="D41" s="30">
        <v>3</v>
      </c>
      <c r="E41" s="24" t="s">
        <v>194</v>
      </c>
      <c r="F41" s="24" t="s">
        <v>166</v>
      </c>
      <c r="G41" t="s">
        <v>169</v>
      </c>
      <c r="H41" s="30" t="s">
        <v>195</v>
      </c>
      <c r="I41" s="24" t="s">
        <v>202</v>
      </c>
    </row>
    <row r="42" spans="4:9" x14ac:dyDescent="0.25">
      <c r="D42" s="30">
        <v>4</v>
      </c>
      <c r="E42" s="24" t="s">
        <v>194</v>
      </c>
      <c r="F42" s="24" t="s">
        <v>166</v>
      </c>
      <c r="G42" t="s">
        <v>170</v>
      </c>
      <c r="H42" s="30" t="s">
        <v>195</v>
      </c>
      <c r="I42" s="24" t="s">
        <v>202</v>
      </c>
    </row>
    <row r="43" spans="4:9" x14ac:dyDescent="0.25">
      <c r="D43" s="30">
        <v>5</v>
      </c>
      <c r="E43" s="24" t="s">
        <v>194</v>
      </c>
      <c r="F43" s="24" t="s">
        <v>166</v>
      </c>
      <c r="G43" t="s">
        <v>171</v>
      </c>
      <c r="H43" s="30" t="s">
        <v>195</v>
      </c>
      <c r="I43" t="s">
        <v>203</v>
      </c>
    </row>
    <row r="44" spans="4:9" x14ac:dyDescent="0.25">
      <c r="D44" s="30">
        <v>6</v>
      </c>
      <c r="E44" s="24" t="s">
        <v>194</v>
      </c>
      <c r="F44" s="24" t="s">
        <v>166</v>
      </c>
      <c r="G44" t="s">
        <v>172</v>
      </c>
      <c r="H44" s="30" t="s">
        <v>195</v>
      </c>
      <c r="I44" s="24" t="s">
        <v>203</v>
      </c>
    </row>
    <row r="45" spans="4:9" x14ac:dyDescent="0.25">
      <c r="D45" s="30">
        <v>7</v>
      </c>
      <c r="E45" s="24" t="s">
        <v>194</v>
      </c>
      <c r="F45" s="24" t="s">
        <v>166</v>
      </c>
      <c r="G45" t="s">
        <v>173</v>
      </c>
      <c r="H45" s="30" t="s">
        <v>195</v>
      </c>
      <c r="I45" s="24" t="s">
        <v>203</v>
      </c>
    </row>
    <row r="46" spans="4:9" x14ac:dyDescent="0.25">
      <c r="D46" s="30">
        <v>8</v>
      </c>
      <c r="E46" s="24" t="s">
        <v>194</v>
      </c>
      <c r="F46" s="24" t="s">
        <v>166</v>
      </c>
      <c r="G46" t="s">
        <v>174</v>
      </c>
      <c r="H46" s="30" t="s">
        <v>195</v>
      </c>
      <c r="I46" s="24" t="s">
        <v>204</v>
      </c>
    </row>
    <row r="47" spans="4:9" x14ac:dyDescent="0.25">
      <c r="D47" s="30">
        <v>9</v>
      </c>
      <c r="E47" s="24" t="s">
        <v>194</v>
      </c>
      <c r="F47" s="24" t="s">
        <v>166</v>
      </c>
      <c r="G47" t="s">
        <v>175</v>
      </c>
      <c r="H47" s="30" t="s">
        <v>195</v>
      </c>
      <c r="I47" s="24" t="s">
        <v>205</v>
      </c>
    </row>
    <row r="48" spans="4:9" x14ac:dyDescent="0.25">
      <c r="D48" s="30">
        <v>10</v>
      </c>
      <c r="E48" s="24" t="s">
        <v>194</v>
      </c>
      <c r="F48" s="24" t="s">
        <v>166</v>
      </c>
      <c r="G48" t="s">
        <v>176</v>
      </c>
      <c r="H48" s="30" t="s">
        <v>177</v>
      </c>
      <c r="I48" s="24" t="s">
        <v>202</v>
      </c>
    </row>
    <row r="49" spans="4:9" x14ac:dyDescent="0.25">
      <c r="D49" s="30">
        <v>11</v>
      </c>
      <c r="E49" s="24" t="s">
        <v>194</v>
      </c>
      <c r="F49" s="24" t="s">
        <v>166</v>
      </c>
      <c r="G49" t="s">
        <v>179</v>
      </c>
      <c r="H49" s="30" t="s">
        <v>177</v>
      </c>
      <c r="I49" s="24" t="s">
        <v>202</v>
      </c>
    </row>
    <row r="50" spans="4:9" x14ac:dyDescent="0.25">
      <c r="D50" s="30">
        <v>12</v>
      </c>
      <c r="E50" s="24" t="s">
        <v>194</v>
      </c>
      <c r="F50" s="24" t="s">
        <v>166</v>
      </c>
      <c r="G50" t="s">
        <v>180</v>
      </c>
      <c r="H50" s="30" t="s">
        <v>177</v>
      </c>
      <c r="I50" s="24" t="s">
        <v>202</v>
      </c>
    </row>
    <row r="51" spans="4:9" x14ac:dyDescent="0.25">
      <c r="D51" s="30">
        <v>13</v>
      </c>
      <c r="E51" s="24" t="s">
        <v>194</v>
      </c>
      <c r="F51" s="24" t="s">
        <v>166</v>
      </c>
      <c r="G51" t="s">
        <v>181</v>
      </c>
      <c r="H51" s="30" t="s">
        <v>177</v>
      </c>
      <c r="I51" s="24" t="s">
        <v>202</v>
      </c>
    </row>
    <row r="52" spans="4:9" x14ac:dyDescent="0.25">
      <c r="D52" s="30">
        <v>14</v>
      </c>
      <c r="E52" s="24" t="s">
        <v>194</v>
      </c>
      <c r="F52" s="24" t="s">
        <v>166</v>
      </c>
      <c r="G52" t="s">
        <v>182</v>
      </c>
      <c r="H52" s="30" t="s">
        <v>193</v>
      </c>
      <c r="I52" s="24" t="s">
        <v>204</v>
      </c>
    </row>
    <row r="53" spans="4:9" x14ac:dyDescent="0.25">
      <c r="D53" s="30">
        <v>15</v>
      </c>
      <c r="E53" s="24" t="s">
        <v>194</v>
      </c>
      <c r="F53" s="24" t="s">
        <v>166</v>
      </c>
      <c r="G53" t="s">
        <v>183</v>
      </c>
      <c r="H53" s="30" t="s">
        <v>193</v>
      </c>
      <c r="I53" s="24" t="s">
        <v>205</v>
      </c>
    </row>
    <row r="54" spans="4:9" x14ac:dyDescent="0.25">
      <c r="D54" s="31">
        <v>16</v>
      </c>
      <c r="E54" s="32" t="s">
        <v>197</v>
      </c>
      <c r="F54" s="32" t="s">
        <v>166</v>
      </c>
      <c r="G54" s="32" t="s">
        <v>184</v>
      </c>
      <c r="H54" s="31" t="s">
        <v>196</v>
      </c>
      <c r="I54" s="32" t="s">
        <v>202</v>
      </c>
    </row>
    <row r="55" spans="4:9" x14ac:dyDescent="0.25">
      <c r="D55" s="31">
        <v>17</v>
      </c>
      <c r="E55" s="32" t="s">
        <v>197</v>
      </c>
      <c r="F55" s="32" t="s">
        <v>166</v>
      </c>
      <c r="G55" s="32" t="s">
        <v>185</v>
      </c>
      <c r="H55" s="31" t="s">
        <v>196</v>
      </c>
      <c r="I55" s="32" t="s">
        <v>202</v>
      </c>
    </row>
    <row r="56" spans="4:9" x14ac:dyDescent="0.25">
      <c r="D56" s="31">
        <v>18</v>
      </c>
      <c r="E56" s="32" t="s">
        <v>197</v>
      </c>
      <c r="F56" s="32" t="s">
        <v>166</v>
      </c>
      <c r="G56" s="32" t="s">
        <v>186</v>
      </c>
      <c r="H56" s="31" t="s">
        <v>196</v>
      </c>
      <c r="I56" s="32" t="s">
        <v>202</v>
      </c>
    </row>
    <row r="57" spans="4:9" x14ac:dyDescent="0.25">
      <c r="D57" s="23">
        <v>19</v>
      </c>
      <c r="E57" s="21" t="s">
        <v>197</v>
      </c>
      <c r="F57" s="21" t="s">
        <v>166</v>
      </c>
      <c r="G57" s="21" t="s">
        <v>187</v>
      </c>
      <c r="H57" s="23" t="s">
        <v>196</v>
      </c>
      <c r="I57" s="21" t="s">
        <v>202</v>
      </c>
    </row>
    <row r="58" spans="4:9" x14ac:dyDescent="0.25">
      <c r="D58" s="23">
        <v>20</v>
      </c>
      <c r="E58" s="21" t="s">
        <v>197</v>
      </c>
      <c r="F58" s="21" t="s">
        <v>166</v>
      </c>
      <c r="G58" s="21" t="s">
        <v>188</v>
      </c>
      <c r="H58" s="23" t="s">
        <v>196</v>
      </c>
      <c r="I58" s="21" t="s">
        <v>203</v>
      </c>
    </row>
    <row r="59" spans="4:9" x14ac:dyDescent="0.25">
      <c r="D59" s="23">
        <v>21</v>
      </c>
      <c r="E59" s="21" t="s">
        <v>197</v>
      </c>
      <c r="F59" s="21" t="s">
        <v>166</v>
      </c>
      <c r="G59" s="21" t="s">
        <v>189</v>
      </c>
      <c r="H59" s="23" t="s">
        <v>196</v>
      </c>
      <c r="I59" s="21" t="s">
        <v>203</v>
      </c>
    </row>
    <row r="60" spans="4:9" x14ac:dyDescent="0.25">
      <c r="D60" s="23">
        <v>22</v>
      </c>
      <c r="E60" s="21" t="s">
        <v>197</v>
      </c>
      <c r="F60" s="21" t="s">
        <v>166</v>
      </c>
      <c r="G60" s="21" t="s">
        <v>190</v>
      </c>
      <c r="H60" s="23" t="s">
        <v>196</v>
      </c>
      <c r="I60" s="21" t="s">
        <v>203</v>
      </c>
    </row>
    <row r="61" spans="4:9" x14ac:dyDescent="0.25">
      <c r="D61" s="31">
        <v>23</v>
      </c>
      <c r="E61" s="32" t="s">
        <v>197</v>
      </c>
      <c r="F61" s="32" t="s">
        <v>166</v>
      </c>
      <c r="G61" s="32" t="s">
        <v>191</v>
      </c>
      <c r="H61" s="31" t="s">
        <v>196</v>
      </c>
      <c r="I61" s="32" t="s">
        <v>204</v>
      </c>
    </row>
    <row r="62" spans="4:9" x14ac:dyDescent="0.25">
      <c r="D62" s="23">
        <v>24</v>
      </c>
      <c r="E62" s="21" t="s">
        <v>197</v>
      </c>
      <c r="F62" s="21" t="s">
        <v>166</v>
      </c>
      <c r="G62" s="21" t="s">
        <v>192</v>
      </c>
      <c r="H62" s="23" t="s">
        <v>196</v>
      </c>
      <c r="I62" s="21" t="s">
        <v>205</v>
      </c>
    </row>
    <row r="67" spans="4:10" x14ac:dyDescent="0.25">
      <c r="D67" t="s">
        <v>219</v>
      </c>
    </row>
    <row r="69" spans="4:10" x14ac:dyDescent="0.25">
      <c r="D69" s="53" t="s">
        <v>200</v>
      </c>
      <c r="E69" s="54" t="s">
        <v>198</v>
      </c>
      <c r="F69" s="54" t="s">
        <v>124</v>
      </c>
      <c r="G69" s="54" t="s">
        <v>129</v>
      </c>
      <c r="H69" s="54" t="s">
        <v>199</v>
      </c>
      <c r="I69" s="54" t="s">
        <v>201</v>
      </c>
      <c r="J69" s="55" t="s">
        <v>217</v>
      </c>
    </row>
    <row r="70" spans="4:10" x14ac:dyDescent="0.25">
      <c r="D70" s="56">
        <v>1</v>
      </c>
      <c r="E70" s="51" t="s">
        <v>194</v>
      </c>
      <c r="F70" s="51" t="s">
        <v>166</v>
      </c>
      <c r="G70" s="51" t="s">
        <v>167</v>
      </c>
      <c r="H70" s="57" t="s">
        <v>195</v>
      </c>
      <c r="I70" s="57" t="s">
        <v>202</v>
      </c>
      <c r="J70" s="50" t="b">
        <v>1</v>
      </c>
    </row>
    <row r="71" spans="4:10" x14ac:dyDescent="0.25">
      <c r="D71" s="56">
        <v>2</v>
      </c>
      <c r="E71" s="51" t="s">
        <v>194</v>
      </c>
      <c r="F71" s="51" t="s">
        <v>166</v>
      </c>
      <c r="G71" s="51" t="s">
        <v>168</v>
      </c>
      <c r="H71" s="57" t="s">
        <v>195</v>
      </c>
      <c r="I71" s="57" t="s">
        <v>202</v>
      </c>
      <c r="J71" s="50" t="b">
        <v>1</v>
      </c>
    </row>
    <row r="72" spans="4:10" x14ac:dyDescent="0.25">
      <c r="D72" s="56">
        <v>3</v>
      </c>
      <c r="E72" s="51" t="s">
        <v>194</v>
      </c>
      <c r="F72" s="51" t="s">
        <v>166</v>
      </c>
      <c r="G72" s="51" t="s">
        <v>169</v>
      </c>
      <c r="H72" s="57" t="s">
        <v>195</v>
      </c>
      <c r="I72" s="57" t="s">
        <v>202</v>
      </c>
      <c r="J72" s="50" t="b">
        <v>1</v>
      </c>
    </row>
    <row r="73" spans="4:10" x14ac:dyDescent="0.25">
      <c r="D73" s="56">
        <v>4</v>
      </c>
      <c r="E73" s="51" t="s">
        <v>194</v>
      </c>
      <c r="F73" s="51" t="s">
        <v>166</v>
      </c>
      <c r="G73" s="51" t="s">
        <v>170</v>
      </c>
      <c r="H73" s="57" t="s">
        <v>195</v>
      </c>
      <c r="I73" s="57" t="s">
        <v>202</v>
      </c>
      <c r="J73" s="50" t="b">
        <v>1</v>
      </c>
    </row>
    <row r="74" spans="4:10" x14ac:dyDescent="0.25">
      <c r="D74" s="56">
        <v>5</v>
      </c>
      <c r="E74" s="51" t="s">
        <v>194</v>
      </c>
      <c r="F74" s="51" t="s">
        <v>166</v>
      </c>
      <c r="G74" s="51" t="s">
        <v>171</v>
      </c>
      <c r="H74" s="57" t="s">
        <v>195</v>
      </c>
      <c r="I74" s="57" t="s">
        <v>203</v>
      </c>
      <c r="J74" s="50" t="b">
        <v>1</v>
      </c>
    </row>
    <row r="75" spans="4:10" x14ac:dyDescent="0.25">
      <c r="D75" s="56">
        <v>6</v>
      </c>
      <c r="E75" s="51" t="s">
        <v>194</v>
      </c>
      <c r="F75" s="51" t="s">
        <v>166</v>
      </c>
      <c r="G75" s="51" t="s">
        <v>172</v>
      </c>
      <c r="H75" s="57" t="s">
        <v>195</v>
      </c>
      <c r="I75" s="57" t="s">
        <v>203</v>
      </c>
      <c r="J75" s="50" t="b">
        <v>1</v>
      </c>
    </row>
    <row r="76" spans="4:10" x14ac:dyDescent="0.25">
      <c r="D76" s="56">
        <v>7</v>
      </c>
      <c r="E76" s="51" t="s">
        <v>194</v>
      </c>
      <c r="F76" s="51" t="s">
        <v>166</v>
      </c>
      <c r="G76" s="51" t="s">
        <v>173</v>
      </c>
      <c r="H76" s="57" t="s">
        <v>195</v>
      </c>
      <c r="I76" s="57" t="s">
        <v>203</v>
      </c>
      <c r="J76" s="50" t="b">
        <v>1</v>
      </c>
    </row>
    <row r="77" spans="4:10" x14ac:dyDescent="0.25">
      <c r="D77" s="56">
        <v>8</v>
      </c>
      <c r="E77" s="51" t="s">
        <v>194</v>
      </c>
      <c r="F77" s="51" t="s">
        <v>166</v>
      </c>
      <c r="G77" s="51" t="s">
        <v>174</v>
      </c>
      <c r="H77" s="57" t="s">
        <v>195</v>
      </c>
      <c r="I77" s="57" t="s">
        <v>204</v>
      </c>
      <c r="J77" s="50" t="b">
        <v>1</v>
      </c>
    </row>
    <row r="78" spans="4:10" x14ac:dyDescent="0.25">
      <c r="D78" s="56">
        <v>9</v>
      </c>
      <c r="E78" s="51" t="s">
        <v>194</v>
      </c>
      <c r="F78" s="51" t="s">
        <v>166</v>
      </c>
      <c r="G78" s="51" t="s">
        <v>175</v>
      </c>
      <c r="H78" s="57" t="s">
        <v>195</v>
      </c>
      <c r="I78" s="57" t="s">
        <v>205</v>
      </c>
      <c r="J78" s="50" t="b">
        <v>1</v>
      </c>
    </row>
    <row r="79" spans="4:10" x14ac:dyDescent="0.25">
      <c r="D79" s="56">
        <v>10</v>
      </c>
      <c r="E79" s="51" t="s">
        <v>194</v>
      </c>
      <c r="F79" s="51" t="s">
        <v>166</v>
      </c>
      <c r="G79" s="51" t="s">
        <v>176</v>
      </c>
      <c r="H79" s="57" t="s">
        <v>177</v>
      </c>
      <c r="I79" s="57" t="s">
        <v>202</v>
      </c>
      <c r="J79" s="50" t="b">
        <v>1</v>
      </c>
    </row>
    <row r="80" spans="4:10" x14ac:dyDescent="0.25">
      <c r="D80" s="56">
        <v>11</v>
      </c>
      <c r="E80" s="51" t="s">
        <v>194</v>
      </c>
      <c r="F80" s="51" t="s">
        <v>166</v>
      </c>
      <c r="G80" s="51" t="s">
        <v>179</v>
      </c>
      <c r="H80" s="57" t="s">
        <v>177</v>
      </c>
      <c r="I80" s="57" t="s">
        <v>202</v>
      </c>
      <c r="J80" s="50" t="b">
        <v>1</v>
      </c>
    </row>
    <row r="81" spans="4:10" x14ac:dyDescent="0.25">
      <c r="D81" s="56">
        <v>12</v>
      </c>
      <c r="E81" s="51" t="s">
        <v>194</v>
      </c>
      <c r="F81" s="51" t="s">
        <v>166</v>
      </c>
      <c r="G81" s="51" t="s">
        <v>180</v>
      </c>
      <c r="H81" s="57" t="s">
        <v>177</v>
      </c>
      <c r="I81" s="57" t="s">
        <v>202</v>
      </c>
      <c r="J81" s="50" t="b">
        <v>1</v>
      </c>
    </row>
    <row r="82" spans="4:10" x14ac:dyDescent="0.25">
      <c r="D82" s="56">
        <v>13</v>
      </c>
      <c r="E82" s="51" t="s">
        <v>194</v>
      </c>
      <c r="F82" s="51" t="s">
        <v>166</v>
      </c>
      <c r="G82" s="51" t="s">
        <v>181</v>
      </c>
      <c r="H82" s="57" t="s">
        <v>177</v>
      </c>
      <c r="I82" s="57" t="s">
        <v>202</v>
      </c>
      <c r="J82" s="50" t="b">
        <v>1</v>
      </c>
    </row>
    <row r="83" spans="4:10" x14ac:dyDescent="0.25">
      <c r="D83" s="56">
        <v>14</v>
      </c>
      <c r="E83" s="51" t="s">
        <v>194</v>
      </c>
      <c r="F83" s="51" t="s">
        <v>166</v>
      </c>
      <c r="G83" s="51" t="s">
        <v>182</v>
      </c>
      <c r="H83" s="58" t="s">
        <v>193</v>
      </c>
      <c r="I83" s="57" t="s">
        <v>204</v>
      </c>
      <c r="J83" s="50" t="b">
        <v>1</v>
      </c>
    </row>
    <row r="84" spans="4:10" x14ac:dyDescent="0.25">
      <c r="D84" s="56">
        <v>15</v>
      </c>
      <c r="E84" s="51" t="s">
        <v>194</v>
      </c>
      <c r="F84" s="51" t="s">
        <v>166</v>
      </c>
      <c r="G84" s="51" t="s">
        <v>183</v>
      </c>
      <c r="H84" s="58" t="s">
        <v>193</v>
      </c>
      <c r="I84" s="57" t="s">
        <v>205</v>
      </c>
      <c r="J84" s="50" t="b">
        <v>1</v>
      </c>
    </row>
    <row r="85" spans="4:10" x14ac:dyDescent="0.25">
      <c r="D85" s="56">
        <v>16</v>
      </c>
      <c r="E85" s="51" t="s">
        <v>197</v>
      </c>
      <c r="F85" s="51" t="s">
        <v>166</v>
      </c>
      <c r="G85" s="51" t="s">
        <v>184</v>
      </c>
      <c r="H85" s="58" t="s">
        <v>196</v>
      </c>
      <c r="I85" s="57" t="s">
        <v>202</v>
      </c>
      <c r="J85" s="50" t="b">
        <v>1</v>
      </c>
    </row>
    <row r="86" spans="4:10" x14ac:dyDescent="0.25">
      <c r="D86" s="56">
        <v>17</v>
      </c>
      <c r="E86" s="51" t="s">
        <v>197</v>
      </c>
      <c r="F86" s="51" t="s">
        <v>166</v>
      </c>
      <c r="G86" s="51" t="s">
        <v>185</v>
      </c>
      <c r="H86" s="58" t="s">
        <v>196</v>
      </c>
      <c r="I86" s="57" t="s">
        <v>202</v>
      </c>
      <c r="J86" s="50" t="b">
        <v>1</v>
      </c>
    </row>
    <row r="87" spans="4:10" x14ac:dyDescent="0.25">
      <c r="D87" s="56">
        <v>18</v>
      </c>
      <c r="E87" s="51" t="s">
        <v>197</v>
      </c>
      <c r="F87" s="51" t="s">
        <v>166</v>
      </c>
      <c r="G87" s="51" t="s">
        <v>186</v>
      </c>
      <c r="H87" s="58" t="s">
        <v>196</v>
      </c>
      <c r="I87" s="57" t="s">
        <v>202</v>
      </c>
      <c r="J87" s="50" t="b">
        <v>1</v>
      </c>
    </row>
    <row r="88" spans="4:10" x14ac:dyDescent="0.25">
      <c r="D88" s="56">
        <v>19</v>
      </c>
      <c r="E88" s="51" t="s">
        <v>197</v>
      </c>
      <c r="F88" s="51" t="s">
        <v>166</v>
      </c>
      <c r="G88" s="51" t="s">
        <v>211</v>
      </c>
      <c r="H88" s="58" t="s">
        <v>196</v>
      </c>
      <c r="I88" s="57" t="s">
        <v>216</v>
      </c>
      <c r="J88" s="50" t="b">
        <v>0</v>
      </c>
    </row>
    <row r="89" spans="4:10" x14ac:dyDescent="0.25">
      <c r="D89" s="56">
        <v>20</v>
      </c>
      <c r="E89" s="51" t="s">
        <v>197</v>
      </c>
      <c r="F89" s="51" t="s">
        <v>166</v>
      </c>
      <c r="G89" s="51" t="s">
        <v>212</v>
      </c>
      <c r="H89" s="58" t="s">
        <v>196</v>
      </c>
      <c r="I89" s="57" t="s">
        <v>216</v>
      </c>
      <c r="J89" s="50" t="b">
        <v>0</v>
      </c>
    </row>
    <row r="90" spans="4:10" x14ac:dyDescent="0.25">
      <c r="D90" s="56">
        <v>21</v>
      </c>
      <c r="E90" s="51" t="s">
        <v>197</v>
      </c>
      <c r="F90" s="51" t="s">
        <v>166</v>
      </c>
      <c r="G90" s="51" t="s">
        <v>214</v>
      </c>
      <c r="H90" s="58" t="s">
        <v>196</v>
      </c>
      <c r="I90" s="57" t="s">
        <v>216</v>
      </c>
      <c r="J90" s="50" t="b">
        <v>0</v>
      </c>
    </row>
    <row r="91" spans="4:10" x14ac:dyDescent="0.25">
      <c r="D91" s="56">
        <v>22</v>
      </c>
      <c r="E91" s="51" t="s">
        <v>197</v>
      </c>
      <c r="F91" s="51" t="s">
        <v>166</v>
      </c>
      <c r="G91" s="51" t="s">
        <v>213</v>
      </c>
      <c r="H91" s="58" t="s">
        <v>196</v>
      </c>
      <c r="I91" s="57" t="s">
        <v>216</v>
      </c>
      <c r="J91" s="50" t="b">
        <v>0</v>
      </c>
    </row>
    <row r="92" spans="4:10" x14ac:dyDescent="0.25">
      <c r="D92" s="56">
        <v>23</v>
      </c>
      <c r="E92" s="51" t="s">
        <v>197</v>
      </c>
      <c r="F92" s="51" t="s">
        <v>166</v>
      </c>
      <c r="G92" s="51" t="s">
        <v>191</v>
      </c>
      <c r="H92" s="58" t="s">
        <v>196</v>
      </c>
      <c r="I92" s="57" t="s">
        <v>204</v>
      </c>
      <c r="J92" s="50" t="b">
        <v>1</v>
      </c>
    </row>
    <row r="93" spans="4:10" x14ac:dyDescent="0.25">
      <c r="D93" s="56">
        <v>24</v>
      </c>
      <c r="E93" s="51" t="s">
        <v>197</v>
      </c>
      <c r="F93" s="51" t="s">
        <v>166</v>
      </c>
      <c r="G93" s="51" t="s">
        <v>207</v>
      </c>
      <c r="H93" s="58" t="s">
        <v>196</v>
      </c>
      <c r="I93" s="57" t="s">
        <v>215</v>
      </c>
      <c r="J93" s="50" t="b">
        <v>0</v>
      </c>
    </row>
    <row r="94" spans="4:10" x14ac:dyDescent="0.25">
      <c r="D94" s="56">
        <v>25</v>
      </c>
      <c r="E94" s="51" t="s">
        <v>197</v>
      </c>
      <c r="F94" s="51" t="s">
        <v>166</v>
      </c>
      <c r="G94" s="51" t="s">
        <v>208</v>
      </c>
      <c r="H94" s="58" t="s">
        <v>196</v>
      </c>
      <c r="I94" s="57" t="s">
        <v>215</v>
      </c>
      <c r="J94" s="50" t="b">
        <v>0</v>
      </c>
    </row>
    <row r="95" spans="4:10" x14ac:dyDescent="0.25">
      <c r="D95" s="56">
        <v>26</v>
      </c>
      <c r="E95" s="51" t="s">
        <v>197</v>
      </c>
      <c r="F95" s="51" t="s">
        <v>166</v>
      </c>
      <c r="G95" s="51" t="s">
        <v>209</v>
      </c>
      <c r="H95" s="58" t="s">
        <v>196</v>
      </c>
      <c r="I95" s="57" t="s">
        <v>215</v>
      </c>
      <c r="J95" s="50" t="b">
        <v>0</v>
      </c>
    </row>
    <row r="96" spans="4:10" x14ac:dyDescent="0.25">
      <c r="D96" s="59">
        <v>27</v>
      </c>
      <c r="E96" s="52" t="s">
        <v>197</v>
      </c>
      <c r="F96" s="52" t="s">
        <v>166</v>
      </c>
      <c r="G96" s="52" t="s">
        <v>210</v>
      </c>
      <c r="H96" s="60" t="s">
        <v>196</v>
      </c>
      <c r="I96" s="61" t="s">
        <v>215</v>
      </c>
      <c r="J96" s="62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6" sqref="A6:XFD6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K33"/>
  <sheetViews>
    <sheetView workbookViewId="0">
      <selection activeCell="A6" sqref="A6"/>
    </sheetView>
  </sheetViews>
  <sheetFormatPr defaultRowHeight="15" x14ac:dyDescent="0.25"/>
  <cols>
    <col min="1" max="1" width="9.140625" style="66"/>
    <col min="2" max="2" width="28.42578125" style="66" bestFit="1" customWidth="1"/>
    <col min="3" max="3" width="19.85546875" style="66" bestFit="1" customWidth="1"/>
    <col min="4" max="4" width="39.7109375" style="66" bestFit="1" customWidth="1"/>
    <col min="5" max="5" width="45.42578125" style="66" bestFit="1" customWidth="1"/>
    <col min="6" max="6" width="19" style="66" bestFit="1" customWidth="1"/>
    <col min="7" max="7" width="9.140625" style="66"/>
    <col min="8" max="8" width="13.28515625" style="66" bestFit="1" customWidth="1"/>
    <col min="9" max="9" width="17.28515625" style="66" bestFit="1" customWidth="1"/>
    <col min="10" max="16384" width="9.140625" style="66"/>
  </cols>
  <sheetData>
    <row r="1" spans="1:11" s="69" customFormat="1" ht="15.75" x14ac:dyDescent="0.25">
      <c r="A1" s="65" t="s">
        <v>0</v>
      </c>
      <c r="B1" s="65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8"/>
    </row>
    <row r="2" spans="1:11" s="69" customFormat="1" ht="15.75" x14ac:dyDescent="0.25">
      <c r="A2" s="65"/>
      <c r="B2" s="65" t="s">
        <v>88</v>
      </c>
      <c r="C2" s="64" t="s">
        <v>11</v>
      </c>
      <c r="D2" s="64" t="s">
        <v>24</v>
      </c>
      <c r="E2" s="64" t="s">
        <v>23</v>
      </c>
      <c r="F2" s="64" t="s">
        <v>22</v>
      </c>
      <c r="G2" s="64" t="s">
        <v>21</v>
      </c>
      <c r="H2" s="64" t="s">
        <v>43</v>
      </c>
      <c r="I2" s="64" t="s">
        <v>20</v>
      </c>
      <c r="J2" s="64"/>
      <c r="K2" s="68"/>
    </row>
    <row r="4" spans="1:11" s="71" customFormat="1" x14ac:dyDescent="0.25">
      <c r="A4" s="70" t="s">
        <v>38</v>
      </c>
      <c r="B4" s="70" t="s">
        <v>39</v>
      </c>
      <c r="C4" s="100" t="s">
        <v>263</v>
      </c>
      <c r="D4" s="101" t="s">
        <v>279</v>
      </c>
      <c r="E4" s="70" t="s">
        <v>118</v>
      </c>
      <c r="F4" s="71">
        <v>63</v>
      </c>
      <c r="G4" s="101">
        <v>63.36</v>
      </c>
      <c r="H4" s="71">
        <v>0</v>
      </c>
      <c r="I4" s="71">
        <v>0</v>
      </c>
    </row>
    <row r="5" spans="1:11" x14ac:dyDescent="0.25">
      <c r="A5" s="66" t="s">
        <v>38</v>
      </c>
      <c r="B5" s="66" t="s">
        <v>141</v>
      </c>
      <c r="C5" s="66" t="s">
        <v>10</v>
      </c>
      <c r="D5" s="66" t="s">
        <v>263</v>
      </c>
      <c r="E5" s="66" t="s">
        <v>266</v>
      </c>
    </row>
    <row r="6" spans="1:11" x14ac:dyDescent="0.25">
      <c r="A6" s="116" t="s">
        <v>38</v>
      </c>
      <c r="B6" s="116" t="s">
        <v>141</v>
      </c>
      <c r="C6" s="116" t="s">
        <v>10</v>
      </c>
      <c r="D6" s="116" t="s">
        <v>261</v>
      </c>
      <c r="E6" s="116" t="s">
        <v>264</v>
      </c>
    </row>
    <row r="7" spans="1:11" s="101" customFormat="1" x14ac:dyDescent="0.25">
      <c r="A7" s="100" t="s">
        <v>38</v>
      </c>
      <c r="B7" s="100" t="s">
        <v>39</v>
      </c>
      <c r="C7" s="100" t="s">
        <v>263</v>
      </c>
      <c r="D7" s="101" t="s">
        <v>280</v>
      </c>
      <c r="E7" s="100" t="s">
        <v>118</v>
      </c>
      <c r="F7" s="101">
        <f>F4</f>
        <v>63</v>
      </c>
      <c r="G7" s="101">
        <f>G4</f>
        <v>63.36</v>
      </c>
      <c r="H7" s="101">
        <v>0</v>
      </c>
      <c r="I7" s="101">
        <v>0</v>
      </c>
    </row>
    <row r="8" spans="1:11" s="95" customFormat="1" x14ac:dyDescent="0.25">
      <c r="A8" s="95" t="s">
        <v>38</v>
      </c>
      <c r="B8" s="95" t="s">
        <v>141</v>
      </c>
      <c r="C8" s="95" t="s">
        <v>10</v>
      </c>
      <c r="D8" s="95" t="s">
        <v>263</v>
      </c>
      <c r="E8" s="95" t="s">
        <v>267</v>
      </c>
    </row>
    <row r="9" spans="1:11" x14ac:dyDescent="0.25">
      <c r="A9" s="66" t="str">
        <f>A6</f>
        <v>y</v>
      </c>
      <c r="B9" s="116" t="str">
        <f t="shared" ref="B9:E9" si="0">B6</f>
        <v>create_instance</v>
      </c>
      <c r="C9" s="116" t="str">
        <f t="shared" si="0"/>
        <v>cv</v>
      </c>
      <c r="D9" s="116" t="str">
        <f t="shared" si="0"/>
        <v>nik78d2t17lib1_v78_lay</v>
      </c>
      <c r="E9" s="116" t="str">
        <f t="shared" si="0"/>
        <v>127800c_d2t17_x78c_dummy_beard_bm5</v>
      </c>
    </row>
    <row r="10" spans="1:11" s="101" customFormat="1" x14ac:dyDescent="0.25">
      <c r="A10" s="100" t="s">
        <v>38</v>
      </c>
      <c r="B10" s="100" t="s">
        <v>39</v>
      </c>
      <c r="C10" s="100" t="s">
        <v>263</v>
      </c>
      <c r="D10" s="101" t="s">
        <v>281</v>
      </c>
      <c r="E10" s="100" t="s">
        <v>118</v>
      </c>
      <c r="F10" s="119">
        <f>F7</f>
        <v>63</v>
      </c>
      <c r="G10" s="119">
        <f>G7</f>
        <v>63.36</v>
      </c>
      <c r="H10" s="101">
        <v>0</v>
      </c>
      <c r="I10" s="101">
        <v>0</v>
      </c>
    </row>
    <row r="11" spans="1:11" s="95" customFormat="1" x14ac:dyDescent="0.25">
      <c r="A11" s="95" t="s">
        <v>38</v>
      </c>
      <c r="B11" s="95" t="s">
        <v>141</v>
      </c>
      <c r="C11" s="95" t="s">
        <v>10</v>
      </c>
      <c r="D11" s="95" t="s">
        <v>263</v>
      </c>
      <c r="E11" s="95" t="s">
        <v>268</v>
      </c>
    </row>
    <row r="12" spans="1:11" x14ac:dyDescent="0.25">
      <c r="A12" s="116" t="str">
        <f>A9</f>
        <v>y</v>
      </c>
      <c r="B12" s="116" t="str">
        <f t="shared" ref="B12:E12" si="1">B9</f>
        <v>create_instance</v>
      </c>
      <c r="C12" s="116" t="str">
        <f t="shared" si="1"/>
        <v>cv</v>
      </c>
      <c r="D12" s="116" t="str">
        <f t="shared" si="1"/>
        <v>nik78d2t17lib1_v78_lay</v>
      </c>
      <c r="E12" s="116" t="str">
        <f t="shared" si="1"/>
        <v>127800c_d2t17_x78c_dummy_beard_bm5</v>
      </c>
    </row>
    <row r="13" spans="1:11" s="101" customFormat="1" x14ac:dyDescent="0.25">
      <c r="A13" s="100" t="s">
        <v>38</v>
      </c>
      <c r="B13" s="100" t="s">
        <v>39</v>
      </c>
      <c r="C13" s="100" t="s">
        <v>263</v>
      </c>
      <c r="D13" s="101" t="s">
        <v>282</v>
      </c>
      <c r="E13" s="100" t="s">
        <v>118</v>
      </c>
      <c r="F13" s="119">
        <f>F10</f>
        <v>63</v>
      </c>
      <c r="G13" s="119">
        <f>G10</f>
        <v>63.36</v>
      </c>
      <c r="H13" s="101">
        <v>0</v>
      </c>
      <c r="I13" s="101">
        <v>0</v>
      </c>
    </row>
    <row r="14" spans="1:11" s="95" customFormat="1" x14ac:dyDescent="0.25">
      <c r="A14" s="95" t="s">
        <v>38</v>
      </c>
      <c r="B14" s="95" t="s">
        <v>141</v>
      </c>
      <c r="C14" s="95" t="s">
        <v>10</v>
      </c>
      <c r="D14" s="95" t="s">
        <v>263</v>
      </c>
      <c r="E14" s="95" t="s">
        <v>269</v>
      </c>
    </row>
    <row r="15" spans="1:11" x14ac:dyDescent="0.25">
      <c r="A15" s="116" t="str">
        <f>A12</f>
        <v>y</v>
      </c>
      <c r="B15" s="116" t="str">
        <f t="shared" ref="B15:E15" si="2">B12</f>
        <v>create_instance</v>
      </c>
      <c r="C15" s="116" t="str">
        <f t="shared" si="2"/>
        <v>cv</v>
      </c>
      <c r="D15" s="116" t="str">
        <f t="shared" si="2"/>
        <v>nik78d2t17lib1_v78_lay</v>
      </c>
      <c r="E15" s="116" t="str">
        <f t="shared" si="2"/>
        <v>127800c_d2t17_x78c_dummy_beard_bm5</v>
      </c>
    </row>
    <row r="16" spans="1:11" s="101" customFormat="1" x14ac:dyDescent="0.25">
      <c r="A16" s="100" t="s">
        <v>38</v>
      </c>
      <c r="B16" s="100" t="s">
        <v>39</v>
      </c>
      <c r="C16" s="100" t="s">
        <v>263</v>
      </c>
      <c r="D16" s="101" t="s">
        <v>286</v>
      </c>
      <c r="E16" s="100" t="s">
        <v>118</v>
      </c>
      <c r="F16" s="119">
        <f>F13</f>
        <v>63</v>
      </c>
      <c r="G16" s="119">
        <f>G13</f>
        <v>63.36</v>
      </c>
      <c r="H16" s="101">
        <v>0</v>
      </c>
      <c r="I16" s="101">
        <v>0</v>
      </c>
    </row>
    <row r="17" spans="1:9" s="95" customFormat="1" x14ac:dyDescent="0.25">
      <c r="A17" s="95" t="s">
        <v>38</v>
      </c>
      <c r="B17" s="95" t="s">
        <v>141</v>
      </c>
      <c r="C17" s="95" t="s">
        <v>10</v>
      </c>
      <c r="D17" s="95" t="s">
        <v>263</v>
      </c>
      <c r="E17" s="95" t="s">
        <v>270</v>
      </c>
    </row>
    <row r="18" spans="1:9" x14ac:dyDescent="0.25">
      <c r="A18" s="116" t="str">
        <f>A15</f>
        <v>y</v>
      </c>
      <c r="B18" s="116" t="str">
        <f t="shared" ref="B18:E18" si="3">B15</f>
        <v>create_instance</v>
      </c>
      <c r="C18" s="116" t="str">
        <f t="shared" si="3"/>
        <v>cv</v>
      </c>
      <c r="D18" s="116" t="str">
        <f t="shared" si="3"/>
        <v>nik78d2t17lib1_v78_lay</v>
      </c>
      <c r="E18" s="116" t="str">
        <f t="shared" si="3"/>
        <v>127800c_d2t17_x78c_dummy_beard_bm5</v>
      </c>
    </row>
    <row r="19" spans="1:9" s="101" customFormat="1" x14ac:dyDescent="0.25">
      <c r="A19" s="100" t="s">
        <v>38</v>
      </c>
      <c r="B19" s="100" t="s">
        <v>39</v>
      </c>
      <c r="C19" s="100" t="s">
        <v>263</v>
      </c>
      <c r="D19" s="101" t="s">
        <v>283</v>
      </c>
      <c r="E19" s="100" t="s">
        <v>118</v>
      </c>
      <c r="F19" s="119">
        <f>F16</f>
        <v>63</v>
      </c>
      <c r="G19" s="119">
        <f>G16</f>
        <v>63.36</v>
      </c>
      <c r="H19" s="101">
        <v>0</v>
      </c>
      <c r="I19" s="101">
        <v>0</v>
      </c>
    </row>
    <row r="20" spans="1:9" s="95" customFormat="1" x14ac:dyDescent="0.25">
      <c r="A20" s="95" t="s">
        <v>38</v>
      </c>
      <c r="B20" s="95" t="s">
        <v>141</v>
      </c>
      <c r="C20" s="95" t="s">
        <v>10</v>
      </c>
      <c r="D20" s="95" t="s">
        <v>263</v>
      </c>
      <c r="E20" s="95" t="s">
        <v>271</v>
      </c>
    </row>
    <row r="21" spans="1:9" x14ac:dyDescent="0.25">
      <c r="A21" s="116" t="str">
        <f>A18</f>
        <v>y</v>
      </c>
      <c r="B21" s="116" t="str">
        <f t="shared" ref="B21:E21" si="4">B18</f>
        <v>create_instance</v>
      </c>
      <c r="C21" s="116" t="str">
        <f t="shared" si="4"/>
        <v>cv</v>
      </c>
      <c r="D21" s="116" t="str">
        <f t="shared" si="4"/>
        <v>nik78d2t17lib1_v78_lay</v>
      </c>
      <c r="E21" s="116" t="str">
        <f t="shared" si="4"/>
        <v>127800c_d2t17_x78c_dummy_beard_bm5</v>
      </c>
    </row>
    <row r="22" spans="1:9" s="101" customFormat="1" x14ac:dyDescent="0.25">
      <c r="A22" s="100" t="s">
        <v>38</v>
      </c>
      <c r="B22" s="100" t="s">
        <v>39</v>
      </c>
      <c r="C22" s="100" t="s">
        <v>263</v>
      </c>
      <c r="D22" s="101" t="s">
        <v>284</v>
      </c>
      <c r="E22" s="100" t="s">
        <v>118</v>
      </c>
      <c r="F22" s="119">
        <f>F19</f>
        <v>63</v>
      </c>
      <c r="G22" s="119">
        <f>G19</f>
        <v>63.36</v>
      </c>
      <c r="H22" s="101">
        <v>0</v>
      </c>
      <c r="I22" s="101">
        <v>0</v>
      </c>
    </row>
    <row r="23" spans="1:9" s="95" customFormat="1" x14ac:dyDescent="0.25">
      <c r="A23" s="95" t="s">
        <v>38</v>
      </c>
      <c r="B23" s="95" t="s">
        <v>141</v>
      </c>
      <c r="C23" s="95" t="s">
        <v>10</v>
      </c>
      <c r="D23" s="95" t="s">
        <v>263</v>
      </c>
      <c r="E23" s="95" t="s">
        <v>272</v>
      </c>
    </row>
    <row r="24" spans="1:9" x14ac:dyDescent="0.25">
      <c r="A24" s="116" t="str">
        <f>A21</f>
        <v>y</v>
      </c>
      <c r="B24" s="116" t="str">
        <f t="shared" ref="B24:E24" si="5">B21</f>
        <v>create_instance</v>
      </c>
      <c r="C24" s="116" t="str">
        <f t="shared" si="5"/>
        <v>cv</v>
      </c>
      <c r="D24" s="116" t="str">
        <f t="shared" si="5"/>
        <v>nik78d2t17lib1_v78_lay</v>
      </c>
      <c r="E24" s="116" t="str">
        <f t="shared" si="5"/>
        <v>127800c_d2t17_x78c_dummy_beard_bm5</v>
      </c>
    </row>
    <row r="25" spans="1:9" s="101" customFormat="1" x14ac:dyDescent="0.25">
      <c r="A25" s="100" t="s">
        <v>38</v>
      </c>
      <c r="B25" s="100" t="s">
        <v>39</v>
      </c>
      <c r="C25" s="100" t="s">
        <v>263</v>
      </c>
      <c r="D25" s="101" t="s">
        <v>285</v>
      </c>
      <c r="E25" s="100" t="s">
        <v>118</v>
      </c>
      <c r="F25" s="119">
        <f>F22</f>
        <v>63</v>
      </c>
      <c r="G25" s="119">
        <f>G22</f>
        <v>63.36</v>
      </c>
      <c r="H25" s="101">
        <v>0</v>
      </c>
      <c r="I25" s="101">
        <v>0</v>
      </c>
    </row>
    <row r="26" spans="1:9" s="95" customFormat="1" x14ac:dyDescent="0.25">
      <c r="A26" s="95" t="s">
        <v>38</v>
      </c>
      <c r="B26" s="95" t="s">
        <v>141</v>
      </c>
      <c r="C26" s="95" t="s">
        <v>10</v>
      </c>
      <c r="D26" s="95" t="s">
        <v>263</v>
      </c>
      <c r="E26" s="95" t="s">
        <v>273</v>
      </c>
    </row>
    <row r="27" spans="1:9" x14ac:dyDescent="0.25">
      <c r="A27" s="116" t="str">
        <f>A24</f>
        <v>y</v>
      </c>
      <c r="B27" s="116" t="str">
        <f t="shared" ref="B27:E27" si="6">B24</f>
        <v>create_instance</v>
      </c>
      <c r="C27" s="116" t="str">
        <f t="shared" si="6"/>
        <v>cv</v>
      </c>
      <c r="D27" s="116" t="str">
        <f t="shared" si="6"/>
        <v>nik78d2t17lib1_v78_lay</v>
      </c>
      <c r="E27" s="116" t="str">
        <f t="shared" si="6"/>
        <v>127800c_d2t17_x78c_dummy_beard_bm5</v>
      </c>
    </row>
    <row r="28" spans="1:9" s="101" customFormat="1" x14ac:dyDescent="0.25">
      <c r="A28" s="100" t="s">
        <v>38</v>
      </c>
      <c r="B28" s="100" t="s">
        <v>39</v>
      </c>
      <c r="C28" s="100" t="s">
        <v>263</v>
      </c>
      <c r="D28" s="101" t="s">
        <v>287</v>
      </c>
      <c r="E28" s="100" t="s">
        <v>118</v>
      </c>
      <c r="F28" s="119">
        <f>F25</f>
        <v>63</v>
      </c>
      <c r="G28" s="119">
        <f>G25</f>
        <v>63.36</v>
      </c>
      <c r="H28" s="101">
        <v>0</v>
      </c>
      <c r="I28" s="101">
        <v>0</v>
      </c>
    </row>
    <row r="29" spans="1:9" s="95" customFormat="1" x14ac:dyDescent="0.25">
      <c r="A29" s="95" t="s">
        <v>38</v>
      </c>
      <c r="B29" s="95" t="s">
        <v>141</v>
      </c>
      <c r="C29" s="95" t="s">
        <v>10</v>
      </c>
      <c r="D29" s="95" t="s">
        <v>263</v>
      </c>
      <c r="E29" s="95" t="s">
        <v>274</v>
      </c>
    </row>
    <row r="30" spans="1:9" x14ac:dyDescent="0.25">
      <c r="A30" s="116" t="str">
        <f>A27</f>
        <v>y</v>
      </c>
      <c r="B30" s="116" t="str">
        <f t="shared" ref="B30:E30" si="7">B27</f>
        <v>create_instance</v>
      </c>
      <c r="C30" s="116" t="str">
        <f t="shared" si="7"/>
        <v>cv</v>
      </c>
      <c r="D30" s="116" t="str">
        <f t="shared" si="7"/>
        <v>nik78d2t17lib1_v78_lay</v>
      </c>
      <c r="E30" s="116" t="str">
        <f t="shared" si="7"/>
        <v>127800c_d2t17_x78c_dummy_beard_bm5</v>
      </c>
    </row>
    <row r="31" spans="1:9" s="101" customFormat="1" x14ac:dyDescent="0.25">
      <c r="A31" s="100" t="s">
        <v>38</v>
      </c>
      <c r="B31" s="100" t="s">
        <v>39</v>
      </c>
      <c r="C31" s="100" t="s">
        <v>263</v>
      </c>
      <c r="D31" s="101" t="s">
        <v>288</v>
      </c>
      <c r="E31" s="100" t="s">
        <v>118</v>
      </c>
      <c r="F31" s="119">
        <f>F28</f>
        <v>63</v>
      </c>
      <c r="G31" s="119">
        <f>G28</f>
        <v>63.36</v>
      </c>
      <c r="H31" s="101">
        <v>0</v>
      </c>
      <c r="I31" s="101">
        <v>0</v>
      </c>
    </row>
    <row r="32" spans="1:9" s="95" customFormat="1" x14ac:dyDescent="0.25">
      <c r="A32" s="95" t="s">
        <v>38</v>
      </c>
      <c r="B32" s="95" t="s">
        <v>141</v>
      </c>
      <c r="C32" s="95" t="s">
        <v>10</v>
      </c>
      <c r="D32" s="95" t="s">
        <v>263</v>
      </c>
      <c r="E32" s="95" t="s">
        <v>275</v>
      </c>
    </row>
    <row r="33" spans="1:5" x14ac:dyDescent="0.25">
      <c r="A33" s="116" t="str">
        <f>A30</f>
        <v>y</v>
      </c>
      <c r="B33" s="116" t="str">
        <f t="shared" ref="B33:E33" si="8">B30</f>
        <v>create_instance</v>
      </c>
      <c r="C33" s="116" t="str">
        <f t="shared" si="8"/>
        <v>cv</v>
      </c>
      <c r="D33" s="116" t="str">
        <f t="shared" si="8"/>
        <v>nik78d2t17lib1_v78_lay</v>
      </c>
      <c r="E33" s="116" t="str">
        <f t="shared" si="8"/>
        <v>127800c_d2t17_x78c_dummy_beard_bm5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12"/>
  <sheetViews>
    <sheetView workbookViewId="0">
      <selection activeCell="E17" sqref="E1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99" customFormat="1" ht="15.75" x14ac:dyDescent="0.25">
      <c r="A1" s="96" t="s">
        <v>0</v>
      </c>
      <c r="B1" s="96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8"/>
    </row>
    <row r="2" spans="1:11" s="99" customFormat="1" ht="15.75" x14ac:dyDescent="0.25">
      <c r="A2" s="96"/>
      <c r="B2" s="96" t="s">
        <v>88</v>
      </c>
      <c r="C2" s="97" t="s">
        <v>11</v>
      </c>
      <c r="D2" s="97" t="s">
        <v>24</v>
      </c>
      <c r="E2" s="97" t="s">
        <v>23</v>
      </c>
      <c r="F2" s="97" t="s">
        <v>22</v>
      </c>
      <c r="G2" s="97" t="s">
        <v>21</v>
      </c>
      <c r="H2" s="97" t="s">
        <v>43</v>
      </c>
      <c r="I2" s="97" t="s">
        <v>20</v>
      </c>
      <c r="J2" s="97"/>
      <c r="K2" s="98"/>
    </row>
    <row r="3" spans="1:11" s="95" customFormat="1" x14ac:dyDescent="0.25"/>
    <row r="4" spans="1:11" s="101" customFormat="1" x14ac:dyDescent="0.25">
      <c r="A4" s="100" t="s">
        <v>38</v>
      </c>
      <c r="B4" s="100" t="s">
        <v>39</v>
      </c>
      <c r="C4" s="100" t="s">
        <v>261</v>
      </c>
      <c r="D4" s="101" t="s">
        <v>264</v>
      </c>
      <c r="E4" s="100" t="s">
        <v>118</v>
      </c>
      <c r="F4" s="101">
        <v>61.2</v>
      </c>
      <c r="G4" s="101">
        <v>61.92</v>
      </c>
      <c r="H4" s="101">
        <v>0</v>
      </c>
      <c r="I4" s="101">
        <v>0</v>
      </c>
    </row>
    <row r="5" spans="1:11" s="95" customFormat="1" x14ac:dyDescent="0.25">
      <c r="A5" s="95" t="s">
        <v>38</v>
      </c>
      <c r="B5" s="95" t="s">
        <v>141</v>
      </c>
      <c r="C5" s="95" t="s">
        <v>10</v>
      </c>
      <c r="D5" s="103" t="s">
        <v>261</v>
      </c>
      <c r="E5" s="103" t="s">
        <v>276</v>
      </c>
    </row>
    <row r="6" spans="1:11" s="95" customFormat="1" x14ac:dyDescent="0.25">
      <c r="A6" s="95" t="s">
        <v>38</v>
      </c>
      <c r="B6" s="95" t="s">
        <v>141</v>
      </c>
      <c r="C6" s="95" t="s">
        <v>10</v>
      </c>
      <c r="D6" s="95" t="s">
        <v>261</v>
      </c>
      <c r="E6" s="95" t="s">
        <v>262</v>
      </c>
    </row>
    <row r="7" spans="1:11" x14ac:dyDescent="0.25">
      <c r="A7" s="95" t="s">
        <v>38</v>
      </c>
      <c r="B7" s="95" t="s">
        <v>141</v>
      </c>
      <c r="C7" s="95" t="s">
        <v>10</v>
      </c>
      <c r="D7" s="103" t="s">
        <v>250</v>
      </c>
      <c r="E7" s="103" t="s">
        <v>251</v>
      </c>
    </row>
    <row r="8" spans="1:11" x14ac:dyDescent="0.25">
      <c r="A8" s="95"/>
      <c r="B8" s="95"/>
      <c r="C8" s="95"/>
      <c r="D8" s="95"/>
    </row>
    <row r="9" spans="1:11" x14ac:dyDescent="0.25">
      <c r="A9" s="95"/>
      <c r="B9" s="95"/>
      <c r="C9" s="95"/>
      <c r="D9" s="95"/>
    </row>
    <row r="10" spans="1:11" x14ac:dyDescent="0.25">
      <c r="A10" s="95"/>
      <c r="B10" s="95"/>
      <c r="C10" s="95"/>
      <c r="D10" s="95"/>
    </row>
    <row r="11" spans="1:11" x14ac:dyDescent="0.25">
      <c r="A11" s="95"/>
      <c r="B11" s="95"/>
      <c r="C11" s="95"/>
      <c r="D11" s="95"/>
      <c r="E11" s="95"/>
    </row>
    <row r="12" spans="1:11" s="95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6"/>
  <sheetViews>
    <sheetView topLeftCell="A4" workbookViewId="0">
      <selection activeCell="B37" sqref="B37:B3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4.42578125" customWidth="1"/>
    <col min="4" max="4" width="31" bestFit="1" customWidth="1"/>
    <col min="5" max="5" width="46.85546875" bestFit="1" customWidth="1"/>
    <col min="6" max="6" width="19" bestFit="1" customWidth="1"/>
    <col min="7" max="7" width="21.855468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ht="15.75" x14ac:dyDescent="0.25">
      <c r="A1" s="96" t="s">
        <v>0</v>
      </c>
      <c r="B1" s="96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8</v>
      </c>
      <c r="J1" s="97" t="s">
        <v>9</v>
      </c>
      <c r="K1" s="98"/>
    </row>
    <row r="2" spans="1:11" ht="15.75" x14ac:dyDescent="0.25">
      <c r="A2" s="96"/>
      <c r="B2" s="96" t="s">
        <v>88</v>
      </c>
      <c r="C2" s="97" t="s">
        <v>11</v>
      </c>
      <c r="D2" s="97" t="s">
        <v>24</v>
      </c>
      <c r="E2" s="97" t="s">
        <v>23</v>
      </c>
      <c r="F2" s="97" t="s">
        <v>22</v>
      </c>
      <c r="G2" s="97" t="s">
        <v>21</v>
      </c>
      <c r="H2" s="97" t="s">
        <v>43</v>
      </c>
      <c r="I2" s="97" t="s">
        <v>20</v>
      </c>
      <c r="J2" s="97"/>
      <c r="K2" s="98"/>
    </row>
    <row r="3" spans="1:11" ht="15.75" x14ac:dyDescent="0.25">
      <c r="A3" s="96"/>
      <c r="B3" s="96" t="s">
        <v>239</v>
      </c>
      <c r="C3" s="96" t="s">
        <v>11</v>
      </c>
      <c r="D3" s="99" t="s">
        <v>240</v>
      </c>
      <c r="E3" s="96" t="s">
        <v>241</v>
      </c>
      <c r="F3" s="96" t="s">
        <v>242</v>
      </c>
      <c r="G3" s="99" t="s">
        <v>243</v>
      </c>
      <c r="H3" s="96"/>
      <c r="I3" s="96"/>
      <c r="J3" s="98"/>
      <c r="K3" s="98"/>
    </row>
    <row r="5" spans="1:11" x14ac:dyDescent="0.25">
      <c r="A5" s="100" t="s">
        <v>38</v>
      </c>
      <c r="B5" s="100" t="s">
        <v>39</v>
      </c>
      <c r="C5" s="100" t="s">
        <v>263</v>
      </c>
      <c r="D5" s="100" t="s">
        <v>266</v>
      </c>
      <c r="E5" s="100" t="s">
        <v>162</v>
      </c>
      <c r="F5" s="102">
        <v>61.2</v>
      </c>
      <c r="G5" s="102">
        <v>61.92</v>
      </c>
      <c r="H5" s="101">
        <v>0</v>
      </c>
      <c r="I5" s="101">
        <v>0</v>
      </c>
      <c r="J5" s="101"/>
      <c r="K5" s="101"/>
    </row>
    <row r="6" spans="1:11" x14ac:dyDescent="0.25">
      <c r="A6" s="95" t="s">
        <v>38</v>
      </c>
      <c r="B6" s="95" t="s">
        <v>244</v>
      </c>
      <c r="C6" s="95" t="s">
        <v>10</v>
      </c>
      <c r="D6" s="95" t="s">
        <v>261</v>
      </c>
      <c r="E6" s="95" t="s">
        <v>276</v>
      </c>
      <c r="F6" s="95" t="s">
        <v>249</v>
      </c>
      <c r="G6" s="95" t="s">
        <v>245</v>
      </c>
      <c r="H6" s="95"/>
      <c r="I6" s="95"/>
      <c r="J6" s="95"/>
      <c r="K6" s="9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ECB0-247F-4016-B3B9-DA5CFB3E472C}">
  <dimension ref="A1:K5"/>
  <sheetViews>
    <sheetView workbookViewId="0">
      <selection activeCell="C4" sqref="C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2.7109375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104" t="s">
        <v>0</v>
      </c>
      <c r="B1" s="104" t="s">
        <v>1</v>
      </c>
      <c r="C1" s="105" t="s">
        <v>2</v>
      </c>
      <c r="D1" s="105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6"/>
    </row>
    <row r="2" spans="1:11" ht="15.75" x14ac:dyDescent="0.25">
      <c r="A2" s="104"/>
      <c r="B2" s="104" t="s">
        <v>254</v>
      </c>
      <c r="C2" s="104" t="s">
        <v>11</v>
      </c>
      <c r="D2" s="117" t="s">
        <v>12</v>
      </c>
      <c r="E2" s="104" t="s">
        <v>255</v>
      </c>
      <c r="F2" s="104" t="s">
        <v>48</v>
      </c>
      <c r="G2" s="117" t="s">
        <v>49</v>
      </c>
      <c r="H2" s="104" t="s">
        <v>256</v>
      </c>
      <c r="I2" s="117" t="s">
        <v>257</v>
      </c>
      <c r="J2" s="104" t="s">
        <v>258</v>
      </c>
      <c r="K2" s="106"/>
    </row>
    <row r="3" spans="1:11" ht="15.75" x14ac:dyDescent="0.25">
      <c r="A3" s="104"/>
      <c r="B3" s="104" t="s">
        <v>88</v>
      </c>
      <c r="C3" s="105" t="s">
        <v>11</v>
      </c>
      <c r="D3" s="105" t="s">
        <v>24</v>
      </c>
      <c r="E3" s="105" t="s">
        <v>23</v>
      </c>
      <c r="F3" s="105" t="s">
        <v>22</v>
      </c>
      <c r="G3" s="105" t="s">
        <v>21</v>
      </c>
      <c r="H3" s="105" t="s">
        <v>43</v>
      </c>
      <c r="I3" s="105" t="s">
        <v>20</v>
      </c>
      <c r="J3" s="105"/>
      <c r="K3" s="106"/>
    </row>
    <row r="4" spans="1:11" x14ac:dyDescent="0.25">
      <c r="A4" s="118" t="s">
        <v>38</v>
      </c>
      <c r="B4" s="118" t="s">
        <v>39</v>
      </c>
      <c r="C4" s="118" t="s">
        <v>261</v>
      </c>
      <c r="D4" s="119" t="s">
        <v>262</v>
      </c>
      <c r="E4" s="118" t="s">
        <v>118</v>
      </c>
      <c r="F4" s="120">
        <v>61.2</v>
      </c>
      <c r="G4" s="120">
        <v>61.92</v>
      </c>
      <c r="H4" s="119">
        <v>0</v>
      </c>
      <c r="I4" s="119">
        <v>0</v>
      </c>
      <c r="J4" s="119"/>
      <c r="K4" s="119"/>
    </row>
    <row r="5" spans="1:11" x14ac:dyDescent="0.25">
      <c r="A5" s="103" t="s">
        <v>38</v>
      </c>
      <c r="B5" s="103" t="s">
        <v>259</v>
      </c>
      <c r="C5" s="103" t="s">
        <v>10</v>
      </c>
      <c r="D5" s="103" t="s">
        <v>260</v>
      </c>
      <c r="E5" s="103">
        <v>45</v>
      </c>
      <c r="F5" s="103">
        <v>0.54200000000000004</v>
      </c>
      <c r="G5" s="103">
        <v>1.0840000000000001</v>
      </c>
      <c r="H5" s="103">
        <v>2.2000000000000002</v>
      </c>
      <c r="I5" s="103"/>
      <c r="J5" s="103"/>
      <c r="K5" s="1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C5" sqref="C5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19.85546875" style="24" bestFit="1" customWidth="1"/>
    <col min="4" max="4" width="45.140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102</v>
      </c>
      <c r="C2" s="25" t="s">
        <v>26</v>
      </c>
      <c r="D2" s="25" t="s">
        <v>103</v>
      </c>
      <c r="E2" s="25" t="s">
        <v>104</v>
      </c>
      <c r="F2" s="28" t="s">
        <v>12</v>
      </c>
      <c r="G2" s="25" t="s">
        <v>48</v>
      </c>
      <c r="H2" s="25" t="s">
        <v>49</v>
      </c>
      <c r="I2" s="25" t="s">
        <v>165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9" customFormat="1" ht="15.75" x14ac:dyDescent="0.25">
      <c r="A4" s="36"/>
      <c r="B4" s="36" t="s">
        <v>90</v>
      </c>
      <c r="C4" s="37" t="s">
        <v>11</v>
      </c>
      <c r="D4" s="37" t="s">
        <v>25</v>
      </c>
      <c r="E4" s="37" t="s">
        <v>42</v>
      </c>
      <c r="F4" s="37"/>
      <c r="G4" s="37"/>
      <c r="H4" s="37"/>
      <c r="I4" s="37"/>
      <c r="J4" s="37"/>
      <c r="K4" s="38"/>
    </row>
    <row r="5" spans="1:11" s="67" customFormat="1" x14ac:dyDescent="0.25">
      <c r="A5" s="67" t="s">
        <v>38</v>
      </c>
      <c r="B5" s="67" t="s">
        <v>163</v>
      </c>
      <c r="C5" s="67" t="s">
        <v>261</v>
      </c>
      <c r="D5" s="67" t="s">
        <v>265</v>
      </c>
      <c r="E5" s="67" t="s">
        <v>248</v>
      </c>
      <c r="F5" s="67" t="s">
        <v>246</v>
      </c>
      <c r="G5" s="67">
        <v>1</v>
      </c>
      <c r="H5" s="67">
        <v>2</v>
      </c>
      <c r="I5" s="67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opLeftCell="A11" workbookViewId="0">
      <selection activeCell="A30" activeCellId="2" sqref="A38:XFD38 A34:XFD34 A30:XFD30"/>
    </sheetView>
  </sheetViews>
  <sheetFormatPr defaultRowHeight="15" x14ac:dyDescent="0.25"/>
  <cols>
    <col min="1" max="1" width="9.42578125" style="74" bestFit="1" customWidth="1"/>
    <col min="2" max="2" width="28.42578125" style="74" bestFit="1" customWidth="1"/>
    <col min="3" max="3" width="31" style="74" bestFit="1" customWidth="1"/>
    <col min="4" max="4" width="32.7109375" style="74" bestFit="1" customWidth="1"/>
    <col min="5" max="5" width="45.85546875" style="74" bestFit="1" customWidth="1"/>
    <col min="6" max="6" width="19" style="74" bestFit="1" customWidth="1"/>
    <col min="7" max="7" width="19.7109375" style="74" bestFit="1" customWidth="1"/>
    <col min="8" max="8" width="17.28515625" style="74" bestFit="1" customWidth="1"/>
    <col min="9" max="9" width="18.7109375" style="74" bestFit="1" customWidth="1"/>
    <col min="10" max="10" width="19.7109375" style="74" bestFit="1" customWidth="1"/>
    <col min="11" max="11" width="16.5703125" style="74" bestFit="1" customWidth="1"/>
    <col min="12" max="14" width="9.140625" style="74"/>
    <col min="15" max="15" width="28.28515625" style="74" bestFit="1" customWidth="1"/>
    <col min="16" max="16" width="9.140625" style="74"/>
    <col min="17" max="17" width="27.42578125" style="74" bestFit="1" customWidth="1"/>
    <col min="18" max="16384" width="9.140625" style="74"/>
  </cols>
  <sheetData>
    <row r="1" spans="1:13" s="78" customFormat="1" ht="15.75" x14ac:dyDescent="0.25">
      <c r="A1" s="75" t="s">
        <v>0</v>
      </c>
      <c r="B1" s="75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7"/>
    </row>
    <row r="2" spans="1:13" s="78" customFormat="1" ht="15.75" x14ac:dyDescent="0.25">
      <c r="A2" s="75"/>
      <c r="B2" s="75" t="s">
        <v>80</v>
      </c>
      <c r="C2" s="76" t="s">
        <v>11</v>
      </c>
      <c r="D2" s="76" t="s">
        <v>12</v>
      </c>
      <c r="E2" s="76" t="s">
        <v>40</v>
      </c>
      <c r="F2" s="76"/>
      <c r="G2" s="76"/>
      <c r="H2" s="76"/>
      <c r="I2" s="76"/>
      <c r="J2" s="76"/>
      <c r="K2" s="77"/>
    </row>
    <row r="3" spans="1:13" s="78" customFormat="1" ht="15.75" x14ac:dyDescent="0.25">
      <c r="A3" s="75"/>
      <c r="B3" s="75" t="s">
        <v>90</v>
      </c>
      <c r="C3" s="76" t="s">
        <v>11</v>
      </c>
      <c r="D3" s="76" t="s">
        <v>25</v>
      </c>
      <c r="E3" s="76" t="s">
        <v>42</v>
      </c>
      <c r="F3" s="76"/>
      <c r="G3" s="76"/>
      <c r="H3" s="76"/>
      <c r="I3" s="76"/>
      <c r="J3" s="76"/>
      <c r="K3" s="77"/>
    </row>
    <row r="4" spans="1:13" s="78" customFormat="1" ht="15.75" x14ac:dyDescent="0.25">
      <c r="A4" s="75"/>
      <c r="B4" s="75" t="s">
        <v>85</v>
      </c>
      <c r="C4" s="76" t="s">
        <v>11</v>
      </c>
      <c r="D4" s="76" t="s">
        <v>17</v>
      </c>
      <c r="E4" s="76" t="s">
        <v>18</v>
      </c>
      <c r="F4" s="76" t="s">
        <v>19</v>
      </c>
      <c r="G4" s="76"/>
      <c r="H4" s="76"/>
      <c r="I4" s="76"/>
      <c r="J4" s="76"/>
      <c r="K4" s="77"/>
    </row>
    <row r="5" spans="1:13" s="78" customFormat="1" ht="15.75" x14ac:dyDescent="0.25">
      <c r="A5" s="75"/>
      <c r="B5" s="75" t="s">
        <v>86</v>
      </c>
      <c r="C5" s="76" t="s">
        <v>11</v>
      </c>
      <c r="D5" s="76" t="s">
        <v>17</v>
      </c>
      <c r="E5" s="76" t="s">
        <v>18</v>
      </c>
      <c r="F5" s="76" t="s">
        <v>19</v>
      </c>
      <c r="G5" s="76"/>
      <c r="H5" s="76"/>
      <c r="I5" s="76"/>
      <c r="J5" s="76"/>
      <c r="K5" s="77"/>
    </row>
    <row r="6" spans="1:13" s="78" customFormat="1" ht="15.75" x14ac:dyDescent="0.25">
      <c r="A6" s="75"/>
      <c r="B6" s="75" t="s">
        <v>87</v>
      </c>
      <c r="C6" s="76" t="s">
        <v>11</v>
      </c>
      <c r="D6" s="76" t="s">
        <v>17</v>
      </c>
      <c r="E6" s="76" t="s">
        <v>18</v>
      </c>
      <c r="F6" s="76" t="s">
        <v>19</v>
      </c>
      <c r="G6" s="76"/>
      <c r="H6" s="76"/>
      <c r="I6" s="76"/>
      <c r="J6" s="76"/>
      <c r="K6" s="77"/>
    </row>
    <row r="7" spans="1:13" s="78" customFormat="1" ht="15.75" x14ac:dyDescent="0.25">
      <c r="A7" s="75"/>
      <c r="B7" s="75" t="s">
        <v>88</v>
      </c>
      <c r="C7" s="76" t="s">
        <v>11</v>
      </c>
      <c r="D7" s="76" t="s">
        <v>24</v>
      </c>
      <c r="E7" s="76" t="s">
        <v>23</v>
      </c>
      <c r="F7" s="76" t="s">
        <v>22</v>
      </c>
      <c r="G7" s="76" t="s">
        <v>21</v>
      </c>
      <c r="H7" s="76" t="s">
        <v>43</v>
      </c>
      <c r="I7" s="76" t="s">
        <v>20</v>
      </c>
      <c r="J7" s="76"/>
      <c r="K7" s="77"/>
    </row>
    <row r="8" spans="1:13" s="78" customFormat="1" ht="15.75" x14ac:dyDescent="0.25">
      <c r="A8" s="75"/>
      <c r="B8" s="75" t="s">
        <v>91</v>
      </c>
      <c r="C8" s="75" t="s">
        <v>11</v>
      </c>
      <c r="D8" s="75" t="s">
        <v>12</v>
      </c>
      <c r="E8" s="75" t="s">
        <v>40</v>
      </c>
      <c r="F8" s="75" t="s">
        <v>48</v>
      </c>
      <c r="G8" s="75" t="s">
        <v>49</v>
      </c>
      <c r="H8" s="75" t="s">
        <v>20</v>
      </c>
      <c r="I8" s="77" t="s">
        <v>50</v>
      </c>
      <c r="J8" s="77"/>
      <c r="K8" s="77"/>
    </row>
    <row r="9" spans="1:13" s="78" customFormat="1" ht="15.75" x14ac:dyDescent="0.25">
      <c r="A9" s="75"/>
      <c r="B9" s="75" t="s">
        <v>102</v>
      </c>
      <c r="C9" s="75" t="s">
        <v>26</v>
      </c>
      <c r="D9" s="75" t="s">
        <v>103</v>
      </c>
      <c r="E9" s="75" t="s">
        <v>104</v>
      </c>
      <c r="F9" s="78" t="s">
        <v>12</v>
      </c>
      <c r="G9" s="75" t="s">
        <v>48</v>
      </c>
      <c r="H9" s="75" t="s">
        <v>49</v>
      </c>
      <c r="I9" s="75"/>
      <c r="J9" s="77"/>
      <c r="K9" s="77"/>
    </row>
    <row r="10" spans="1:13" s="78" customFormat="1" ht="15.75" x14ac:dyDescent="0.25">
      <c r="A10" s="75"/>
      <c r="B10" s="75" t="s">
        <v>106</v>
      </c>
      <c r="C10" s="75" t="s">
        <v>11</v>
      </c>
      <c r="D10" s="78" t="s">
        <v>12</v>
      </c>
      <c r="E10" s="78" t="s">
        <v>107</v>
      </c>
      <c r="F10" s="78" t="s">
        <v>126</v>
      </c>
      <c r="G10" s="75" t="s">
        <v>108</v>
      </c>
      <c r="H10" s="75" t="s">
        <v>127</v>
      </c>
      <c r="I10" s="77" t="s">
        <v>50</v>
      </c>
      <c r="K10" s="77"/>
    </row>
    <row r="12" spans="1:13" x14ac:dyDescent="0.25">
      <c r="C12" s="81" t="s">
        <v>129</v>
      </c>
      <c r="D12" s="81" t="s">
        <v>130</v>
      </c>
      <c r="E12" s="81" t="s">
        <v>131</v>
      </c>
      <c r="F12" s="81" t="s">
        <v>135</v>
      </c>
      <c r="G12" s="81" t="s">
        <v>132</v>
      </c>
      <c r="H12" s="81" t="s">
        <v>136</v>
      </c>
      <c r="I12" s="83" t="s">
        <v>133</v>
      </c>
      <c r="J12" s="83" t="s">
        <v>134</v>
      </c>
      <c r="K12" s="83" t="s">
        <v>137</v>
      </c>
      <c r="L12" s="83" t="s">
        <v>138</v>
      </c>
      <c r="M12" s="83" t="s">
        <v>139</v>
      </c>
    </row>
    <row r="13" spans="1:13" x14ac:dyDescent="0.25">
      <c r="C13" s="80" t="s">
        <v>266</v>
      </c>
      <c r="D13" s="84" t="s">
        <v>123</v>
      </c>
      <c r="E13" s="84">
        <v>1.6</v>
      </c>
      <c r="F13" s="84">
        <v>30</v>
      </c>
      <c r="G13" s="84" t="str">
        <f>"("&amp;F13-E13+2*$C$24&amp;" "&amp;F13-E13&amp;")"</f>
        <v>(28.4 28.4)</v>
      </c>
      <c r="H13" s="80" t="s">
        <v>142</v>
      </c>
      <c r="I13" s="84">
        <v>0.2</v>
      </c>
      <c r="J13" s="84">
        <v>0.4</v>
      </c>
      <c r="K13" s="84" t="s">
        <v>160</v>
      </c>
      <c r="L13" s="102">
        <v>61.2</v>
      </c>
      <c r="M13" s="102">
        <v>61.92</v>
      </c>
    </row>
    <row r="14" spans="1:13" x14ac:dyDescent="0.25">
      <c r="C14" s="80" t="s">
        <v>267</v>
      </c>
      <c r="D14" s="84" t="s">
        <v>123</v>
      </c>
      <c r="E14" s="84">
        <v>1.8</v>
      </c>
      <c r="F14" s="84">
        <v>30</v>
      </c>
      <c r="G14" s="84" t="str">
        <f>"("&amp;F14-E14+2*$C$24&amp;" "&amp;F14-E14&amp;")"</f>
        <v>(28.2 28.2)</v>
      </c>
      <c r="H14" s="80" t="s">
        <v>142</v>
      </c>
      <c r="I14" s="84">
        <v>0.2</v>
      </c>
      <c r="J14" s="84">
        <v>0.4</v>
      </c>
      <c r="K14" s="84" t="s">
        <v>160</v>
      </c>
      <c r="L14" s="102">
        <v>61.2</v>
      </c>
      <c r="M14" s="102">
        <v>61.92</v>
      </c>
    </row>
    <row r="15" spans="1:13" x14ac:dyDescent="0.25">
      <c r="C15" s="80" t="s">
        <v>268</v>
      </c>
      <c r="D15" s="84" t="s">
        <v>123</v>
      </c>
      <c r="E15" s="84">
        <v>2</v>
      </c>
      <c r="F15" s="84">
        <v>30</v>
      </c>
      <c r="G15" s="84" t="str">
        <f>"("&amp;F15-E15+2*$C$26&amp;" "&amp;F15-E15&amp;")"</f>
        <v>(28 28)</v>
      </c>
      <c r="H15" s="80" t="s">
        <v>142</v>
      </c>
      <c r="I15" s="84">
        <v>0.2</v>
      </c>
      <c r="J15" s="84">
        <v>0.4</v>
      </c>
      <c r="K15" s="84" t="s">
        <v>160</v>
      </c>
      <c r="L15" s="102">
        <v>61.2</v>
      </c>
      <c r="M15" s="102">
        <v>61.92</v>
      </c>
    </row>
    <row r="22" spans="1:9" ht="15.75" thickBot="1" x14ac:dyDescent="0.3"/>
    <row r="23" spans="1:9" ht="16.5" thickTop="1" thickBot="1" x14ac:dyDescent="0.3">
      <c r="B23" s="85" t="s">
        <v>124</v>
      </c>
      <c r="C23" s="88" t="s">
        <v>263</v>
      </c>
      <c r="E23" s="85" t="s">
        <v>140</v>
      </c>
      <c r="F23" s="82"/>
    </row>
    <row r="24" spans="1:9" ht="16.5" thickTop="1" thickBot="1" x14ac:dyDescent="0.3">
      <c r="B24" s="85" t="s">
        <v>128</v>
      </c>
      <c r="C24" s="86"/>
    </row>
    <row r="25" spans="1:9" ht="15.75" thickTop="1" x14ac:dyDescent="0.25">
      <c r="B25" s="74" t="s">
        <v>143</v>
      </c>
      <c r="C25" s="74">
        <v>0.36</v>
      </c>
    </row>
    <row r="28" spans="1:9" s="80" customFormat="1" x14ac:dyDescent="0.25">
      <c r="A28" s="79" t="s">
        <v>38</v>
      </c>
      <c r="B28" s="79" t="s">
        <v>39</v>
      </c>
      <c r="C28" s="79" t="str">
        <f>$C$23</f>
        <v>nik78d2t17lib2_v78_lay</v>
      </c>
      <c r="D28" s="79" t="str">
        <f>$F$23&amp;C13</f>
        <v>127800c_d2t17_x78c_bm5022d</v>
      </c>
      <c r="E28" s="79" t="s">
        <v>118</v>
      </c>
      <c r="F28" s="80">
        <f>L13</f>
        <v>61.2</v>
      </c>
      <c r="G28" s="80">
        <f>M13</f>
        <v>61.92</v>
      </c>
      <c r="H28" s="80">
        <v>0</v>
      </c>
      <c r="I28" s="80">
        <v>0</v>
      </c>
    </row>
    <row r="29" spans="1:9" x14ac:dyDescent="0.25">
      <c r="A29" s="74" t="s">
        <v>38</v>
      </c>
      <c r="B29" s="74" t="s">
        <v>125</v>
      </c>
      <c r="C29" s="74" t="s">
        <v>10</v>
      </c>
      <c r="D29" s="74" t="s">
        <v>246</v>
      </c>
      <c r="E29" s="74" t="str">
        <f>"("&amp;E13-$C$24&amp;" "&amp;E13&amp;")"</f>
        <v>(1.6 1.6)</v>
      </c>
      <c r="F29" s="74" t="str">
        <f>K13</f>
        <v>(25 25)</v>
      </c>
      <c r="G29" s="74" t="str">
        <f>G13</f>
        <v>(28.4 28.4)</v>
      </c>
      <c r="H29" s="74" t="str">
        <f>H13</f>
        <v>((5))</v>
      </c>
    </row>
    <row r="30" spans="1:9" s="95" customFormat="1" x14ac:dyDescent="0.25">
      <c r="D30" s="107"/>
    </row>
    <row r="32" spans="1:9" s="80" customFormat="1" x14ac:dyDescent="0.25">
      <c r="A32" s="79" t="s">
        <v>38</v>
      </c>
      <c r="B32" s="79" t="s">
        <v>39</v>
      </c>
      <c r="C32" s="79" t="str">
        <f>$C$23</f>
        <v>nik78d2t17lib2_v78_lay</v>
      </c>
      <c r="D32" s="79" t="str">
        <f>$F$23&amp;C14</f>
        <v>127800c_d2t17_x78c_bm5023d</v>
      </c>
      <c r="E32" s="79" t="s">
        <v>118</v>
      </c>
      <c r="F32" s="80">
        <f>L14</f>
        <v>61.2</v>
      </c>
      <c r="G32" s="80">
        <f>M14</f>
        <v>61.92</v>
      </c>
      <c r="H32" s="80">
        <v>0</v>
      </c>
      <c r="I32" s="80">
        <v>0</v>
      </c>
    </row>
    <row r="33" spans="1:9" x14ac:dyDescent="0.25">
      <c r="A33" s="74" t="s">
        <v>38</v>
      </c>
      <c r="B33" s="74" t="s">
        <v>125</v>
      </c>
      <c r="C33" s="74" t="s">
        <v>10</v>
      </c>
      <c r="D33" s="95" t="s">
        <v>246</v>
      </c>
      <c r="E33" s="74" t="str">
        <f>"("&amp;E14-$C$24&amp;" "&amp;E14&amp;")"</f>
        <v>(1.8 1.8)</v>
      </c>
      <c r="F33" s="74" t="str">
        <f>K14</f>
        <v>(25 25)</v>
      </c>
      <c r="G33" s="74" t="str">
        <f>G14</f>
        <v>(28.2 28.2)</v>
      </c>
      <c r="H33" s="74" t="str">
        <f>H14</f>
        <v>((5))</v>
      </c>
    </row>
    <row r="34" spans="1:9" s="95" customFormat="1" x14ac:dyDescent="0.25">
      <c r="D34" s="108"/>
    </row>
    <row r="35" spans="1:9" s="95" customFormat="1" x14ac:dyDescent="0.25"/>
    <row r="36" spans="1:9" s="80" customFormat="1" x14ac:dyDescent="0.25">
      <c r="A36" s="79" t="s">
        <v>38</v>
      </c>
      <c r="B36" s="79" t="s">
        <v>39</v>
      </c>
      <c r="C36" s="79" t="str">
        <f>$C$23</f>
        <v>nik78d2t17lib2_v78_lay</v>
      </c>
      <c r="D36" s="79" t="str">
        <f>$F$23&amp;C15</f>
        <v>127800c_d2t17_x78c_bm5024d</v>
      </c>
      <c r="E36" s="79" t="s">
        <v>118</v>
      </c>
      <c r="F36" s="80">
        <f>L15</f>
        <v>61.2</v>
      </c>
      <c r="G36" s="80">
        <f>M15</f>
        <v>61.92</v>
      </c>
      <c r="H36" s="80">
        <v>0</v>
      </c>
      <c r="I36" s="80">
        <v>0</v>
      </c>
    </row>
    <row r="37" spans="1:9" x14ac:dyDescent="0.25">
      <c r="A37" s="74" t="s">
        <v>38</v>
      </c>
      <c r="B37" s="74" t="s">
        <v>125</v>
      </c>
      <c r="C37" s="74" t="s">
        <v>10</v>
      </c>
      <c r="D37" s="95" t="s">
        <v>246</v>
      </c>
      <c r="E37" s="74" t="str">
        <f>"("&amp;E15-$C$26&amp;" "&amp;E15&amp;")"</f>
        <v>(2 2)</v>
      </c>
      <c r="F37" s="74" t="str">
        <f>K13</f>
        <v>(25 25)</v>
      </c>
      <c r="G37" s="74" t="str">
        <f>G15</f>
        <v>(28 28)</v>
      </c>
      <c r="H37" s="74" t="str">
        <f>H13</f>
        <v>((5))</v>
      </c>
    </row>
    <row r="38" spans="1:9" s="95" customFormat="1" x14ac:dyDescent="0.25">
      <c r="D38" s="10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workbookViewId="0">
      <selection activeCell="A28" sqref="A28:XFD28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2.7109375" style="7" bestFit="1" customWidth="1"/>
    <col min="5" max="5" width="4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102</v>
      </c>
      <c r="C8" s="8" t="s">
        <v>26</v>
      </c>
      <c r="D8" s="8" t="s">
        <v>103</v>
      </c>
      <c r="E8" s="8" t="s">
        <v>104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106</v>
      </c>
      <c r="C9" s="8" t="s">
        <v>11</v>
      </c>
      <c r="D9" s="11" t="s">
        <v>12</v>
      </c>
      <c r="E9" s="11" t="s">
        <v>107</v>
      </c>
      <c r="F9" s="11" t="s">
        <v>126</v>
      </c>
      <c r="G9" s="8" t="s">
        <v>108</v>
      </c>
      <c r="H9" s="8" t="s">
        <v>127</v>
      </c>
      <c r="I9" s="10" t="s">
        <v>50</v>
      </c>
      <c r="K9" s="10"/>
    </row>
    <row r="11" spans="1:13" x14ac:dyDescent="0.25">
      <c r="C11" s="14" t="s">
        <v>129</v>
      </c>
      <c r="D11" s="14" t="s">
        <v>130</v>
      </c>
      <c r="E11" s="14" t="s">
        <v>131</v>
      </c>
      <c r="F11" s="14" t="s">
        <v>135</v>
      </c>
      <c r="G11" s="14" t="s">
        <v>132</v>
      </c>
      <c r="H11" s="14" t="s">
        <v>136</v>
      </c>
      <c r="I11" s="16" t="s">
        <v>133</v>
      </c>
      <c r="J11" s="16" t="s">
        <v>134</v>
      </c>
      <c r="K11" s="16" t="s">
        <v>137</v>
      </c>
      <c r="L11" s="16" t="s">
        <v>138</v>
      </c>
      <c r="M11" s="16" t="s">
        <v>139</v>
      </c>
    </row>
    <row r="12" spans="1:13" x14ac:dyDescent="0.25">
      <c r="C12" s="13" t="s">
        <v>269</v>
      </c>
      <c r="D12" s="17" t="s">
        <v>123</v>
      </c>
      <c r="E12" s="44">
        <v>1.6</v>
      </c>
      <c r="F12" s="17">
        <v>30</v>
      </c>
      <c r="G12" s="17" t="str">
        <f>"("&amp;F12-E12+2*$C$22&amp;" "&amp;F12-E12&amp;")"</f>
        <v>(28.4 28.4)</v>
      </c>
      <c r="H12" s="13" t="s">
        <v>142</v>
      </c>
      <c r="I12" s="17">
        <v>0.2</v>
      </c>
      <c r="J12" s="17">
        <v>0.4</v>
      </c>
      <c r="K12" s="17" t="str">
        <f>"("&amp; L12 &amp; " " &amp; M12 &amp;")"</f>
        <v>(61.2 61.92)</v>
      </c>
      <c r="L12" s="102">
        <v>61.2</v>
      </c>
      <c r="M12" s="102">
        <v>61.92</v>
      </c>
    </row>
    <row r="20" spans="1:9" ht="15.75" thickBot="1" x14ac:dyDescent="0.3"/>
    <row r="21" spans="1:9" ht="16.5" thickTop="1" thickBot="1" x14ac:dyDescent="0.3">
      <c r="B21" s="18" t="s">
        <v>124</v>
      </c>
      <c r="C21" s="88" t="s">
        <v>263</v>
      </c>
      <c r="E21" s="18" t="s">
        <v>140</v>
      </c>
      <c r="F21" s="15"/>
    </row>
    <row r="22" spans="1:9" ht="16.5" thickTop="1" thickBot="1" x14ac:dyDescent="0.3">
      <c r="B22" s="18" t="s">
        <v>128</v>
      </c>
      <c r="C22" s="19"/>
    </row>
    <row r="23" spans="1:9" ht="15.75" thickTop="1" x14ac:dyDescent="0.25">
      <c r="B23" s="7" t="s">
        <v>143</v>
      </c>
      <c r="C23" s="7">
        <v>0.36</v>
      </c>
    </row>
    <row r="26" spans="1:9" s="13" customFormat="1" x14ac:dyDescent="0.25">
      <c r="A26" s="12" t="s">
        <v>38</v>
      </c>
      <c r="B26" s="12" t="s">
        <v>39</v>
      </c>
      <c r="C26" s="12" t="str">
        <f>$C$21</f>
        <v>nik78d2t17lib2_v78_lay</v>
      </c>
      <c r="D26" s="12" t="str">
        <f>$F$21&amp;C12</f>
        <v>127800c_d2t17_x78c_bm5078d</v>
      </c>
      <c r="E26" s="12" t="s">
        <v>118</v>
      </c>
      <c r="F26" s="13">
        <f>L12</f>
        <v>61.2</v>
      </c>
      <c r="G26" s="13">
        <f>M12</f>
        <v>61.92</v>
      </c>
      <c r="H26" s="13">
        <v>0</v>
      </c>
      <c r="I26" s="13">
        <v>0</v>
      </c>
    </row>
    <row r="27" spans="1:9" x14ac:dyDescent="0.25">
      <c r="A27" s="7" t="s">
        <v>38</v>
      </c>
      <c r="B27" s="7" t="s">
        <v>125</v>
      </c>
      <c r="C27" s="7" t="s">
        <v>10</v>
      </c>
      <c r="D27" s="95" t="s">
        <v>246</v>
      </c>
      <c r="E27" s="7" t="str">
        <f>"("&amp;E12-$C$22&amp;" "&amp;E12&amp;")"</f>
        <v>(1.6 1.6)</v>
      </c>
      <c r="F27" s="7" t="str">
        <f>K12</f>
        <v>(61.2 61.92)</v>
      </c>
      <c r="G27" s="7" t="str">
        <f>G12</f>
        <v>(28.4 28.4)</v>
      </c>
      <c r="H27" s="7" t="str">
        <f>H12</f>
        <v>((5))</v>
      </c>
    </row>
    <row r="28" spans="1:9" s="95" customFormat="1" x14ac:dyDescent="0.25">
      <c r="D28" s="110"/>
    </row>
    <row r="29" spans="1:9" s="95" customFormat="1" x14ac:dyDescent="0.25"/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FB9487A3-5AA3-42A6-A383-F72A2B7B1409}"/>
</file>

<file path=customXml/itemProps2.xml><?xml version="1.0" encoding="utf-8"?>
<ds:datastoreItem xmlns:ds="http://schemas.openxmlformats.org/officeDocument/2006/customXml" ds:itemID="{B35E44C0-39AB-45FE-9C8D-22514E42D617}"/>
</file>

<file path=customXml/itemProps3.xml><?xml version="1.0" encoding="utf-8"?>
<ds:datastoreItem xmlns:ds="http://schemas.openxmlformats.org/officeDocument/2006/customXml" ds:itemID="{136098AD-8722-455F-8C72-A164BA72DB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canon</vt:lpstr>
      <vt:lpstr>all_functions</vt:lpstr>
      <vt:lpstr>d2t17_parents</vt:lpstr>
      <vt:lpstr>dummy_and_beard</vt:lpstr>
      <vt:lpstr>fdr_dummy</vt:lpstr>
      <vt:lpstr>diag_dummy</vt:lpstr>
      <vt:lpstr>bm5_zonal_bkg</vt:lpstr>
      <vt:lpstr>bm5_xy4</vt:lpstr>
      <vt:lpstr>bm5_pound</vt:lpstr>
      <vt:lpstr>bm5_hatch</vt:lpstr>
      <vt:lpstr>bm5_blv_swirl_xy4</vt:lpstr>
      <vt:lpstr>bm5_blv_swirl_cross</vt:lpstr>
      <vt:lpstr>bm5_blv_swirl_hatch</vt:lpstr>
      <vt:lpstr>review_parent</vt:lpstr>
      <vt:lpstr>marklist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2023-03-21T17:26:29Z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