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mark_draw_inputs\canon\1278\X78J_4X\"/>
    </mc:Choice>
  </mc:AlternateContent>
  <xr:revisionPtr revIDLastSave="0" documentId="13_ncr:1_{2C654E23-B472-46FC-889E-A2B263ECC075}" xr6:coauthVersionLast="47" xr6:coauthVersionMax="47" xr10:uidLastSave="{00000000-0000-0000-0000-000000000000}"/>
  <bookViews>
    <workbookView xWindow="-28920" yWindow="-120" windowWidth="29040" windowHeight="17640" tabRatio="829" xr2:uid="{00000000-000D-0000-FFFF-FFFF00000000}"/>
  </bookViews>
  <sheets>
    <sheet name="cross" sheetId="76" r:id="rId1"/>
    <sheet name="hatch" sheetId="75" r:id="rId2"/>
    <sheet name="Summary" sheetId="71" r:id="rId3"/>
    <sheet name="cross_using_canon_functions" sheetId="7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75" l="1"/>
  <c r="C29" i="76"/>
  <c r="E34" i="76"/>
  <c r="G34" i="76"/>
  <c r="F34" i="76"/>
  <c r="G33" i="76"/>
  <c r="F33" i="76"/>
  <c r="D33" i="76"/>
  <c r="C33" i="76"/>
  <c r="F19" i="76"/>
  <c r="F18" i="76"/>
  <c r="J18" i="76" s="1"/>
  <c r="F17" i="76"/>
  <c r="K17" i="76" s="1"/>
  <c r="F16" i="76"/>
  <c r="K16" i="76" s="1"/>
  <c r="F15" i="76"/>
  <c r="K15" i="76" s="1"/>
  <c r="F14" i="76"/>
  <c r="J14" i="76" s="1"/>
  <c r="F13" i="76"/>
  <c r="K13" i="76" s="1"/>
  <c r="F12" i="76"/>
  <c r="K12" i="76" s="1"/>
  <c r="E33" i="77"/>
  <c r="G32" i="77"/>
  <c r="F32" i="77"/>
  <c r="E32" i="77"/>
  <c r="G31" i="77"/>
  <c r="F31" i="77"/>
  <c r="D31" i="77"/>
  <c r="C31" i="77"/>
  <c r="C27" i="77"/>
  <c r="F17" i="77"/>
  <c r="F33" i="77" s="1"/>
  <c r="K16" i="77"/>
  <c r="J16" i="77"/>
  <c r="F16" i="77"/>
  <c r="K15" i="77"/>
  <c r="J15" i="77"/>
  <c r="F15" i="77"/>
  <c r="J14" i="77"/>
  <c r="F14" i="77"/>
  <c r="K14" i="77" s="1"/>
  <c r="K13" i="77"/>
  <c r="J13" i="77"/>
  <c r="F13" i="77"/>
  <c r="K12" i="77"/>
  <c r="J12" i="77"/>
  <c r="F12" i="77"/>
  <c r="K11" i="77"/>
  <c r="J11" i="77"/>
  <c r="F11" i="77"/>
  <c r="K10" i="77"/>
  <c r="J10" i="77"/>
  <c r="F10" i="77"/>
  <c r="J15" i="76" l="1"/>
  <c r="K18" i="76"/>
  <c r="K14" i="76"/>
  <c r="J19" i="76"/>
  <c r="K19" i="76"/>
  <c r="J13" i="76"/>
  <c r="J17" i="76"/>
  <c r="J16" i="76"/>
  <c r="J12" i="76"/>
  <c r="J17" i="77"/>
  <c r="G33" i="77" s="1"/>
  <c r="K17" i="77"/>
  <c r="H33" i="77" s="1"/>
  <c r="E18" i="75"/>
  <c r="C14" i="75"/>
  <c r="F19" i="75"/>
  <c r="G19" i="75"/>
  <c r="E19" i="75"/>
  <c r="G17" i="75"/>
  <c r="F17" i="75"/>
  <c r="D17" i="75"/>
  <c r="C17" i="75"/>
</calcChain>
</file>

<file path=xl/sharedStrings.xml><?xml version="1.0" encoding="utf-8"?>
<sst xmlns="http://schemas.openxmlformats.org/spreadsheetml/2006/main" count="389" uniqueCount="122">
  <si>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</si>
  <si>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</si>
  <si>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</si>
  <si>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</si>
  <si>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</si>
  <si>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</si>
  <si>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</si>
  <si>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</si>
  <si>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</si>
  <si>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</si>
  <si>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</si>
  <si>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</si>
  <si>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</si>
  <si>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</si>
  <si>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</si>
  <si>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</si>
  <si>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</si>
  <si>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</si>
  <si>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</si>
  <si>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</si>
  <si>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</si>
  <si>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y</t>
  </si>
  <si>
    <t>StartLayoutAssembler</t>
  </si>
  <si>
    <t>bbox.bbox</t>
  </si>
  <si>
    <t>origin.points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</si>
  <si>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</si>
  <si>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</si>
  <si>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</si>
  <si>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</si>
  <si>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</si>
  <si>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</si>
  <si>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</si>
  <si>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</si>
  <si>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</si>
  <si>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</si>
  <si>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</si>
  <si>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</si>
  <si>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</si>
  <si>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</si>
  <si>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</si>
  <si>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</si>
  <si>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</si>
  <si>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</si>
  <si>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</si>
  <si>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</si>
  <si>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</si>
  <si>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xy_lengths.points</t>
  </si>
  <si>
    <t>stepping.list</t>
  </si>
  <si>
    <t>Offset</t>
  </si>
  <si>
    <t>Cell Name</t>
  </si>
  <si>
    <t>Cell Type</t>
  </si>
  <si>
    <t>Mark Width</t>
  </si>
  <si>
    <t>Cd</t>
  </si>
  <si>
    <t>Pitch</t>
  </si>
  <si>
    <t>Width</t>
  </si>
  <si>
    <t>Height</t>
  </si>
  <si>
    <t>Prefix</t>
  </si>
  <si>
    <t>create_instance</t>
  </si>
  <si>
    <t>Pullback</t>
  </si>
  <si>
    <t>tvpa_canon</t>
  </si>
  <si>
    <t>Cross width</t>
  </si>
  <si>
    <t>Cross Height</t>
  </si>
  <si>
    <t>Space</t>
  </si>
  <si>
    <t>Relative pitch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</si>
  <si>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</si>
  <si>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</si>
  <si>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</si>
  <si>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</si>
  <si>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</si>
  <si>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</si>
  <si>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</si>
  <si>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</si>
  <si>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</si>
  <si>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</si>
  <si>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BM1_mask.scratch5</t>
  </si>
  <si>
    <t>BM1_mask.scratch2</t>
  </si>
  <si>
    <t>BM1_mask.drawing</t>
  </si>
  <si>
    <t>x78tc_x77b_frame</t>
  </si>
  <si>
    <t>XY4</t>
  </si>
  <si>
    <t>POUND</t>
  </si>
  <si>
    <t>HATCH</t>
  </si>
  <si>
    <t>CROSS</t>
  </si>
  <si>
    <t>XY4-ZONAL</t>
  </si>
  <si>
    <t>Environment</t>
  </si>
  <si>
    <t>Cellname</t>
  </si>
  <si>
    <t>Type</t>
  </si>
  <si>
    <t>Line-FA</t>
  </si>
  <si>
    <t>SPA</t>
  </si>
  <si>
    <t>127800c_2_x78c_fdr_dummy_no_bm0_bm1</t>
  </si>
  <si>
    <t>127800c_2_x78c_dummy_bm0_4_1</t>
  </si>
  <si>
    <t>127800c_2_x78c_n_bm1147d</t>
  </si>
  <si>
    <t>127800c_2_x78c_n_bm1148d</t>
  </si>
  <si>
    <t>127800c_2_x78c_n_bm1149d</t>
  </si>
  <si>
    <t>127800c_2_x78c_n_bm1150d</t>
  </si>
  <si>
    <t>127800c_2_x78c_n_bm1151d</t>
  </si>
  <si>
    <t>127800c_2_x78c_n_bm1152d</t>
  </si>
  <si>
    <t>127800c_2_x78c_n_bm1153d</t>
  </si>
  <si>
    <t>127800c_2_x78c_n_bm1154d</t>
  </si>
  <si>
    <t>127800c_2_x78c_n_bm1173d</t>
  </si>
  <si>
    <t>127800c_2_x78c_n_bm1174d</t>
  </si>
  <si>
    <t>v</t>
  </si>
  <si>
    <t>nik78d2lib2_v78_lay</t>
  </si>
  <si>
    <t>nik78d2lib1_v78_lay</t>
  </si>
  <si>
    <t>niksupport_v78_lay</t>
  </si>
  <si>
    <t>1278canonbeard</t>
  </si>
  <si>
    <t>nik78d2lib3_v78_lay</t>
  </si>
  <si>
    <t>kev_</t>
  </si>
  <si>
    <t>SampleDFRect</t>
  </si>
  <si>
    <t>Width.float</t>
  </si>
  <si>
    <t>Height.float</t>
  </si>
  <si>
    <t>SampleTwoBars</t>
  </si>
  <si>
    <t>Length.float</t>
  </si>
  <si>
    <t>Space.float</t>
  </si>
  <si>
    <t>DFRect</t>
  </si>
  <si>
    <t>cvId.cvid</t>
  </si>
  <si>
    <t>lpp.list</t>
  </si>
  <si>
    <t>("BM1_mask" "scratch2")</t>
  </si>
  <si>
    <t>TwoBars</t>
  </si>
  <si>
    <t>h</t>
  </si>
  <si>
    <t>THIS MARKS HAS A SLIGHT ASYMMETRY IN THE VERTICAL AND HORIZONTAL CD. CAN STILL BE USED, HOWEVER, I DECIDED TO USE OLD MARKDRAW FUNCTIONS TO GET IT COMPLETELY SYMMETRICAL</t>
  </si>
  <si>
    <t>127800c_2_x78j_upsized_bm1373d</t>
  </si>
  <si>
    <t>127800c_2_x78j_upsized_bm1354d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</si>
</sst>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11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4" fillId="8" borderId="0" xfId="6"/>
    <xf numFmtId="0" fontId="4" fillId="8" borderId="0" xfId="6" applyAlignment="1">
      <alignment horizontal="center"/>
    </xf>
    <xf numFmtId="0" fontId="4" fillId="8" borderId="0" xfId="6" applyAlignment="1">
      <alignment horizontal="left" vertical="center"/>
    </xf>
    <xf numFmtId="0" fontId="7" fillId="7" borderId="2" xfId="5"/>
    <xf numFmtId="0" fontId="5" fillId="5" borderId="2" xfId="3" applyBorder="1" applyAlignment="1">
      <alignment horizontal="left" vertical="center"/>
    </xf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10" borderId="0" xfId="9"/>
    <xf numFmtId="0" fontId="4" fillId="10" borderId="0" xfId="9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9" borderId="0" xfId="8" applyAlignment="1"/>
  </cellXfs>
  <cellStyles count="11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3</xdr:row>
      <xdr:rowOff>19050</xdr:rowOff>
    </xdr:from>
    <xdr:to>
      <xdr:col>11</xdr:col>
      <xdr:colOff>172680</xdr:colOff>
      <xdr:row>8</xdr:row>
      <xdr:rowOff>100522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590550"/>
          <a:ext cx="1001355" cy="1033972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3</xdr:row>
      <xdr:rowOff>57151</xdr:rowOff>
    </xdr:from>
    <xdr:to>
      <xdr:col>13</xdr:col>
      <xdr:colOff>202015</xdr:colOff>
      <xdr:row>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628651"/>
          <a:ext cx="906865" cy="9334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485776</xdr:colOff>
      <xdr:row>3</xdr:row>
      <xdr:rowOff>47627</xdr:rowOff>
    </xdr:from>
    <xdr:to>
      <xdr:col>9</xdr:col>
      <xdr:colOff>104776</xdr:colOff>
      <xdr:row>7</xdr:row>
      <xdr:rowOff>150865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6" y="619127"/>
          <a:ext cx="838200" cy="865238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523876</xdr:colOff>
      <xdr:row>10</xdr:row>
      <xdr:rowOff>57150</xdr:rowOff>
    </xdr:from>
    <xdr:to>
      <xdr:col>11</xdr:col>
      <xdr:colOff>188008</xdr:colOff>
      <xdr:row>15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632233-4074-463F-B11F-DA5DB6CB5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6" y="1962150"/>
          <a:ext cx="997632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438151</xdr:colOff>
      <xdr:row>10</xdr:row>
      <xdr:rowOff>38101</xdr:rowOff>
    </xdr:from>
    <xdr:to>
      <xdr:col>9</xdr:col>
      <xdr:colOff>88881</xdr:colOff>
      <xdr:row>14</xdr:row>
      <xdr:rowOff>171451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1" y="1943101"/>
          <a:ext cx="869930" cy="895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47625</xdr:rowOff>
    </xdr:from>
    <xdr:to>
      <xdr:col>12</xdr:col>
      <xdr:colOff>275795</xdr:colOff>
      <xdr:row>25</xdr:row>
      <xdr:rowOff>56958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A91DF4-DF40-4F15-8F2C-83A5BC4DA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0850" y="3286125"/>
          <a:ext cx="3438095" cy="1533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17</xdr:row>
      <xdr:rowOff>66675</xdr:rowOff>
    </xdr:from>
    <xdr:to>
      <xdr:col>18</xdr:col>
      <xdr:colOff>94819</xdr:colOff>
      <xdr:row>25</xdr:row>
      <xdr:rowOff>9342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A976EF-5500-46EB-8A47-AA6D60845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67950" y="3305175"/>
          <a:ext cx="3447619" cy="14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6876B-9B44-4F6A-A266-6D354DF59B66}" name="Table1" displayName="Table1" ref="C5:F7" totalsRowShown="0">
  <autoFilter ref="C5:F7" xr:uid="{63B6876B-9B44-4F6A-A266-6D354DF59B66}"/>
  <tableColumns count="4">
    <tableColumn id="1" xr3:uid="{9BCB60E8-1304-4E62-93E2-98DC473EF306}" name="Environment"/>
    <tableColumn id="2" xr3:uid="{C2B6ADF8-0D23-478D-85E2-AC80CBA9ADC6}" name="Library"/>
    <tableColumn id="3" xr3:uid="{8A5C00D6-67FE-41C7-84A0-42C8907A51FD}" name="Cellname"/>
    <tableColumn id="4" xr3:uid="{1892F908-616E-4F86-B5A1-52BD15E5F152}" name="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A7A0-6188-44B9-B468-C39344FC9245}">
  <sheetPr>
    <tabColor rgb="FF92D050"/>
  </sheetPr>
  <dimension ref="A1:N42"/>
  <sheetViews>
    <sheetView tabSelected="1" workbookViewId="0">
      <selection activeCell="C24" sqref="C24"/>
    </sheetView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26.42578125" style="1" bestFit="1" customWidth="1"/>
    <col min="4" max="4" width="34.85546875" style="1" bestFit="1" customWidth="1"/>
    <col min="5" max="5" width="40" style="1" bestFit="1" customWidth="1"/>
    <col min="6" max="6" width="19" style="1" bestFit="1" customWidth="1"/>
    <col min="7" max="7" width="18.5703125" style="1" bestFit="1" customWidth="1"/>
    <col min="8" max="8" width="18" style="1" bestFit="1" customWidth="1"/>
    <col min="9" max="9" width="17.28515625" style="1" bestFit="1" customWidth="1"/>
    <col min="10" max="10" width="15.28515625" style="1" bestFit="1" customWidth="1"/>
    <col min="11" max="11" width="13.5703125" style="1" bestFit="1" customWidth="1"/>
    <col min="12" max="12" width="6.5703125" style="1" bestFit="1" customWidth="1"/>
    <col min="13" max="13" width="6.85546875" style="1" bestFit="1" customWidth="1"/>
    <col min="14" max="14" width="13.28515625" style="1" bestFit="1" customWidth="1"/>
    <col min="15" max="16384" width="9.140625" style="1"/>
  </cols>
  <sheetData>
    <row r="1" spans="1:14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5" customFormat="1" ht="15.75" x14ac:dyDescent="0.25">
      <c r="A2" s="2"/>
      <c r="B2" s="2" t="s">
        <v>28</v>
      </c>
      <c r="C2" s="3" t="s">
        <v>11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4"/>
    </row>
    <row r="3" spans="1:14" s="5" customFormat="1" ht="15.75" x14ac:dyDescent="0.25">
      <c r="A3" s="2"/>
      <c r="B3" s="2" t="s">
        <v>29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4" s="5" customFormat="1" ht="15.75" x14ac:dyDescent="0.25">
      <c r="A4" s="2"/>
      <c r="B4" s="2" t="s">
        <v>30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4" s="5" customFormat="1" ht="15.75" x14ac:dyDescent="0.25">
      <c r="A5" s="2"/>
      <c r="B5" s="2" t="s">
        <v>31</v>
      </c>
      <c r="C5" s="3" t="s">
        <v>11</v>
      </c>
      <c r="D5" s="3" t="s">
        <v>20</v>
      </c>
      <c r="E5" s="3" t="s">
        <v>19</v>
      </c>
      <c r="F5" s="3" t="s">
        <v>18</v>
      </c>
      <c r="G5" s="3" t="s">
        <v>17</v>
      </c>
      <c r="H5" s="3" t="s">
        <v>24</v>
      </c>
      <c r="I5" s="3" t="s">
        <v>16</v>
      </c>
      <c r="J5" s="3"/>
      <c r="K5" s="4"/>
    </row>
    <row r="6" spans="1:14" s="5" customFormat="1" ht="15.75" x14ac:dyDescent="0.25">
      <c r="A6" s="2"/>
      <c r="B6" s="2" t="s">
        <v>32</v>
      </c>
      <c r="C6" s="2" t="s">
        <v>11</v>
      </c>
      <c r="D6" s="2" t="s">
        <v>12</v>
      </c>
      <c r="E6" s="2" t="s">
        <v>23</v>
      </c>
      <c r="F6" s="2" t="s">
        <v>25</v>
      </c>
      <c r="G6" s="2" t="s">
        <v>26</v>
      </c>
      <c r="H6" s="2" t="s">
        <v>16</v>
      </c>
      <c r="I6" s="4" t="s">
        <v>27</v>
      </c>
      <c r="J6" s="4"/>
      <c r="K6" s="4"/>
    </row>
    <row r="7" spans="1:14" s="5" customFormat="1" ht="15.75" hidden="1" x14ac:dyDescent="0.25">
      <c r="A7" s="2"/>
      <c r="B7" s="2" t="s">
        <v>34</v>
      </c>
      <c r="C7" s="2" t="s">
        <v>11</v>
      </c>
      <c r="D7" s="5" t="s">
        <v>12</v>
      </c>
      <c r="E7" s="5" t="s">
        <v>35</v>
      </c>
      <c r="F7" s="5" t="s">
        <v>46</v>
      </c>
      <c r="G7" s="2" t="s">
        <v>36</v>
      </c>
      <c r="H7" s="2" t="s">
        <v>47</v>
      </c>
      <c r="I7" s="4" t="s">
        <v>27</v>
      </c>
      <c r="K7" s="4"/>
    </row>
    <row r="8" spans="1:14" s="5" customFormat="1" ht="15.75" x14ac:dyDescent="0.25">
      <c r="A8" s="2"/>
      <c r="B8" s="2" t="s">
        <v>39</v>
      </c>
      <c r="C8" s="2" t="s">
        <v>11</v>
      </c>
      <c r="D8" s="2" t="s">
        <v>12</v>
      </c>
      <c r="E8" s="2" t="s">
        <v>25</v>
      </c>
      <c r="F8" s="2" t="s">
        <v>40</v>
      </c>
      <c r="G8" s="2" t="s">
        <v>41</v>
      </c>
      <c r="H8" s="2" t="s">
        <v>42</v>
      </c>
      <c r="I8" s="4" t="s">
        <v>27</v>
      </c>
      <c r="K8" s="4"/>
    </row>
    <row r="9" spans="1:14" s="5" customFormat="1" ht="15.75" x14ac:dyDescent="0.25">
      <c r="A9" s="2"/>
      <c r="B9" s="2" t="s">
        <v>107</v>
      </c>
      <c r="C9" s="2" t="s">
        <v>114</v>
      </c>
      <c r="D9" s="2" t="s">
        <v>115</v>
      </c>
      <c r="E9" s="2" t="s">
        <v>108</v>
      </c>
      <c r="F9" s="2" t="s">
        <v>109</v>
      </c>
      <c r="G9" s="2"/>
      <c r="H9" s="2"/>
      <c r="I9" s="4"/>
      <c r="K9" s="4"/>
    </row>
    <row r="10" spans="1:14" s="5" customFormat="1" ht="15.75" x14ac:dyDescent="0.25">
      <c r="A10" s="2"/>
      <c r="B10" s="2" t="s">
        <v>110</v>
      </c>
      <c r="C10" s="2" t="s">
        <v>114</v>
      </c>
      <c r="D10" s="2" t="s">
        <v>115</v>
      </c>
      <c r="E10" s="2" t="s">
        <v>16</v>
      </c>
      <c r="F10" s="2" t="s">
        <v>25</v>
      </c>
      <c r="G10" s="2" t="s">
        <v>111</v>
      </c>
      <c r="H10" s="2" t="s">
        <v>112</v>
      </c>
      <c r="I10" s="4"/>
      <c r="K10" s="4"/>
    </row>
    <row r="11" spans="1:14" x14ac:dyDescent="0.25">
      <c r="C11" s="8" t="s">
        <v>49</v>
      </c>
      <c r="D11" s="8" t="s">
        <v>50</v>
      </c>
      <c r="E11" s="8" t="s">
        <v>51</v>
      </c>
      <c r="F11" s="8" t="s">
        <v>62</v>
      </c>
      <c r="G11" s="8" t="s">
        <v>58</v>
      </c>
      <c r="H11" s="10" t="s">
        <v>52</v>
      </c>
      <c r="I11" s="10" t="s">
        <v>53</v>
      </c>
      <c r="J11" s="18" t="s">
        <v>60</v>
      </c>
      <c r="K11" s="18" t="s">
        <v>61</v>
      </c>
      <c r="L11" s="10" t="s">
        <v>54</v>
      </c>
      <c r="M11" s="10" t="s">
        <v>55</v>
      </c>
      <c r="N11" s="10" t="s">
        <v>63</v>
      </c>
    </row>
    <row r="12" spans="1:14" hidden="1" x14ac:dyDescent="0.25">
      <c r="C12" s="7" t="s">
        <v>90</v>
      </c>
      <c r="D12" s="11" t="s">
        <v>43</v>
      </c>
      <c r="E12" s="11">
        <v>0.9</v>
      </c>
      <c r="F12" s="11">
        <f>N12-E12</f>
        <v>57.1</v>
      </c>
      <c r="G12" s="11">
        <v>0</v>
      </c>
      <c r="H12" s="11">
        <v>0.1</v>
      </c>
      <c r="I12" s="11">
        <v>0.2</v>
      </c>
      <c r="J12" s="11">
        <f>F12-2*G12</f>
        <v>57.1</v>
      </c>
      <c r="K12" s="11">
        <f>F12-2*G12</f>
        <v>57.1</v>
      </c>
      <c r="L12" s="11">
        <v>61.74</v>
      </c>
      <c r="M12" s="11">
        <v>63.72</v>
      </c>
      <c r="N12" s="11">
        <v>58</v>
      </c>
    </row>
    <row r="13" spans="1:14" hidden="1" x14ac:dyDescent="0.25">
      <c r="C13" s="7" t="s">
        <v>91</v>
      </c>
      <c r="D13" s="11" t="s">
        <v>43</v>
      </c>
      <c r="E13" s="11">
        <v>1.5</v>
      </c>
      <c r="F13" s="11">
        <f>N13-E13</f>
        <v>56.5</v>
      </c>
      <c r="G13" s="11">
        <v>0</v>
      </c>
      <c r="H13" s="11">
        <v>0.1</v>
      </c>
      <c r="I13" s="11">
        <v>0.2</v>
      </c>
      <c r="J13" s="11">
        <f t="shared" ref="J13:J19" si="0">F13-2*G13</f>
        <v>56.5</v>
      </c>
      <c r="K13" s="11">
        <f t="shared" ref="K13:K19" si="1">F13-2*G13</f>
        <v>56.5</v>
      </c>
      <c r="L13" s="11">
        <v>61.74</v>
      </c>
      <c r="M13" s="11">
        <v>63.72</v>
      </c>
      <c r="N13" s="11">
        <v>58</v>
      </c>
    </row>
    <row r="14" spans="1:14" hidden="1" x14ac:dyDescent="0.25">
      <c r="C14" s="7" t="s">
        <v>92</v>
      </c>
      <c r="D14" s="11" t="s">
        <v>44</v>
      </c>
      <c r="E14" s="11">
        <v>0.9</v>
      </c>
      <c r="F14" s="11">
        <f t="shared" ref="F14:F18" si="2">N14-E14</f>
        <v>57.1</v>
      </c>
      <c r="G14" s="11">
        <v>0</v>
      </c>
      <c r="H14" s="11">
        <v>0.1</v>
      </c>
      <c r="I14" s="11">
        <v>0.2</v>
      </c>
      <c r="J14" s="11">
        <f t="shared" si="0"/>
        <v>57.1</v>
      </c>
      <c r="K14" s="11">
        <f t="shared" si="1"/>
        <v>57.1</v>
      </c>
      <c r="L14" s="11">
        <v>61.74</v>
      </c>
      <c r="M14" s="11">
        <v>63.72</v>
      </c>
      <c r="N14" s="11">
        <v>58</v>
      </c>
    </row>
    <row r="15" spans="1:14" hidden="1" x14ac:dyDescent="0.25">
      <c r="C15" s="7" t="s">
        <v>93</v>
      </c>
      <c r="D15" s="11" t="s">
        <v>44</v>
      </c>
      <c r="E15" s="11">
        <v>1.5</v>
      </c>
      <c r="F15" s="11">
        <f t="shared" si="2"/>
        <v>56.5</v>
      </c>
      <c r="G15" s="11">
        <v>0</v>
      </c>
      <c r="H15" s="11">
        <v>0.1</v>
      </c>
      <c r="I15" s="11">
        <v>0.2</v>
      </c>
      <c r="J15" s="11">
        <f t="shared" si="0"/>
        <v>56.5</v>
      </c>
      <c r="K15" s="11">
        <f t="shared" si="1"/>
        <v>56.5</v>
      </c>
      <c r="L15" s="11">
        <v>61.74</v>
      </c>
      <c r="M15" s="11">
        <v>63.72</v>
      </c>
      <c r="N15" s="11">
        <v>58</v>
      </c>
    </row>
    <row r="16" spans="1:14" hidden="1" x14ac:dyDescent="0.25">
      <c r="C16" s="12" t="s">
        <v>94</v>
      </c>
      <c r="D16" s="13" t="s">
        <v>43</v>
      </c>
      <c r="E16" s="13">
        <v>0.9</v>
      </c>
      <c r="F16" s="13">
        <f t="shared" si="2"/>
        <v>39.1</v>
      </c>
      <c r="G16" s="13">
        <v>0</v>
      </c>
      <c r="H16" s="13">
        <v>0.1</v>
      </c>
      <c r="I16" s="13">
        <v>0.2</v>
      </c>
      <c r="J16" s="13">
        <f t="shared" si="0"/>
        <v>39.1</v>
      </c>
      <c r="K16" s="13">
        <f t="shared" si="1"/>
        <v>39.1</v>
      </c>
      <c r="L16" s="13">
        <v>61.74</v>
      </c>
      <c r="M16" s="13">
        <v>63.72</v>
      </c>
      <c r="N16" s="13">
        <v>40</v>
      </c>
    </row>
    <row r="17" spans="2:14" hidden="1" x14ac:dyDescent="0.25">
      <c r="C17" s="12" t="s">
        <v>95</v>
      </c>
      <c r="D17" s="13" t="s">
        <v>43</v>
      </c>
      <c r="E17" s="13">
        <v>1.5</v>
      </c>
      <c r="F17" s="13">
        <f t="shared" si="2"/>
        <v>38.5</v>
      </c>
      <c r="G17" s="13">
        <v>0</v>
      </c>
      <c r="H17" s="13">
        <v>0.1</v>
      </c>
      <c r="I17" s="13">
        <v>0.2</v>
      </c>
      <c r="J17" s="13">
        <f t="shared" si="0"/>
        <v>38.5</v>
      </c>
      <c r="K17" s="13">
        <f t="shared" si="1"/>
        <v>38.5</v>
      </c>
      <c r="L17" s="13">
        <v>61.74</v>
      </c>
      <c r="M17" s="13">
        <v>63.72</v>
      </c>
      <c r="N17" s="13">
        <v>40</v>
      </c>
    </row>
    <row r="18" spans="2:14" hidden="1" x14ac:dyDescent="0.25">
      <c r="C18" s="12" t="s">
        <v>96</v>
      </c>
      <c r="D18" s="13" t="s">
        <v>44</v>
      </c>
      <c r="E18" s="13">
        <v>0.9</v>
      </c>
      <c r="F18" s="13">
        <f t="shared" si="2"/>
        <v>39.1</v>
      </c>
      <c r="G18" s="13">
        <v>0</v>
      </c>
      <c r="H18" s="13">
        <v>0.1</v>
      </c>
      <c r="I18" s="13">
        <v>0.2</v>
      </c>
      <c r="J18" s="13">
        <f t="shared" si="0"/>
        <v>39.1</v>
      </c>
      <c r="K18" s="13">
        <f t="shared" si="1"/>
        <v>39.1</v>
      </c>
      <c r="L18" s="13">
        <v>61.74</v>
      </c>
      <c r="M18" s="13">
        <v>63.72</v>
      </c>
      <c r="N18" s="13">
        <v>40</v>
      </c>
    </row>
    <row r="19" spans="2:14" s="19" customFormat="1" x14ac:dyDescent="0.25">
      <c r="C19" s="19" t="s">
        <v>121</v>
      </c>
      <c r="D19" s="20" t="s">
        <v>44</v>
      </c>
      <c r="E19" s="20">
        <v>2.25</v>
      </c>
      <c r="F19" s="20">
        <f>N19-E19</f>
        <v>35.25</v>
      </c>
      <c r="G19" s="20">
        <v>0</v>
      </c>
      <c r="H19" s="20">
        <v>0.1875</v>
      </c>
      <c r="I19" s="20">
        <v>0.375</v>
      </c>
      <c r="J19" s="20">
        <f t="shared" si="0"/>
        <v>35.25</v>
      </c>
      <c r="K19" s="20">
        <f t="shared" si="1"/>
        <v>35.25</v>
      </c>
      <c r="L19" s="11">
        <v>61.2</v>
      </c>
      <c r="M19" s="11">
        <v>61.92</v>
      </c>
      <c r="N19" s="11">
        <v>37.5</v>
      </c>
    </row>
    <row r="27" spans="2:14" ht="15.75" thickBot="1" x14ac:dyDescent="0.3"/>
    <row r="28" spans="2:14" ht="16.5" thickTop="1" thickBot="1" x14ac:dyDescent="0.3">
      <c r="B28" s="15" t="s">
        <v>45</v>
      </c>
      <c r="C28" s="16" t="s">
        <v>101</v>
      </c>
      <c r="E28" s="15" t="s">
        <v>56</v>
      </c>
      <c r="F28" s="9"/>
    </row>
    <row r="29" spans="2:14" ht="16.5" thickTop="1" thickBot="1" x14ac:dyDescent="0.3">
      <c r="B29" s="15" t="s">
        <v>48</v>
      </c>
      <c r="C29" s="17">
        <f>0.0375+F34</f>
        <v>0.22500000000000001</v>
      </c>
    </row>
    <row r="30" spans="2:14" ht="15.75" thickTop="1" x14ac:dyDescent="0.25"/>
    <row r="33" spans="1:9" s="12" customFormat="1" x14ac:dyDescent="0.25">
      <c r="A33" s="14" t="s">
        <v>21</v>
      </c>
      <c r="B33" s="14" t="s">
        <v>22</v>
      </c>
      <c r="C33" s="14" t="str">
        <f>$C$28</f>
        <v>nik78d2lib2_v78_lay</v>
      </c>
      <c r="D33" s="14" t="str">
        <f>$F$28&amp;C19</f>
        <v>127800c_2_x78j_upsized_bm1354d</v>
      </c>
      <c r="E33" s="14" t="s">
        <v>37</v>
      </c>
      <c r="F33" s="12">
        <f>L19</f>
        <v>61.2</v>
      </c>
      <c r="G33" s="12">
        <f>M19</f>
        <v>61.92</v>
      </c>
      <c r="H33" s="12">
        <v>0</v>
      </c>
      <c r="I33" s="12">
        <v>0</v>
      </c>
    </row>
    <row r="34" spans="1:9" x14ac:dyDescent="0.25">
      <c r="A34" s="1" t="s">
        <v>21</v>
      </c>
      <c r="B34" s="1" t="s">
        <v>38</v>
      </c>
      <c r="C34" s="1" t="s">
        <v>10</v>
      </c>
      <c r="D34" s="1" t="s">
        <v>74</v>
      </c>
      <c r="E34" s="1" t="str">
        <f>-F33/2+$C$29&amp;" "&amp;-G33/2&amp;" "&amp;F33/2-$C$29&amp;" "&amp;G33/2</f>
        <v>-30.375 -30.96 30.375 30.96</v>
      </c>
      <c r="F34" s="1">
        <f>H19</f>
        <v>0.1875</v>
      </c>
      <c r="G34" s="1">
        <f>I19</f>
        <v>0.375</v>
      </c>
      <c r="H34" s="1" t="s">
        <v>100</v>
      </c>
    </row>
    <row r="35" spans="1:9" x14ac:dyDescent="0.25">
      <c r="A35" s="1" t="s">
        <v>21</v>
      </c>
      <c r="B35" s="1" t="s">
        <v>113</v>
      </c>
      <c r="C35" s="1" t="s">
        <v>10</v>
      </c>
      <c r="D35" s="1" t="s">
        <v>116</v>
      </c>
      <c r="E35" s="1">
        <v>39.75</v>
      </c>
      <c r="F35" s="1">
        <v>2.4375</v>
      </c>
    </row>
    <row r="36" spans="1:9" x14ac:dyDescent="0.25">
      <c r="A36" s="1" t="s">
        <v>21</v>
      </c>
      <c r="B36" s="1" t="s">
        <v>117</v>
      </c>
      <c r="C36" s="1" t="s">
        <v>10</v>
      </c>
      <c r="D36" s="1" t="s">
        <v>116</v>
      </c>
      <c r="E36" s="1" t="s">
        <v>118</v>
      </c>
      <c r="F36" s="1">
        <v>2.4375</v>
      </c>
      <c r="G36" s="1">
        <v>39.75</v>
      </c>
      <c r="H36" s="1">
        <v>35.0625</v>
      </c>
    </row>
    <row r="37" spans="1:9" x14ac:dyDescent="0.25">
      <c r="A37" s="1" t="s">
        <v>21</v>
      </c>
      <c r="B37" s="1" t="s">
        <v>113</v>
      </c>
      <c r="C37" s="1" t="s">
        <v>10</v>
      </c>
      <c r="D37" s="1" t="s">
        <v>116</v>
      </c>
      <c r="E37" s="1">
        <v>2.25</v>
      </c>
      <c r="F37" s="1">
        <v>37.5</v>
      </c>
    </row>
    <row r="38" spans="1:9" x14ac:dyDescent="0.25">
      <c r="A38" s="1" t="s">
        <v>21</v>
      </c>
      <c r="B38" s="1" t="s">
        <v>117</v>
      </c>
      <c r="C38" s="1" t="s">
        <v>10</v>
      </c>
      <c r="D38" s="1" t="s">
        <v>116</v>
      </c>
      <c r="E38" s="1" t="s">
        <v>100</v>
      </c>
      <c r="F38" s="1">
        <v>2.25</v>
      </c>
      <c r="G38" s="1">
        <v>39.75</v>
      </c>
      <c r="H38" s="1">
        <v>35.25</v>
      </c>
    </row>
    <row r="39" spans="1:9" x14ac:dyDescent="0.25">
      <c r="A39" s="1" t="s">
        <v>21</v>
      </c>
      <c r="B39" s="1" t="s">
        <v>33</v>
      </c>
      <c r="C39" s="1" t="s">
        <v>10</v>
      </c>
      <c r="D39" s="1" t="s">
        <v>74</v>
      </c>
      <c r="E39" s="1" t="s">
        <v>75</v>
      </c>
      <c r="F39" s="1" t="s">
        <v>76</v>
      </c>
    </row>
    <row r="40" spans="1:9" x14ac:dyDescent="0.25">
      <c r="A40" s="1" t="s">
        <v>21</v>
      </c>
      <c r="B40" s="1" t="s">
        <v>57</v>
      </c>
      <c r="C40" s="1" t="s">
        <v>10</v>
      </c>
      <c r="D40" s="1" t="s">
        <v>102</v>
      </c>
      <c r="E40" s="1" t="s">
        <v>89</v>
      </c>
    </row>
    <row r="41" spans="1:9" x14ac:dyDescent="0.25">
      <c r="A41" s="1" t="s">
        <v>21</v>
      </c>
      <c r="B41" s="1" t="s">
        <v>57</v>
      </c>
      <c r="C41" s="1" t="s">
        <v>10</v>
      </c>
      <c r="D41" s="1" t="s">
        <v>102</v>
      </c>
      <c r="E41" s="1" t="s">
        <v>88</v>
      </c>
    </row>
    <row r="42" spans="1:9" x14ac:dyDescent="0.25">
      <c r="A42" s="1" t="s">
        <v>21</v>
      </c>
      <c r="B42" s="1" t="s">
        <v>57</v>
      </c>
      <c r="C42" s="1" t="s">
        <v>10</v>
      </c>
      <c r="D42" s="1" t="s">
        <v>103</v>
      </c>
      <c r="E42" s="1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6955-8565-4DB3-9A4B-1AAD035F8E40}">
  <sheetPr>
    <tabColor rgb="FF92D050"/>
  </sheetPr>
  <dimension ref="A1:K23"/>
  <sheetViews>
    <sheetView workbookViewId="0">
      <selection activeCell="D29" sqref="D29"/>
    </sheetView>
  </sheetViews>
  <sheetFormatPr defaultRowHeight="15" x14ac:dyDescent="0.25"/>
  <cols>
    <col min="1" max="1" width="9.42578125" style="1" bestFit="1" customWidth="1"/>
    <col min="2" max="2" width="29.7109375" style="1" bestFit="1" customWidth="1"/>
    <col min="3" max="3" width="26.42578125" style="1" bestFit="1" customWidth="1"/>
    <col min="4" max="4" width="34.85546875" style="1" bestFit="1" customWidth="1"/>
    <col min="5" max="5" width="40" style="1" bestFit="1" customWidth="1"/>
    <col min="6" max="6" width="19" style="1" bestFit="1" customWidth="1"/>
    <col min="7" max="7" width="17.5703125" style="1" bestFit="1" customWidth="1"/>
    <col min="8" max="8" width="17.85546875" style="1" bestFit="1" customWidth="1"/>
    <col min="9" max="9" width="17.28515625" style="1" bestFit="1" customWidth="1"/>
    <col min="10" max="10" width="15.28515625" style="1" bestFit="1" customWidth="1"/>
    <col min="11" max="16384" width="9.140625" style="1"/>
  </cols>
  <sheetData>
    <row r="1" spans="1:11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5" customFormat="1" ht="15.75" x14ac:dyDescent="0.25">
      <c r="A2" s="2"/>
      <c r="B2" s="2" t="s">
        <v>28</v>
      </c>
      <c r="C2" s="3" t="s">
        <v>11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4"/>
    </row>
    <row r="3" spans="1:11" s="5" customFormat="1" ht="15.75" x14ac:dyDescent="0.25">
      <c r="A3" s="2"/>
      <c r="B3" s="2" t="s">
        <v>29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1" s="5" customFormat="1" ht="15.75" x14ac:dyDescent="0.25">
      <c r="A4" s="2"/>
      <c r="B4" s="2" t="s">
        <v>30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1" s="5" customFormat="1" ht="15.75" x14ac:dyDescent="0.25">
      <c r="A5" s="2"/>
      <c r="B5" s="2" t="s">
        <v>31</v>
      </c>
      <c r="C5" s="3" t="s">
        <v>11</v>
      </c>
      <c r="D5" s="3" t="s">
        <v>20</v>
      </c>
      <c r="E5" s="3" t="s">
        <v>19</v>
      </c>
      <c r="F5" s="3" t="s">
        <v>18</v>
      </c>
      <c r="G5" s="3" t="s">
        <v>17</v>
      </c>
      <c r="H5" s="3" t="s">
        <v>24</v>
      </c>
      <c r="I5" s="3" t="s">
        <v>16</v>
      </c>
      <c r="J5" s="3"/>
      <c r="K5" s="4"/>
    </row>
    <row r="6" spans="1:11" s="5" customFormat="1" ht="15.75" x14ac:dyDescent="0.25">
      <c r="A6" s="2"/>
      <c r="B6" s="2" t="s">
        <v>32</v>
      </c>
      <c r="C6" s="2" t="s">
        <v>11</v>
      </c>
      <c r="D6" s="2" t="s">
        <v>12</v>
      </c>
      <c r="E6" s="2" t="s">
        <v>23</v>
      </c>
      <c r="F6" s="2" t="s">
        <v>25</v>
      </c>
      <c r="G6" s="2" t="s">
        <v>26</v>
      </c>
      <c r="H6" s="2" t="s">
        <v>16</v>
      </c>
      <c r="I6" s="4" t="s">
        <v>27</v>
      </c>
      <c r="J6" s="4"/>
      <c r="K6" s="4"/>
    </row>
    <row r="7" spans="1:11" s="5" customFormat="1" ht="15.75" x14ac:dyDescent="0.25">
      <c r="A7" s="2"/>
      <c r="B7" s="2" t="s">
        <v>64</v>
      </c>
      <c r="C7" s="2" t="s">
        <v>11</v>
      </c>
      <c r="D7" s="2" t="s">
        <v>12</v>
      </c>
      <c r="E7" s="2" t="s">
        <v>65</v>
      </c>
      <c r="F7" s="2" t="s">
        <v>66</v>
      </c>
      <c r="G7" s="2" t="s">
        <v>67</v>
      </c>
      <c r="H7" s="2" t="s">
        <v>68</v>
      </c>
      <c r="I7" s="4" t="s">
        <v>27</v>
      </c>
      <c r="K7" s="4"/>
    </row>
    <row r="8" spans="1:11" x14ac:dyDescent="0.25">
      <c r="C8" s="8" t="s">
        <v>49</v>
      </c>
      <c r="D8" s="8" t="s">
        <v>50</v>
      </c>
      <c r="E8" s="8" t="s">
        <v>69</v>
      </c>
      <c r="F8" s="8" t="s">
        <v>70</v>
      </c>
      <c r="G8" s="10" t="s">
        <v>71</v>
      </c>
      <c r="H8" s="10" t="s">
        <v>72</v>
      </c>
      <c r="I8" s="10" t="s">
        <v>54</v>
      </c>
      <c r="J8" s="10" t="s">
        <v>55</v>
      </c>
    </row>
    <row r="9" spans="1:11" s="19" customFormat="1" x14ac:dyDescent="0.25">
      <c r="C9" s="19" t="s">
        <v>120</v>
      </c>
      <c r="D9" s="20" t="s">
        <v>44</v>
      </c>
      <c r="E9" s="20">
        <v>37.5</v>
      </c>
      <c r="F9" s="20">
        <f>2.0625</f>
        <v>2.0625</v>
      </c>
      <c r="G9" s="20">
        <v>9</v>
      </c>
      <c r="H9" s="20">
        <v>0.5625</v>
      </c>
      <c r="I9" s="11">
        <v>61.2</v>
      </c>
      <c r="J9" s="11">
        <v>61.92</v>
      </c>
    </row>
    <row r="10" spans="1:11" hidden="1" x14ac:dyDescent="0.25">
      <c r="C10" s="21" t="s">
        <v>99</v>
      </c>
      <c r="D10" s="22" t="s">
        <v>44</v>
      </c>
      <c r="E10" s="22">
        <v>52</v>
      </c>
      <c r="F10" s="22">
        <v>2</v>
      </c>
      <c r="G10" s="22">
        <v>13</v>
      </c>
      <c r="H10" s="22">
        <v>0.55000000000000004</v>
      </c>
      <c r="I10" s="22">
        <v>61.74</v>
      </c>
      <c r="J10" s="22">
        <v>63.72</v>
      </c>
    </row>
    <row r="12" spans="1:11" ht="15.75" thickBot="1" x14ac:dyDescent="0.3"/>
    <row r="13" spans="1:11" ht="16.5" thickTop="1" thickBot="1" x14ac:dyDescent="0.3">
      <c r="B13" s="15" t="s">
        <v>45</v>
      </c>
      <c r="C13" s="16" t="s">
        <v>101</v>
      </c>
      <c r="E13" s="15" t="s">
        <v>56</v>
      </c>
      <c r="F13" s="9"/>
    </row>
    <row r="14" spans="1:11" ht="16.5" thickTop="1" thickBot="1" x14ac:dyDescent="0.3">
      <c r="B14" s="15" t="s">
        <v>48</v>
      </c>
      <c r="C14" s="17">
        <f>F18+0.0375</f>
        <v>0.22500000000000001</v>
      </c>
    </row>
    <row r="15" spans="1:11" ht="15.75" thickTop="1" x14ac:dyDescent="0.25"/>
    <row r="17" spans="1:9" s="7" customFormat="1" x14ac:dyDescent="0.25">
      <c r="A17" s="6" t="s">
        <v>21</v>
      </c>
      <c r="B17" s="6" t="s">
        <v>22</v>
      </c>
      <c r="C17" s="6" t="str">
        <f>$C$13</f>
        <v>nik78d2lib2_v78_lay</v>
      </c>
      <c r="D17" s="6" t="str">
        <f>$F$13&amp;C9</f>
        <v>127800c_2_x78j_upsized_bm1373d</v>
      </c>
      <c r="E17" s="6" t="s">
        <v>37</v>
      </c>
      <c r="F17" s="7">
        <f>I9</f>
        <v>61.2</v>
      </c>
      <c r="G17" s="7">
        <f>J9</f>
        <v>61.92</v>
      </c>
      <c r="H17" s="7">
        <v>0</v>
      </c>
      <c r="I17" s="7">
        <v>0</v>
      </c>
    </row>
    <row r="18" spans="1:9" x14ac:dyDescent="0.25">
      <c r="A18" s="1" t="s">
        <v>21</v>
      </c>
      <c r="B18" s="1" t="s">
        <v>38</v>
      </c>
      <c r="C18" s="1" t="s">
        <v>10</v>
      </c>
      <c r="D18" s="1" t="s">
        <v>74</v>
      </c>
      <c r="E18" s="1" t="str">
        <f>-F17/2+$C$14&amp;" "&amp;-G17/2&amp;" "&amp;F17/2-$C$14 &amp;" "&amp;G17/2</f>
        <v>-30.375 -30.96 30.375 30.96</v>
      </c>
      <c r="F18" s="1">
        <v>0.1875</v>
      </c>
      <c r="G18" s="1">
        <v>0.375</v>
      </c>
      <c r="H18" s="1" t="s">
        <v>100</v>
      </c>
    </row>
    <row r="19" spans="1:9" x14ac:dyDescent="0.25">
      <c r="A19" s="1" t="s">
        <v>21</v>
      </c>
      <c r="B19" s="1" t="s">
        <v>73</v>
      </c>
      <c r="C19" s="1" t="s">
        <v>10</v>
      </c>
      <c r="D19" s="1" t="s">
        <v>75</v>
      </c>
      <c r="E19" s="1">
        <f>E9</f>
        <v>37.5</v>
      </c>
      <c r="F19" s="1">
        <f>F9</f>
        <v>2.0625</v>
      </c>
      <c r="G19" s="1">
        <f>G9</f>
        <v>9</v>
      </c>
      <c r="H19" s="1">
        <v>0.375</v>
      </c>
    </row>
    <row r="20" spans="1:9" x14ac:dyDescent="0.25">
      <c r="A20" s="1" t="s">
        <v>21</v>
      </c>
      <c r="B20" s="1" t="s">
        <v>33</v>
      </c>
      <c r="C20" s="1" t="s">
        <v>10</v>
      </c>
      <c r="D20" s="1" t="s">
        <v>74</v>
      </c>
      <c r="E20" s="1" t="s">
        <v>75</v>
      </c>
      <c r="F20" s="1" t="s">
        <v>76</v>
      </c>
    </row>
    <row r="21" spans="1:9" x14ac:dyDescent="0.25">
      <c r="A21" s="1" t="s">
        <v>21</v>
      </c>
      <c r="B21" s="1" t="s">
        <v>57</v>
      </c>
      <c r="C21" s="1" t="s">
        <v>10</v>
      </c>
      <c r="D21" s="1" t="s">
        <v>102</v>
      </c>
      <c r="E21" s="1" t="s">
        <v>89</v>
      </c>
    </row>
    <row r="22" spans="1:9" x14ac:dyDescent="0.25">
      <c r="A22" s="1" t="s">
        <v>21</v>
      </c>
      <c r="B22" s="1" t="s">
        <v>57</v>
      </c>
      <c r="C22" s="1" t="s">
        <v>10</v>
      </c>
      <c r="D22" s="1" t="s">
        <v>102</v>
      </c>
      <c r="E22" s="1" t="s">
        <v>88</v>
      </c>
    </row>
    <row r="23" spans="1:9" x14ac:dyDescent="0.25">
      <c r="A23" s="1" t="s">
        <v>21</v>
      </c>
      <c r="B23" s="1" t="s">
        <v>57</v>
      </c>
      <c r="C23" s="1" t="s">
        <v>10</v>
      </c>
      <c r="D23" s="1" t="s">
        <v>103</v>
      </c>
      <c r="E23" s="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8D0-5910-449E-ABC0-B4B343E85068}">
  <sheetPr codeName="Sheet13"/>
  <dimension ref="B3:P22"/>
  <sheetViews>
    <sheetView workbookViewId="0">
      <selection activeCell="F33" sqref="F33"/>
    </sheetView>
  </sheetViews>
  <sheetFormatPr defaultRowHeight="15" x14ac:dyDescent="0.25"/>
  <cols>
    <col min="3" max="3" width="17.28515625" bestFit="1" customWidth="1"/>
    <col min="4" max="4" width="20" bestFit="1" customWidth="1"/>
    <col min="5" max="5" width="26.42578125" bestFit="1" customWidth="1"/>
    <col min="6" max="6" width="10.85546875" bestFit="1" customWidth="1"/>
    <col min="11" max="11" width="10.85546875" bestFit="1" customWidth="1"/>
  </cols>
  <sheetData>
    <row r="3" spans="2:13" x14ac:dyDescent="0.25">
      <c r="I3" s="23" t="s">
        <v>78</v>
      </c>
      <c r="K3" s="23" t="s">
        <v>80</v>
      </c>
      <c r="M3" t="s">
        <v>81</v>
      </c>
    </row>
    <row r="5" spans="2:13" x14ac:dyDescent="0.25">
      <c r="C5" t="s">
        <v>83</v>
      </c>
      <c r="D5" t="s">
        <v>45</v>
      </c>
      <c r="E5" t="s">
        <v>84</v>
      </c>
      <c r="F5" t="s">
        <v>85</v>
      </c>
    </row>
    <row r="6" spans="2:13" x14ac:dyDescent="0.25">
      <c r="C6" s="1" t="s">
        <v>77</v>
      </c>
      <c r="D6" s="1" t="s">
        <v>101</v>
      </c>
      <c r="E6" t="s">
        <v>97</v>
      </c>
      <c r="F6" s="23" t="s">
        <v>81</v>
      </c>
    </row>
    <row r="7" spans="2:13" x14ac:dyDescent="0.25">
      <c r="C7" s="1" t="s">
        <v>77</v>
      </c>
      <c r="D7" s="1" t="s">
        <v>101</v>
      </c>
      <c r="E7" t="s">
        <v>98</v>
      </c>
      <c r="F7" s="23" t="s">
        <v>80</v>
      </c>
    </row>
    <row r="8" spans="2:13" x14ac:dyDescent="0.25">
      <c r="B8" s="1"/>
    </row>
    <row r="9" spans="2:13" x14ac:dyDescent="0.25">
      <c r="B9" s="1"/>
    </row>
    <row r="10" spans="2:13" x14ac:dyDescent="0.25">
      <c r="B10" s="1"/>
      <c r="I10" s="24" t="s">
        <v>79</v>
      </c>
      <c r="K10" s="23" t="s">
        <v>82</v>
      </c>
    </row>
    <row r="11" spans="2:13" x14ac:dyDescent="0.25">
      <c r="B11" s="1"/>
    </row>
    <row r="12" spans="2:13" x14ac:dyDescent="0.25">
      <c r="B12" s="1"/>
    </row>
    <row r="13" spans="2:13" x14ac:dyDescent="0.25">
      <c r="B13" s="1"/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  <row r="17" spans="2:16" x14ac:dyDescent="0.25">
      <c r="B17" s="1"/>
      <c r="J17" t="s">
        <v>86</v>
      </c>
      <c r="P17" t="s">
        <v>87</v>
      </c>
    </row>
    <row r="18" spans="2:16" x14ac:dyDescent="0.25">
      <c r="B18" s="1"/>
    </row>
    <row r="19" spans="2:16" x14ac:dyDescent="0.25">
      <c r="B19" s="1"/>
    </row>
    <row r="20" spans="2:16" x14ac:dyDescent="0.25">
      <c r="B20" s="1"/>
    </row>
    <row r="21" spans="2:16" x14ac:dyDescent="0.25">
      <c r="B21" s="1"/>
    </row>
    <row r="22" spans="2:16" x14ac:dyDescent="0.25">
      <c r="B22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CD9-8483-48BF-8890-335659704F88}">
  <dimension ref="A1:N42"/>
  <sheetViews>
    <sheetView workbookViewId="0">
      <selection activeCell="E43" sqref="E43"/>
    </sheetView>
  </sheetViews>
  <sheetFormatPr defaultRowHeight="15" x14ac:dyDescent="0.25"/>
  <cols>
    <col min="1" max="1" width="9.42578125" style="1" bestFit="1" customWidth="1"/>
    <col min="2" max="2" width="28.42578125" style="1" bestFit="1" customWidth="1"/>
    <col min="3" max="3" width="26.42578125" style="1" bestFit="1" customWidth="1"/>
    <col min="4" max="4" width="24.42578125" style="1" customWidth="1"/>
    <col min="5" max="5" width="40" style="1" bestFit="1" customWidth="1"/>
    <col min="6" max="6" width="19" style="1" bestFit="1" customWidth="1"/>
    <col min="7" max="7" width="18.5703125" style="1" bestFit="1" customWidth="1"/>
    <col min="8" max="8" width="18" style="1" bestFit="1" customWidth="1"/>
    <col min="9" max="9" width="17.28515625" style="1" bestFit="1" customWidth="1"/>
    <col min="10" max="10" width="15.28515625" style="1" bestFit="1" customWidth="1"/>
    <col min="11" max="11" width="13.5703125" style="1" bestFit="1" customWidth="1"/>
    <col min="12" max="12" width="6.5703125" style="1" bestFit="1" customWidth="1"/>
    <col min="13" max="13" width="6.85546875" style="1" bestFit="1" customWidth="1"/>
    <col min="14" max="14" width="13.28515625" style="1" bestFit="1" customWidth="1"/>
    <col min="15" max="16384" width="9.140625" style="1"/>
  </cols>
  <sheetData>
    <row r="1" spans="1:14" s="5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5" customFormat="1" ht="15.75" x14ac:dyDescent="0.25">
      <c r="A2" s="2"/>
      <c r="B2" s="2" t="s">
        <v>28</v>
      </c>
      <c r="C2" s="3" t="s">
        <v>11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4"/>
    </row>
    <row r="3" spans="1:14" s="5" customFormat="1" ht="15.75" x14ac:dyDescent="0.25">
      <c r="A3" s="2"/>
      <c r="B3" s="2" t="s">
        <v>29</v>
      </c>
      <c r="C3" s="3" t="s">
        <v>11</v>
      </c>
      <c r="D3" s="3" t="s">
        <v>13</v>
      </c>
      <c r="E3" s="3" t="s">
        <v>14</v>
      </c>
      <c r="F3" s="3" t="s">
        <v>15</v>
      </c>
      <c r="G3" s="3"/>
      <c r="H3" s="3"/>
      <c r="I3" s="3"/>
      <c r="J3" s="3"/>
      <c r="K3" s="4"/>
    </row>
    <row r="4" spans="1:14" s="5" customFormat="1" ht="15.75" x14ac:dyDescent="0.25">
      <c r="A4" s="2"/>
      <c r="B4" s="2" t="s">
        <v>30</v>
      </c>
      <c r="C4" s="3" t="s">
        <v>11</v>
      </c>
      <c r="D4" s="3" t="s">
        <v>13</v>
      </c>
      <c r="E4" s="3" t="s">
        <v>14</v>
      </c>
      <c r="F4" s="3" t="s">
        <v>15</v>
      </c>
      <c r="G4" s="3"/>
      <c r="H4" s="3"/>
      <c r="I4" s="3"/>
      <c r="J4" s="3"/>
      <c r="K4" s="4"/>
    </row>
    <row r="5" spans="1:14" s="5" customFormat="1" ht="15.75" x14ac:dyDescent="0.25">
      <c r="A5" s="2"/>
      <c r="B5" s="2" t="s">
        <v>31</v>
      </c>
      <c r="C5" s="3" t="s">
        <v>11</v>
      </c>
      <c r="D5" s="3" t="s">
        <v>20</v>
      </c>
      <c r="E5" s="3" t="s">
        <v>19</v>
      </c>
      <c r="F5" s="3" t="s">
        <v>18</v>
      </c>
      <c r="G5" s="3" t="s">
        <v>17</v>
      </c>
      <c r="H5" s="3" t="s">
        <v>24</v>
      </c>
      <c r="I5" s="3" t="s">
        <v>16</v>
      </c>
      <c r="J5" s="3"/>
      <c r="K5" s="4"/>
    </row>
    <row r="6" spans="1:14" s="5" customFormat="1" ht="15.75" x14ac:dyDescent="0.25">
      <c r="A6" s="2"/>
      <c r="B6" s="2" t="s">
        <v>32</v>
      </c>
      <c r="C6" s="2" t="s">
        <v>11</v>
      </c>
      <c r="D6" s="2" t="s">
        <v>12</v>
      </c>
      <c r="E6" s="2" t="s">
        <v>23</v>
      </c>
      <c r="F6" s="2" t="s">
        <v>25</v>
      </c>
      <c r="G6" s="2" t="s">
        <v>26</v>
      </c>
      <c r="H6" s="2" t="s">
        <v>16</v>
      </c>
      <c r="I6" s="4" t="s">
        <v>27</v>
      </c>
      <c r="J6" s="4"/>
      <c r="K6" s="4"/>
    </row>
    <row r="7" spans="1:14" s="5" customFormat="1" ht="15.75" hidden="1" x14ac:dyDescent="0.25">
      <c r="A7" s="2"/>
      <c r="B7" s="2" t="s">
        <v>34</v>
      </c>
      <c r="C7" s="2" t="s">
        <v>11</v>
      </c>
      <c r="D7" s="5" t="s">
        <v>12</v>
      </c>
      <c r="E7" s="5" t="s">
        <v>35</v>
      </c>
      <c r="F7" s="5" t="s">
        <v>46</v>
      </c>
      <c r="G7" s="2" t="s">
        <v>36</v>
      </c>
      <c r="H7" s="2" t="s">
        <v>47</v>
      </c>
      <c r="I7" s="4" t="s">
        <v>27</v>
      </c>
      <c r="K7" s="4"/>
    </row>
    <row r="8" spans="1:14" s="5" customFormat="1" ht="15.75" x14ac:dyDescent="0.25">
      <c r="A8" s="2"/>
      <c r="B8" s="2" t="s">
        <v>39</v>
      </c>
      <c r="C8" s="2" t="s">
        <v>11</v>
      </c>
      <c r="D8" s="2" t="s">
        <v>12</v>
      </c>
      <c r="E8" s="2" t="s">
        <v>25</v>
      </c>
      <c r="F8" s="2" t="s">
        <v>40</v>
      </c>
      <c r="G8" s="2" t="s">
        <v>41</v>
      </c>
      <c r="H8" s="2" t="s">
        <v>42</v>
      </c>
      <c r="I8" s="4" t="s">
        <v>27</v>
      </c>
      <c r="K8" s="4"/>
    </row>
    <row r="9" spans="1:14" x14ac:dyDescent="0.25">
      <c r="C9" s="8" t="s">
        <v>49</v>
      </c>
      <c r="D9" s="8" t="s">
        <v>50</v>
      </c>
      <c r="E9" s="8" t="s">
        <v>51</v>
      </c>
      <c r="F9" s="8" t="s">
        <v>62</v>
      </c>
      <c r="G9" s="8" t="s">
        <v>58</v>
      </c>
      <c r="H9" s="10" t="s">
        <v>52</v>
      </c>
      <c r="I9" s="10" t="s">
        <v>53</v>
      </c>
      <c r="J9" s="18" t="s">
        <v>60</v>
      </c>
      <c r="K9" s="18" t="s">
        <v>61</v>
      </c>
      <c r="L9" s="10" t="s">
        <v>54</v>
      </c>
      <c r="M9" s="10" t="s">
        <v>55</v>
      </c>
      <c r="N9" s="10" t="s">
        <v>63</v>
      </c>
    </row>
    <row r="10" spans="1:14" hidden="1" x14ac:dyDescent="0.25">
      <c r="C10" s="7" t="s">
        <v>90</v>
      </c>
      <c r="D10" s="11" t="s">
        <v>43</v>
      </c>
      <c r="E10" s="11">
        <v>0.9</v>
      </c>
      <c r="F10" s="11">
        <f>N10-E10</f>
        <v>57.1</v>
      </c>
      <c r="G10" s="11">
        <v>0</v>
      </c>
      <c r="H10" s="11">
        <v>0.1</v>
      </c>
      <c r="I10" s="11">
        <v>0.2</v>
      </c>
      <c r="J10" s="11">
        <f>F10-2*G10</f>
        <v>57.1</v>
      </c>
      <c r="K10" s="11">
        <f>F10-2*G10</f>
        <v>57.1</v>
      </c>
      <c r="L10" s="11">
        <v>61.74</v>
      </c>
      <c r="M10" s="11">
        <v>63.72</v>
      </c>
      <c r="N10" s="11">
        <v>58</v>
      </c>
    </row>
    <row r="11" spans="1:14" hidden="1" x14ac:dyDescent="0.25">
      <c r="C11" s="7" t="s">
        <v>91</v>
      </c>
      <c r="D11" s="11" t="s">
        <v>43</v>
      </c>
      <c r="E11" s="11">
        <v>1.5</v>
      </c>
      <c r="F11" s="11">
        <f>N11-E11</f>
        <v>56.5</v>
      </c>
      <c r="G11" s="11">
        <v>0</v>
      </c>
      <c r="H11" s="11">
        <v>0.1</v>
      </c>
      <c r="I11" s="11">
        <v>0.2</v>
      </c>
      <c r="J11" s="11">
        <f t="shared" ref="J11:J17" si="0">F11-2*G11</f>
        <v>56.5</v>
      </c>
      <c r="K11" s="11">
        <f t="shared" ref="K11:K17" si="1">F11-2*G11</f>
        <v>56.5</v>
      </c>
      <c r="L11" s="11">
        <v>61.74</v>
      </c>
      <c r="M11" s="11">
        <v>63.72</v>
      </c>
      <c r="N11" s="11">
        <v>58</v>
      </c>
    </row>
    <row r="12" spans="1:14" hidden="1" x14ac:dyDescent="0.25">
      <c r="C12" s="7" t="s">
        <v>92</v>
      </c>
      <c r="D12" s="11" t="s">
        <v>44</v>
      </c>
      <c r="E12" s="11">
        <v>0.9</v>
      </c>
      <c r="F12" s="11">
        <f t="shared" ref="F12:F16" si="2">N12-E12</f>
        <v>57.1</v>
      </c>
      <c r="G12" s="11">
        <v>0</v>
      </c>
      <c r="H12" s="11">
        <v>0.1</v>
      </c>
      <c r="I12" s="11">
        <v>0.2</v>
      </c>
      <c r="J12" s="11">
        <f t="shared" si="0"/>
        <v>57.1</v>
      </c>
      <c r="K12" s="11">
        <f t="shared" si="1"/>
        <v>57.1</v>
      </c>
      <c r="L12" s="11">
        <v>61.74</v>
      </c>
      <c r="M12" s="11">
        <v>63.72</v>
      </c>
      <c r="N12" s="11">
        <v>58</v>
      </c>
    </row>
    <row r="13" spans="1:14" hidden="1" x14ac:dyDescent="0.25">
      <c r="C13" s="7" t="s">
        <v>93</v>
      </c>
      <c r="D13" s="11" t="s">
        <v>44</v>
      </c>
      <c r="E13" s="11">
        <v>1.5</v>
      </c>
      <c r="F13" s="11">
        <f t="shared" si="2"/>
        <v>56.5</v>
      </c>
      <c r="G13" s="11">
        <v>0</v>
      </c>
      <c r="H13" s="11">
        <v>0.1</v>
      </c>
      <c r="I13" s="11">
        <v>0.2</v>
      </c>
      <c r="J13" s="11">
        <f t="shared" si="0"/>
        <v>56.5</v>
      </c>
      <c r="K13" s="11">
        <f t="shared" si="1"/>
        <v>56.5</v>
      </c>
      <c r="L13" s="11">
        <v>61.74</v>
      </c>
      <c r="M13" s="11">
        <v>63.72</v>
      </c>
      <c r="N13" s="11">
        <v>58</v>
      </c>
    </row>
    <row r="14" spans="1:14" hidden="1" x14ac:dyDescent="0.25">
      <c r="C14" s="12" t="s">
        <v>94</v>
      </c>
      <c r="D14" s="13" t="s">
        <v>43</v>
      </c>
      <c r="E14" s="13">
        <v>0.9</v>
      </c>
      <c r="F14" s="13">
        <f t="shared" si="2"/>
        <v>39.1</v>
      </c>
      <c r="G14" s="13">
        <v>0</v>
      </c>
      <c r="H14" s="13">
        <v>0.1</v>
      </c>
      <c r="I14" s="13">
        <v>0.2</v>
      </c>
      <c r="J14" s="13">
        <f t="shared" si="0"/>
        <v>39.1</v>
      </c>
      <c r="K14" s="13">
        <f t="shared" si="1"/>
        <v>39.1</v>
      </c>
      <c r="L14" s="13">
        <v>61.74</v>
      </c>
      <c r="M14" s="13">
        <v>63.72</v>
      </c>
      <c r="N14" s="13">
        <v>40</v>
      </c>
    </row>
    <row r="15" spans="1:14" hidden="1" x14ac:dyDescent="0.25">
      <c r="C15" s="12" t="s">
        <v>95</v>
      </c>
      <c r="D15" s="13" t="s">
        <v>43</v>
      </c>
      <c r="E15" s="13">
        <v>1.5</v>
      </c>
      <c r="F15" s="13">
        <f t="shared" si="2"/>
        <v>38.5</v>
      </c>
      <c r="G15" s="13">
        <v>0</v>
      </c>
      <c r="H15" s="13">
        <v>0.1</v>
      </c>
      <c r="I15" s="13">
        <v>0.2</v>
      </c>
      <c r="J15" s="13">
        <f t="shared" si="0"/>
        <v>38.5</v>
      </c>
      <c r="K15" s="13">
        <f t="shared" si="1"/>
        <v>38.5</v>
      </c>
      <c r="L15" s="13">
        <v>61.74</v>
      </c>
      <c r="M15" s="13">
        <v>63.72</v>
      </c>
      <c r="N15" s="13">
        <v>40</v>
      </c>
    </row>
    <row r="16" spans="1:14" hidden="1" x14ac:dyDescent="0.25">
      <c r="C16" s="12" t="s">
        <v>96</v>
      </c>
      <c r="D16" s="13" t="s">
        <v>44</v>
      </c>
      <c r="E16" s="13">
        <v>0.9</v>
      </c>
      <c r="F16" s="13">
        <f t="shared" si="2"/>
        <v>39.1</v>
      </c>
      <c r="G16" s="13">
        <v>0</v>
      </c>
      <c r="H16" s="13">
        <v>0.1</v>
      </c>
      <c r="I16" s="13">
        <v>0.2</v>
      </c>
      <c r="J16" s="13">
        <f t="shared" si="0"/>
        <v>39.1</v>
      </c>
      <c r="K16" s="13">
        <f t="shared" si="1"/>
        <v>39.1</v>
      </c>
      <c r="L16" s="13">
        <v>61.74</v>
      </c>
      <c r="M16" s="13">
        <v>63.72</v>
      </c>
      <c r="N16" s="13">
        <v>40</v>
      </c>
    </row>
    <row r="17" spans="1:14" s="19" customFormat="1" x14ac:dyDescent="0.25">
      <c r="C17" s="19" t="s">
        <v>97</v>
      </c>
      <c r="D17" s="20" t="s">
        <v>44</v>
      </c>
      <c r="E17" s="20">
        <v>2.25</v>
      </c>
      <c r="F17" s="20">
        <f>N17-E17</f>
        <v>35.25</v>
      </c>
      <c r="G17" s="20">
        <v>0</v>
      </c>
      <c r="H17" s="20">
        <v>0.1875</v>
      </c>
      <c r="I17" s="20">
        <v>0.375</v>
      </c>
      <c r="J17" s="20">
        <f t="shared" si="0"/>
        <v>35.25</v>
      </c>
      <c r="K17" s="20">
        <f t="shared" si="1"/>
        <v>35.25</v>
      </c>
      <c r="L17" s="11">
        <v>61.2</v>
      </c>
      <c r="M17" s="11">
        <v>61.92</v>
      </c>
      <c r="N17" s="11">
        <v>37.5</v>
      </c>
    </row>
    <row r="25" spans="1:14" ht="15.75" thickBot="1" x14ac:dyDescent="0.3"/>
    <row r="26" spans="1:14" ht="16.5" thickTop="1" thickBot="1" x14ac:dyDescent="0.3">
      <c r="B26" s="15" t="s">
        <v>45</v>
      </c>
      <c r="C26" s="16" t="s">
        <v>105</v>
      </c>
      <c r="E26" s="15" t="s">
        <v>56</v>
      </c>
      <c r="F26" s="9" t="s">
        <v>106</v>
      </c>
    </row>
    <row r="27" spans="1:14" ht="16.5" thickTop="1" thickBot="1" x14ac:dyDescent="0.3">
      <c r="B27" s="15" t="s">
        <v>48</v>
      </c>
      <c r="C27" s="17">
        <f>0.0375+F32</f>
        <v>0.22500000000000001</v>
      </c>
    </row>
    <row r="28" spans="1:14" ht="15.75" thickTop="1" x14ac:dyDescent="0.25"/>
    <row r="31" spans="1:14" s="12" customFormat="1" x14ac:dyDescent="0.25">
      <c r="A31" s="14" t="s">
        <v>21</v>
      </c>
      <c r="B31" s="14" t="s">
        <v>22</v>
      </c>
      <c r="C31" s="14" t="str">
        <f>$C$26</f>
        <v>nik78d2lib3_v78_lay</v>
      </c>
      <c r="D31" s="14" t="str">
        <f>$F$26&amp;C17</f>
        <v>kev_127800c_2_x78c_n_bm1154d</v>
      </c>
      <c r="E31" s="14" t="s">
        <v>37</v>
      </c>
      <c r="F31" s="12">
        <f>L17</f>
        <v>61.2</v>
      </c>
      <c r="G31" s="12">
        <f>M17</f>
        <v>61.92</v>
      </c>
      <c r="H31" s="12">
        <v>0</v>
      </c>
      <c r="I31" s="12">
        <v>0</v>
      </c>
    </row>
    <row r="32" spans="1:14" x14ac:dyDescent="0.25">
      <c r="A32" s="1" t="s">
        <v>21</v>
      </c>
      <c r="B32" s="1" t="s">
        <v>38</v>
      </c>
      <c r="C32" s="1" t="s">
        <v>10</v>
      </c>
      <c r="D32" s="1" t="s">
        <v>74</v>
      </c>
      <c r="E32" s="1" t="str">
        <f>-F31/2+$C$27&amp;" "&amp;-G31/2&amp;" "&amp;F31/2-$C$27&amp;" "&amp;G31/2</f>
        <v>-30.375 -30.96 30.375 30.96</v>
      </c>
      <c r="F32" s="1">
        <f>H17</f>
        <v>0.1875</v>
      </c>
      <c r="G32" s="1">
        <f>I17</f>
        <v>0.375</v>
      </c>
      <c r="H32" s="1" t="s">
        <v>100</v>
      </c>
    </row>
    <row r="33" spans="1:14" x14ac:dyDescent="0.25">
      <c r="A33" s="1" t="s">
        <v>21</v>
      </c>
      <c r="B33" s="1" t="s">
        <v>59</v>
      </c>
      <c r="C33" s="1" t="s">
        <v>10</v>
      </c>
      <c r="D33" s="1" t="s">
        <v>75</v>
      </c>
      <c r="E33" s="1">
        <f>E17</f>
        <v>2.25</v>
      </c>
      <c r="F33" s="1">
        <f>F17</f>
        <v>35.25</v>
      </c>
      <c r="G33" s="1">
        <f>J17</f>
        <v>35.25</v>
      </c>
      <c r="H33" s="1">
        <f>K17</f>
        <v>35.25</v>
      </c>
    </row>
    <row r="34" spans="1:14" x14ac:dyDescent="0.25">
      <c r="A34" s="1" t="s">
        <v>21</v>
      </c>
      <c r="B34" s="1" t="s">
        <v>33</v>
      </c>
      <c r="C34" s="1" t="s">
        <v>10</v>
      </c>
      <c r="D34" s="1" t="s">
        <v>74</v>
      </c>
      <c r="E34" s="1" t="s">
        <v>75</v>
      </c>
      <c r="F34" s="1" t="s">
        <v>76</v>
      </c>
    </row>
    <row r="35" spans="1:14" x14ac:dyDescent="0.25">
      <c r="A35" s="1" t="s">
        <v>21</v>
      </c>
      <c r="B35" s="1" t="s">
        <v>57</v>
      </c>
      <c r="C35" s="1" t="s">
        <v>10</v>
      </c>
      <c r="D35" s="1" t="s">
        <v>102</v>
      </c>
      <c r="E35" s="1" t="s">
        <v>89</v>
      </c>
    </row>
    <row r="36" spans="1:14" x14ac:dyDescent="0.25">
      <c r="A36" s="1" t="s">
        <v>21</v>
      </c>
      <c r="B36" s="1" t="s">
        <v>57</v>
      </c>
      <c r="C36" s="1" t="s">
        <v>10</v>
      </c>
      <c r="D36" s="1" t="s">
        <v>102</v>
      </c>
      <c r="E36" s="1" t="s">
        <v>88</v>
      </c>
    </row>
    <row r="37" spans="1:14" x14ac:dyDescent="0.25">
      <c r="A37" s="1" t="s">
        <v>21</v>
      </c>
      <c r="B37" s="1" t="s">
        <v>57</v>
      </c>
      <c r="C37" s="1" t="s">
        <v>10</v>
      </c>
      <c r="D37" s="1" t="s">
        <v>103</v>
      </c>
      <c r="E37" s="1" t="s">
        <v>104</v>
      </c>
    </row>
    <row r="42" spans="1:14" x14ac:dyDescent="0.25">
      <c r="E42" s="25" t="s">
        <v>119</v>
      </c>
      <c r="F42" s="25"/>
      <c r="G42" s="25"/>
      <c r="H42" s="25"/>
      <c r="I42" s="25"/>
      <c r="J42" s="25"/>
      <c r="K42" s="25"/>
      <c r="L42" s="25"/>
      <c r="M42" s="25"/>
      <c r="N42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3EA4C725-85F1-4554-A43C-4EDF56D75C0E}"/>
</file>

<file path=customXml/itemProps2.xml><?xml version="1.0" encoding="utf-8"?>
<ds:datastoreItem xmlns:ds="http://schemas.openxmlformats.org/officeDocument/2006/customXml" ds:itemID="{D6A53D1F-F8C4-4778-B46E-FFADFF3FA668}"/>
</file>

<file path=customXml/itemProps3.xml><?xml version="1.0" encoding="utf-8"?>
<ds:datastoreItem xmlns:ds="http://schemas.openxmlformats.org/officeDocument/2006/customXml" ds:itemID="{F2DC328A-63CA-418D-A514-B608AC2DA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</vt:lpstr>
      <vt:lpstr>hatch</vt:lpstr>
      <vt:lpstr>Summary</vt:lpstr>
      <vt:lpstr>cross_using_canon_functions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2022-09-08T23:24:39Z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