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ThisWorkbook"/>
  <mc:AlternateContent xmlns:mc="http://schemas.openxmlformats.org/markup-compatibility/2006">
    <mc:Choice Requires="x15">
      <x15ac:absPath xmlns:x15ac="http://schemas.microsoft.com/office/spreadsheetml/2010/11/ac" url="\\torsmb.to.intel.com\jvalenci\work\canon_main\canon_layouts\1280\X801A\"/>
    </mc:Choice>
  </mc:AlternateContent>
  <xr:revisionPtr revIDLastSave="0" documentId="13_ncr:1_{DE290B6A-F7FA-4022-8E66-3A05A0227247}" xr6:coauthVersionLast="47" xr6:coauthVersionMax="47" xr10:uidLastSave="{00000000-0000-0000-0000-000000000000}"/>
  <bookViews>
    <workbookView xWindow="-22680" yWindow="3435" windowWidth="21600" windowHeight="10845" tabRatio="829" activeTab="4" xr2:uid="{00000000-000D-0000-FFFF-FFFF00000000}"/>
  </bookViews>
  <sheets>
    <sheet name="canon" sheetId="28" r:id="rId1"/>
    <sheet name="all_functions" sheetId="5" r:id="rId2"/>
    <sheet name="diagonals" sheetId="73" r:id="rId3"/>
    <sheet name="fdr_dummy" sheetId="66" r:id="rId4"/>
    <sheet name="dummy_and_beard" sheetId="74" r:id="rId5"/>
    <sheet name="XY4_BM1_23_24" sheetId="32" r:id="rId6"/>
    <sheet name="XY4_BM1_78_80" sheetId="67" r:id="rId7"/>
    <sheet name="CROSS_BM1_154" sheetId="40" r:id="rId8"/>
    <sheet name="HATCH_BM1_173" sheetId="52" r:id="rId9"/>
    <sheet name="XY4_BM1_22_30_ZONAL" sheetId="62" r:id="rId10"/>
    <sheet name="review" sheetId="75" r:id="rId11"/>
  </sheets>
  <definedNames>
    <definedName name="_xlnm._FilterDatabase" localSheetId="5" hidden="1">XY4_BM1_23_24!$D$1:$D$26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9" i="75" l="1"/>
  <c r="D18" i="75"/>
  <c r="D17" i="75"/>
  <c r="D16" i="75"/>
  <c r="D15" i="75"/>
  <c r="D14" i="75"/>
  <c r="D13" i="75"/>
  <c r="D12" i="75"/>
  <c r="D11" i="75"/>
  <c r="D10" i="75"/>
  <c r="D9" i="75"/>
  <c r="D8" i="75"/>
  <c r="D7" i="75"/>
  <c r="E29" i="32" l="1"/>
  <c r="G13" i="67" l="1"/>
  <c r="G12" i="67"/>
  <c r="G11" i="67"/>
  <c r="E54" i="32"/>
  <c r="G14" i="32"/>
  <c r="G13" i="32"/>
  <c r="G12" i="32"/>
  <c r="H45" i="67" l="1"/>
  <c r="F45" i="67"/>
  <c r="E45" i="67"/>
  <c r="G43" i="67"/>
  <c r="F43" i="67"/>
  <c r="E44" i="67" s="1"/>
  <c r="D43" i="67"/>
  <c r="C43" i="67"/>
  <c r="H37" i="67"/>
  <c r="F37" i="67"/>
  <c r="E37" i="67"/>
  <c r="G35" i="67"/>
  <c r="F35" i="67"/>
  <c r="E36" i="67" s="1"/>
  <c r="D35" i="67"/>
  <c r="C35" i="67"/>
  <c r="H29" i="67"/>
  <c r="F29" i="67"/>
  <c r="E29" i="67"/>
  <c r="G27" i="67"/>
  <c r="F27" i="67"/>
  <c r="D27" i="67"/>
  <c r="C27" i="67"/>
  <c r="G45" i="67"/>
  <c r="G37" i="67"/>
  <c r="G29" i="67"/>
  <c r="E30" i="32"/>
  <c r="G11" i="32"/>
  <c r="E28" i="67" l="1"/>
  <c r="D31" i="40" l="1"/>
  <c r="E46" i="32"/>
  <c r="E38" i="32"/>
  <c r="D55" i="62"/>
  <c r="D45" i="62"/>
  <c r="D36" i="62"/>
  <c r="E57" i="62"/>
  <c r="E55" i="62"/>
  <c r="E47" i="62"/>
  <c r="E45" i="62"/>
  <c r="G14" i="62"/>
  <c r="G13" i="62"/>
  <c r="G12" i="62"/>
  <c r="E38" i="62"/>
  <c r="E36" i="62"/>
  <c r="E27" i="62"/>
  <c r="G11" i="62"/>
  <c r="E29" i="62"/>
  <c r="D27" i="62"/>
  <c r="H57" i="62" l="1"/>
  <c r="F57" i="62"/>
  <c r="G56" i="62"/>
  <c r="F56" i="62"/>
  <c r="D56" i="62"/>
  <c r="C56" i="62"/>
  <c r="C55" i="62" s="1"/>
  <c r="H47" i="62"/>
  <c r="F47" i="62"/>
  <c r="G46" i="62"/>
  <c r="F46" i="62"/>
  <c r="D46" i="62"/>
  <c r="C46" i="62"/>
  <c r="C45" i="62" s="1"/>
  <c r="H38" i="62"/>
  <c r="F38" i="62"/>
  <c r="G37" i="62"/>
  <c r="F37" i="62"/>
  <c r="D37" i="62"/>
  <c r="C37" i="62"/>
  <c r="C36" i="62" s="1"/>
  <c r="F29" i="62"/>
  <c r="G28" i="62"/>
  <c r="F28" i="62"/>
  <c r="D28" i="62"/>
  <c r="C28" i="62"/>
  <c r="C27" i="62" s="1"/>
  <c r="G57" i="62"/>
  <c r="G47" i="62"/>
  <c r="G38" i="62"/>
  <c r="G29" i="62"/>
  <c r="G54" i="32"/>
  <c r="H30" i="32"/>
  <c r="G30" i="32"/>
  <c r="F30" i="32"/>
  <c r="H54" i="32"/>
  <c r="F54" i="32"/>
  <c r="G52" i="32"/>
  <c r="F52" i="32"/>
  <c r="D52" i="32"/>
  <c r="C52" i="32"/>
  <c r="H46" i="32"/>
  <c r="F46" i="32"/>
  <c r="G44" i="32"/>
  <c r="F44" i="32"/>
  <c r="D44" i="32"/>
  <c r="C44" i="32"/>
  <c r="H38" i="32"/>
  <c r="F38" i="32"/>
  <c r="G36" i="32"/>
  <c r="F36" i="32"/>
  <c r="D36" i="32"/>
  <c r="C36" i="32"/>
  <c r="G28" i="32"/>
  <c r="F28" i="32"/>
  <c r="D28" i="32"/>
  <c r="C28" i="32"/>
  <c r="G46" i="32"/>
  <c r="G38" i="32"/>
  <c r="E53" i="32" l="1"/>
  <c r="E45" i="32"/>
  <c r="E37" i="32"/>
  <c r="H19" i="52"/>
  <c r="G19" i="52"/>
  <c r="F19" i="52"/>
  <c r="E19" i="52"/>
  <c r="G17" i="52"/>
  <c r="F17" i="52"/>
  <c r="E18" i="52" s="1"/>
  <c r="D17" i="52"/>
  <c r="C17" i="52"/>
  <c r="E33" i="40" l="1"/>
  <c r="G31" i="40"/>
  <c r="F31" i="40"/>
  <c r="E32" i="40" s="1"/>
  <c r="C31" i="40"/>
  <c r="F17" i="40"/>
  <c r="F33" i="40" s="1"/>
  <c r="K16" i="40"/>
  <c r="F16" i="40"/>
  <c r="F15" i="40"/>
  <c r="J15" i="40" s="1"/>
  <c r="F14" i="40"/>
  <c r="J14" i="40" s="1"/>
  <c r="F13" i="40"/>
  <c r="F12" i="40"/>
  <c r="F11" i="40"/>
  <c r="J11" i="40" s="1"/>
  <c r="F10" i="40"/>
  <c r="K10" i="40" s="1"/>
  <c r="J16" i="40" l="1"/>
  <c r="J13" i="40"/>
  <c r="K13" i="40"/>
  <c r="K14" i="40"/>
  <c r="K11" i="40"/>
  <c r="J10" i="40"/>
  <c r="K15" i="40"/>
  <c r="J17" i="40"/>
  <c r="G33" i="40" s="1"/>
  <c r="J12" i="40"/>
  <c r="K17" i="40"/>
  <c r="H33" i="40" s="1"/>
  <c r="K12" i="40"/>
</calcChain>
</file>

<file path=xl/sharedStrings.xml><?xml version="1.0" encoding="utf-8"?>
<sst xmlns="http://schemas.openxmlformats.org/spreadsheetml/2006/main" count="1175" uniqueCount="250">
  <si>
    <t>EXECUTE</t>
  </si>
  <si>
    <t>SampleStartLayoutAssembler</t>
  </si>
  <si>
    <t>Library.string</t>
  </si>
  <si>
    <t>CellName.string</t>
  </si>
  <si>
    <t>OpenCellViewMode.string</t>
  </si>
  <si>
    <t>CellSizeX.float</t>
  </si>
  <si>
    <t>CellSizeY.float</t>
  </si>
  <si>
    <t>CenterX.float</t>
  </si>
  <si>
    <t>CenterY.float</t>
  </si>
  <si>
    <t>Category.string</t>
  </si>
  <si>
    <t>cv</t>
  </si>
  <si>
    <t>cv.cvid</t>
  </si>
  <si>
    <t>lpp.lpp</t>
  </si>
  <si>
    <t>left_size.float</t>
  </si>
  <si>
    <t>right_size.float</t>
  </si>
  <si>
    <t>top_size.float</t>
  </si>
  <si>
    <t>bottom_size.float</t>
  </si>
  <si>
    <t>in1_lpp.lpp</t>
  </si>
  <si>
    <t>in2_lpp.lpp</t>
  </si>
  <si>
    <t>out_lpp.lpp</t>
  </si>
  <si>
    <t>orientation.string</t>
  </si>
  <si>
    <t>inst_name.string</t>
  </si>
  <si>
    <t>master_view.string</t>
  </si>
  <si>
    <t>master_cell.string</t>
  </si>
  <si>
    <t>master_lib.string</t>
  </si>
  <si>
    <t>idtype.string</t>
  </si>
  <si>
    <t>library.string</t>
  </si>
  <si>
    <t>cell.string</t>
  </si>
  <si>
    <t>eow_beard.string</t>
  </si>
  <si>
    <t>id_layer_purpose.string</t>
  </si>
  <si>
    <t>inside_outside.string</t>
  </si>
  <si>
    <t>shift.string</t>
  </si>
  <si>
    <t>inner_lpps.string</t>
  </si>
  <si>
    <t>outer_lpps.string</t>
  </si>
  <si>
    <t>inner_cells.string</t>
  </si>
  <si>
    <t>filler_cell_lib.string</t>
  </si>
  <si>
    <t>filler_cell_name.string</t>
  </si>
  <si>
    <t>overlay_mode.string</t>
  </si>
  <si>
    <t>y</t>
  </si>
  <si>
    <t>StartLayoutAssembler</t>
  </si>
  <si>
    <t>bbox.bbox</t>
  </si>
  <si>
    <t>points.points</t>
  </si>
  <si>
    <t>layers.layers</t>
  </si>
  <si>
    <t>origin.points</t>
  </si>
  <si>
    <t>keep_shapes.boolean</t>
  </si>
  <si>
    <t>filler_cell_fill_extents_lpp.string</t>
  </si>
  <si>
    <t>fill_extents_lpp.string</t>
  </si>
  <si>
    <t>keep_away_lpp.string</t>
  </si>
  <si>
    <t>cd.float</t>
  </si>
  <si>
    <t>pitch.float</t>
  </si>
  <si>
    <t>varname.declare</t>
  </si>
  <si>
    <t>shapes.strlist</t>
  </si>
  <si>
    <t>offset.string</t>
  </si>
  <si>
    <t>grating_shapes.list</t>
  </si>
  <si>
    <t>segment_length.float</t>
  </si>
  <si>
    <t>segment_ete.float</t>
  </si>
  <si>
    <t>min_enclosure.list</t>
  </si>
  <si>
    <t>insert_long.string</t>
  </si>
  <si>
    <t>segment_sequence.strlist</t>
  </si>
  <si>
    <t>segment_shapes.list</t>
  </si>
  <si>
    <t>shift_x.float</t>
  </si>
  <si>
    <t>shift_y.float</t>
  </si>
  <si>
    <t>ClusterName.cvId</t>
  </si>
  <si>
    <t>BaseInfo.string</t>
  </si>
  <si>
    <t>isSeparateCv.boolean</t>
  </si>
  <si>
    <t>ClusterLibrary.string</t>
  </si>
  <si>
    <t>isBaseACell.boolean</t>
  </si>
  <si>
    <t>ClusterSizeX.float</t>
  </si>
  <si>
    <t>ClusterSizeY.float</t>
  </si>
  <si>
    <t>BaseMosaicX.int</t>
  </si>
  <si>
    <t>BaseMosaicY.int</t>
  </si>
  <si>
    <t>CellInfo.string</t>
  </si>
  <si>
    <t>isTreeModeAlign.string</t>
  </si>
  <si>
    <t>AlignTo.string</t>
  </si>
  <si>
    <t>mosaic_name.string</t>
  </si>
  <si>
    <t>y_space.float</t>
  </si>
  <si>
    <t>x_space.float</t>
  </si>
  <si>
    <t>true_delta.boolean</t>
  </si>
  <si>
    <t>columns.int</t>
  </si>
  <si>
    <t>rows.int</t>
  </si>
  <si>
    <r>
      <t>Sample</t>
    </r>
    <r>
      <rPr>
        <b/>
        <sz val="12"/>
        <color theme="9" tint="-0.499984740745262"/>
        <rFont val="Calibri"/>
        <family val="2"/>
        <scheme val="minor"/>
      </rPr>
      <t>create_rectangle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</si>
  <si>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create_polygon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</si>
  <si>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delete_rectangles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</si>
  <si>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delete_polygons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</si>
  <si>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shape_size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</si>
  <si>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bool_and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</si>
  <si>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bool_or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</si>
  <si>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bool_and_not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</si>
  <si>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create_instance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</si>
  <si>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create_mosaic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</si>
  <si>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create_id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</si>
  <si>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create_gratings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</si>
  <si>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gather_shapes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</si>
  <si>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stagger_all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</si>
  <si>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segment_by_unit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</si>
  <si>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move_cuts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</si>
  <si>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contour_builder_run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</si>
  <si>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custom_filler_flow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</si>
  <si>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CreateCluster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</si>
  <si>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AddToCluster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</si>
  <si>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PlaceCluster</t>
    </r>
  </si>
  <si>
    <t>bool_and_not</t>
  </si>
  <si>
    <r>
      <t>Sample</t>
    </r>
    <r>
      <rPr>
        <b/>
        <sz val="12"/>
        <color theme="9" tint="-0.499984740745262"/>
        <rFont val="Calibri"/>
        <family val="2"/>
        <scheme val="minor"/>
      </rPr>
      <t>zonal_background</t>
    </r>
  </si>
  <si>
    <t>cell_name.string</t>
  </si>
  <si>
    <t>cell_size.points</t>
  </si>
  <si>
    <t>pullback.float</t>
  </si>
  <si>
    <r>
      <t>Sample</t>
    </r>
    <r>
      <rPr>
        <b/>
        <sz val="12"/>
        <color theme="9" tint="-0.499984740745262"/>
        <rFont val="Calibri"/>
        <family val="2"/>
        <scheme val="minor"/>
      </rPr>
      <t>xy_canon</t>
    </r>
  </si>
  <si>
    <t>xy_cds.points</t>
  </si>
  <si>
    <t>xy_distance.points</t>
  </si>
  <si>
    <r>
      <t>Sample</t>
    </r>
    <r>
      <rPr>
        <b/>
        <sz val="12"/>
        <color theme="9" tint="-0.499984740745262"/>
        <rFont val="Calibri"/>
        <family val="2"/>
        <scheme val="minor"/>
      </rPr>
      <t>spa_canon</t>
    </r>
  </si>
  <si>
    <t>length.float</t>
  </si>
  <si>
    <t>spacing.float</t>
  </si>
  <si>
    <r>
      <t>Sample</t>
    </r>
    <r>
      <rPr>
        <b/>
        <sz val="12"/>
        <color theme="9" tint="-0.499984740745262"/>
        <rFont val="Calibri"/>
        <family val="2"/>
        <scheme val="minor"/>
      </rPr>
      <t>fa_canon</t>
    </r>
  </si>
  <si>
    <t>doublet_space.float</t>
  </si>
  <si>
    <r>
      <t>Sample</t>
    </r>
    <r>
      <rPr>
        <b/>
        <sz val="12"/>
        <color theme="9" tint="-0.499984740745262"/>
        <rFont val="Calibri"/>
        <family val="2"/>
        <scheme val="minor"/>
      </rPr>
      <t>center_canon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</si>
  <si>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hash_canon</t>
    </r>
  </si>
  <si>
    <t>height.float</t>
  </si>
  <si>
    <t>width.float</t>
  </si>
  <si>
    <t>w</t>
  </si>
  <si>
    <t>create_gratings</t>
  </si>
  <si>
    <r>
      <t>Sample</t>
    </r>
    <r>
      <rPr>
        <b/>
        <sz val="12"/>
        <color theme="9" tint="-0.499984740745262"/>
        <rFont val="Calibri"/>
        <family val="2"/>
        <scheme val="minor"/>
      </rPr>
      <t>tvpa_canon</t>
    </r>
  </si>
  <si>
    <t>box_space.float</t>
  </si>
  <si>
    <t>cross_width.float</t>
  </si>
  <si>
    <t>cross_height.float</t>
  </si>
  <si>
    <t>F</t>
  </si>
  <si>
    <t>N</t>
  </si>
  <si>
    <t>Library</t>
  </si>
  <si>
    <t>xy_canon</t>
  </si>
  <si>
    <t>xy_lengths.points</t>
  </si>
  <si>
    <t>stepping.list</t>
  </si>
  <si>
    <t>Offset</t>
  </si>
  <si>
    <t>Cell Name</t>
  </si>
  <si>
    <t>Cell Type</t>
  </si>
  <si>
    <t>Mark Width</t>
  </si>
  <si>
    <t>Spacing</t>
  </si>
  <si>
    <t>Cd</t>
  </si>
  <si>
    <t>Pitch</t>
  </si>
  <si>
    <t>Relative Mark pitch</t>
  </si>
  <si>
    <t>Stepping</t>
  </si>
  <si>
    <t>Bar Length</t>
  </si>
  <si>
    <t>Width</t>
  </si>
  <si>
    <t>Height</t>
  </si>
  <si>
    <t>Prefix</t>
  </si>
  <si>
    <t>create_instance</t>
  </si>
  <si>
    <t>((5))</t>
  </si>
  <si>
    <t>Pullback</t>
  </si>
  <si>
    <t>tvpa_canon</t>
  </si>
  <si>
    <t>Cross width</t>
  </si>
  <si>
    <t>Cross Height</t>
  </si>
  <si>
    <t>Space</t>
  </si>
  <si>
    <t>Relative pitch</t>
  </si>
  <si>
    <t>delta.float</t>
  </si>
  <si>
    <r>
      <t>Sample</t>
    </r>
    <r>
      <rPr>
        <b/>
        <sz val="12"/>
        <color theme="9" tint="-0.499984740745262"/>
        <rFont val="Calibri"/>
        <family val="2"/>
        <scheme val="minor"/>
      </rPr>
      <t>chopped_tvpa_canon</t>
    </r>
  </si>
  <si>
    <t>box_side.float</t>
  </si>
  <si>
    <t>chunk_height.float</t>
  </si>
  <si>
    <t>num_chunks.int</t>
  </si>
  <si>
    <t>center_delta.float</t>
  </si>
  <si>
    <t>Box Side</t>
  </si>
  <si>
    <t>Chunk Height</t>
  </si>
  <si>
    <t>Segments per side</t>
  </si>
  <si>
    <t>Center Delta</t>
  </si>
  <si>
    <t>chopped_tvpa_canon</t>
  </si>
  <si>
    <t>(25 25)</t>
  </si>
  <si>
    <t>((5.2))</t>
  </si>
  <si>
    <t>zonal_background</t>
  </si>
  <si>
    <t>a</t>
  </si>
  <si>
    <t>BM1_mask.scratch5</t>
  </si>
  <si>
    <t>BM1_mask.scratch2</t>
  </si>
  <si>
    <t>BM1_mask.drawing</t>
  </si>
  <si>
    <r>
      <t>Sample</t>
    </r>
    <r>
      <rPr>
        <b/>
        <sz val="12"/>
        <color theme="9" tint="-0.499984740745262"/>
        <rFont val="Calibri"/>
        <family val="2"/>
        <scheme val="minor"/>
      </rPr>
      <t>make_fdr_dummy</t>
    </r>
  </si>
  <si>
    <t>dummy_name.string</t>
  </si>
  <si>
    <t>fdr_toplib.string</t>
  </si>
  <si>
    <t>fdr_topcell.string</t>
  </si>
  <si>
    <t>make_fdr_dummy</t>
  </si>
  <si>
    <t>option1</t>
  </si>
  <si>
    <t>option2</t>
  </si>
  <si>
    <t>(17.4 17.4)</t>
  </si>
  <si>
    <t>(25.4 25.4)</t>
  </si>
  <si>
    <t>dummy_lib.string</t>
  </si>
  <si>
    <t>127800c_2_x78c_n_bm1147d</t>
  </si>
  <si>
    <t>127800c_2_x78c_n_bm1148d</t>
  </si>
  <si>
    <t>127800c_2_x78c_n_bm1149d</t>
  </si>
  <si>
    <t>127800c_2_x78c_n_bm1150d</t>
  </si>
  <si>
    <t>127800c_2_x78c_n_bm1151d</t>
  </si>
  <si>
    <t>127800c_2_x78c_n_bm1152d</t>
  </si>
  <si>
    <t>127800c_2_x78c_n_bm1153d</t>
  </si>
  <si>
    <t>127800c_2_x78c_n_bm1174d</t>
  </si>
  <si>
    <t>v</t>
  </si>
  <si>
    <t>tp0_fullstackedfdrfiller</t>
  </si>
  <si>
    <t>SampleCreateCluster</t>
  </si>
  <si>
    <t>SampleAddToCluster</t>
  </si>
  <si>
    <t>SamplePlaceCluster</t>
  </si>
  <si>
    <t>write</t>
  </si>
  <si>
    <t xml:space="preserve"> </t>
  </si>
  <si>
    <t>CreateCluster</t>
  </si>
  <si>
    <t>nil!nil!R0!lL!0!0</t>
  </si>
  <si>
    <t>no</t>
  </si>
  <si>
    <t>nil</t>
  </si>
  <si>
    <t>AddToCluster</t>
  </si>
  <si>
    <t>yes</t>
  </si>
  <si>
    <t>Previous&gt;0</t>
  </si>
  <si>
    <t>PlaceCluster</t>
  </si>
  <si>
    <r>
      <t>Sample</t>
    </r>
    <r>
      <rPr>
        <b/>
        <sz val="12"/>
        <color theme="9" tint="-0.499984740745262"/>
        <rFont val="Calibri"/>
        <family val="2"/>
        <scheme val="minor"/>
      </rPr>
      <t>diagonal_gratings</t>
    </r>
  </si>
  <si>
    <t>angle.int</t>
  </si>
  <si>
    <t>min_length.float</t>
  </si>
  <si>
    <t>offset.boolean</t>
  </si>
  <si>
    <t>exclude_distance.points</t>
  </si>
  <si>
    <t>diagonal_gratings</t>
  </si>
  <si>
    <t>BM0_mask.frameDrawing</t>
  </si>
  <si>
    <t>frmcollfdr_p80_lay</t>
  </si>
  <si>
    <t>canon801lib1_p80_lay</t>
  </si>
  <si>
    <t>canon801lib2_p80_lay</t>
  </si>
  <si>
    <t>canon801lib3_p80_lay</t>
  </si>
  <si>
    <t>tp2_fdr_filler_bm0</t>
  </si>
  <si>
    <t>tp2_fdr_filler_bm1</t>
  </si>
  <si>
    <t>1280canonbeard0</t>
  </si>
  <si>
    <t>canon801support_p80_lay</t>
  </si>
  <si>
    <t>(63.36 63.36)</t>
  </si>
  <si>
    <t>128000c_d1t99_1x801a_bm0_dummy_4_1</t>
  </si>
  <si>
    <t>128000c_d1t99_1x801a_bm1_baseline</t>
  </si>
  <si>
    <t>128000c_d1t99_1x801a_bm1022d</t>
  </si>
  <si>
    <t>128000c_d1t99_1x801a_bm1023d</t>
  </si>
  <si>
    <t>128000c_d1t99_1x801a_bm1024d</t>
  </si>
  <si>
    <t>128000c_d1t99_1x801a_bm1030d</t>
  </si>
  <si>
    <t>128000c_d1t99_1x801a_bm1078d</t>
  </si>
  <si>
    <t>128000c_d1t99_1x801a_bm1079d</t>
  </si>
  <si>
    <t>128000c_d1t99_1x801a_bm1080d</t>
  </si>
  <si>
    <t>128000c_d1t99_1x801a_bm1154d</t>
  </si>
  <si>
    <t>128000c_d1t99_1x801a_bm1173d</t>
  </si>
  <si>
    <t>128000c_d1t99_1x801a_bm1222d</t>
  </si>
  <si>
    <t>128000c_d1t99_1x801a_bm1223d</t>
  </si>
  <si>
    <t>128000c_d1t99_1x801a_bm1224d</t>
  </si>
  <si>
    <t>128000c_d1t99_1x801a_bm1230d</t>
  </si>
  <si>
    <t>128000c_d1t99_1x801a_id_layers</t>
  </si>
  <si>
    <t>128000c_d1t99_1x801a_frm_1x1_canon_f_11</t>
  </si>
  <si>
    <t>128000c_d1t99_1x801a_frm_1x1_canon_f_12</t>
  </si>
  <si>
    <t>128000c_d1t99_1x801a_frm_1x1_canon_f_13</t>
  </si>
  <si>
    <t>128000c_d1t99_1x801a_frm_1x1_canon_f_14</t>
  </si>
  <si>
    <t>128000c_d1t99_1x801a_frm_1x1_canon_f_15</t>
  </si>
  <si>
    <t>128000c_d1t99_1x801a_frm_1x1_canon_f_16</t>
  </si>
  <si>
    <t>128000c_d1t99_1x801a_frm_1x1_canon_f_17</t>
  </si>
  <si>
    <t>128000c_d1t99_1x801a_frm_1x1_canon_s_18</t>
  </si>
  <si>
    <t>128000c_d1t99_1x801a_frm_1x1_canon_s_19</t>
  </si>
  <si>
    <t>128000c_d1t99_1x801a_frm_1x1_canon_f_20</t>
  </si>
  <si>
    <t>128000c_d1t99_1x801a_frm_1x1_canon_f_21</t>
  </si>
  <si>
    <t>128000c_d1t99_1x801a_frm_1x1_canon_f_22</t>
  </si>
  <si>
    <t>128000c_d1t99_1x801a_frm_1x1_canon_f_23</t>
  </si>
  <si>
    <t>128000c_1x801a_canon_bm1_review_parent</t>
  </si>
  <si>
    <t>128000c_d1t99_1x801a_bm1_dummy_beard</t>
  </si>
  <si>
    <t>128000c_d1t99_1x801a_dummy_filler_no_bm0_bm1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</si>
</sst>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9" tint="-0.499984740745262"/>
      <name val="Calibri"/>
      <family val="2"/>
      <scheme val="minor"/>
    </font>
    <font>
      <b/>
      <sz val="12"/>
      <color theme="9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006100"/>
      <name val="Book Antiqua"/>
      <family val="1"/>
    </font>
    <font>
      <sz val="11"/>
      <color rgb="FF000000"/>
      <name val="Calibri"/>
      <family val="2"/>
      <scheme val="minor"/>
    </font>
    <font>
      <sz val="11"/>
      <color rgb="FF3F3F76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5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FFC7CE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C99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12">
    <xf numFmtId="0" fontId="0" fillId="0" borderId="0"/>
    <xf numFmtId="0" fontId="1" fillId="2" borderId="0" applyNumberFormat="0" applyBorder="0" applyAlignment="0" applyProtection="0"/>
    <xf numFmtId="0" fontId="5" fillId="4" borderId="0" applyNumberFormat="0" applyBorder="0" applyAlignment="0" applyProtection="0"/>
    <xf numFmtId="0" fontId="6" fillId="5" borderId="0" applyNumberFormat="0" applyBorder="0" applyAlignment="0" applyProtection="0"/>
    <xf numFmtId="0" fontId="7" fillId="6" borderId="1" applyNumberFormat="0" applyAlignment="0" applyProtection="0"/>
    <xf numFmtId="0" fontId="8" fillId="7" borderId="2" applyNumberFormat="0" applyAlignment="0" applyProtection="0"/>
    <xf numFmtId="0" fontId="5" fillId="8" borderId="0" applyNumberFormat="0" applyBorder="0" applyAlignment="0" applyProtection="0"/>
    <xf numFmtId="44" fontId="5" fillId="0" borderId="0" applyFont="0" applyFill="0" applyBorder="0" applyAlignment="0" applyProtection="0"/>
    <xf numFmtId="0" fontId="9" fillId="9" borderId="0" applyNumberFormat="0" applyBorder="0" applyAlignment="0" applyProtection="0"/>
    <xf numFmtId="0" fontId="5" fillId="10" borderId="0" applyNumberFormat="0" applyBorder="0" applyAlignment="0" applyProtection="0"/>
    <xf numFmtId="0" fontId="10" fillId="11" borderId="0" applyNumberFormat="0" applyBorder="0" applyAlignment="0" applyProtection="0"/>
    <xf numFmtId="0" fontId="13" fillId="16" borderId="1" applyNumberFormat="0" applyAlignment="0" applyProtection="0"/>
  </cellStyleXfs>
  <cellXfs count="37">
    <xf numFmtId="0" fontId="0" fillId="0" borderId="0" xfId="0"/>
    <xf numFmtId="0" fontId="2" fillId="0" borderId="0" xfId="0" applyFont="1"/>
    <xf numFmtId="0" fontId="3" fillId="3" borderId="0" xfId="0" applyFont="1" applyFill="1" applyAlignment="1">
      <alignment vertical="center"/>
    </xf>
    <xf numFmtId="0" fontId="3" fillId="3" borderId="0" xfId="1" applyFont="1" applyFill="1" applyBorder="1"/>
    <xf numFmtId="0" fontId="3" fillId="3" borderId="0" xfId="1" applyFont="1" applyFill="1"/>
    <xf numFmtId="0" fontId="3" fillId="3" borderId="0" xfId="0" applyFont="1" applyFill="1" applyAlignment="1">
      <alignment horizontal="left" vertical="center"/>
    </xf>
    <xf numFmtId="0" fontId="3" fillId="3" borderId="0" xfId="0" applyFont="1" applyFill="1"/>
    <xf numFmtId="0" fontId="5" fillId="4" borderId="0" xfId="2" applyAlignment="1">
      <alignment horizontal="left" vertical="center"/>
    </xf>
    <xf numFmtId="0" fontId="5" fillId="4" borderId="0" xfId="2"/>
    <xf numFmtId="0" fontId="7" fillId="6" borderId="1" xfId="4"/>
    <xf numFmtId="0" fontId="6" fillId="5" borderId="0" xfId="3"/>
    <xf numFmtId="0" fontId="7" fillId="6" borderId="1" xfId="4" applyAlignment="1">
      <alignment horizontal="center"/>
    </xf>
    <xf numFmtId="0" fontId="5" fillId="4" borderId="0" xfId="2" applyAlignment="1">
      <alignment horizontal="center"/>
    </xf>
    <xf numFmtId="0" fontId="5" fillId="8" borderId="0" xfId="6"/>
    <xf numFmtId="0" fontId="5" fillId="8" borderId="0" xfId="6" applyAlignment="1">
      <alignment horizontal="center"/>
    </xf>
    <xf numFmtId="0" fontId="5" fillId="8" borderId="0" xfId="6" applyAlignment="1">
      <alignment horizontal="left" vertical="center"/>
    </xf>
    <xf numFmtId="0" fontId="8" fillId="7" borderId="2" xfId="5"/>
    <xf numFmtId="0" fontId="6" fillId="5" borderId="2" xfId="3" applyBorder="1" applyAlignment="1">
      <alignment horizontal="left" vertical="center"/>
    </xf>
    <xf numFmtId="0" fontId="6" fillId="5" borderId="2" xfId="3" applyBorder="1"/>
    <xf numFmtId="44" fontId="7" fillId="6" borderId="1" xfId="7" applyFont="1" applyFill="1" applyBorder="1" applyAlignment="1">
      <alignment horizontal="center"/>
    </xf>
    <xf numFmtId="0" fontId="9" fillId="9" borderId="0" xfId="8"/>
    <xf numFmtId="0" fontId="9" fillId="9" borderId="0" xfId="8" applyAlignment="1">
      <alignment horizontal="center"/>
    </xf>
    <xf numFmtId="0" fontId="5" fillId="10" borderId="0" xfId="9"/>
    <xf numFmtId="0" fontId="5" fillId="10" borderId="0" xfId="9" applyAlignment="1">
      <alignment horizontal="center"/>
    </xf>
    <xf numFmtId="0" fontId="0" fillId="12" borderId="0" xfId="0" applyFill="1"/>
    <xf numFmtId="0" fontId="6" fillId="12" borderId="2" xfId="3" applyFill="1" applyBorder="1"/>
    <xf numFmtId="0" fontId="11" fillId="13" borderId="0" xfId="0" applyFont="1" applyFill="1" applyAlignment="1">
      <alignment vertical="center"/>
    </xf>
    <xf numFmtId="0" fontId="11" fillId="2" borderId="0" xfId="1" applyFont="1" applyBorder="1"/>
    <xf numFmtId="0" fontId="11" fillId="2" borderId="0" xfId="1" applyFont="1"/>
    <xf numFmtId="0" fontId="10" fillId="11" borderId="0" xfId="10"/>
    <xf numFmtId="0" fontId="10" fillId="11" borderId="0" xfId="10" applyAlignment="1">
      <alignment horizontal="left" vertical="center"/>
    </xf>
    <xf numFmtId="0" fontId="12" fillId="14" borderId="0" xfId="0" applyFont="1" applyFill="1"/>
    <xf numFmtId="0" fontId="5" fillId="15" borderId="0" xfId="2" applyFill="1" applyAlignment="1">
      <alignment horizontal="left" vertical="center"/>
    </xf>
    <xf numFmtId="0" fontId="5" fillId="15" borderId="0" xfId="2" applyFill="1"/>
    <xf numFmtId="0" fontId="5" fillId="15" borderId="0" xfId="6" applyFill="1" applyAlignment="1">
      <alignment horizontal="left" vertical="center"/>
    </xf>
    <xf numFmtId="0" fontId="5" fillId="15" borderId="0" xfId="6" applyFill="1"/>
    <xf numFmtId="0" fontId="13" fillId="16" borderId="1" xfId="11"/>
  </cellXfs>
  <cellStyles count="12">
    <cellStyle name="40% - Accent1" xfId="2" builtinId="31"/>
    <cellStyle name="40% - Accent2" xfId="9" builtinId="35"/>
    <cellStyle name="40% - Accent6" xfId="6" builtinId="51"/>
    <cellStyle name="60% - Accent5 2" xfId="10" xr:uid="{DA01DEC3-998E-41AD-83CE-B3BAACB651D1}"/>
    <cellStyle name="Bad" xfId="8" builtinId="27"/>
    <cellStyle name="Calculation" xfId="4" builtinId="22"/>
    <cellStyle name="Check Cell" xfId="5" builtinId="23"/>
    <cellStyle name="Currency" xfId="7" builtinId="4"/>
    <cellStyle name="Good" xfId="1" builtinId="26"/>
    <cellStyle name="Input" xfId="11" builtinId="20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14"/>
  <sheetViews>
    <sheetView zoomScale="110" zoomScaleNormal="110" workbookViewId="0">
      <selection activeCell="C19" sqref="C19"/>
    </sheetView>
  </sheetViews>
  <sheetFormatPr defaultRowHeight="15" x14ac:dyDescent="0.25"/>
  <cols>
    <col min="1" max="1" width="9.42578125" bestFit="1" customWidth="1"/>
    <col min="2" max="2" width="28.42578125" bestFit="1" customWidth="1"/>
    <col min="3" max="3" width="19.85546875" bestFit="1" customWidth="1"/>
    <col min="4" max="4" width="32.7109375" bestFit="1" customWidth="1"/>
    <col min="5" max="5" width="25.85546875" bestFit="1" customWidth="1"/>
    <col min="6" max="6" width="19.42578125" bestFit="1" customWidth="1"/>
    <col min="7" max="7" width="19.140625" bestFit="1" customWidth="1"/>
    <col min="8" max="9" width="17.85546875" bestFit="1" customWidth="1"/>
    <col min="10" max="11" width="20.5703125" bestFit="1" customWidth="1"/>
  </cols>
  <sheetData>
    <row r="1" spans="1:12" s="6" customFormat="1" ht="15.75" x14ac:dyDescent="0.25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/>
    </row>
    <row r="2" spans="1:12" s="6" customFormat="1" ht="15.75" x14ac:dyDescent="0.25">
      <c r="A2" s="2"/>
      <c r="B2" s="2" t="s">
        <v>85</v>
      </c>
      <c r="C2" s="3" t="s">
        <v>11</v>
      </c>
      <c r="D2" s="3" t="s">
        <v>17</v>
      </c>
      <c r="E2" s="3" t="s">
        <v>18</v>
      </c>
      <c r="F2" s="3" t="s">
        <v>19</v>
      </c>
      <c r="G2" s="3"/>
      <c r="H2" s="3"/>
      <c r="I2" s="3"/>
      <c r="J2" s="3"/>
      <c r="K2" s="4"/>
    </row>
    <row r="3" spans="1:12" s="6" customFormat="1" ht="15.75" x14ac:dyDescent="0.25">
      <c r="A3" s="2"/>
      <c r="B3" s="2" t="s">
        <v>86</v>
      </c>
      <c r="C3" s="3" t="s">
        <v>11</v>
      </c>
      <c r="D3" s="3" t="s">
        <v>17</v>
      </c>
      <c r="E3" s="3" t="s">
        <v>18</v>
      </c>
      <c r="F3" s="3" t="s">
        <v>19</v>
      </c>
      <c r="G3" s="3"/>
      <c r="H3" s="3"/>
      <c r="I3" s="3"/>
      <c r="J3" s="3"/>
      <c r="K3" s="4"/>
    </row>
    <row r="4" spans="1:12" s="6" customFormat="1" ht="15.75" x14ac:dyDescent="0.25">
      <c r="A4" s="2"/>
      <c r="B4" s="2" t="s">
        <v>87</v>
      </c>
      <c r="C4" s="3" t="s">
        <v>11</v>
      </c>
      <c r="D4" s="3" t="s">
        <v>17</v>
      </c>
      <c r="E4" s="3" t="s">
        <v>18</v>
      </c>
      <c r="F4" s="3" t="s">
        <v>19</v>
      </c>
      <c r="G4" s="3"/>
      <c r="H4" s="3"/>
      <c r="I4" s="3"/>
      <c r="J4" s="3"/>
      <c r="K4" s="4"/>
    </row>
    <row r="5" spans="1:12" s="6" customFormat="1" ht="15.75" x14ac:dyDescent="0.25">
      <c r="A5" s="2"/>
      <c r="B5" s="2" t="s">
        <v>88</v>
      </c>
      <c r="C5" s="3" t="s">
        <v>11</v>
      </c>
      <c r="D5" s="3" t="s">
        <v>24</v>
      </c>
      <c r="E5" s="3" t="s">
        <v>23</v>
      </c>
      <c r="F5" s="3" t="s">
        <v>22</v>
      </c>
      <c r="G5" s="3" t="s">
        <v>21</v>
      </c>
      <c r="H5" s="3" t="s">
        <v>43</v>
      </c>
      <c r="I5" s="3" t="s">
        <v>20</v>
      </c>
      <c r="J5" s="3"/>
      <c r="K5" s="4"/>
    </row>
    <row r="6" spans="1:12" s="6" customFormat="1" ht="15.75" x14ac:dyDescent="0.25">
      <c r="A6" s="2"/>
      <c r="B6" s="2" t="s">
        <v>91</v>
      </c>
      <c r="C6" s="2" t="s">
        <v>11</v>
      </c>
      <c r="D6" s="2" t="s">
        <v>12</v>
      </c>
      <c r="E6" s="2" t="s">
        <v>40</v>
      </c>
      <c r="F6" s="2" t="s">
        <v>48</v>
      </c>
      <c r="G6" s="2" t="s">
        <v>49</v>
      </c>
      <c r="H6" s="2" t="s">
        <v>20</v>
      </c>
      <c r="I6" s="4" t="s">
        <v>50</v>
      </c>
      <c r="J6" s="4"/>
      <c r="K6" s="4"/>
    </row>
    <row r="7" spans="1:12" s="6" customFormat="1" ht="15.75" x14ac:dyDescent="0.25">
      <c r="A7" s="2"/>
      <c r="B7" s="2" t="s">
        <v>102</v>
      </c>
      <c r="C7" s="2" t="s">
        <v>26</v>
      </c>
      <c r="D7" s="2" t="s">
        <v>103</v>
      </c>
      <c r="E7" s="2" t="s">
        <v>104</v>
      </c>
      <c r="F7" s="6" t="s">
        <v>12</v>
      </c>
      <c r="G7" s="2" t="s">
        <v>48</v>
      </c>
      <c r="H7" s="2" t="s">
        <v>49</v>
      </c>
      <c r="I7" s="2" t="s">
        <v>105</v>
      </c>
      <c r="J7" s="4"/>
      <c r="K7" s="4"/>
    </row>
    <row r="8" spans="1:12" s="6" customFormat="1" ht="15.75" x14ac:dyDescent="0.25">
      <c r="A8" s="2"/>
      <c r="B8" s="2" t="s">
        <v>106</v>
      </c>
      <c r="C8" s="2" t="s">
        <v>11</v>
      </c>
      <c r="D8" s="6" t="s">
        <v>12</v>
      </c>
      <c r="E8" s="6" t="s">
        <v>107</v>
      </c>
      <c r="F8" s="6" t="s">
        <v>128</v>
      </c>
      <c r="G8" s="2" t="s">
        <v>108</v>
      </c>
      <c r="H8" s="2" t="s">
        <v>129</v>
      </c>
      <c r="I8" s="4" t="s">
        <v>50</v>
      </c>
      <c r="K8" s="4"/>
    </row>
    <row r="9" spans="1:12" s="6" customFormat="1" ht="15.75" x14ac:dyDescent="0.25">
      <c r="A9" s="2"/>
      <c r="B9" s="2" t="s">
        <v>109</v>
      </c>
      <c r="C9" s="2" t="s">
        <v>11</v>
      </c>
      <c r="D9" s="2" t="s">
        <v>12</v>
      </c>
      <c r="E9" s="2" t="s">
        <v>48</v>
      </c>
      <c r="F9" s="6" t="s">
        <v>110</v>
      </c>
      <c r="G9" s="2" t="s">
        <v>111</v>
      </c>
      <c r="H9" s="2" t="s">
        <v>129</v>
      </c>
      <c r="I9" s="4" t="s">
        <v>20</v>
      </c>
      <c r="J9" s="4" t="s">
        <v>50</v>
      </c>
      <c r="K9" s="4"/>
    </row>
    <row r="10" spans="1:12" s="6" customFormat="1" ht="15.75" x14ac:dyDescent="0.25">
      <c r="A10" s="2"/>
      <c r="B10" s="2" t="s">
        <v>112</v>
      </c>
      <c r="C10" s="2" t="s">
        <v>11</v>
      </c>
      <c r="D10" s="2" t="s">
        <v>12</v>
      </c>
      <c r="E10" s="2" t="s">
        <v>48</v>
      </c>
      <c r="F10" s="6" t="s">
        <v>110</v>
      </c>
      <c r="G10" s="2" t="s">
        <v>111</v>
      </c>
      <c r="H10" s="2" t="s">
        <v>129</v>
      </c>
      <c r="I10" s="4" t="s">
        <v>20</v>
      </c>
      <c r="J10" s="6" t="s">
        <v>151</v>
      </c>
      <c r="K10" s="6" t="s">
        <v>113</v>
      </c>
      <c r="L10" s="4" t="s">
        <v>50</v>
      </c>
    </row>
    <row r="11" spans="1:12" s="6" customFormat="1" ht="15.75" x14ac:dyDescent="0.25">
      <c r="A11" s="2"/>
      <c r="B11" s="2" t="s">
        <v>115</v>
      </c>
      <c r="C11" s="2" t="s">
        <v>11</v>
      </c>
      <c r="D11" s="2" t="s">
        <v>12</v>
      </c>
      <c r="E11" s="2" t="s">
        <v>48</v>
      </c>
      <c r="F11" s="2" t="s">
        <v>49</v>
      </c>
      <c r="G11" s="4" t="s">
        <v>116</v>
      </c>
      <c r="H11" s="4" t="s">
        <v>117</v>
      </c>
      <c r="I11" s="4" t="s">
        <v>50</v>
      </c>
      <c r="K11" s="4"/>
    </row>
    <row r="12" spans="1:12" s="6" customFormat="1" ht="15.75" x14ac:dyDescent="0.25">
      <c r="A12" s="2"/>
      <c r="B12" s="2" t="s">
        <v>114</v>
      </c>
      <c r="C12" s="2" t="s">
        <v>11</v>
      </c>
      <c r="D12" s="2" t="s">
        <v>12</v>
      </c>
      <c r="E12" s="2" t="s">
        <v>48</v>
      </c>
      <c r="F12" s="2" t="s">
        <v>111</v>
      </c>
      <c r="G12" s="4" t="s">
        <v>50</v>
      </c>
      <c r="H12" s="2"/>
      <c r="I12" s="4"/>
      <c r="K12" s="4"/>
    </row>
    <row r="13" spans="1:12" s="6" customFormat="1" ht="15.75" x14ac:dyDescent="0.25">
      <c r="A13" s="2"/>
      <c r="B13" s="2" t="s">
        <v>120</v>
      </c>
      <c r="C13" s="2" t="s">
        <v>11</v>
      </c>
      <c r="D13" s="2" t="s">
        <v>12</v>
      </c>
      <c r="E13" s="2" t="s">
        <v>48</v>
      </c>
      <c r="F13" s="2" t="s">
        <v>121</v>
      </c>
      <c r="G13" s="2" t="s">
        <v>122</v>
      </c>
      <c r="H13" s="2" t="s">
        <v>123</v>
      </c>
      <c r="I13" s="4" t="s">
        <v>50</v>
      </c>
      <c r="K13" s="4"/>
    </row>
    <row r="14" spans="1:12" s="8" customFormat="1" x14ac:dyDescent="0.25">
      <c r="A14" s="7" t="s">
        <v>38</v>
      </c>
      <c r="B14" s="7" t="s">
        <v>39</v>
      </c>
      <c r="C14" s="7"/>
      <c r="D14" s="7"/>
      <c r="E14" s="7"/>
    </row>
  </sheetData>
  <pageMargins left="0.7" right="0.7" top="0.75" bottom="0.75" header="0.3" footer="0.3"/>
  <pageSetup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F7ADAE-4524-4B3A-B832-5E6D282FF3D5}">
  <sheetPr codeName="Sheet9"/>
  <dimension ref="A1:M58"/>
  <sheetViews>
    <sheetView zoomScale="80" zoomScaleNormal="80" workbookViewId="0">
      <selection activeCell="A59" sqref="A59:XFD59"/>
    </sheetView>
  </sheetViews>
  <sheetFormatPr defaultRowHeight="15" x14ac:dyDescent="0.25"/>
  <cols>
    <col min="1" max="1" width="9.42578125" bestFit="1" customWidth="1"/>
    <col min="2" max="2" width="28.42578125" bestFit="1" customWidth="1"/>
    <col min="3" max="3" width="30.85546875" bestFit="1" customWidth="1"/>
    <col min="4" max="4" width="33.85546875" bestFit="1" customWidth="1"/>
    <col min="5" max="5" width="27.140625" bestFit="1" customWidth="1"/>
    <col min="6" max="6" width="20.28515625" bestFit="1" customWidth="1"/>
    <col min="7" max="7" width="19.7109375" bestFit="1" customWidth="1"/>
    <col min="8" max="8" width="17.28515625" bestFit="1" customWidth="1"/>
    <col min="9" max="9" width="18.7109375" bestFit="1" customWidth="1"/>
    <col min="10" max="10" width="19.7109375" bestFit="1" customWidth="1"/>
    <col min="11" max="11" width="16.5703125" bestFit="1" customWidth="1"/>
    <col min="15" max="15" width="28.28515625" bestFit="1" customWidth="1"/>
    <col min="17" max="17" width="27.42578125" bestFit="1" customWidth="1"/>
  </cols>
  <sheetData>
    <row r="1" spans="1:13" s="6" customFormat="1" ht="15.75" x14ac:dyDescent="0.25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/>
    </row>
    <row r="2" spans="1:13" s="6" customFormat="1" ht="15.75" x14ac:dyDescent="0.25">
      <c r="A2" s="2"/>
      <c r="B2" s="2" t="s">
        <v>85</v>
      </c>
      <c r="C2" s="3" t="s">
        <v>11</v>
      </c>
      <c r="D2" s="3" t="s">
        <v>17</v>
      </c>
      <c r="E2" s="3" t="s">
        <v>18</v>
      </c>
      <c r="F2" s="3" t="s">
        <v>19</v>
      </c>
      <c r="G2" s="3"/>
      <c r="H2" s="3"/>
      <c r="I2" s="3"/>
      <c r="J2" s="3"/>
      <c r="K2" s="4"/>
    </row>
    <row r="3" spans="1:13" s="6" customFormat="1" ht="15.75" x14ac:dyDescent="0.25">
      <c r="A3" s="2"/>
      <c r="B3" s="2" t="s">
        <v>86</v>
      </c>
      <c r="C3" s="3" t="s">
        <v>11</v>
      </c>
      <c r="D3" s="3" t="s">
        <v>17</v>
      </c>
      <c r="E3" s="3" t="s">
        <v>18</v>
      </c>
      <c r="F3" s="3" t="s">
        <v>19</v>
      </c>
      <c r="G3" s="3"/>
      <c r="H3" s="3"/>
      <c r="I3" s="3"/>
      <c r="J3" s="3"/>
      <c r="K3" s="4"/>
    </row>
    <row r="4" spans="1:13" s="6" customFormat="1" ht="15.75" x14ac:dyDescent="0.25">
      <c r="A4" s="2"/>
      <c r="B4" s="2" t="s">
        <v>87</v>
      </c>
      <c r="C4" s="3" t="s">
        <v>11</v>
      </c>
      <c r="D4" s="3" t="s">
        <v>17</v>
      </c>
      <c r="E4" s="3" t="s">
        <v>18</v>
      </c>
      <c r="F4" s="3" t="s">
        <v>19</v>
      </c>
      <c r="G4" s="3"/>
      <c r="H4" s="3"/>
      <c r="I4" s="3"/>
      <c r="J4" s="3"/>
      <c r="K4" s="4"/>
    </row>
    <row r="5" spans="1:13" s="6" customFormat="1" ht="15.75" x14ac:dyDescent="0.25">
      <c r="A5" s="2"/>
      <c r="B5" s="2" t="s">
        <v>88</v>
      </c>
      <c r="C5" s="3" t="s">
        <v>11</v>
      </c>
      <c r="D5" s="3" t="s">
        <v>24</v>
      </c>
      <c r="E5" s="3" t="s">
        <v>23</v>
      </c>
      <c r="F5" s="3" t="s">
        <v>22</v>
      </c>
      <c r="G5" s="3" t="s">
        <v>21</v>
      </c>
      <c r="H5" s="3" t="s">
        <v>43</v>
      </c>
      <c r="I5" s="3" t="s">
        <v>20</v>
      </c>
      <c r="J5" s="3"/>
      <c r="K5" s="4"/>
    </row>
    <row r="6" spans="1:13" s="6" customFormat="1" ht="15.75" x14ac:dyDescent="0.25">
      <c r="A6" s="2"/>
      <c r="B6" s="2" t="s">
        <v>91</v>
      </c>
      <c r="C6" s="2" t="s">
        <v>11</v>
      </c>
      <c r="D6" s="2" t="s">
        <v>12</v>
      </c>
      <c r="E6" s="2" t="s">
        <v>40</v>
      </c>
      <c r="F6" s="2" t="s">
        <v>48</v>
      </c>
      <c r="G6" s="2" t="s">
        <v>49</v>
      </c>
      <c r="H6" s="2" t="s">
        <v>20</v>
      </c>
      <c r="I6" s="4" t="s">
        <v>50</v>
      </c>
      <c r="J6" s="4"/>
      <c r="K6" s="4"/>
    </row>
    <row r="7" spans="1:13" s="6" customFormat="1" ht="15.75" x14ac:dyDescent="0.25">
      <c r="A7" s="2"/>
      <c r="B7" s="2" t="s">
        <v>102</v>
      </c>
      <c r="C7" s="2" t="s">
        <v>26</v>
      </c>
      <c r="D7" s="2" t="s">
        <v>103</v>
      </c>
      <c r="E7" s="2" t="s">
        <v>104</v>
      </c>
      <c r="F7" s="6" t="s">
        <v>12</v>
      </c>
      <c r="G7" s="2" t="s">
        <v>48</v>
      </c>
      <c r="H7" s="2" t="s">
        <v>49</v>
      </c>
      <c r="I7" s="2"/>
      <c r="J7" s="4"/>
      <c r="K7" s="4"/>
    </row>
    <row r="8" spans="1:13" s="6" customFormat="1" ht="15.75" x14ac:dyDescent="0.25">
      <c r="A8" s="2"/>
      <c r="B8" s="2" t="s">
        <v>106</v>
      </c>
      <c r="C8" s="2" t="s">
        <v>11</v>
      </c>
      <c r="D8" s="6" t="s">
        <v>12</v>
      </c>
      <c r="E8" s="6" t="s">
        <v>107</v>
      </c>
      <c r="F8" s="6" t="s">
        <v>128</v>
      </c>
      <c r="G8" s="2" t="s">
        <v>108</v>
      </c>
      <c r="H8" s="2" t="s">
        <v>129</v>
      </c>
      <c r="I8" s="4" t="s">
        <v>50</v>
      </c>
      <c r="K8" s="4"/>
    </row>
    <row r="10" spans="1:13" x14ac:dyDescent="0.25">
      <c r="C10" s="9" t="s">
        <v>131</v>
      </c>
      <c r="D10" s="9" t="s">
        <v>132</v>
      </c>
      <c r="E10" s="9" t="s">
        <v>133</v>
      </c>
      <c r="F10" s="9" t="s">
        <v>137</v>
      </c>
      <c r="G10" s="9" t="s">
        <v>134</v>
      </c>
      <c r="H10" s="9" t="s">
        <v>138</v>
      </c>
      <c r="I10" s="11" t="s">
        <v>135</v>
      </c>
      <c r="J10" s="11" t="s">
        <v>136</v>
      </c>
      <c r="K10" s="11" t="s">
        <v>139</v>
      </c>
      <c r="L10" s="11" t="s">
        <v>140</v>
      </c>
      <c r="M10" s="11" t="s">
        <v>141</v>
      </c>
    </row>
    <row r="11" spans="1:13" x14ac:dyDescent="0.25">
      <c r="C11" s="8" t="s">
        <v>229</v>
      </c>
      <c r="D11" s="12" t="s">
        <v>125</v>
      </c>
      <c r="E11" s="12">
        <v>0.6</v>
      </c>
      <c r="F11" s="12">
        <v>30</v>
      </c>
      <c r="G11" s="12" t="str">
        <f>"("&amp;F11-E11&amp;" "&amp;F11-E11&amp;")"</f>
        <v>(29.4 29.4)</v>
      </c>
      <c r="H11" s="8" t="s">
        <v>144</v>
      </c>
      <c r="I11" s="12">
        <v>0.2</v>
      </c>
      <c r="J11" s="12">
        <v>0.4</v>
      </c>
      <c r="K11" s="12" t="s">
        <v>177</v>
      </c>
      <c r="L11" s="36">
        <v>63.36</v>
      </c>
      <c r="M11" s="36">
        <v>63.36</v>
      </c>
    </row>
    <row r="12" spans="1:13" x14ac:dyDescent="0.25">
      <c r="C12" s="8" t="s">
        <v>230</v>
      </c>
      <c r="D12" s="12" t="s">
        <v>125</v>
      </c>
      <c r="E12" s="12">
        <v>1</v>
      </c>
      <c r="F12" s="12">
        <v>30</v>
      </c>
      <c r="G12" s="12" t="str">
        <f>"("&amp;F12-E12&amp;" "&amp;F12-E12&amp;")"</f>
        <v>(29 29)</v>
      </c>
      <c r="H12" s="8" t="s">
        <v>144</v>
      </c>
      <c r="I12" s="12">
        <v>0.2</v>
      </c>
      <c r="J12" s="12">
        <v>0.4</v>
      </c>
      <c r="K12" s="12" t="s">
        <v>177</v>
      </c>
      <c r="L12" s="36">
        <v>63.36</v>
      </c>
      <c r="M12" s="36">
        <v>63.36</v>
      </c>
    </row>
    <row r="13" spans="1:13" x14ac:dyDescent="0.25">
      <c r="C13" s="8" t="s">
        <v>231</v>
      </c>
      <c r="D13" s="12" t="s">
        <v>125</v>
      </c>
      <c r="E13" s="12">
        <v>1.4</v>
      </c>
      <c r="F13" s="12">
        <v>30</v>
      </c>
      <c r="G13" s="12" t="str">
        <f>"("&amp;F13-E13&amp;" "&amp;F13-E13&amp;")"</f>
        <v>(28.6 28.6)</v>
      </c>
      <c r="H13" s="8" t="s">
        <v>144</v>
      </c>
      <c r="I13" s="12">
        <v>0.2</v>
      </c>
      <c r="J13" s="12">
        <v>0.4</v>
      </c>
      <c r="K13" s="12" t="s">
        <v>177</v>
      </c>
      <c r="L13" s="36">
        <v>63.36</v>
      </c>
      <c r="M13" s="36">
        <v>63.36</v>
      </c>
    </row>
    <row r="14" spans="1:13" x14ac:dyDescent="0.25">
      <c r="C14" s="13" t="s">
        <v>232</v>
      </c>
      <c r="D14" s="14" t="s">
        <v>125</v>
      </c>
      <c r="E14" s="14">
        <v>1.4</v>
      </c>
      <c r="F14" s="14">
        <v>20</v>
      </c>
      <c r="G14" s="14" t="str">
        <f>"("&amp;F14-E14&amp;" "&amp;F14-E14&amp;")"</f>
        <v>(18.6 18.6)</v>
      </c>
      <c r="H14" s="8" t="s">
        <v>144</v>
      </c>
      <c r="I14" s="14">
        <v>0.2</v>
      </c>
      <c r="J14" s="14">
        <v>0.4</v>
      </c>
      <c r="K14" s="14" t="s">
        <v>176</v>
      </c>
      <c r="L14" s="36">
        <v>63.36</v>
      </c>
      <c r="M14" s="36">
        <v>63.36</v>
      </c>
    </row>
    <row r="22" spans="1:9" ht="15.75" thickBot="1" x14ac:dyDescent="0.3"/>
    <row r="23" spans="1:9" ht="16.5" thickTop="1" thickBot="1" x14ac:dyDescent="0.3">
      <c r="B23" s="16" t="s">
        <v>126</v>
      </c>
      <c r="C23" s="17" t="s">
        <v>211</v>
      </c>
      <c r="E23" s="16" t="s">
        <v>142</v>
      </c>
      <c r="F23" s="10"/>
    </row>
    <row r="24" spans="1:9" ht="16.5" thickTop="1" thickBot="1" x14ac:dyDescent="0.3">
      <c r="B24" s="16" t="s">
        <v>130</v>
      </c>
      <c r="C24" s="18"/>
    </row>
    <row r="25" spans="1:9" ht="15.75" thickTop="1" x14ac:dyDescent="0.25"/>
    <row r="27" spans="1:9" s="8" customFormat="1" x14ac:dyDescent="0.25">
      <c r="A27" s="7" t="s">
        <v>38</v>
      </c>
      <c r="B27" s="7" t="s">
        <v>164</v>
      </c>
      <c r="C27" s="7" t="str">
        <f>C28</f>
        <v>canon801lib2_p80_lay</v>
      </c>
      <c r="D27" s="7" t="str">
        <f>$F$23&amp;C11</f>
        <v>128000c_d1t99_1x801a_bm1222d</v>
      </c>
      <c r="E27" s="7" t="str">
        <f>"("&amp;L11&amp;" "&amp;M11&amp;")"</f>
        <v>(63.36 63.36)</v>
      </c>
      <c r="F27" s="8" t="s">
        <v>166</v>
      </c>
      <c r="G27" s="8">
        <v>0.2</v>
      </c>
      <c r="H27" s="8">
        <v>0.4</v>
      </c>
    </row>
    <row r="28" spans="1:9" s="8" customFormat="1" x14ac:dyDescent="0.25">
      <c r="A28" s="7" t="s">
        <v>38</v>
      </c>
      <c r="B28" s="7" t="s">
        <v>39</v>
      </c>
      <c r="C28" s="7" t="str">
        <f>$C$23</f>
        <v>canon801lib2_p80_lay</v>
      </c>
      <c r="D28" s="7" t="str">
        <f>$F$23&amp;C11</f>
        <v>128000c_d1t99_1x801a_bm1222d</v>
      </c>
      <c r="E28" s="7" t="s">
        <v>165</v>
      </c>
      <c r="F28" s="8">
        <f>L11</f>
        <v>63.36</v>
      </c>
      <c r="G28" s="8">
        <f>M11</f>
        <v>63.36</v>
      </c>
      <c r="H28" s="8">
        <v>0</v>
      </c>
      <c r="I28" s="8">
        <v>0</v>
      </c>
    </row>
    <row r="29" spans="1:9" x14ac:dyDescent="0.25">
      <c r="A29" t="s">
        <v>38</v>
      </c>
      <c r="B29" t="s">
        <v>127</v>
      </c>
      <c r="C29" t="s">
        <v>10</v>
      </c>
      <c r="D29" t="s">
        <v>167</v>
      </c>
      <c r="E29" t="str">
        <f>"("&amp;E11&amp;" "&amp;E11&amp;")"</f>
        <v>(0.6 0.6)</v>
      </c>
      <c r="F29" t="str">
        <f>K11</f>
        <v>(25.4 25.4)</v>
      </c>
      <c r="G29" t="str">
        <f>G11</f>
        <v>(29.4 29.4)</v>
      </c>
      <c r="H29" t="s">
        <v>144</v>
      </c>
    </row>
    <row r="30" spans="1:9" x14ac:dyDescent="0.25">
      <c r="A30" t="s">
        <v>38</v>
      </c>
      <c r="B30" t="s">
        <v>101</v>
      </c>
      <c r="C30" t="s">
        <v>10</v>
      </c>
      <c r="D30" t="s">
        <v>166</v>
      </c>
      <c r="E30" t="s">
        <v>167</v>
      </c>
      <c r="F30" t="s">
        <v>168</v>
      </c>
    </row>
    <row r="36" spans="1:9" s="8" customFormat="1" x14ac:dyDescent="0.25">
      <c r="A36" s="7" t="s">
        <v>38</v>
      </c>
      <c r="B36" s="7" t="s">
        <v>164</v>
      </c>
      <c r="C36" s="7" t="str">
        <f>C37</f>
        <v>canon801lib2_p80_lay</v>
      </c>
      <c r="D36" s="7" t="str">
        <f>$F$23&amp;C12</f>
        <v>128000c_d1t99_1x801a_bm1223d</v>
      </c>
      <c r="E36" s="7" t="str">
        <f>"("&amp;L12&amp;" "&amp;M12&amp;")"</f>
        <v>(63.36 63.36)</v>
      </c>
      <c r="F36" s="8" t="s">
        <v>166</v>
      </c>
      <c r="G36" s="8">
        <v>0.2</v>
      </c>
      <c r="H36" s="8">
        <v>0.4</v>
      </c>
    </row>
    <row r="37" spans="1:9" s="8" customFormat="1" x14ac:dyDescent="0.25">
      <c r="A37" s="7" t="s">
        <v>38</v>
      </c>
      <c r="B37" s="7" t="s">
        <v>39</v>
      </c>
      <c r="C37" s="7" t="str">
        <f>$C$23</f>
        <v>canon801lib2_p80_lay</v>
      </c>
      <c r="D37" s="7" t="str">
        <f>$F$23&amp;C12</f>
        <v>128000c_d1t99_1x801a_bm1223d</v>
      </c>
      <c r="E37" s="7" t="s">
        <v>165</v>
      </c>
      <c r="F37" s="8">
        <f>L12</f>
        <v>63.36</v>
      </c>
      <c r="G37" s="8">
        <f>M12</f>
        <v>63.36</v>
      </c>
      <c r="H37" s="8">
        <v>0</v>
      </c>
      <c r="I37" s="8">
        <v>0</v>
      </c>
    </row>
    <row r="38" spans="1:9" x14ac:dyDescent="0.25">
      <c r="A38" t="s">
        <v>38</v>
      </c>
      <c r="B38" t="s">
        <v>127</v>
      </c>
      <c r="C38" t="s">
        <v>10</v>
      </c>
      <c r="D38" t="s">
        <v>167</v>
      </c>
      <c r="E38" t="str">
        <f>"("&amp;E12&amp;" "&amp;E12&amp;")"</f>
        <v>(1 1)</v>
      </c>
      <c r="F38" t="str">
        <f>K12</f>
        <v>(25.4 25.4)</v>
      </c>
      <c r="G38" t="str">
        <f>G12</f>
        <v>(29 29)</v>
      </c>
      <c r="H38" t="str">
        <f>H12</f>
        <v>((5))</v>
      </c>
    </row>
    <row r="39" spans="1:9" x14ac:dyDescent="0.25">
      <c r="A39" t="s">
        <v>38</v>
      </c>
      <c r="B39" t="s">
        <v>101</v>
      </c>
      <c r="C39" t="s">
        <v>10</v>
      </c>
      <c r="D39" t="s">
        <v>166</v>
      </c>
      <c r="E39" t="s">
        <v>167</v>
      </c>
      <c r="F39" t="s">
        <v>168</v>
      </c>
    </row>
    <row r="45" spans="1:9" s="8" customFormat="1" x14ac:dyDescent="0.25">
      <c r="A45" s="7" t="s">
        <v>38</v>
      </c>
      <c r="B45" s="7" t="s">
        <v>164</v>
      </c>
      <c r="C45" s="7" t="str">
        <f>C46</f>
        <v>canon801lib2_p80_lay</v>
      </c>
      <c r="D45" s="7" t="str">
        <f>$F$23&amp;C13</f>
        <v>128000c_d1t99_1x801a_bm1224d</v>
      </c>
      <c r="E45" s="7" t="str">
        <f>"("&amp;L13&amp;" "&amp;M13&amp;")"</f>
        <v>(63.36 63.36)</v>
      </c>
      <c r="F45" s="8" t="s">
        <v>166</v>
      </c>
      <c r="G45" s="8">
        <v>0.2</v>
      </c>
      <c r="H45" s="8">
        <v>0.4</v>
      </c>
    </row>
    <row r="46" spans="1:9" s="8" customFormat="1" x14ac:dyDescent="0.25">
      <c r="A46" s="7" t="s">
        <v>38</v>
      </c>
      <c r="B46" s="7" t="s">
        <v>39</v>
      </c>
      <c r="C46" s="7" t="str">
        <f>$C$23</f>
        <v>canon801lib2_p80_lay</v>
      </c>
      <c r="D46" s="7" t="str">
        <f>$F$23&amp;C13</f>
        <v>128000c_d1t99_1x801a_bm1224d</v>
      </c>
      <c r="E46" s="7" t="s">
        <v>165</v>
      </c>
      <c r="F46" s="8">
        <f>L13</f>
        <v>63.36</v>
      </c>
      <c r="G46" s="8">
        <f>M13</f>
        <v>63.36</v>
      </c>
      <c r="H46" s="8">
        <v>0</v>
      </c>
      <c r="I46" s="8">
        <v>0</v>
      </c>
    </row>
    <row r="47" spans="1:9" x14ac:dyDescent="0.25">
      <c r="A47" t="s">
        <v>38</v>
      </c>
      <c r="B47" t="s">
        <v>127</v>
      </c>
      <c r="C47" t="s">
        <v>10</v>
      </c>
      <c r="D47" t="s">
        <v>167</v>
      </c>
      <c r="E47" t="str">
        <f>"("&amp;E13&amp;" "&amp;E13&amp;")"</f>
        <v>(1.4 1.4)</v>
      </c>
      <c r="F47" t="str">
        <f>K13</f>
        <v>(25.4 25.4)</v>
      </c>
      <c r="G47" t="str">
        <f>G13</f>
        <v>(28.6 28.6)</v>
      </c>
      <c r="H47" t="str">
        <f>H13</f>
        <v>((5))</v>
      </c>
    </row>
    <row r="48" spans="1:9" x14ac:dyDescent="0.25">
      <c r="A48" t="s">
        <v>38</v>
      </c>
      <c r="B48" t="s">
        <v>101</v>
      </c>
      <c r="C48" t="s">
        <v>10</v>
      </c>
      <c r="D48" t="s">
        <v>166</v>
      </c>
      <c r="E48" t="s">
        <v>167</v>
      </c>
      <c r="F48" t="s">
        <v>168</v>
      </c>
    </row>
    <row r="55" spans="1:9" s="8" customFormat="1" x14ac:dyDescent="0.25">
      <c r="A55" s="7" t="s">
        <v>38</v>
      </c>
      <c r="B55" s="7" t="s">
        <v>164</v>
      </c>
      <c r="C55" s="7" t="str">
        <f>C56</f>
        <v>canon801lib2_p80_lay</v>
      </c>
      <c r="D55" s="7" t="str">
        <f>$F$23&amp;C14</f>
        <v>128000c_d1t99_1x801a_bm1230d</v>
      </c>
      <c r="E55" s="7" t="str">
        <f>"("&amp;L14&amp;" "&amp;M14&amp;")"</f>
        <v>(63.36 63.36)</v>
      </c>
      <c r="F55" s="8" t="s">
        <v>166</v>
      </c>
      <c r="G55" s="8">
        <v>0.2</v>
      </c>
      <c r="H55" s="8">
        <v>0.4</v>
      </c>
    </row>
    <row r="56" spans="1:9" s="13" customFormat="1" x14ac:dyDescent="0.25">
      <c r="A56" s="15" t="s">
        <v>38</v>
      </c>
      <c r="B56" s="15" t="s">
        <v>39</v>
      </c>
      <c r="C56" s="15" t="str">
        <f>$C$23</f>
        <v>canon801lib2_p80_lay</v>
      </c>
      <c r="D56" s="15" t="str">
        <f>$F$23&amp;C14</f>
        <v>128000c_d1t99_1x801a_bm1230d</v>
      </c>
      <c r="E56" s="15" t="s">
        <v>165</v>
      </c>
      <c r="F56" s="13">
        <f>L14</f>
        <v>63.36</v>
      </c>
      <c r="G56" s="13">
        <f>M14</f>
        <v>63.36</v>
      </c>
      <c r="H56" s="13">
        <v>0</v>
      </c>
      <c r="I56" s="13">
        <v>0</v>
      </c>
    </row>
    <row r="57" spans="1:9" x14ac:dyDescent="0.25">
      <c r="A57" t="s">
        <v>38</v>
      </c>
      <c r="B57" t="s">
        <v>127</v>
      </c>
      <c r="C57" t="s">
        <v>10</v>
      </c>
      <c r="D57" t="s">
        <v>167</v>
      </c>
      <c r="E57" t="str">
        <f>"("&amp;E14&amp;" "&amp;E14&amp;")"</f>
        <v>(1.4 1.4)</v>
      </c>
      <c r="F57" t="str">
        <f>K14</f>
        <v>(17.4 17.4)</v>
      </c>
      <c r="G57" t="str">
        <f>G14</f>
        <v>(18.6 18.6)</v>
      </c>
      <c r="H57" t="str">
        <f>H14</f>
        <v>((5))</v>
      </c>
    </row>
    <row r="58" spans="1:9" x14ac:dyDescent="0.25">
      <c r="A58" t="s">
        <v>38</v>
      </c>
      <c r="B58" t="s">
        <v>101</v>
      </c>
      <c r="C58" t="s">
        <v>10</v>
      </c>
      <c r="D58" t="s">
        <v>166</v>
      </c>
      <c r="E58" t="s">
        <v>167</v>
      </c>
      <c r="F58" t="s">
        <v>168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9C656-90E4-4E46-B102-4E5A03429939}">
  <dimension ref="A1:P20"/>
  <sheetViews>
    <sheetView workbookViewId="0">
      <selection activeCell="D34" sqref="D34"/>
    </sheetView>
  </sheetViews>
  <sheetFormatPr defaultRowHeight="15" x14ac:dyDescent="0.25"/>
  <cols>
    <col min="1" max="1" width="2" bestFit="1" customWidth="1"/>
    <col min="2" max="2" width="32" bestFit="1" customWidth="1"/>
    <col min="3" max="3" width="36" bestFit="1" customWidth="1"/>
    <col min="4" max="4" width="111.7109375" bestFit="1" customWidth="1"/>
    <col min="5" max="5" width="29.28515625" bestFit="1" customWidth="1"/>
    <col min="6" max="6" width="22.85546875" bestFit="1" customWidth="1"/>
    <col min="7" max="7" width="22.42578125" bestFit="1" customWidth="1"/>
    <col min="8" max="9" width="19.5703125" bestFit="1" customWidth="1"/>
    <col min="10" max="11" width="18.140625" bestFit="1" customWidth="1"/>
  </cols>
  <sheetData>
    <row r="1" spans="1:16" ht="15.75" x14ac:dyDescent="0.25">
      <c r="A1" s="26"/>
      <c r="B1" s="26" t="s">
        <v>1</v>
      </c>
      <c r="C1" s="27" t="s">
        <v>2</v>
      </c>
      <c r="D1" s="27" t="s">
        <v>3</v>
      </c>
      <c r="E1" s="27" t="s">
        <v>4</v>
      </c>
      <c r="F1" s="27" t="s">
        <v>5</v>
      </c>
      <c r="G1" s="27" t="s">
        <v>6</v>
      </c>
      <c r="H1" s="27" t="s">
        <v>7</v>
      </c>
      <c r="I1" s="27" t="s">
        <v>8</v>
      </c>
      <c r="J1" s="27" t="s">
        <v>9</v>
      </c>
      <c r="K1" s="28"/>
      <c r="L1" s="28"/>
      <c r="M1" s="28"/>
      <c r="N1" s="28"/>
      <c r="O1" s="28"/>
      <c r="P1" s="28"/>
    </row>
    <row r="2" spans="1:16" ht="15.75" x14ac:dyDescent="0.25">
      <c r="A2" s="28"/>
      <c r="B2" s="28" t="s">
        <v>189</v>
      </c>
      <c r="C2" s="28" t="s">
        <v>62</v>
      </c>
      <c r="D2" s="28" t="s">
        <v>63</v>
      </c>
      <c r="E2" s="28" t="s">
        <v>64</v>
      </c>
      <c r="F2" s="28" t="s">
        <v>65</v>
      </c>
      <c r="G2" s="28" t="s">
        <v>66</v>
      </c>
      <c r="H2" s="28" t="s">
        <v>67</v>
      </c>
      <c r="I2" s="28" t="s">
        <v>68</v>
      </c>
      <c r="J2" s="28" t="s">
        <v>69</v>
      </c>
      <c r="K2" s="28" t="s">
        <v>70</v>
      </c>
      <c r="L2" s="28"/>
      <c r="M2" s="28"/>
      <c r="N2" s="28"/>
      <c r="O2" s="28"/>
      <c r="P2" s="28"/>
    </row>
    <row r="3" spans="1:16" ht="15.75" x14ac:dyDescent="0.25">
      <c r="A3" s="28"/>
      <c r="B3" s="28" t="s">
        <v>190</v>
      </c>
      <c r="C3" s="28" t="s">
        <v>62</v>
      </c>
      <c r="D3" s="28" t="s">
        <v>71</v>
      </c>
      <c r="E3" s="28" t="s">
        <v>72</v>
      </c>
      <c r="F3" s="28" t="s">
        <v>69</v>
      </c>
      <c r="G3" s="28" t="s">
        <v>70</v>
      </c>
      <c r="H3" s="28" t="s">
        <v>73</v>
      </c>
      <c r="I3" s="28"/>
      <c r="J3" s="28"/>
      <c r="K3" s="28"/>
      <c r="L3" s="28"/>
      <c r="M3" s="28"/>
      <c r="N3" s="28"/>
      <c r="O3" s="28"/>
      <c r="P3" s="28"/>
    </row>
    <row r="4" spans="1:16" ht="15.75" x14ac:dyDescent="0.25">
      <c r="A4" s="28"/>
      <c r="B4" s="28" t="s">
        <v>191</v>
      </c>
      <c r="C4" s="28" t="s">
        <v>62</v>
      </c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</row>
    <row r="5" spans="1:16" x14ac:dyDescent="0.25">
      <c r="A5" s="29" t="s">
        <v>38</v>
      </c>
      <c r="B5" s="29" t="s">
        <v>39</v>
      </c>
      <c r="C5" s="30" t="s">
        <v>212</v>
      </c>
      <c r="D5" s="29" t="s">
        <v>247</v>
      </c>
      <c r="E5" s="29" t="s">
        <v>192</v>
      </c>
      <c r="F5" s="29" t="s">
        <v>193</v>
      </c>
      <c r="G5" s="29" t="s">
        <v>193</v>
      </c>
      <c r="H5" s="29" t="s">
        <v>193</v>
      </c>
      <c r="I5" s="29" t="s">
        <v>193</v>
      </c>
      <c r="J5" s="29"/>
      <c r="K5" s="29"/>
      <c r="L5" s="29"/>
      <c r="M5" s="29"/>
      <c r="N5" s="29"/>
      <c r="O5" s="29"/>
      <c r="P5" s="29"/>
    </row>
    <row r="6" spans="1:16" x14ac:dyDescent="0.25">
      <c r="A6" t="s">
        <v>38</v>
      </c>
      <c r="B6" t="s">
        <v>194</v>
      </c>
      <c r="C6" t="s">
        <v>247</v>
      </c>
      <c r="D6" t="s">
        <v>195</v>
      </c>
      <c r="E6" t="s">
        <v>196</v>
      </c>
      <c r="F6" t="s">
        <v>197</v>
      </c>
      <c r="G6" t="s">
        <v>196</v>
      </c>
      <c r="H6" s="31"/>
      <c r="I6" s="31"/>
    </row>
    <row r="7" spans="1:16" x14ac:dyDescent="0.25">
      <c r="A7" t="s">
        <v>38</v>
      </c>
      <c r="B7" t="s">
        <v>198</v>
      </c>
      <c r="C7" t="s">
        <v>247</v>
      </c>
      <c r="D7" t="str">
        <f>"canon801lib2_p80_lay!"&amp;N7&amp;"!R0!lL!0!0!128000c_1x801a_canon_bm1_review_parent!lL!0!0"</f>
        <v>canon801lib2_p80_lay!128000c_d1t99_1x801a_frm_1x1_canon_f_11!R0!lL!0!0!128000c_1x801a_canon_bm1_review_parent!lL!0!0</v>
      </c>
      <c r="E7" t="s">
        <v>196</v>
      </c>
      <c r="F7" t="s">
        <v>193</v>
      </c>
      <c r="G7" t="s">
        <v>193</v>
      </c>
      <c r="H7" t="s">
        <v>193</v>
      </c>
      <c r="I7" t="s">
        <v>193</v>
      </c>
      <c r="N7" t="s">
        <v>234</v>
      </c>
    </row>
    <row r="8" spans="1:16" x14ac:dyDescent="0.25">
      <c r="A8" t="s">
        <v>38</v>
      </c>
      <c r="B8" t="s">
        <v>198</v>
      </c>
      <c r="C8" t="s">
        <v>247</v>
      </c>
      <c r="D8" t="str">
        <f t="shared" ref="D8:D19" si="0">"canon801lib2_p80_lay!"&amp;N8&amp;"!R0!lL!0!0!128000c_1x801a_canon_bm1_review_parent!lR!0!0"</f>
        <v>canon801lib2_p80_lay!128000c_d1t99_1x801a_frm_1x1_canon_f_12!R0!lL!0!0!128000c_1x801a_canon_bm1_review_parent!lR!0!0</v>
      </c>
      <c r="E8" t="s">
        <v>199</v>
      </c>
      <c r="F8" t="s">
        <v>193</v>
      </c>
      <c r="G8" t="s">
        <v>193</v>
      </c>
      <c r="H8" t="s">
        <v>200</v>
      </c>
      <c r="I8" t="s">
        <v>193</v>
      </c>
      <c r="N8" t="s">
        <v>235</v>
      </c>
    </row>
    <row r="9" spans="1:16" x14ac:dyDescent="0.25">
      <c r="A9" t="s">
        <v>38</v>
      </c>
      <c r="B9" t="s">
        <v>198</v>
      </c>
      <c r="C9" t="s">
        <v>247</v>
      </c>
      <c r="D9" t="str">
        <f t="shared" si="0"/>
        <v>canon801lib2_p80_lay!128000c_d1t99_1x801a_frm_1x1_canon_f_13!R0!lL!0!0!128000c_1x801a_canon_bm1_review_parent!lR!0!0</v>
      </c>
      <c r="E9" t="s">
        <v>199</v>
      </c>
      <c r="F9" t="s">
        <v>193</v>
      </c>
      <c r="G9" t="s">
        <v>193</v>
      </c>
      <c r="H9" t="s">
        <v>200</v>
      </c>
      <c r="I9" t="s">
        <v>193</v>
      </c>
      <c r="N9" t="s">
        <v>236</v>
      </c>
    </row>
    <row r="10" spans="1:16" x14ac:dyDescent="0.25">
      <c r="A10" t="s">
        <v>38</v>
      </c>
      <c r="B10" t="s">
        <v>198</v>
      </c>
      <c r="C10" t="s">
        <v>247</v>
      </c>
      <c r="D10" t="str">
        <f t="shared" si="0"/>
        <v>canon801lib2_p80_lay!128000c_d1t99_1x801a_frm_1x1_canon_f_14!R0!lL!0!0!128000c_1x801a_canon_bm1_review_parent!lR!0!0</v>
      </c>
      <c r="E10" t="s">
        <v>199</v>
      </c>
      <c r="F10" t="s">
        <v>193</v>
      </c>
      <c r="G10" t="s">
        <v>193</v>
      </c>
      <c r="H10" t="s">
        <v>200</v>
      </c>
      <c r="I10" t="s">
        <v>193</v>
      </c>
      <c r="N10" t="s">
        <v>237</v>
      </c>
    </row>
    <row r="11" spans="1:16" x14ac:dyDescent="0.25">
      <c r="A11" t="s">
        <v>38</v>
      </c>
      <c r="B11" t="s">
        <v>198</v>
      </c>
      <c r="C11" t="s">
        <v>247</v>
      </c>
      <c r="D11" t="str">
        <f t="shared" si="0"/>
        <v>canon801lib2_p80_lay!128000c_d1t99_1x801a_frm_1x1_canon_f_15!R0!lL!0!0!128000c_1x801a_canon_bm1_review_parent!lR!0!0</v>
      </c>
      <c r="E11" t="s">
        <v>199</v>
      </c>
      <c r="F11" t="s">
        <v>193</v>
      </c>
      <c r="G11" t="s">
        <v>193</v>
      </c>
      <c r="H11" t="s">
        <v>200</v>
      </c>
      <c r="N11" t="s">
        <v>238</v>
      </c>
    </row>
    <row r="12" spans="1:16" x14ac:dyDescent="0.25">
      <c r="A12" t="s">
        <v>38</v>
      </c>
      <c r="B12" t="s">
        <v>198</v>
      </c>
      <c r="C12" t="s">
        <v>247</v>
      </c>
      <c r="D12" t="str">
        <f t="shared" si="0"/>
        <v>canon801lib2_p80_lay!128000c_d1t99_1x801a_frm_1x1_canon_f_16!R0!lL!0!0!128000c_1x801a_canon_bm1_review_parent!lR!0!0</v>
      </c>
      <c r="E12" t="s">
        <v>199</v>
      </c>
      <c r="F12" t="s">
        <v>193</v>
      </c>
      <c r="G12" t="s">
        <v>193</v>
      </c>
      <c r="H12" t="s">
        <v>200</v>
      </c>
      <c r="N12" t="s">
        <v>239</v>
      </c>
    </row>
    <row r="13" spans="1:16" x14ac:dyDescent="0.25">
      <c r="A13" t="s">
        <v>38</v>
      </c>
      <c r="B13" t="s">
        <v>198</v>
      </c>
      <c r="C13" t="s">
        <v>247</v>
      </c>
      <c r="D13" t="str">
        <f t="shared" si="0"/>
        <v>canon801lib2_p80_lay!128000c_d1t99_1x801a_frm_1x1_canon_f_17!R0!lL!0!0!128000c_1x801a_canon_bm1_review_parent!lR!0!0</v>
      </c>
      <c r="E13" t="s">
        <v>199</v>
      </c>
      <c r="F13" t="s">
        <v>193</v>
      </c>
      <c r="G13" t="s">
        <v>193</v>
      </c>
      <c r="H13" t="s">
        <v>200</v>
      </c>
      <c r="N13" t="s">
        <v>240</v>
      </c>
    </row>
    <row r="14" spans="1:16" x14ac:dyDescent="0.25">
      <c r="A14" t="s">
        <v>38</v>
      </c>
      <c r="B14" t="s">
        <v>198</v>
      </c>
      <c r="C14" t="s">
        <v>247</v>
      </c>
      <c r="D14" t="str">
        <f t="shared" si="0"/>
        <v>canon801lib2_p80_lay!128000c_d1t99_1x801a_frm_1x1_canon_s_18!R0!lL!0!0!128000c_1x801a_canon_bm1_review_parent!lR!0!0</v>
      </c>
      <c r="E14" t="s">
        <v>199</v>
      </c>
      <c r="F14" t="s">
        <v>193</v>
      </c>
      <c r="G14" t="s">
        <v>193</v>
      </c>
      <c r="H14" t="s">
        <v>200</v>
      </c>
      <c r="N14" t="s">
        <v>241</v>
      </c>
    </row>
    <row r="15" spans="1:16" x14ac:dyDescent="0.25">
      <c r="A15" t="s">
        <v>38</v>
      </c>
      <c r="B15" t="s">
        <v>198</v>
      </c>
      <c r="C15" t="s">
        <v>247</v>
      </c>
      <c r="D15" t="str">
        <f t="shared" si="0"/>
        <v>canon801lib2_p80_lay!128000c_d1t99_1x801a_frm_1x1_canon_s_19!R0!lL!0!0!128000c_1x801a_canon_bm1_review_parent!lR!0!0</v>
      </c>
      <c r="E15" t="s">
        <v>199</v>
      </c>
      <c r="F15" t="s">
        <v>193</v>
      </c>
      <c r="G15" t="s">
        <v>193</v>
      </c>
      <c r="H15" t="s">
        <v>200</v>
      </c>
      <c r="N15" t="s">
        <v>242</v>
      </c>
    </row>
    <row r="16" spans="1:16" x14ac:dyDescent="0.25">
      <c r="A16" t="s">
        <v>38</v>
      </c>
      <c r="B16" t="s">
        <v>198</v>
      </c>
      <c r="C16" t="s">
        <v>247</v>
      </c>
      <c r="D16" t="str">
        <f t="shared" si="0"/>
        <v>canon801lib2_p80_lay!128000c_d1t99_1x801a_frm_1x1_canon_f_20!R0!lL!0!0!128000c_1x801a_canon_bm1_review_parent!lR!0!0</v>
      </c>
      <c r="E16" t="s">
        <v>199</v>
      </c>
      <c r="F16" t="s">
        <v>193</v>
      </c>
      <c r="G16" t="s">
        <v>193</v>
      </c>
      <c r="H16" t="s">
        <v>200</v>
      </c>
      <c r="N16" t="s">
        <v>243</v>
      </c>
    </row>
    <row r="17" spans="1:14" x14ac:dyDescent="0.25">
      <c r="A17" t="s">
        <v>38</v>
      </c>
      <c r="B17" t="s">
        <v>198</v>
      </c>
      <c r="C17" t="s">
        <v>247</v>
      </c>
      <c r="D17" t="str">
        <f t="shared" si="0"/>
        <v>canon801lib2_p80_lay!128000c_d1t99_1x801a_frm_1x1_canon_f_21!R0!lL!0!0!128000c_1x801a_canon_bm1_review_parent!lR!0!0</v>
      </c>
      <c r="E17" t="s">
        <v>199</v>
      </c>
      <c r="F17" t="s">
        <v>193</v>
      </c>
      <c r="G17" t="s">
        <v>193</v>
      </c>
      <c r="H17" t="s">
        <v>200</v>
      </c>
      <c r="N17" t="s">
        <v>244</v>
      </c>
    </row>
    <row r="18" spans="1:14" x14ac:dyDescent="0.25">
      <c r="A18" t="s">
        <v>38</v>
      </c>
      <c r="B18" t="s">
        <v>198</v>
      </c>
      <c r="C18" t="s">
        <v>247</v>
      </c>
      <c r="D18" t="str">
        <f t="shared" si="0"/>
        <v>canon801lib2_p80_lay!128000c_d1t99_1x801a_frm_1x1_canon_f_22!R0!lL!0!0!128000c_1x801a_canon_bm1_review_parent!lR!0!0</v>
      </c>
      <c r="E18" t="s">
        <v>199</v>
      </c>
      <c r="F18" t="s">
        <v>193</v>
      </c>
      <c r="G18" t="s">
        <v>193</v>
      </c>
      <c r="H18" t="s">
        <v>200</v>
      </c>
      <c r="N18" t="s">
        <v>245</v>
      </c>
    </row>
    <row r="19" spans="1:14" x14ac:dyDescent="0.25">
      <c r="A19" t="s">
        <v>38</v>
      </c>
      <c r="B19" t="s">
        <v>198</v>
      </c>
      <c r="C19" t="s">
        <v>247</v>
      </c>
      <c r="D19" t="str">
        <f t="shared" si="0"/>
        <v>canon801lib2_p80_lay!128000c_d1t99_1x801a_frm_1x1_canon_f_23!R0!lL!0!0!128000c_1x801a_canon_bm1_review_parent!lR!0!0</v>
      </c>
      <c r="E19" t="s">
        <v>199</v>
      </c>
      <c r="F19" t="s">
        <v>193</v>
      </c>
      <c r="G19" t="s">
        <v>193</v>
      </c>
      <c r="H19" t="s">
        <v>200</v>
      </c>
      <c r="N19" t="s">
        <v>246</v>
      </c>
    </row>
    <row r="20" spans="1:14" x14ac:dyDescent="0.25">
      <c r="A20" t="s">
        <v>38</v>
      </c>
      <c r="B20" t="s">
        <v>201</v>
      </c>
      <c r="C20" t="s">
        <v>247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2"/>
  <dimension ref="A1:P22"/>
  <sheetViews>
    <sheetView workbookViewId="0">
      <selection activeCell="D28" sqref="D28"/>
    </sheetView>
  </sheetViews>
  <sheetFormatPr defaultRowHeight="15.75" x14ac:dyDescent="0.25"/>
  <cols>
    <col min="1" max="1" width="9.42578125" style="1" bestFit="1" customWidth="1"/>
    <col min="2" max="2" width="28.42578125" style="1" bestFit="1" customWidth="1"/>
    <col min="3" max="3" width="17.5703125" style="1" bestFit="1" customWidth="1"/>
    <col min="4" max="4" width="20.42578125" style="1" bestFit="1" customWidth="1"/>
    <col min="5" max="5" width="25.85546875" style="1" bestFit="1" customWidth="1"/>
    <col min="6" max="6" width="23.28515625" style="1" bestFit="1" customWidth="1"/>
    <col min="7" max="7" width="25.28515625" style="1" bestFit="1" customWidth="1"/>
    <col min="8" max="8" width="21.7109375" style="1" bestFit="1" customWidth="1"/>
    <col min="9" max="9" width="31.85546875" style="1" bestFit="1" customWidth="1"/>
    <col min="10" max="10" width="20.140625" style="1" bestFit="1" customWidth="1"/>
    <col min="11" max="11" width="12.5703125" style="1" bestFit="1" customWidth="1"/>
    <col min="12" max="12" width="17.28515625" style="1" bestFit="1" customWidth="1"/>
    <col min="13" max="13" width="20" style="1" bestFit="1" customWidth="1"/>
    <col min="14" max="16384" width="9.140625" style="1"/>
  </cols>
  <sheetData>
    <row r="1" spans="1:13" s="6" customFormat="1" x14ac:dyDescent="0.25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/>
    </row>
    <row r="2" spans="1:13" s="6" customFormat="1" x14ac:dyDescent="0.25">
      <c r="A2" s="2"/>
      <c r="B2" s="2" t="s">
        <v>80</v>
      </c>
      <c r="C2" s="3" t="s">
        <v>11</v>
      </c>
      <c r="D2" s="3" t="s">
        <v>12</v>
      </c>
      <c r="E2" s="3" t="s">
        <v>40</v>
      </c>
      <c r="F2" s="3"/>
      <c r="G2" s="3"/>
      <c r="H2" s="3"/>
      <c r="I2" s="3"/>
      <c r="J2" s="3"/>
      <c r="K2" s="4"/>
    </row>
    <row r="3" spans="1:13" s="6" customFormat="1" x14ac:dyDescent="0.25">
      <c r="A3" s="2"/>
      <c r="B3" s="2" t="s">
        <v>81</v>
      </c>
      <c r="C3" s="3" t="s">
        <v>11</v>
      </c>
      <c r="D3" s="3" t="s">
        <v>12</v>
      </c>
      <c r="E3" s="3" t="s">
        <v>41</v>
      </c>
      <c r="F3" s="3"/>
      <c r="G3" s="3"/>
      <c r="H3" s="3"/>
      <c r="I3" s="3"/>
      <c r="J3" s="3"/>
      <c r="K3" s="4"/>
    </row>
    <row r="4" spans="1:13" s="6" customFormat="1" x14ac:dyDescent="0.25">
      <c r="A4" s="2"/>
      <c r="B4" s="2" t="s">
        <v>82</v>
      </c>
      <c r="C4" s="3" t="s">
        <v>11</v>
      </c>
      <c r="D4" s="3" t="s">
        <v>12</v>
      </c>
      <c r="E4" s="3"/>
      <c r="F4" s="3"/>
      <c r="G4" s="3"/>
      <c r="H4" s="3"/>
      <c r="I4" s="3"/>
      <c r="J4" s="3"/>
      <c r="K4" s="4"/>
    </row>
    <row r="5" spans="1:13" s="6" customFormat="1" x14ac:dyDescent="0.25">
      <c r="A5" s="2"/>
      <c r="B5" s="2" t="s">
        <v>83</v>
      </c>
      <c r="C5" s="3" t="s">
        <v>11</v>
      </c>
      <c r="D5" s="3" t="s">
        <v>12</v>
      </c>
      <c r="E5" s="3"/>
      <c r="F5" s="3"/>
      <c r="G5" s="3"/>
      <c r="H5" s="3"/>
      <c r="I5" s="3"/>
      <c r="J5" s="3"/>
      <c r="K5" s="4"/>
    </row>
    <row r="6" spans="1:13" s="6" customFormat="1" x14ac:dyDescent="0.25">
      <c r="A6" s="2"/>
      <c r="B6" s="2" t="s">
        <v>84</v>
      </c>
      <c r="C6" s="3" t="s">
        <v>11</v>
      </c>
      <c r="D6" s="3" t="s">
        <v>12</v>
      </c>
      <c r="E6" s="3" t="s">
        <v>13</v>
      </c>
      <c r="F6" s="3" t="s">
        <v>16</v>
      </c>
      <c r="G6" s="3" t="s">
        <v>14</v>
      </c>
      <c r="H6" s="3" t="s">
        <v>15</v>
      </c>
      <c r="I6" s="3" t="s">
        <v>44</v>
      </c>
      <c r="J6" s="3"/>
      <c r="K6" s="4"/>
    </row>
    <row r="7" spans="1:13" s="6" customFormat="1" x14ac:dyDescent="0.25">
      <c r="A7" s="2"/>
      <c r="B7" s="2" t="s">
        <v>85</v>
      </c>
      <c r="C7" s="3" t="s">
        <v>11</v>
      </c>
      <c r="D7" s="3" t="s">
        <v>17</v>
      </c>
      <c r="E7" s="3" t="s">
        <v>18</v>
      </c>
      <c r="F7" s="3" t="s">
        <v>19</v>
      </c>
      <c r="G7" s="3"/>
      <c r="H7" s="3"/>
      <c r="I7" s="3"/>
      <c r="J7" s="3"/>
      <c r="K7" s="4"/>
    </row>
    <row r="8" spans="1:13" s="6" customFormat="1" x14ac:dyDescent="0.25">
      <c r="A8" s="2"/>
      <c r="B8" s="2" t="s">
        <v>86</v>
      </c>
      <c r="C8" s="3" t="s">
        <v>11</v>
      </c>
      <c r="D8" s="3" t="s">
        <v>17</v>
      </c>
      <c r="E8" s="3" t="s">
        <v>18</v>
      </c>
      <c r="F8" s="3" t="s">
        <v>19</v>
      </c>
      <c r="G8" s="3"/>
      <c r="H8" s="3"/>
      <c r="I8" s="3"/>
      <c r="J8" s="3"/>
      <c r="K8" s="4"/>
    </row>
    <row r="9" spans="1:13" s="6" customFormat="1" x14ac:dyDescent="0.25">
      <c r="A9" s="2"/>
      <c r="B9" s="2" t="s">
        <v>87</v>
      </c>
      <c r="C9" s="3" t="s">
        <v>11</v>
      </c>
      <c r="D9" s="3" t="s">
        <v>17</v>
      </c>
      <c r="E9" s="3" t="s">
        <v>18</v>
      </c>
      <c r="F9" s="3" t="s">
        <v>19</v>
      </c>
      <c r="G9" s="3"/>
      <c r="H9" s="3"/>
      <c r="I9" s="3"/>
      <c r="J9" s="3"/>
      <c r="K9" s="4"/>
    </row>
    <row r="10" spans="1:13" s="6" customFormat="1" x14ac:dyDescent="0.25">
      <c r="A10" s="2"/>
      <c r="B10" s="2" t="s">
        <v>88</v>
      </c>
      <c r="C10" s="3" t="s">
        <v>11</v>
      </c>
      <c r="D10" s="3" t="s">
        <v>24</v>
      </c>
      <c r="E10" s="3" t="s">
        <v>23</v>
      </c>
      <c r="F10" s="3" t="s">
        <v>22</v>
      </c>
      <c r="G10" s="3" t="s">
        <v>21</v>
      </c>
      <c r="H10" s="3" t="s">
        <v>43</v>
      </c>
      <c r="I10" s="3" t="s">
        <v>20</v>
      </c>
      <c r="J10" s="3"/>
      <c r="K10" s="4"/>
    </row>
    <row r="11" spans="1:13" s="6" customFormat="1" x14ac:dyDescent="0.25">
      <c r="A11" s="2"/>
      <c r="B11" s="2" t="s">
        <v>89</v>
      </c>
      <c r="C11" s="3" t="s">
        <v>11</v>
      </c>
      <c r="D11" s="3" t="s">
        <v>24</v>
      </c>
      <c r="E11" s="3" t="s">
        <v>23</v>
      </c>
      <c r="F11" s="3" t="s">
        <v>79</v>
      </c>
      <c r="G11" s="3" t="s">
        <v>78</v>
      </c>
      <c r="H11" s="3" t="s">
        <v>75</v>
      </c>
      <c r="I11" s="3" t="s">
        <v>76</v>
      </c>
      <c r="J11" s="4" t="s">
        <v>77</v>
      </c>
      <c r="K11" s="3" t="s">
        <v>43</v>
      </c>
      <c r="L11" s="3" t="s">
        <v>20</v>
      </c>
      <c r="M11" s="4" t="s">
        <v>74</v>
      </c>
    </row>
    <row r="12" spans="1:13" s="6" customFormat="1" x14ac:dyDescent="0.25">
      <c r="A12" s="2"/>
      <c r="B12" s="2" t="s">
        <v>90</v>
      </c>
      <c r="C12" s="3" t="s">
        <v>11</v>
      </c>
      <c r="D12" s="3" t="s">
        <v>25</v>
      </c>
      <c r="E12" s="3" t="s">
        <v>42</v>
      </c>
      <c r="F12" s="3"/>
      <c r="G12" s="3"/>
      <c r="H12" s="3"/>
      <c r="I12" s="3"/>
      <c r="J12" s="3"/>
      <c r="K12" s="4"/>
    </row>
    <row r="13" spans="1:13" s="6" customFormat="1" x14ac:dyDescent="0.25">
      <c r="A13" s="2"/>
      <c r="B13" s="2" t="s">
        <v>91</v>
      </c>
      <c r="C13" s="2" t="s">
        <v>11</v>
      </c>
      <c r="D13" s="2" t="s">
        <v>12</v>
      </c>
      <c r="E13" s="2" t="s">
        <v>40</v>
      </c>
      <c r="F13" s="2" t="s">
        <v>48</v>
      </c>
      <c r="G13" s="2" t="s">
        <v>49</v>
      </c>
      <c r="H13" s="2" t="s">
        <v>20</v>
      </c>
      <c r="I13" s="4" t="s">
        <v>50</v>
      </c>
      <c r="J13" s="4"/>
      <c r="K13" s="4"/>
    </row>
    <row r="14" spans="1:13" s="6" customFormat="1" x14ac:dyDescent="0.25">
      <c r="A14" s="4"/>
      <c r="B14" s="4" t="s">
        <v>92</v>
      </c>
      <c r="C14" s="4" t="s">
        <v>51</v>
      </c>
      <c r="D14" s="4" t="s">
        <v>50</v>
      </c>
      <c r="E14" s="4"/>
      <c r="F14" s="4"/>
      <c r="G14" s="2"/>
      <c r="H14" s="4"/>
      <c r="I14" s="4"/>
      <c r="J14" s="4"/>
      <c r="K14" s="4"/>
    </row>
    <row r="15" spans="1:13" s="6" customFormat="1" x14ac:dyDescent="0.25">
      <c r="A15" s="4"/>
      <c r="B15" s="4" t="s">
        <v>93</v>
      </c>
      <c r="C15" s="4" t="s">
        <v>11</v>
      </c>
      <c r="D15" s="4" t="s">
        <v>53</v>
      </c>
      <c r="E15" s="4" t="s">
        <v>54</v>
      </c>
      <c r="F15" s="4" t="s">
        <v>55</v>
      </c>
      <c r="G15" s="4" t="s">
        <v>56</v>
      </c>
      <c r="H15" s="4" t="s">
        <v>57</v>
      </c>
      <c r="I15" s="4" t="s">
        <v>50</v>
      </c>
      <c r="J15" s="4"/>
      <c r="K15" s="4"/>
    </row>
    <row r="16" spans="1:13" s="6" customFormat="1" x14ac:dyDescent="0.25">
      <c r="A16" s="4"/>
      <c r="B16" s="4" t="s">
        <v>94</v>
      </c>
      <c r="C16" s="4" t="s">
        <v>11</v>
      </c>
      <c r="D16" s="4" t="s">
        <v>53</v>
      </c>
      <c r="E16" s="4" t="s">
        <v>54</v>
      </c>
      <c r="F16" s="4" t="s">
        <v>55</v>
      </c>
      <c r="G16" s="4" t="s">
        <v>58</v>
      </c>
      <c r="H16" s="4" t="s">
        <v>56</v>
      </c>
      <c r="I16" s="4" t="s">
        <v>52</v>
      </c>
      <c r="J16" s="4" t="s">
        <v>50</v>
      </c>
      <c r="K16" s="4"/>
    </row>
    <row r="17" spans="1:16" s="6" customFormat="1" x14ac:dyDescent="0.25">
      <c r="A17" s="4"/>
      <c r="B17" s="4" t="s">
        <v>95</v>
      </c>
      <c r="C17" s="4" t="s">
        <v>11</v>
      </c>
      <c r="D17" s="4" t="s">
        <v>59</v>
      </c>
      <c r="E17" s="4" t="s">
        <v>60</v>
      </c>
      <c r="F17" s="4" t="s">
        <v>61</v>
      </c>
      <c r="G17" s="4" t="s">
        <v>50</v>
      </c>
      <c r="H17" s="4"/>
      <c r="I17" s="4"/>
      <c r="J17" s="4"/>
      <c r="K17" s="4"/>
    </row>
    <row r="18" spans="1:16" s="6" customFormat="1" x14ac:dyDescent="0.25">
      <c r="A18" s="5"/>
      <c r="B18" s="4" t="s">
        <v>96</v>
      </c>
      <c r="C18" s="3" t="s">
        <v>26</v>
      </c>
      <c r="D18" s="3" t="s">
        <v>27</v>
      </c>
      <c r="E18" s="4" t="s">
        <v>28</v>
      </c>
      <c r="F18" s="4" t="s">
        <v>29</v>
      </c>
      <c r="G18" s="4" t="s">
        <v>30</v>
      </c>
      <c r="H18" s="4" t="s">
        <v>31</v>
      </c>
      <c r="I18" s="4" t="s">
        <v>32</v>
      </c>
      <c r="J18" s="4" t="s">
        <v>33</v>
      </c>
      <c r="K18" s="4" t="s">
        <v>34</v>
      </c>
      <c r="L18" s="4"/>
      <c r="M18" s="4"/>
      <c r="N18" s="4"/>
      <c r="O18" s="4"/>
      <c r="P18" s="4"/>
    </row>
    <row r="19" spans="1:16" s="6" customFormat="1" x14ac:dyDescent="0.25">
      <c r="A19" s="5"/>
      <c r="B19" s="4" t="s">
        <v>97</v>
      </c>
      <c r="C19" s="3" t="s">
        <v>26</v>
      </c>
      <c r="D19" s="3" t="s">
        <v>27</v>
      </c>
      <c r="E19" s="4" t="s">
        <v>35</v>
      </c>
      <c r="F19" s="4" t="s">
        <v>36</v>
      </c>
      <c r="G19" s="4" t="s">
        <v>46</v>
      </c>
      <c r="H19" s="4" t="s">
        <v>47</v>
      </c>
      <c r="I19" s="4" t="s">
        <v>45</v>
      </c>
      <c r="J19" s="4" t="s">
        <v>37</v>
      </c>
      <c r="K19" s="4"/>
      <c r="L19" s="4"/>
      <c r="M19" s="4"/>
      <c r="N19" s="4"/>
      <c r="O19" s="4"/>
      <c r="P19" s="4"/>
    </row>
    <row r="20" spans="1:16" s="6" customFormat="1" x14ac:dyDescent="0.25">
      <c r="B20" s="6" t="s">
        <v>98</v>
      </c>
      <c r="C20" s="6" t="s">
        <v>62</v>
      </c>
      <c r="D20" s="6" t="s">
        <v>63</v>
      </c>
      <c r="E20" s="6" t="s">
        <v>64</v>
      </c>
      <c r="F20" s="6" t="s">
        <v>65</v>
      </c>
      <c r="G20" s="6" t="s">
        <v>66</v>
      </c>
      <c r="H20" s="6" t="s">
        <v>67</v>
      </c>
      <c r="I20" s="6" t="s">
        <v>68</v>
      </c>
      <c r="J20" s="6" t="s">
        <v>69</v>
      </c>
      <c r="K20" s="6" t="s">
        <v>70</v>
      </c>
    </row>
    <row r="21" spans="1:16" s="6" customFormat="1" x14ac:dyDescent="0.25">
      <c r="B21" s="6" t="s">
        <v>99</v>
      </c>
      <c r="C21" s="6" t="s">
        <v>62</v>
      </c>
      <c r="D21" s="6" t="s">
        <v>71</v>
      </c>
      <c r="E21" s="6" t="s">
        <v>72</v>
      </c>
      <c r="F21" s="6" t="s">
        <v>69</v>
      </c>
      <c r="G21" s="6" t="s">
        <v>70</v>
      </c>
      <c r="H21" s="6" t="s">
        <v>73</v>
      </c>
    </row>
    <row r="22" spans="1:16" s="6" customFormat="1" x14ac:dyDescent="0.25">
      <c r="B22" s="6" t="s">
        <v>100</v>
      </c>
      <c r="C22" s="6" t="s">
        <v>62</v>
      </c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86B3A-EC92-4F49-AB2A-DEC95D8FC52E}">
  <dimension ref="A1:K5"/>
  <sheetViews>
    <sheetView workbookViewId="0">
      <selection activeCell="D13" sqref="D13"/>
    </sheetView>
  </sheetViews>
  <sheetFormatPr defaultRowHeight="15" x14ac:dyDescent="0.25"/>
  <cols>
    <col min="1" max="1" width="9.42578125" bestFit="1" customWidth="1"/>
    <col min="2" max="2" width="28.42578125" bestFit="1" customWidth="1"/>
    <col min="3" max="3" width="20.5703125" bestFit="1" customWidth="1"/>
    <col min="4" max="4" width="36.140625" bestFit="1" customWidth="1"/>
    <col min="5" max="5" width="25.85546875" bestFit="1" customWidth="1"/>
    <col min="6" max="7" width="14.28515625" bestFit="1" customWidth="1"/>
    <col min="8" max="8" width="16.42578125" bestFit="1" customWidth="1"/>
    <col min="9" max="9" width="14.5703125" bestFit="1" customWidth="1"/>
    <col min="10" max="10" width="23.85546875" bestFit="1" customWidth="1"/>
  </cols>
  <sheetData>
    <row r="1" spans="1:11" s="6" customFormat="1" ht="15.75" x14ac:dyDescent="0.25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/>
    </row>
    <row r="2" spans="1:11" ht="15.75" x14ac:dyDescent="0.25">
      <c r="A2" s="2"/>
      <c r="B2" s="2" t="s">
        <v>202</v>
      </c>
      <c r="C2" s="2" t="s">
        <v>11</v>
      </c>
      <c r="D2" s="6" t="s">
        <v>12</v>
      </c>
      <c r="E2" s="2" t="s">
        <v>203</v>
      </c>
      <c r="F2" s="2" t="s">
        <v>48</v>
      </c>
      <c r="G2" s="6" t="s">
        <v>49</v>
      </c>
      <c r="H2" s="2" t="s">
        <v>204</v>
      </c>
      <c r="I2" s="6" t="s">
        <v>205</v>
      </c>
      <c r="J2" s="2" t="s">
        <v>206</v>
      </c>
      <c r="K2" s="4"/>
    </row>
    <row r="3" spans="1:11" s="6" customFormat="1" ht="15.75" x14ac:dyDescent="0.25">
      <c r="A3" s="2"/>
      <c r="B3" s="2" t="s">
        <v>88</v>
      </c>
      <c r="C3" s="3" t="s">
        <v>11</v>
      </c>
      <c r="D3" s="3" t="s">
        <v>24</v>
      </c>
      <c r="E3" s="3" t="s">
        <v>23</v>
      </c>
      <c r="F3" s="3" t="s">
        <v>22</v>
      </c>
      <c r="G3" s="3" t="s">
        <v>21</v>
      </c>
      <c r="H3" s="3" t="s">
        <v>43</v>
      </c>
      <c r="I3" s="3" t="s">
        <v>20</v>
      </c>
      <c r="J3" s="3"/>
      <c r="K3" s="4"/>
    </row>
    <row r="4" spans="1:11" x14ac:dyDescent="0.25">
      <c r="A4" s="7" t="s">
        <v>38</v>
      </c>
      <c r="B4" s="7" t="s">
        <v>39</v>
      </c>
      <c r="C4" s="7" t="s">
        <v>210</v>
      </c>
      <c r="D4" s="8" t="s">
        <v>218</v>
      </c>
      <c r="E4" s="7" t="s">
        <v>118</v>
      </c>
      <c r="F4" s="36">
        <v>63.1</v>
      </c>
      <c r="G4" s="36">
        <v>63.1</v>
      </c>
      <c r="H4" s="8">
        <v>0</v>
      </c>
      <c r="I4" s="8">
        <v>0</v>
      </c>
      <c r="J4" s="8"/>
      <c r="K4" s="8"/>
    </row>
    <row r="5" spans="1:11" x14ac:dyDescent="0.25">
      <c r="A5" t="s">
        <v>38</v>
      </c>
      <c r="B5" t="s">
        <v>207</v>
      </c>
      <c r="C5" t="s">
        <v>10</v>
      </c>
      <c r="D5" t="s">
        <v>208</v>
      </c>
      <c r="E5">
        <v>45</v>
      </c>
      <c r="F5">
        <v>0.10199999999999999</v>
      </c>
      <c r="G5">
        <v>0.20399999999999999</v>
      </c>
      <c r="H5">
        <v>0.3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58570-43EE-435D-AD4B-0D858C9663BE}">
  <sheetPr codeName="Sheet3"/>
  <dimension ref="A1:K8"/>
  <sheetViews>
    <sheetView workbookViewId="0">
      <selection activeCell="C14" sqref="C13:C14"/>
    </sheetView>
  </sheetViews>
  <sheetFormatPr defaultRowHeight="15" x14ac:dyDescent="0.25"/>
  <cols>
    <col min="1" max="1" width="9.42578125" bestFit="1" customWidth="1"/>
    <col min="2" max="2" width="28.42578125" bestFit="1" customWidth="1"/>
    <col min="3" max="3" width="20" bestFit="1" customWidth="1"/>
    <col min="4" max="4" width="32.85546875" bestFit="1" customWidth="1"/>
    <col min="5" max="5" width="46.28515625" bestFit="1" customWidth="1"/>
    <col min="6" max="6" width="20.7109375" bestFit="1" customWidth="1"/>
    <col min="7" max="7" width="21.85546875" bestFit="1" customWidth="1"/>
    <col min="8" max="9" width="17.28515625" bestFit="1" customWidth="1"/>
    <col min="10" max="10" width="15.28515625" bestFit="1" customWidth="1"/>
  </cols>
  <sheetData>
    <row r="1" spans="1:11" s="6" customFormat="1" ht="15.75" x14ac:dyDescent="0.25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/>
    </row>
    <row r="2" spans="1:11" s="6" customFormat="1" ht="15.75" x14ac:dyDescent="0.25">
      <c r="A2" s="2"/>
      <c r="B2" s="2" t="s">
        <v>88</v>
      </c>
      <c r="C2" s="3" t="s">
        <v>11</v>
      </c>
      <c r="D2" s="3" t="s">
        <v>24</v>
      </c>
      <c r="E2" s="3" t="s">
        <v>23</v>
      </c>
      <c r="F2" s="3" t="s">
        <v>22</v>
      </c>
      <c r="G2" s="3" t="s">
        <v>21</v>
      </c>
      <c r="H2" s="3" t="s">
        <v>43</v>
      </c>
      <c r="I2" s="3" t="s">
        <v>20</v>
      </c>
      <c r="J2" s="3"/>
      <c r="K2" s="4"/>
    </row>
    <row r="3" spans="1:11" s="6" customFormat="1" ht="15.75" x14ac:dyDescent="0.25">
      <c r="A3" s="2"/>
      <c r="B3" s="2" t="s">
        <v>169</v>
      </c>
      <c r="C3" s="2" t="s">
        <v>11</v>
      </c>
      <c r="D3" s="6" t="s">
        <v>178</v>
      </c>
      <c r="E3" s="2" t="s">
        <v>170</v>
      </c>
      <c r="F3" s="2" t="s">
        <v>171</v>
      </c>
      <c r="G3" s="6" t="s">
        <v>172</v>
      </c>
      <c r="H3" s="2"/>
      <c r="I3" s="2"/>
      <c r="J3" s="4"/>
      <c r="K3" s="4"/>
    </row>
    <row r="5" spans="1:11" s="8" customFormat="1" x14ac:dyDescent="0.25">
      <c r="A5" s="7" t="s">
        <v>38</v>
      </c>
      <c r="B5" s="7" t="s">
        <v>39</v>
      </c>
      <c r="C5" s="7" t="s">
        <v>212</v>
      </c>
      <c r="D5" s="7" t="s">
        <v>219</v>
      </c>
      <c r="E5" s="7" t="s">
        <v>118</v>
      </c>
      <c r="F5" s="36">
        <v>63.36</v>
      </c>
      <c r="G5" s="36">
        <v>63.36</v>
      </c>
      <c r="H5" s="8">
        <v>0</v>
      </c>
      <c r="I5" s="8">
        <v>0</v>
      </c>
    </row>
    <row r="6" spans="1:11" x14ac:dyDescent="0.25">
      <c r="A6" t="s">
        <v>38</v>
      </c>
      <c r="B6" t="s">
        <v>143</v>
      </c>
      <c r="C6" t="s">
        <v>10</v>
      </c>
      <c r="D6" t="s">
        <v>209</v>
      </c>
      <c r="E6" t="s">
        <v>213</v>
      </c>
    </row>
    <row r="7" spans="1:11" x14ac:dyDescent="0.25">
      <c r="A7" t="s">
        <v>38</v>
      </c>
      <c r="B7" t="s">
        <v>143</v>
      </c>
      <c r="C7" t="s">
        <v>10</v>
      </c>
      <c r="D7" t="s">
        <v>209</v>
      </c>
      <c r="E7" t="s">
        <v>214</v>
      </c>
    </row>
    <row r="8" spans="1:11" x14ac:dyDescent="0.25">
      <c r="A8" t="s">
        <v>38</v>
      </c>
      <c r="B8" t="s">
        <v>173</v>
      </c>
      <c r="C8" t="s">
        <v>10</v>
      </c>
      <c r="D8" t="s">
        <v>210</v>
      </c>
      <c r="E8" t="s">
        <v>249</v>
      </c>
      <c r="F8" t="s">
        <v>209</v>
      </c>
      <c r="G8" t="s">
        <v>188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733B1-6B01-490B-866A-244E798CA2A4}">
  <dimension ref="A1:K8"/>
  <sheetViews>
    <sheetView tabSelected="1" workbookViewId="0">
      <selection activeCell="E6" sqref="E6"/>
    </sheetView>
  </sheetViews>
  <sheetFormatPr defaultRowHeight="15" x14ac:dyDescent="0.25"/>
  <cols>
    <col min="1" max="1" width="9.42578125" bestFit="1" customWidth="1"/>
    <col min="2" max="2" width="28.42578125" bestFit="1" customWidth="1"/>
    <col min="3" max="3" width="20.5703125" bestFit="1" customWidth="1"/>
    <col min="4" max="4" width="40.42578125" bestFit="1" customWidth="1"/>
    <col min="5" max="5" width="46.42578125" customWidth="1"/>
    <col min="6" max="6" width="19" bestFit="1" customWidth="1"/>
    <col min="7" max="7" width="16.7109375" bestFit="1" customWidth="1"/>
    <col min="8" max="8" width="16.42578125" bestFit="1" customWidth="1"/>
    <col min="9" max="9" width="17.28515625" bestFit="1" customWidth="1"/>
    <col min="10" max="10" width="23.85546875" bestFit="1" customWidth="1"/>
  </cols>
  <sheetData>
    <row r="1" spans="1:11" s="6" customFormat="1" ht="15.75" x14ac:dyDescent="0.25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/>
    </row>
    <row r="2" spans="1:11" ht="15.75" x14ac:dyDescent="0.25">
      <c r="A2" s="2"/>
      <c r="B2" s="2" t="s">
        <v>202</v>
      </c>
      <c r="C2" s="2" t="s">
        <v>11</v>
      </c>
      <c r="D2" s="6" t="s">
        <v>12</v>
      </c>
      <c r="E2" s="2" t="s">
        <v>203</v>
      </c>
      <c r="F2" s="2" t="s">
        <v>48</v>
      </c>
      <c r="G2" s="6" t="s">
        <v>49</v>
      </c>
      <c r="H2" s="2" t="s">
        <v>204</v>
      </c>
      <c r="I2" s="6" t="s">
        <v>205</v>
      </c>
      <c r="J2" s="2" t="s">
        <v>206</v>
      </c>
      <c r="K2" s="4"/>
    </row>
    <row r="3" spans="1:11" s="6" customFormat="1" ht="15.75" x14ac:dyDescent="0.25">
      <c r="A3" s="2"/>
      <c r="B3" s="2" t="s">
        <v>88</v>
      </c>
      <c r="C3" s="3" t="s">
        <v>11</v>
      </c>
      <c r="D3" s="3" t="s">
        <v>24</v>
      </c>
      <c r="E3" s="3" t="s">
        <v>23</v>
      </c>
      <c r="F3" s="3" t="s">
        <v>22</v>
      </c>
      <c r="G3" s="3" t="s">
        <v>21</v>
      </c>
      <c r="H3" s="3" t="s">
        <v>43</v>
      </c>
      <c r="I3" s="3" t="s">
        <v>20</v>
      </c>
      <c r="J3" s="3"/>
      <c r="K3" s="4"/>
    </row>
    <row r="4" spans="1:11" x14ac:dyDescent="0.25">
      <c r="A4" s="7" t="s">
        <v>38</v>
      </c>
      <c r="B4" s="7" t="s">
        <v>39</v>
      </c>
      <c r="C4" s="7" t="s">
        <v>210</v>
      </c>
      <c r="D4" s="8" t="s">
        <v>248</v>
      </c>
      <c r="E4" s="7" t="s">
        <v>118</v>
      </c>
      <c r="F4" s="36">
        <v>63.36</v>
      </c>
      <c r="G4" s="36">
        <v>63.36</v>
      </c>
      <c r="H4" s="8">
        <v>0</v>
      </c>
      <c r="I4" s="8">
        <v>0</v>
      </c>
      <c r="J4" s="8"/>
      <c r="K4" s="8"/>
    </row>
    <row r="5" spans="1:11" x14ac:dyDescent="0.25">
      <c r="A5" t="s">
        <v>38</v>
      </c>
      <c r="B5" t="s">
        <v>143</v>
      </c>
      <c r="C5" t="s">
        <v>10</v>
      </c>
      <c r="D5" t="s">
        <v>210</v>
      </c>
      <c r="E5" t="s">
        <v>218</v>
      </c>
    </row>
    <row r="6" spans="1:11" x14ac:dyDescent="0.25">
      <c r="A6" t="s">
        <v>38</v>
      </c>
      <c r="B6" t="s">
        <v>143</v>
      </c>
      <c r="C6" t="s">
        <v>10</v>
      </c>
      <c r="D6" t="s">
        <v>210</v>
      </c>
      <c r="E6" t="s">
        <v>249</v>
      </c>
    </row>
    <row r="7" spans="1:11" x14ac:dyDescent="0.25">
      <c r="A7" t="s">
        <v>38</v>
      </c>
      <c r="B7" t="s">
        <v>143</v>
      </c>
      <c r="C7" t="s">
        <v>10</v>
      </c>
      <c r="D7" t="s">
        <v>210</v>
      </c>
      <c r="E7" t="s">
        <v>233</v>
      </c>
    </row>
    <row r="8" spans="1:11" x14ac:dyDescent="0.25">
      <c r="A8" t="s">
        <v>38</v>
      </c>
      <c r="B8" t="s">
        <v>143</v>
      </c>
      <c r="C8" t="s">
        <v>10</v>
      </c>
      <c r="D8" t="s">
        <v>216</v>
      </c>
      <c r="E8" t="s">
        <v>215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6DB205-1F1F-45DB-98DF-FB3A49C10E7B}">
  <sheetPr codeName="Sheet5"/>
  <dimension ref="A1:M55"/>
  <sheetViews>
    <sheetView topLeftCell="A3" zoomScale="80" zoomScaleNormal="80" workbookViewId="0">
      <selection activeCell="C24" sqref="C24:D24"/>
    </sheetView>
  </sheetViews>
  <sheetFormatPr defaultRowHeight="15" x14ac:dyDescent="0.25"/>
  <cols>
    <col min="1" max="1" width="9.42578125" bestFit="1" customWidth="1"/>
    <col min="2" max="2" width="28.42578125" bestFit="1" customWidth="1"/>
    <col min="3" max="3" width="28.85546875" bestFit="1" customWidth="1"/>
    <col min="4" max="4" width="32.42578125" bestFit="1" customWidth="1"/>
    <col min="5" max="5" width="52.85546875" bestFit="1" customWidth="1"/>
    <col min="6" max="6" width="19" bestFit="1" customWidth="1"/>
    <col min="7" max="7" width="19.7109375" bestFit="1" customWidth="1"/>
    <col min="8" max="8" width="17.28515625" bestFit="1" customWidth="1"/>
    <col min="9" max="9" width="18.7109375" bestFit="1" customWidth="1"/>
    <col min="10" max="10" width="19.7109375" bestFit="1" customWidth="1"/>
    <col min="11" max="11" width="16.5703125" bestFit="1" customWidth="1"/>
    <col min="15" max="15" width="28.28515625" bestFit="1" customWidth="1"/>
    <col min="17" max="17" width="27.42578125" bestFit="1" customWidth="1"/>
  </cols>
  <sheetData>
    <row r="1" spans="1:13" s="6" customFormat="1" ht="15.75" x14ac:dyDescent="0.25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/>
    </row>
    <row r="2" spans="1:13" s="6" customFormat="1" ht="15.75" x14ac:dyDescent="0.25">
      <c r="A2" s="2"/>
      <c r="B2" s="2" t="s">
        <v>85</v>
      </c>
      <c r="C2" s="3" t="s">
        <v>11</v>
      </c>
      <c r="D2" s="3" t="s">
        <v>17</v>
      </c>
      <c r="E2" s="3" t="s">
        <v>18</v>
      </c>
      <c r="F2" s="3" t="s">
        <v>19</v>
      </c>
      <c r="G2" s="3"/>
      <c r="H2" s="3"/>
      <c r="I2" s="3"/>
      <c r="J2" s="3"/>
      <c r="K2" s="4"/>
    </row>
    <row r="3" spans="1:13" s="6" customFormat="1" ht="15.75" x14ac:dyDescent="0.25">
      <c r="A3" s="2"/>
      <c r="B3" s="2" t="s">
        <v>86</v>
      </c>
      <c r="C3" s="3" t="s">
        <v>11</v>
      </c>
      <c r="D3" s="3" t="s">
        <v>17</v>
      </c>
      <c r="E3" s="3" t="s">
        <v>18</v>
      </c>
      <c r="F3" s="3" t="s">
        <v>19</v>
      </c>
      <c r="G3" s="3"/>
      <c r="H3" s="3"/>
      <c r="I3" s="3"/>
      <c r="J3" s="3"/>
      <c r="K3" s="4"/>
    </row>
    <row r="4" spans="1:13" s="6" customFormat="1" ht="15.75" x14ac:dyDescent="0.25">
      <c r="A4" s="2"/>
      <c r="B4" s="2" t="s">
        <v>87</v>
      </c>
      <c r="C4" s="3" t="s">
        <v>11</v>
      </c>
      <c r="D4" s="3" t="s">
        <v>17</v>
      </c>
      <c r="E4" s="3" t="s">
        <v>18</v>
      </c>
      <c r="F4" s="3" t="s">
        <v>19</v>
      </c>
      <c r="G4" s="3"/>
      <c r="H4" s="3"/>
      <c r="I4" s="3"/>
      <c r="J4" s="3"/>
      <c r="K4" s="4"/>
    </row>
    <row r="5" spans="1:13" s="6" customFormat="1" ht="15.75" x14ac:dyDescent="0.25">
      <c r="A5" s="2"/>
      <c r="B5" s="2" t="s">
        <v>88</v>
      </c>
      <c r="C5" s="3" t="s">
        <v>11</v>
      </c>
      <c r="D5" s="3" t="s">
        <v>24</v>
      </c>
      <c r="E5" s="3" t="s">
        <v>23</v>
      </c>
      <c r="F5" s="3" t="s">
        <v>22</v>
      </c>
      <c r="G5" s="3" t="s">
        <v>21</v>
      </c>
      <c r="H5" s="3" t="s">
        <v>43</v>
      </c>
      <c r="I5" s="3" t="s">
        <v>20</v>
      </c>
      <c r="J5" s="3"/>
      <c r="K5" s="4"/>
    </row>
    <row r="6" spans="1:13" s="6" customFormat="1" ht="15.75" x14ac:dyDescent="0.25">
      <c r="A6" s="2"/>
      <c r="B6" s="2" t="s">
        <v>91</v>
      </c>
      <c r="C6" s="2" t="s">
        <v>11</v>
      </c>
      <c r="D6" s="2" t="s">
        <v>12</v>
      </c>
      <c r="E6" s="2" t="s">
        <v>40</v>
      </c>
      <c r="F6" s="2" t="s">
        <v>48</v>
      </c>
      <c r="G6" s="2" t="s">
        <v>49</v>
      </c>
      <c r="H6" s="2" t="s">
        <v>20</v>
      </c>
      <c r="I6" s="4" t="s">
        <v>50</v>
      </c>
      <c r="J6" s="4"/>
      <c r="K6" s="4"/>
    </row>
    <row r="7" spans="1:13" s="6" customFormat="1" ht="15.75" x14ac:dyDescent="0.25">
      <c r="A7" s="2"/>
      <c r="B7" s="2" t="s">
        <v>102</v>
      </c>
      <c r="C7" s="2" t="s">
        <v>26</v>
      </c>
      <c r="D7" s="2" t="s">
        <v>103</v>
      </c>
      <c r="E7" s="2" t="s">
        <v>104</v>
      </c>
      <c r="F7" s="6" t="s">
        <v>12</v>
      </c>
      <c r="G7" s="2" t="s">
        <v>48</v>
      </c>
      <c r="H7" s="2" t="s">
        <v>49</v>
      </c>
      <c r="I7" s="2"/>
      <c r="J7" s="4"/>
      <c r="K7" s="4"/>
    </row>
    <row r="8" spans="1:13" s="6" customFormat="1" ht="15.75" x14ac:dyDescent="0.25">
      <c r="A8" s="2"/>
      <c r="B8" s="2" t="s">
        <v>106</v>
      </c>
      <c r="C8" s="2" t="s">
        <v>11</v>
      </c>
      <c r="D8" s="6" t="s">
        <v>12</v>
      </c>
      <c r="E8" s="6" t="s">
        <v>107</v>
      </c>
      <c r="F8" s="6" t="s">
        <v>128</v>
      </c>
      <c r="G8" s="2" t="s">
        <v>108</v>
      </c>
      <c r="H8" s="2" t="s">
        <v>129</v>
      </c>
      <c r="I8" s="4" t="s">
        <v>50</v>
      </c>
      <c r="K8" s="4"/>
    </row>
    <row r="10" spans="1:13" x14ac:dyDescent="0.25">
      <c r="C10" s="9" t="s">
        <v>131</v>
      </c>
      <c r="D10" s="9" t="s">
        <v>132</v>
      </c>
      <c r="E10" s="9" t="s">
        <v>133</v>
      </c>
      <c r="F10" s="9" t="s">
        <v>137</v>
      </c>
      <c r="G10" s="9" t="s">
        <v>134</v>
      </c>
      <c r="H10" s="9" t="s">
        <v>138</v>
      </c>
      <c r="I10" s="11" t="s">
        <v>135</v>
      </c>
      <c r="J10" s="11" t="s">
        <v>136</v>
      </c>
      <c r="K10" s="11" t="s">
        <v>139</v>
      </c>
      <c r="L10" s="11" t="s">
        <v>140</v>
      </c>
      <c r="M10" s="11" t="s">
        <v>141</v>
      </c>
    </row>
    <row r="11" spans="1:13" x14ac:dyDescent="0.25">
      <c r="C11" s="8" t="s">
        <v>220</v>
      </c>
      <c r="D11" s="12" t="s">
        <v>125</v>
      </c>
      <c r="E11" s="12">
        <v>0.6</v>
      </c>
      <c r="F11" s="12">
        <v>30</v>
      </c>
      <c r="G11" s="12" t="str">
        <f>"("&amp;F11-E11&amp;" "&amp;F11-E11&amp;")"</f>
        <v>(29.4 29.4)</v>
      </c>
      <c r="H11" s="8" t="s">
        <v>163</v>
      </c>
      <c r="I11" s="12">
        <v>0.2</v>
      </c>
      <c r="J11" s="12">
        <v>0.4</v>
      </c>
      <c r="K11" s="12" t="s">
        <v>162</v>
      </c>
      <c r="L11" s="36">
        <v>63.36</v>
      </c>
      <c r="M11" s="36">
        <v>63.36</v>
      </c>
    </row>
    <row r="12" spans="1:13" x14ac:dyDescent="0.25">
      <c r="C12" s="8" t="s">
        <v>221</v>
      </c>
      <c r="D12" s="12" t="s">
        <v>125</v>
      </c>
      <c r="E12" s="12">
        <v>1</v>
      </c>
      <c r="F12" s="12">
        <v>30</v>
      </c>
      <c r="G12" s="12" t="str">
        <f>"("&amp;F12-E12&amp;" "&amp;F12-E12&amp;")"</f>
        <v>(29 29)</v>
      </c>
      <c r="H12" s="8" t="s">
        <v>163</v>
      </c>
      <c r="I12" s="12">
        <v>0.2</v>
      </c>
      <c r="J12" s="12">
        <v>0.4</v>
      </c>
      <c r="K12" s="12" t="s">
        <v>177</v>
      </c>
      <c r="L12" s="36">
        <v>63.36</v>
      </c>
      <c r="M12" s="36">
        <v>63.36</v>
      </c>
    </row>
    <row r="13" spans="1:13" x14ac:dyDescent="0.25">
      <c r="C13" s="8" t="s">
        <v>222</v>
      </c>
      <c r="D13" s="12" t="s">
        <v>125</v>
      </c>
      <c r="E13" s="12">
        <v>1.4</v>
      </c>
      <c r="F13" s="12">
        <v>30</v>
      </c>
      <c r="G13" s="12" t="str">
        <f>"("&amp;F13-E13&amp;" "&amp;F13-E13&amp;")"</f>
        <v>(28.6 28.6)</v>
      </c>
      <c r="H13" s="8" t="s">
        <v>163</v>
      </c>
      <c r="I13" s="12">
        <v>0.2</v>
      </c>
      <c r="J13" s="12">
        <v>0.4</v>
      </c>
      <c r="K13" s="12" t="s">
        <v>162</v>
      </c>
      <c r="L13" s="36">
        <v>63.36</v>
      </c>
      <c r="M13" s="36">
        <v>63.36</v>
      </c>
    </row>
    <row r="14" spans="1:13" x14ac:dyDescent="0.25">
      <c r="C14" s="13" t="s">
        <v>223</v>
      </c>
      <c r="D14" s="14" t="s">
        <v>125</v>
      </c>
      <c r="E14" s="14">
        <v>1.4</v>
      </c>
      <c r="F14" s="14">
        <v>20</v>
      </c>
      <c r="G14" s="14" t="str">
        <f>"("&amp;F14-E14&amp;" "&amp;F14-E14&amp;")"</f>
        <v>(18.6 18.6)</v>
      </c>
      <c r="H14" s="8" t="s">
        <v>163</v>
      </c>
      <c r="I14" s="14">
        <v>0.2</v>
      </c>
      <c r="J14" s="14">
        <v>0.4</v>
      </c>
      <c r="K14" s="14" t="s">
        <v>176</v>
      </c>
      <c r="L14" s="36">
        <v>63.36</v>
      </c>
      <c r="M14" s="36">
        <v>63.36</v>
      </c>
    </row>
    <row r="22" spans="1:9" ht="15.75" thickBot="1" x14ac:dyDescent="0.3"/>
    <row r="23" spans="1:9" ht="16.5" thickTop="1" thickBot="1" x14ac:dyDescent="0.3">
      <c r="B23" s="16" t="s">
        <v>126</v>
      </c>
      <c r="C23" s="17" t="s">
        <v>211</v>
      </c>
      <c r="E23" s="16" t="s">
        <v>142</v>
      </c>
      <c r="F23" s="10"/>
    </row>
    <row r="24" spans="1:9" ht="16.5" thickTop="1" thickBot="1" x14ac:dyDescent="0.3">
      <c r="B24" s="16" t="s">
        <v>130</v>
      </c>
      <c r="C24" s="25">
        <v>0.18</v>
      </c>
      <c r="D24" s="24">
        <v>0.38</v>
      </c>
    </row>
    <row r="25" spans="1:9" ht="15.75" thickTop="1" x14ac:dyDescent="0.25">
      <c r="C25" t="s">
        <v>174</v>
      </c>
      <c r="D25" t="s">
        <v>175</v>
      </c>
    </row>
    <row r="28" spans="1:9" s="8" customFormat="1" x14ac:dyDescent="0.25">
      <c r="A28" s="7" t="s">
        <v>38</v>
      </c>
      <c r="B28" s="7" t="s">
        <v>39</v>
      </c>
      <c r="C28" s="7" t="str">
        <f>$C$23</f>
        <v>canon801lib2_p80_lay</v>
      </c>
      <c r="D28" s="7" t="str">
        <f>$F$23&amp;C11</f>
        <v>128000c_d1t99_1x801a_bm1022d</v>
      </c>
      <c r="E28" s="7" t="s">
        <v>118</v>
      </c>
      <c r="F28" s="8">
        <f>L11</f>
        <v>63.36</v>
      </c>
      <c r="G28" s="8">
        <f>M11</f>
        <v>63.36</v>
      </c>
      <c r="H28" s="8">
        <v>0</v>
      </c>
      <c r="I28" s="8">
        <v>0</v>
      </c>
    </row>
    <row r="29" spans="1:9" x14ac:dyDescent="0.25">
      <c r="A29" t="s">
        <v>38</v>
      </c>
      <c r="B29" t="s">
        <v>119</v>
      </c>
      <c r="C29" t="s">
        <v>10</v>
      </c>
      <c r="D29" t="s">
        <v>166</v>
      </c>
      <c r="E29" t="str">
        <f>-F28/2+$C$24&amp;" "&amp;-G28/2&amp;" "&amp;F28/2-$C$24&amp;" "&amp;G28/2</f>
        <v>-31.5 -31.68 31.5 31.68</v>
      </c>
      <c r="F29">
        <v>0.2</v>
      </c>
      <c r="G29">
        <v>0.4</v>
      </c>
      <c r="H29" t="s">
        <v>187</v>
      </c>
    </row>
    <row r="30" spans="1:9" x14ac:dyDescent="0.25">
      <c r="A30" t="s">
        <v>38</v>
      </c>
      <c r="B30" t="s">
        <v>127</v>
      </c>
      <c r="C30" t="s">
        <v>10</v>
      </c>
      <c r="D30" t="s">
        <v>167</v>
      </c>
      <c r="E30" t="str">
        <f>"("&amp;E11&amp;" "&amp;E11&amp;")"</f>
        <v>(0.6 0.6)</v>
      </c>
      <c r="F30" t="str">
        <f>K11</f>
        <v>(25 25)</v>
      </c>
      <c r="G30" t="str">
        <f>G11</f>
        <v>(29.4 29.4)</v>
      </c>
      <c r="H30" t="str">
        <f>H11</f>
        <v>((5.2))</v>
      </c>
    </row>
    <row r="31" spans="1:9" x14ac:dyDescent="0.25">
      <c r="A31" t="s">
        <v>38</v>
      </c>
      <c r="B31" t="s">
        <v>101</v>
      </c>
      <c r="C31" t="s">
        <v>10</v>
      </c>
      <c r="D31" t="s">
        <v>166</v>
      </c>
      <c r="E31" t="s">
        <v>167</v>
      </c>
      <c r="F31" t="s">
        <v>168</v>
      </c>
    </row>
    <row r="36" spans="1:9" s="33" customFormat="1" x14ac:dyDescent="0.25">
      <c r="A36" s="32" t="s">
        <v>38</v>
      </c>
      <c r="B36" s="32" t="s">
        <v>39</v>
      </c>
      <c r="C36" s="32" t="str">
        <f>$C$23</f>
        <v>canon801lib2_p80_lay</v>
      </c>
      <c r="D36" s="32" t="str">
        <f>$F$23&amp;C12</f>
        <v>128000c_d1t99_1x801a_bm1023d</v>
      </c>
      <c r="E36" s="32" t="s">
        <v>118</v>
      </c>
      <c r="F36" s="33">
        <f>L12</f>
        <v>63.36</v>
      </c>
      <c r="G36" s="33">
        <f>M12</f>
        <v>63.36</v>
      </c>
      <c r="H36" s="33">
        <v>0</v>
      </c>
      <c r="I36" s="33">
        <v>0</v>
      </c>
    </row>
    <row r="37" spans="1:9" x14ac:dyDescent="0.25">
      <c r="A37" t="s">
        <v>38</v>
      </c>
      <c r="B37" t="s">
        <v>119</v>
      </c>
      <c r="C37" t="s">
        <v>10</v>
      </c>
      <c r="D37" t="s">
        <v>166</v>
      </c>
      <c r="E37" t="str">
        <f>-F36/2+$D$24&amp;" "&amp;-G36/2&amp;" "&amp;F36/2-$D$24&amp;" "&amp;G36/2</f>
        <v>-31.3 -31.68 31.3 31.68</v>
      </c>
      <c r="F37">
        <v>0.2</v>
      </c>
      <c r="G37">
        <v>0.4</v>
      </c>
      <c r="H37" t="s">
        <v>187</v>
      </c>
    </row>
    <row r="38" spans="1:9" x14ac:dyDescent="0.25">
      <c r="A38" t="s">
        <v>38</v>
      </c>
      <c r="B38" t="s">
        <v>127</v>
      </c>
      <c r="C38" t="s">
        <v>10</v>
      </c>
      <c r="D38" t="s">
        <v>167</v>
      </c>
      <c r="E38" t="str">
        <f>"("&amp;E12&amp;" "&amp;E12&amp;")"</f>
        <v>(1 1)</v>
      </c>
      <c r="F38" t="str">
        <f>K12</f>
        <v>(25.4 25.4)</v>
      </c>
      <c r="G38" t="str">
        <f>G12</f>
        <v>(29 29)</v>
      </c>
      <c r="H38" t="str">
        <f>H12</f>
        <v>((5.2))</v>
      </c>
    </row>
    <row r="39" spans="1:9" x14ac:dyDescent="0.25">
      <c r="A39" t="s">
        <v>38</v>
      </c>
      <c r="B39" t="s">
        <v>101</v>
      </c>
      <c r="C39" t="s">
        <v>10</v>
      </c>
      <c r="D39" t="s">
        <v>166</v>
      </c>
      <c r="E39" t="s">
        <v>167</v>
      </c>
      <c r="F39" t="s">
        <v>168</v>
      </c>
    </row>
    <row r="44" spans="1:9" s="33" customFormat="1" x14ac:dyDescent="0.25">
      <c r="A44" s="32" t="s">
        <v>38</v>
      </c>
      <c r="B44" s="32" t="s">
        <v>39</v>
      </c>
      <c r="C44" s="32" t="str">
        <f>$C$23</f>
        <v>canon801lib2_p80_lay</v>
      </c>
      <c r="D44" s="32" t="str">
        <f>$F$23&amp;C13</f>
        <v>128000c_d1t99_1x801a_bm1024d</v>
      </c>
      <c r="E44" s="32" t="s">
        <v>118</v>
      </c>
      <c r="F44" s="33">
        <f>L13</f>
        <v>63.36</v>
      </c>
      <c r="G44" s="33">
        <f>M13</f>
        <v>63.36</v>
      </c>
      <c r="H44" s="33">
        <v>0</v>
      </c>
      <c r="I44" s="33">
        <v>0</v>
      </c>
    </row>
    <row r="45" spans="1:9" x14ac:dyDescent="0.25">
      <c r="A45" t="s">
        <v>38</v>
      </c>
      <c r="B45" t="s">
        <v>119</v>
      </c>
      <c r="C45" t="s">
        <v>10</v>
      </c>
      <c r="D45" t="s">
        <v>166</v>
      </c>
      <c r="E45" t="str">
        <f>-F44/2+$C$24&amp;" "&amp;-G44/2&amp;" "&amp;F44/2-$C$24&amp;" "&amp;G44/2</f>
        <v>-31.5 -31.68 31.5 31.68</v>
      </c>
      <c r="F45">
        <v>0.2</v>
      </c>
      <c r="G45">
        <v>0.4</v>
      </c>
      <c r="H45" t="s">
        <v>187</v>
      </c>
    </row>
    <row r="46" spans="1:9" x14ac:dyDescent="0.25">
      <c r="A46" t="s">
        <v>38</v>
      </c>
      <c r="B46" t="s">
        <v>127</v>
      </c>
      <c r="C46" t="s">
        <v>10</v>
      </c>
      <c r="D46" t="s">
        <v>167</v>
      </c>
      <c r="E46" t="str">
        <f>"("&amp;E13&amp;" "&amp;E13&amp;")"</f>
        <v>(1.4 1.4)</v>
      </c>
      <c r="F46" t="str">
        <f>K13</f>
        <v>(25 25)</v>
      </c>
      <c r="G46" t="str">
        <f>G13</f>
        <v>(28.6 28.6)</v>
      </c>
      <c r="H46" t="str">
        <f>H13</f>
        <v>((5.2))</v>
      </c>
    </row>
    <row r="47" spans="1:9" x14ac:dyDescent="0.25">
      <c r="A47" t="s">
        <v>38</v>
      </c>
      <c r="B47" t="s">
        <v>101</v>
      </c>
      <c r="C47" t="s">
        <v>10</v>
      </c>
      <c r="D47" t="s">
        <v>166</v>
      </c>
      <c r="E47" t="s">
        <v>167</v>
      </c>
      <c r="F47" t="s">
        <v>168</v>
      </c>
    </row>
    <row r="52" spans="1:9" s="35" customFormat="1" x14ac:dyDescent="0.25">
      <c r="A52" s="32" t="s">
        <v>38</v>
      </c>
      <c r="B52" s="34" t="s">
        <v>39</v>
      </c>
      <c r="C52" s="34" t="str">
        <f>$C$23</f>
        <v>canon801lib2_p80_lay</v>
      </c>
      <c r="D52" s="34" t="str">
        <f>$F$23&amp;C14</f>
        <v>128000c_d1t99_1x801a_bm1030d</v>
      </c>
      <c r="E52" s="34" t="s">
        <v>118</v>
      </c>
      <c r="F52" s="35">
        <f>L14</f>
        <v>63.36</v>
      </c>
      <c r="G52" s="35">
        <f>M14</f>
        <v>63.36</v>
      </c>
      <c r="H52" s="35">
        <v>0</v>
      </c>
      <c r="I52" s="35">
        <v>0</v>
      </c>
    </row>
    <row r="53" spans="1:9" x14ac:dyDescent="0.25">
      <c r="A53" t="s">
        <v>38</v>
      </c>
      <c r="B53" t="s">
        <v>119</v>
      </c>
      <c r="C53" t="s">
        <v>10</v>
      </c>
      <c r="D53" t="s">
        <v>166</v>
      </c>
      <c r="E53" t="str">
        <f>-F52/2+$D$24&amp;" "&amp;-G52/2&amp;" "&amp;F52/2-$D$24&amp;" "&amp;G52/2</f>
        <v>-31.3 -31.68 31.3 31.68</v>
      </c>
      <c r="F53">
        <v>0.2</v>
      </c>
      <c r="G53">
        <v>0.4</v>
      </c>
      <c r="H53" t="s">
        <v>187</v>
      </c>
    </row>
    <row r="54" spans="1:9" x14ac:dyDescent="0.25">
      <c r="A54" t="s">
        <v>38</v>
      </c>
      <c r="B54" t="s">
        <v>127</v>
      </c>
      <c r="C54" t="s">
        <v>10</v>
      </c>
      <c r="D54" t="s">
        <v>167</v>
      </c>
      <c r="E54" t="str">
        <f>"("&amp;E14&amp;" "&amp;E14&amp;")"</f>
        <v>(1.4 1.4)</v>
      </c>
      <c r="F54" t="str">
        <f>K14</f>
        <v>(17.4 17.4)</v>
      </c>
      <c r="G54" t="str">
        <f>G14</f>
        <v>(18.6 18.6)</v>
      </c>
      <c r="H54" t="str">
        <f>H14</f>
        <v>((5.2))</v>
      </c>
    </row>
    <row r="55" spans="1:9" x14ac:dyDescent="0.25">
      <c r="A55" t="s">
        <v>38</v>
      </c>
      <c r="B55" t="s">
        <v>101</v>
      </c>
      <c r="C55" t="s">
        <v>10</v>
      </c>
      <c r="D55" t="s">
        <v>166</v>
      </c>
      <c r="E55" t="s">
        <v>167</v>
      </c>
      <c r="F55" t="s">
        <v>168</v>
      </c>
    </row>
  </sheetData>
  <autoFilter ref="D1:D26" xr:uid="{50C3F8DE-D8B4-4FB6-B3A6-52A6A5D0D31A}"/>
  <pageMargins left="0.7" right="0.7" top="0.75" bottom="0.75" header="0.3" footer="0.3"/>
  <pageSetup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CD501-6A58-4F78-9AD8-06FE6208260A}">
  <sheetPr codeName="Sheet6"/>
  <dimension ref="A1:M46"/>
  <sheetViews>
    <sheetView zoomScale="90" zoomScaleNormal="90" workbookViewId="0">
      <selection activeCell="K12" sqref="K12:K13"/>
    </sheetView>
  </sheetViews>
  <sheetFormatPr defaultRowHeight="15" x14ac:dyDescent="0.25"/>
  <cols>
    <col min="1" max="1" width="9.42578125" bestFit="1" customWidth="1"/>
    <col min="2" max="2" width="28.42578125" bestFit="1" customWidth="1"/>
    <col min="3" max="3" width="27.28515625" bestFit="1" customWidth="1"/>
    <col min="4" max="4" width="32.42578125" bestFit="1" customWidth="1"/>
    <col min="5" max="5" width="52.85546875" bestFit="1" customWidth="1"/>
    <col min="6" max="6" width="19" bestFit="1" customWidth="1"/>
    <col min="7" max="7" width="19.7109375" bestFit="1" customWidth="1"/>
    <col min="8" max="8" width="17.28515625" bestFit="1" customWidth="1"/>
    <col min="9" max="9" width="18.7109375" bestFit="1" customWidth="1"/>
    <col min="10" max="10" width="19.7109375" bestFit="1" customWidth="1"/>
    <col min="11" max="11" width="16.5703125" bestFit="1" customWidth="1"/>
    <col min="15" max="15" width="28.28515625" bestFit="1" customWidth="1"/>
    <col min="17" max="17" width="27.42578125" bestFit="1" customWidth="1"/>
  </cols>
  <sheetData>
    <row r="1" spans="1:13" s="6" customFormat="1" ht="15.75" x14ac:dyDescent="0.25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/>
    </row>
    <row r="2" spans="1:13" s="6" customFormat="1" ht="15.75" x14ac:dyDescent="0.25">
      <c r="A2" s="2"/>
      <c r="B2" s="2" t="s">
        <v>85</v>
      </c>
      <c r="C2" s="3" t="s">
        <v>11</v>
      </c>
      <c r="D2" s="3" t="s">
        <v>17</v>
      </c>
      <c r="E2" s="3" t="s">
        <v>18</v>
      </c>
      <c r="F2" s="3" t="s">
        <v>19</v>
      </c>
      <c r="G2" s="3"/>
      <c r="H2" s="3"/>
      <c r="I2" s="3"/>
      <c r="J2" s="3"/>
      <c r="K2" s="4"/>
    </row>
    <row r="3" spans="1:13" s="6" customFormat="1" ht="15.75" x14ac:dyDescent="0.25">
      <c r="A3" s="2"/>
      <c r="B3" s="2" t="s">
        <v>86</v>
      </c>
      <c r="C3" s="3" t="s">
        <v>11</v>
      </c>
      <c r="D3" s="3" t="s">
        <v>17</v>
      </c>
      <c r="E3" s="3" t="s">
        <v>18</v>
      </c>
      <c r="F3" s="3" t="s">
        <v>19</v>
      </c>
      <c r="G3" s="3"/>
      <c r="H3" s="3"/>
      <c r="I3" s="3"/>
      <c r="J3" s="3"/>
      <c r="K3" s="4"/>
    </row>
    <row r="4" spans="1:13" s="6" customFormat="1" ht="15.75" x14ac:dyDescent="0.25">
      <c r="A4" s="2"/>
      <c r="B4" s="2" t="s">
        <v>87</v>
      </c>
      <c r="C4" s="3" t="s">
        <v>11</v>
      </c>
      <c r="D4" s="3" t="s">
        <v>17</v>
      </c>
      <c r="E4" s="3" t="s">
        <v>18</v>
      </c>
      <c r="F4" s="3" t="s">
        <v>19</v>
      </c>
      <c r="G4" s="3"/>
      <c r="H4" s="3"/>
      <c r="I4" s="3"/>
      <c r="J4" s="3"/>
      <c r="K4" s="4"/>
    </row>
    <row r="5" spans="1:13" s="6" customFormat="1" ht="15.75" x14ac:dyDescent="0.25">
      <c r="A5" s="2"/>
      <c r="B5" s="2" t="s">
        <v>88</v>
      </c>
      <c r="C5" s="3" t="s">
        <v>11</v>
      </c>
      <c r="D5" s="3" t="s">
        <v>24</v>
      </c>
      <c r="E5" s="3" t="s">
        <v>23</v>
      </c>
      <c r="F5" s="3" t="s">
        <v>22</v>
      </c>
      <c r="G5" s="3" t="s">
        <v>21</v>
      </c>
      <c r="H5" s="3" t="s">
        <v>43</v>
      </c>
      <c r="I5" s="3" t="s">
        <v>20</v>
      </c>
      <c r="J5" s="3"/>
      <c r="K5" s="4"/>
    </row>
    <row r="6" spans="1:13" s="6" customFormat="1" ht="15.75" x14ac:dyDescent="0.25">
      <c r="A6" s="2"/>
      <c r="B6" s="2" t="s">
        <v>91</v>
      </c>
      <c r="C6" s="2" t="s">
        <v>11</v>
      </c>
      <c r="D6" s="2" t="s">
        <v>12</v>
      </c>
      <c r="E6" s="2" t="s">
        <v>40</v>
      </c>
      <c r="F6" s="2" t="s">
        <v>48</v>
      </c>
      <c r="G6" s="2" t="s">
        <v>49</v>
      </c>
      <c r="H6" s="2" t="s">
        <v>20</v>
      </c>
      <c r="I6" s="4" t="s">
        <v>50</v>
      </c>
      <c r="J6" s="4"/>
      <c r="K6" s="4"/>
    </row>
    <row r="7" spans="1:13" s="6" customFormat="1" ht="15.75" x14ac:dyDescent="0.25">
      <c r="A7" s="2"/>
      <c r="B7" s="2" t="s">
        <v>102</v>
      </c>
      <c r="C7" s="2" t="s">
        <v>26</v>
      </c>
      <c r="D7" s="2" t="s">
        <v>103</v>
      </c>
      <c r="E7" s="2" t="s">
        <v>104</v>
      </c>
      <c r="F7" s="6" t="s">
        <v>12</v>
      </c>
      <c r="G7" s="2" t="s">
        <v>48</v>
      </c>
      <c r="H7" s="2" t="s">
        <v>49</v>
      </c>
      <c r="I7" s="2"/>
      <c r="J7" s="4"/>
      <c r="K7" s="4"/>
    </row>
    <row r="8" spans="1:13" s="6" customFormat="1" ht="15.75" x14ac:dyDescent="0.25">
      <c r="A8" s="2"/>
      <c r="B8" s="2" t="s">
        <v>106</v>
      </c>
      <c r="C8" s="2" t="s">
        <v>11</v>
      </c>
      <c r="D8" s="6" t="s">
        <v>12</v>
      </c>
      <c r="E8" s="6" t="s">
        <v>107</v>
      </c>
      <c r="F8" s="6" t="s">
        <v>128</v>
      </c>
      <c r="G8" s="2" t="s">
        <v>108</v>
      </c>
      <c r="H8" s="2" t="s">
        <v>129</v>
      </c>
      <c r="I8" s="4" t="s">
        <v>50</v>
      </c>
      <c r="K8" s="4"/>
    </row>
    <row r="10" spans="1:13" x14ac:dyDescent="0.25">
      <c r="C10" s="9" t="s">
        <v>131</v>
      </c>
      <c r="D10" s="9" t="s">
        <v>132</v>
      </c>
      <c r="E10" s="9" t="s">
        <v>133</v>
      </c>
      <c r="F10" s="9" t="s">
        <v>137</v>
      </c>
      <c r="G10" s="9" t="s">
        <v>134</v>
      </c>
      <c r="H10" s="9" t="s">
        <v>138</v>
      </c>
      <c r="I10" s="11" t="s">
        <v>135</v>
      </c>
      <c r="J10" s="11" t="s">
        <v>136</v>
      </c>
      <c r="K10" s="11" t="s">
        <v>139</v>
      </c>
      <c r="L10" s="11" t="s">
        <v>140</v>
      </c>
      <c r="M10" s="11" t="s">
        <v>141</v>
      </c>
    </row>
    <row r="11" spans="1:13" x14ac:dyDescent="0.25">
      <c r="C11" s="8" t="s">
        <v>224</v>
      </c>
      <c r="D11" s="12" t="s">
        <v>125</v>
      </c>
      <c r="E11" s="12">
        <v>0.6</v>
      </c>
      <c r="F11" s="12">
        <v>30</v>
      </c>
      <c r="G11" s="12" t="str">
        <f>"("&amp;F11-E11&amp;" "&amp;F11-E11&amp;")"</f>
        <v>(29.4 29.4)</v>
      </c>
      <c r="H11" s="8" t="s">
        <v>163</v>
      </c>
      <c r="I11" s="12">
        <v>0.2</v>
      </c>
      <c r="J11" s="12">
        <v>0.4</v>
      </c>
      <c r="K11" s="12" t="s">
        <v>217</v>
      </c>
      <c r="L11" s="36">
        <v>63.36</v>
      </c>
      <c r="M11" s="36">
        <v>63.36</v>
      </c>
    </row>
    <row r="12" spans="1:13" x14ac:dyDescent="0.25">
      <c r="C12" s="8" t="s">
        <v>225</v>
      </c>
      <c r="D12" s="12" t="s">
        <v>125</v>
      </c>
      <c r="E12" s="12">
        <v>1</v>
      </c>
      <c r="F12" s="12">
        <v>30</v>
      </c>
      <c r="G12" s="12" t="str">
        <f>"("&amp;F12-E12&amp;" "&amp;F12-E12&amp;")"</f>
        <v>(29 29)</v>
      </c>
      <c r="H12" s="8" t="s">
        <v>163</v>
      </c>
      <c r="I12" s="12">
        <v>0.2</v>
      </c>
      <c r="J12" s="12">
        <v>0.4</v>
      </c>
      <c r="K12" s="12" t="s">
        <v>217</v>
      </c>
      <c r="L12" s="36">
        <v>63.36</v>
      </c>
      <c r="M12" s="36">
        <v>63.36</v>
      </c>
    </row>
    <row r="13" spans="1:13" x14ac:dyDescent="0.25">
      <c r="C13" s="8" t="s">
        <v>226</v>
      </c>
      <c r="D13" s="12" t="s">
        <v>125</v>
      </c>
      <c r="E13" s="12">
        <v>1.4</v>
      </c>
      <c r="F13" s="12">
        <v>30</v>
      </c>
      <c r="G13" s="12" t="str">
        <f>"("&amp;F13-E13&amp;" "&amp;F13-E13&amp;")"</f>
        <v>(28.6 28.6)</v>
      </c>
      <c r="H13" s="8" t="s">
        <v>163</v>
      </c>
      <c r="I13" s="12">
        <v>0.2</v>
      </c>
      <c r="J13" s="12">
        <v>0.4</v>
      </c>
      <c r="K13" s="12" t="s">
        <v>217</v>
      </c>
      <c r="L13" s="36">
        <v>63.36</v>
      </c>
      <c r="M13" s="36">
        <v>63.36</v>
      </c>
    </row>
    <row r="21" spans="1:9" ht="15.75" thickBot="1" x14ac:dyDescent="0.3"/>
    <row r="22" spans="1:9" ht="16.5" thickTop="1" thickBot="1" x14ac:dyDescent="0.3">
      <c r="B22" s="16" t="s">
        <v>126</v>
      </c>
      <c r="C22" s="17" t="s">
        <v>211</v>
      </c>
      <c r="E22" s="16" t="s">
        <v>142</v>
      </c>
      <c r="F22" s="10"/>
    </row>
    <row r="23" spans="1:9" ht="16.5" thickTop="1" thickBot="1" x14ac:dyDescent="0.3">
      <c r="B23" s="16" t="s">
        <v>130</v>
      </c>
      <c r="C23" s="25">
        <v>0.18</v>
      </c>
      <c r="D23" s="24">
        <v>0.38</v>
      </c>
    </row>
    <row r="24" spans="1:9" ht="15.75" thickTop="1" x14ac:dyDescent="0.25">
      <c r="C24" t="s">
        <v>174</v>
      </c>
      <c r="D24" t="s">
        <v>175</v>
      </c>
    </row>
    <row r="27" spans="1:9" s="33" customFormat="1" x14ac:dyDescent="0.25">
      <c r="A27" s="32" t="s">
        <v>38</v>
      </c>
      <c r="B27" s="32" t="s">
        <v>39</v>
      </c>
      <c r="C27" s="32" t="str">
        <f>$C$22</f>
        <v>canon801lib2_p80_lay</v>
      </c>
      <c r="D27" s="32" t="str">
        <f>$F$22&amp;C11</f>
        <v>128000c_d1t99_1x801a_bm1078d</v>
      </c>
      <c r="E27" s="32" t="s">
        <v>118</v>
      </c>
      <c r="F27" s="33">
        <f>L11</f>
        <v>63.36</v>
      </c>
      <c r="G27" s="33">
        <f>M11</f>
        <v>63.36</v>
      </c>
      <c r="H27" s="33">
        <v>0</v>
      </c>
      <c r="I27" s="33">
        <v>0</v>
      </c>
    </row>
    <row r="28" spans="1:9" x14ac:dyDescent="0.25">
      <c r="A28" t="s">
        <v>38</v>
      </c>
      <c r="B28" t="s">
        <v>119</v>
      </c>
      <c r="C28" t="s">
        <v>10</v>
      </c>
      <c r="D28" t="s">
        <v>166</v>
      </c>
      <c r="E28" t="str">
        <f>-F27/2+$C$23&amp;" "&amp;-G27/2&amp;" "&amp;F27/2-$C$23&amp;" "&amp;G27/2</f>
        <v>-31.5 -31.68 31.5 31.68</v>
      </c>
      <c r="F28">
        <v>0.2</v>
      </c>
      <c r="G28">
        <v>0.4</v>
      </c>
      <c r="H28" t="s">
        <v>187</v>
      </c>
    </row>
    <row r="29" spans="1:9" x14ac:dyDescent="0.25">
      <c r="A29" t="s">
        <v>38</v>
      </c>
      <c r="B29" t="s">
        <v>127</v>
      </c>
      <c r="C29" t="s">
        <v>10</v>
      </c>
      <c r="D29" t="s">
        <v>167</v>
      </c>
      <c r="E29" t="str">
        <f>"("&amp;E11&amp;" "&amp;E11&amp;")"</f>
        <v>(0.6 0.6)</v>
      </c>
      <c r="F29" t="str">
        <f>K11</f>
        <v>(63.36 63.36)</v>
      </c>
      <c r="G29" t="str">
        <f>G11</f>
        <v>(29.4 29.4)</v>
      </c>
      <c r="H29" t="str">
        <f>H11</f>
        <v>((5.2))</v>
      </c>
    </row>
    <row r="30" spans="1:9" x14ac:dyDescent="0.25">
      <c r="A30" t="s">
        <v>38</v>
      </c>
      <c r="B30" t="s">
        <v>101</v>
      </c>
      <c r="C30" t="s">
        <v>10</v>
      </c>
      <c r="D30" t="s">
        <v>166</v>
      </c>
      <c r="E30" t="s">
        <v>167</v>
      </c>
      <c r="F30" t="s">
        <v>168</v>
      </c>
    </row>
    <row r="35" spans="1:9" s="33" customFormat="1" x14ac:dyDescent="0.25">
      <c r="A35" s="32" t="s">
        <v>38</v>
      </c>
      <c r="B35" s="32" t="s">
        <v>39</v>
      </c>
      <c r="C35" s="32" t="str">
        <f>$C$22</f>
        <v>canon801lib2_p80_lay</v>
      </c>
      <c r="D35" s="32" t="str">
        <f>$F$22&amp;C12</f>
        <v>128000c_d1t99_1x801a_bm1079d</v>
      </c>
      <c r="E35" s="32" t="s">
        <v>118</v>
      </c>
      <c r="F35" s="33">
        <f>L12</f>
        <v>63.36</v>
      </c>
      <c r="G35" s="33">
        <f>M12</f>
        <v>63.36</v>
      </c>
      <c r="H35" s="33">
        <v>0</v>
      </c>
      <c r="I35" s="33">
        <v>0</v>
      </c>
    </row>
    <row r="36" spans="1:9" x14ac:dyDescent="0.25">
      <c r="A36" t="s">
        <v>38</v>
      </c>
      <c r="B36" t="s">
        <v>119</v>
      </c>
      <c r="C36" t="s">
        <v>10</v>
      </c>
      <c r="D36" t="s">
        <v>166</v>
      </c>
      <c r="E36" t="str">
        <f>-F35/2+$D$23&amp;" "&amp;-G35/2&amp;" "&amp;F35/2-$D$23&amp;" "&amp;G35/2</f>
        <v>-31.3 -31.68 31.3 31.68</v>
      </c>
      <c r="F36">
        <v>0.2</v>
      </c>
      <c r="G36">
        <v>0.4</v>
      </c>
      <c r="H36" t="s">
        <v>187</v>
      </c>
    </row>
    <row r="37" spans="1:9" x14ac:dyDescent="0.25">
      <c r="A37" t="s">
        <v>38</v>
      </c>
      <c r="B37" t="s">
        <v>127</v>
      </c>
      <c r="C37" t="s">
        <v>10</v>
      </c>
      <c r="D37" t="s">
        <v>167</v>
      </c>
      <c r="E37" t="str">
        <f>"("&amp;E12&amp;" "&amp;E12&amp;")"</f>
        <v>(1 1)</v>
      </c>
      <c r="F37" t="str">
        <f>K12</f>
        <v>(63.36 63.36)</v>
      </c>
      <c r="G37" t="str">
        <f>G12</f>
        <v>(29 29)</v>
      </c>
      <c r="H37" t="str">
        <f>H12</f>
        <v>((5.2))</v>
      </c>
    </row>
    <row r="38" spans="1:9" x14ac:dyDescent="0.25">
      <c r="A38" t="s">
        <v>38</v>
      </c>
      <c r="B38" t="s">
        <v>101</v>
      </c>
      <c r="C38" t="s">
        <v>10</v>
      </c>
      <c r="D38" t="s">
        <v>166</v>
      </c>
      <c r="E38" t="s">
        <v>167</v>
      </c>
      <c r="F38" t="s">
        <v>168</v>
      </c>
    </row>
    <row r="43" spans="1:9" s="33" customFormat="1" x14ac:dyDescent="0.25">
      <c r="A43" s="32" t="s">
        <v>38</v>
      </c>
      <c r="B43" s="32" t="s">
        <v>39</v>
      </c>
      <c r="C43" s="32" t="str">
        <f>$C$22</f>
        <v>canon801lib2_p80_lay</v>
      </c>
      <c r="D43" s="32" t="str">
        <f>$F$22&amp;C13</f>
        <v>128000c_d1t99_1x801a_bm1080d</v>
      </c>
      <c r="E43" s="32" t="s">
        <v>118</v>
      </c>
      <c r="F43" s="33">
        <f>L13</f>
        <v>63.36</v>
      </c>
      <c r="G43" s="33">
        <f>M13</f>
        <v>63.36</v>
      </c>
      <c r="H43" s="33">
        <v>0</v>
      </c>
      <c r="I43" s="33">
        <v>0</v>
      </c>
    </row>
    <row r="44" spans="1:9" x14ac:dyDescent="0.25">
      <c r="A44" t="s">
        <v>38</v>
      </c>
      <c r="B44" t="s">
        <v>119</v>
      </c>
      <c r="C44" t="s">
        <v>10</v>
      </c>
      <c r="D44" t="s">
        <v>166</v>
      </c>
      <c r="E44" t="str">
        <f>-F43/2+$C$23&amp;" "&amp;-G43/2&amp;" "&amp;F43/2-$C$23&amp;" "&amp;G43/2</f>
        <v>-31.5 -31.68 31.5 31.68</v>
      </c>
      <c r="F44">
        <v>0.2</v>
      </c>
      <c r="G44">
        <v>0.4</v>
      </c>
      <c r="H44" t="s">
        <v>187</v>
      </c>
    </row>
    <row r="45" spans="1:9" x14ac:dyDescent="0.25">
      <c r="A45" t="s">
        <v>38</v>
      </c>
      <c r="B45" t="s">
        <v>127</v>
      </c>
      <c r="C45" t="s">
        <v>10</v>
      </c>
      <c r="D45" t="s">
        <v>167</v>
      </c>
      <c r="E45" t="str">
        <f>"("&amp;E13&amp;" "&amp;E13&amp;")"</f>
        <v>(1.4 1.4)</v>
      </c>
      <c r="F45" t="str">
        <f>K13</f>
        <v>(63.36 63.36)</v>
      </c>
      <c r="G45" t="str">
        <f>G13</f>
        <v>(28.6 28.6)</v>
      </c>
      <c r="H45" t="str">
        <f>H13</f>
        <v>((5.2))</v>
      </c>
    </row>
    <row r="46" spans="1:9" x14ac:dyDescent="0.25">
      <c r="A46" t="s">
        <v>38</v>
      </c>
      <c r="B46" t="s">
        <v>101</v>
      </c>
      <c r="C46" t="s">
        <v>10</v>
      </c>
      <c r="D46" t="s">
        <v>166</v>
      </c>
      <c r="E46" t="s">
        <v>167</v>
      </c>
      <c r="F46" t="s">
        <v>168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188617-BD18-4BB5-B54F-6E3D63E37BC6}">
  <sheetPr codeName="Sheet7"/>
  <dimension ref="A1:N34"/>
  <sheetViews>
    <sheetView zoomScale="90" zoomScaleNormal="90" workbookViewId="0">
      <selection activeCell="C28" sqref="C28"/>
    </sheetView>
  </sheetViews>
  <sheetFormatPr defaultRowHeight="15" x14ac:dyDescent="0.25"/>
  <cols>
    <col min="1" max="1" width="9.42578125" bestFit="1" customWidth="1"/>
    <col min="2" max="2" width="28.42578125" bestFit="1" customWidth="1"/>
    <col min="3" max="3" width="27.28515625" bestFit="1" customWidth="1"/>
    <col min="4" max="4" width="33.140625" bestFit="1" customWidth="1"/>
    <col min="5" max="5" width="49.140625" bestFit="1" customWidth="1"/>
    <col min="6" max="6" width="19" bestFit="1" customWidth="1"/>
    <col min="7" max="7" width="19.7109375" bestFit="1" customWidth="1"/>
    <col min="8" max="8" width="17.28515625" bestFit="1" customWidth="1"/>
    <col min="9" max="9" width="18.7109375" bestFit="1" customWidth="1"/>
    <col min="10" max="10" width="19.7109375" bestFit="1" customWidth="1"/>
    <col min="11" max="11" width="16.5703125" bestFit="1" customWidth="1"/>
    <col min="14" max="14" width="13.28515625" bestFit="1" customWidth="1"/>
    <col min="15" max="15" width="28.28515625" bestFit="1" customWidth="1"/>
    <col min="17" max="17" width="27.42578125" bestFit="1" customWidth="1"/>
  </cols>
  <sheetData>
    <row r="1" spans="1:14" s="6" customFormat="1" ht="15.75" x14ac:dyDescent="0.25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/>
    </row>
    <row r="2" spans="1:14" s="6" customFormat="1" ht="15.75" x14ac:dyDescent="0.25">
      <c r="A2" s="2"/>
      <c r="B2" s="2" t="s">
        <v>85</v>
      </c>
      <c r="C2" s="3" t="s">
        <v>11</v>
      </c>
      <c r="D2" s="3" t="s">
        <v>17</v>
      </c>
      <c r="E2" s="3" t="s">
        <v>18</v>
      </c>
      <c r="F2" s="3" t="s">
        <v>19</v>
      </c>
      <c r="G2" s="3"/>
      <c r="H2" s="3"/>
      <c r="I2" s="3"/>
      <c r="J2" s="3"/>
      <c r="K2" s="4"/>
    </row>
    <row r="3" spans="1:14" s="6" customFormat="1" ht="15.75" x14ac:dyDescent="0.25">
      <c r="A3" s="2"/>
      <c r="B3" s="2" t="s">
        <v>86</v>
      </c>
      <c r="C3" s="3" t="s">
        <v>11</v>
      </c>
      <c r="D3" s="3" t="s">
        <v>17</v>
      </c>
      <c r="E3" s="3" t="s">
        <v>18</v>
      </c>
      <c r="F3" s="3" t="s">
        <v>19</v>
      </c>
      <c r="G3" s="3"/>
      <c r="H3" s="3"/>
      <c r="I3" s="3"/>
      <c r="J3" s="3"/>
      <c r="K3" s="4"/>
    </row>
    <row r="4" spans="1:14" s="6" customFormat="1" ht="15.75" x14ac:dyDescent="0.25">
      <c r="A4" s="2"/>
      <c r="B4" s="2" t="s">
        <v>87</v>
      </c>
      <c r="C4" s="3" t="s">
        <v>11</v>
      </c>
      <c r="D4" s="3" t="s">
        <v>17</v>
      </c>
      <c r="E4" s="3" t="s">
        <v>18</v>
      </c>
      <c r="F4" s="3" t="s">
        <v>19</v>
      </c>
      <c r="G4" s="3"/>
      <c r="H4" s="3"/>
      <c r="I4" s="3"/>
      <c r="J4" s="3"/>
      <c r="K4" s="4"/>
    </row>
    <row r="5" spans="1:14" s="6" customFormat="1" ht="15.75" x14ac:dyDescent="0.25">
      <c r="A5" s="2"/>
      <c r="B5" s="2" t="s">
        <v>88</v>
      </c>
      <c r="C5" s="3" t="s">
        <v>11</v>
      </c>
      <c r="D5" s="3" t="s">
        <v>24</v>
      </c>
      <c r="E5" s="3" t="s">
        <v>23</v>
      </c>
      <c r="F5" s="3" t="s">
        <v>22</v>
      </c>
      <c r="G5" s="3" t="s">
        <v>21</v>
      </c>
      <c r="H5" s="3" t="s">
        <v>43</v>
      </c>
      <c r="I5" s="3" t="s">
        <v>20</v>
      </c>
      <c r="J5" s="3"/>
      <c r="K5" s="4"/>
    </row>
    <row r="6" spans="1:14" s="6" customFormat="1" ht="15.75" x14ac:dyDescent="0.25">
      <c r="A6" s="2"/>
      <c r="B6" s="2" t="s">
        <v>91</v>
      </c>
      <c r="C6" s="2" t="s">
        <v>11</v>
      </c>
      <c r="D6" s="2" t="s">
        <v>12</v>
      </c>
      <c r="E6" s="2" t="s">
        <v>40</v>
      </c>
      <c r="F6" s="2" t="s">
        <v>48</v>
      </c>
      <c r="G6" s="2" t="s">
        <v>49</v>
      </c>
      <c r="H6" s="2" t="s">
        <v>20</v>
      </c>
      <c r="I6" s="4" t="s">
        <v>50</v>
      </c>
      <c r="J6" s="4"/>
      <c r="K6" s="4"/>
    </row>
    <row r="7" spans="1:14" s="6" customFormat="1" ht="15.75" hidden="1" x14ac:dyDescent="0.25">
      <c r="A7" s="2"/>
      <c r="B7" s="2" t="s">
        <v>106</v>
      </c>
      <c r="C7" s="2" t="s">
        <v>11</v>
      </c>
      <c r="D7" s="6" t="s">
        <v>12</v>
      </c>
      <c r="E7" s="6" t="s">
        <v>107</v>
      </c>
      <c r="F7" s="6" t="s">
        <v>128</v>
      </c>
      <c r="G7" s="2" t="s">
        <v>108</v>
      </c>
      <c r="H7" s="2" t="s">
        <v>129</v>
      </c>
      <c r="I7" s="4" t="s">
        <v>50</v>
      </c>
      <c r="K7" s="4"/>
    </row>
    <row r="8" spans="1:14" s="6" customFormat="1" ht="15.75" x14ac:dyDescent="0.25">
      <c r="A8" s="2"/>
      <c r="B8" s="2" t="s">
        <v>120</v>
      </c>
      <c r="C8" s="2" t="s">
        <v>11</v>
      </c>
      <c r="D8" s="2" t="s">
        <v>12</v>
      </c>
      <c r="E8" s="2" t="s">
        <v>48</v>
      </c>
      <c r="F8" s="2" t="s">
        <v>121</v>
      </c>
      <c r="G8" s="2" t="s">
        <v>122</v>
      </c>
      <c r="H8" s="2" t="s">
        <v>123</v>
      </c>
      <c r="I8" s="4" t="s">
        <v>50</v>
      </c>
      <c r="K8" s="4"/>
    </row>
    <row r="9" spans="1:14" x14ac:dyDescent="0.25">
      <c r="C9" s="9" t="s">
        <v>131</v>
      </c>
      <c r="D9" s="9" t="s">
        <v>132</v>
      </c>
      <c r="E9" s="9" t="s">
        <v>133</v>
      </c>
      <c r="F9" s="9" t="s">
        <v>149</v>
      </c>
      <c r="G9" s="9" t="s">
        <v>145</v>
      </c>
      <c r="H9" s="11" t="s">
        <v>135</v>
      </c>
      <c r="I9" s="11" t="s">
        <v>136</v>
      </c>
      <c r="J9" s="19" t="s">
        <v>147</v>
      </c>
      <c r="K9" s="19" t="s">
        <v>148</v>
      </c>
      <c r="L9" s="11" t="s">
        <v>140</v>
      </c>
      <c r="M9" s="11" t="s">
        <v>141</v>
      </c>
      <c r="N9" s="11" t="s">
        <v>150</v>
      </c>
    </row>
    <row r="10" spans="1:14" hidden="1" x14ac:dyDescent="0.25">
      <c r="C10" s="8" t="s">
        <v>179</v>
      </c>
      <c r="D10" s="12" t="s">
        <v>124</v>
      </c>
      <c r="E10" s="12">
        <v>0.9</v>
      </c>
      <c r="F10" s="12">
        <f>N10-E10</f>
        <v>57.1</v>
      </c>
      <c r="G10" s="12">
        <v>0</v>
      </c>
      <c r="H10" s="12">
        <v>0.1</v>
      </c>
      <c r="I10" s="12">
        <v>0.2</v>
      </c>
      <c r="J10" s="12">
        <f>F10-2*G10</f>
        <v>57.1</v>
      </c>
      <c r="K10" s="12">
        <f>F10-2*G10</f>
        <v>57.1</v>
      </c>
      <c r="L10" s="12">
        <v>61.74</v>
      </c>
      <c r="M10" s="12">
        <v>63.72</v>
      </c>
      <c r="N10" s="12">
        <v>58</v>
      </c>
    </row>
    <row r="11" spans="1:14" hidden="1" x14ac:dyDescent="0.25">
      <c r="C11" s="8" t="s">
        <v>180</v>
      </c>
      <c r="D11" s="12" t="s">
        <v>124</v>
      </c>
      <c r="E11" s="12">
        <v>1.5</v>
      </c>
      <c r="F11" s="12">
        <f>N11-E11</f>
        <v>56.5</v>
      </c>
      <c r="G11" s="12">
        <v>0</v>
      </c>
      <c r="H11" s="12">
        <v>0.1</v>
      </c>
      <c r="I11" s="12">
        <v>0.2</v>
      </c>
      <c r="J11" s="12">
        <f t="shared" ref="J11:J17" si="0">F11-2*G11</f>
        <v>56.5</v>
      </c>
      <c r="K11" s="12">
        <f t="shared" ref="K11:K17" si="1">F11-2*G11</f>
        <v>56.5</v>
      </c>
      <c r="L11" s="12">
        <v>61.74</v>
      </c>
      <c r="M11" s="12">
        <v>63.72</v>
      </c>
      <c r="N11" s="12">
        <v>58</v>
      </c>
    </row>
    <row r="12" spans="1:14" hidden="1" x14ac:dyDescent="0.25">
      <c r="C12" s="8" t="s">
        <v>181</v>
      </c>
      <c r="D12" s="12" t="s">
        <v>125</v>
      </c>
      <c r="E12" s="12">
        <v>0.9</v>
      </c>
      <c r="F12" s="12">
        <f t="shared" ref="F12:F17" si="2">N12-E12</f>
        <v>57.1</v>
      </c>
      <c r="G12" s="12">
        <v>0</v>
      </c>
      <c r="H12" s="12">
        <v>0.1</v>
      </c>
      <c r="I12" s="12">
        <v>0.2</v>
      </c>
      <c r="J12" s="12">
        <f t="shared" si="0"/>
        <v>57.1</v>
      </c>
      <c r="K12" s="12">
        <f t="shared" si="1"/>
        <v>57.1</v>
      </c>
      <c r="L12" s="12">
        <v>61.74</v>
      </c>
      <c r="M12" s="12">
        <v>63.72</v>
      </c>
      <c r="N12" s="12">
        <v>58</v>
      </c>
    </row>
    <row r="13" spans="1:14" hidden="1" x14ac:dyDescent="0.25">
      <c r="C13" s="8" t="s">
        <v>182</v>
      </c>
      <c r="D13" s="12" t="s">
        <v>125</v>
      </c>
      <c r="E13" s="12">
        <v>1.5</v>
      </c>
      <c r="F13" s="12">
        <f t="shared" si="2"/>
        <v>56.5</v>
      </c>
      <c r="G13" s="12">
        <v>0</v>
      </c>
      <c r="H13" s="12">
        <v>0.1</v>
      </c>
      <c r="I13" s="12">
        <v>0.2</v>
      </c>
      <c r="J13" s="12">
        <f t="shared" si="0"/>
        <v>56.5</v>
      </c>
      <c r="K13" s="12">
        <f t="shared" si="1"/>
        <v>56.5</v>
      </c>
      <c r="L13" s="12">
        <v>61.74</v>
      </c>
      <c r="M13" s="12">
        <v>63.72</v>
      </c>
      <c r="N13" s="12">
        <v>58</v>
      </c>
    </row>
    <row r="14" spans="1:14" hidden="1" x14ac:dyDescent="0.25">
      <c r="C14" s="13" t="s">
        <v>183</v>
      </c>
      <c r="D14" s="14" t="s">
        <v>124</v>
      </c>
      <c r="E14" s="14">
        <v>0.9</v>
      </c>
      <c r="F14" s="14">
        <f t="shared" si="2"/>
        <v>39.1</v>
      </c>
      <c r="G14" s="14">
        <v>0</v>
      </c>
      <c r="H14" s="14">
        <v>0.1</v>
      </c>
      <c r="I14" s="14">
        <v>0.2</v>
      </c>
      <c r="J14" s="14">
        <f t="shared" si="0"/>
        <v>39.1</v>
      </c>
      <c r="K14" s="14">
        <f t="shared" si="1"/>
        <v>39.1</v>
      </c>
      <c r="L14" s="14">
        <v>61.74</v>
      </c>
      <c r="M14" s="14">
        <v>63.72</v>
      </c>
      <c r="N14" s="14">
        <v>40</v>
      </c>
    </row>
    <row r="15" spans="1:14" hidden="1" x14ac:dyDescent="0.25">
      <c r="C15" s="13" t="s">
        <v>184</v>
      </c>
      <c r="D15" s="14" t="s">
        <v>124</v>
      </c>
      <c r="E15" s="14">
        <v>1.5</v>
      </c>
      <c r="F15" s="14">
        <f t="shared" si="2"/>
        <v>38.5</v>
      </c>
      <c r="G15" s="14">
        <v>0</v>
      </c>
      <c r="H15" s="14">
        <v>0.1</v>
      </c>
      <c r="I15" s="14">
        <v>0.2</v>
      </c>
      <c r="J15" s="14">
        <f t="shared" si="0"/>
        <v>38.5</v>
      </c>
      <c r="K15" s="14">
        <f t="shared" si="1"/>
        <v>38.5</v>
      </c>
      <c r="L15" s="14">
        <v>61.74</v>
      </c>
      <c r="M15" s="14">
        <v>63.72</v>
      </c>
      <c r="N15" s="14">
        <v>40</v>
      </c>
    </row>
    <row r="16" spans="1:14" hidden="1" x14ac:dyDescent="0.25">
      <c r="C16" s="13" t="s">
        <v>185</v>
      </c>
      <c r="D16" s="14" t="s">
        <v>125</v>
      </c>
      <c r="E16" s="14">
        <v>0.9</v>
      </c>
      <c r="F16" s="14">
        <f t="shared" si="2"/>
        <v>39.1</v>
      </c>
      <c r="G16" s="14">
        <v>0</v>
      </c>
      <c r="H16" s="14">
        <v>0.1</v>
      </c>
      <c r="I16" s="14">
        <v>0.2</v>
      </c>
      <c r="J16" s="14">
        <f t="shared" si="0"/>
        <v>39.1</v>
      </c>
      <c r="K16" s="14">
        <f t="shared" si="1"/>
        <v>39.1</v>
      </c>
      <c r="L16" s="14">
        <v>61.74</v>
      </c>
      <c r="M16" s="14">
        <v>63.72</v>
      </c>
      <c r="N16" s="14">
        <v>40</v>
      </c>
    </row>
    <row r="17" spans="1:14" s="20" customFormat="1" x14ac:dyDescent="0.25">
      <c r="C17" s="20" t="s">
        <v>227</v>
      </c>
      <c r="D17" s="21" t="s">
        <v>125</v>
      </c>
      <c r="E17" s="21">
        <v>2.2000000000000002</v>
      </c>
      <c r="F17" s="21">
        <f t="shared" si="2"/>
        <v>33.799999999999997</v>
      </c>
      <c r="G17" s="21">
        <v>0</v>
      </c>
      <c r="H17" s="21">
        <v>0.2</v>
      </c>
      <c r="I17" s="21">
        <v>0.4</v>
      </c>
      <c r="J17" s="21">
        <f t="shared" si="0"/>
        <v>33.799999999999997</v>
      </c>
      <c r="K17" s="21">
        <f t="shared" si="1"/>
        <v>33.799999999999997</v>
      </c>
      <c r="L17" s="36">
        <v>63.36</v>
      </c>
      <c r="M17" s="36">
        <v>63.36</v>
      </c>
      <c r="N17" s="12">
        <v>36</v>
      </c>
    </row>
    <row r="25" spans="1:14" ht="15.75" thickBot="1" x14ac:dyDescent="0.3"/>
    <row r="26" spans="1:14" ht="16.5" thickTop="1" thickBot="1" x14ac:dyDescent="0.3">
      <c r="B26" s="16" t="s">
        <v>126</v>
      </c>
      <c r="C26" s="17" t="s">
        <v>211</v>
      </c>
      <c r="E26" s="16" t="s">
        <v>142</v>
      </c>
      <c r="F26" s="10"/>
    </row>
    <row r="27" spans="1:14" ht="16.5" thickTop="1" thickBot="1" x14ac:dyDescent="0.3">
      <c r="B27" s="16" t="s">
        <v>130</v>
      </c>
      <c r="C27" s="18">
        <v>0.38</v>
      </c>
    </row>
    <row r="28" spans="1:14" ht="15.75" thickTop="1" x14ac:dyDescent="0.25"/>
    <row r="31" spans="1:14" s="13" customFormat="1" x14ac:dyDescent="0.25">
      <c r="A31" s="15" t="s">
        <v>38</v>
      </c>
      <c r="B31" s="15" t="s">
        <v>39</v>
      </c>
      <c r="C31" s="15" t="str">
        <f>$C$26</f>
        <v>canon801lib2_p80_lay</v>
      </c>
      <c r="D31" s="15" t="str">
        <f>$F$26&amp;C17</f>
        <v>128000c_d1t99_1x801a_bm1154d</v>
      </c>
      <c r="E31" s="15" t="s">
        <v>118</v>
      </c>
      <c r="F31" s="13">
        <f>L17</f>
        <v>63.36</v>
      </c>
      <c r="G31" s="13">
        <f>M17</f>
        <v>63.36</v>
      </c>
      <c r="H31" s="13">
        <v>0</v>
      </c>
      <c r="I31" s="13">
        <v>0</v>
      </c>
    </row>
    <row r="32" spans="1:14" x14ac:dyDescent="0.25">
      <c r="A32" t="s">
        <v>38</v>
      </c>
      <c r="B32" t="s">
        <v>119</v>
      </c>
      <c r="C32" t="s">
        <v>10</v>
      </c>
      <c r="D32" t="s">
        <v>166</v>
      </c>
      <c r="E32" t="str">
        <f>-F31/2+$C$27&amp;" "&amp;-G31/2&amp;" "&amp;F31/2-$C$27&amp;" "&amp;G31/2</f>
        <v>-31.3 -31.68 31.3 31.68</v>
      </c>
      <c r="F32">
        <v>0.2</v>
      </c>
      <c r="G32">
        <v>0.4</v>
      </c>
      <c r="H32" t="s">
        <v>187</v>
      </c>
    </row>
    <row r="33" spans="1:8" x14ac:dyDescent="0.25">
      <c r="A33" t="s">
        <v>38</v>
      </c>
      <c r="B33" t="s">
        <v>146</v>
      </c>
      <c r="C33" t="s">
        <v>10</v>
      </c>
      <c r="D33" t="s">
        <v>167</v>
      </c>
      <c r="E33">
        <f>E17</f>
        <v>2.2000000000000002</v>
      </c>
      <c r="F33">
        <f>F17</f>
        <v>33.799999999999997</v>
      </c>
      <c r="G33">
        <f>J17</f>
        <v>33.799999999999997</v>
      </c>
      <c r="H33">
        <f>K17</f>
        <v>33.799999999999997</v>
      </c>
    </row>
    <row r="34" spans="1:8" x14ac:dyDescent="0.25">
      <c r="A34" t="s">
        <v>38</v>
      </c>
      <c r="B34" t="s">
        <v>101</v>
      </c>
      <c r="C34" t="s">
        <v>10</v>
      </c>
      <c r="D34" t="s">
        <v>166</v>
      </c>
      <c r="E34" t="s">
        <v>167</v>
      </c>
      <c r="F34" t="s">
        <v>168</v>
      </c>
    </row>
  </sheetData>
  <pageMargins left="0.7" right="0.7" top="0.75" bottom="0.75" header="0.3" footer="0.3"/>
  <pageSetup orientation="portrait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5B732-7335-4E20-9E11-ACE863D11951}">
  <sheetPr codeName="Sheet8"/>
  <dimension ref="A1:K20"/>
  <sheetViews>
    <sheetView topLeftCell="A4" workbookViewId="0">
      <selection activeCell="C15" sqref="C15"/>
    </sheetView>
  </sheetViews>
  <sheetFormatPr defaultRowHeight="15" x14ac:dyDescent="0.25"/>
  <cols>
    <col min="1" max="1" width="9.42578125" bestFit="1" customWidth="1"/>
    <col min="2" max="2" width="29.7109375" bestFit="1" customWidth="1"/>
    <col min="3" max="3" width="32.5703125" bestFit="1" customWidth="1"/>
    <col min="4" max="4" width="33.140625" bestFit="1" customWidth="1"/>
    <col min="5" max="5" width="38.42578125" bestFit="1" customWidth="1"/>
    <col min="6" max="6" width="19" bestFit="1" customWidth="1"/>
    <col min="7" max="7" width="19.7109375" bestFit="1" customWidth="1"/>
    <col min="8" max="8" width="17.28515625" bestFit="1" customWidth="1"/>
    <col min="9" max="9" width="18.7109375" bestFit="1" customWidth="1"/>
    <col min="10" max="10" width="19.7109375" bestFit="1" customWidth="1"/>
    <col min="11" max="11" width="16.5703125" bestFit="1" customWidth="1"/>
    <col min="14" max="14" width="13.28515625" bestFit="1" customWidth="1"/>
    <col min="15" max="15" width="28.28515625" bestFit="1" customWidth="1"/>
    <col min="17" max="17" width="27.42578125" bestFit="1" customWidth="1"/>
  </cols>
  <sheetData>
    <row r="1" spans="1:11" s="6" customFormat="1" ht="15.75" x14ac:dyDescent="0.25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/>
    </row>
    <row r="2" spans="1:11" s="6" customFormat="1" ht="15.75" x14ac:dyDescent="0.25">
      <c r="A2" s="2"/>
      <c r="B2" s="2" t="s">
        <v>85</v>
      </c>
      <c r="C2" s="3" t="s">
        <v>11</v>
      </c>
      <c r="D2" s="3" t="s">
        <v>17</v>
      </c>
      <c r="E2" s="3" t="s">
        <v>18</v>
      </c>
      <c r="F2" s="3" t="s">
        <v>19</v>
      </c>
      <c r="G2" s="3"/>
      <c r="H2" s="3"/>
      <c r="I2" s="3"/>
      <c r="J2" s="3"/>
      <c r="K2" s="4"/>
    </row>
    <row r="3" spans="1:11" s="6" customFormat="1" ht="15.75" x14ac:dyDescent="0.25">
      <c r="A3" s="2"/>
      <c r="B3" s="2" t="s">
        <v>86</v>
      </c>
      <c r="C3" s="3" t="s">
        <v>11</v>
      </c>
      <c r="D3" s="3" t="s">
        <v>17</v>
      </c>
      <c r="E3" s="3" t="s">
        <v>18</v>
      </c>
      <c r="F3" s="3" t="s">
        <v>19</v>
      </c>
      <c r="G3" s="3"/>
      <c r="H3" s="3"/>
      <c r="I3" s="3"/>
      <c r="J3" s="3"/>
      <c r="K3" s="4"/>
    </row>
    <row r="4" spans="1:11" s="6" customFormat="1" ht="15.75" x14ac:dyDescent="0.25">
      <c r="A4" s="2"/>
      <c r="B4" s="2" t="s">
        <v>87</v>
      </c>
      <c r="C4" s="3" t="s">
        <v>11</v>
      </c>
      <c r="D4" s="3" t="s">
        <v>17</v>
      </c>
      <c r="E4" s="3" t="s">
        <v>18</v>
      </c>
      <c r="F4" s="3" t="s">
        <v>19</v>
      </c>
      <c r="G4" s="3"/>
      <c r="H4" s="3"/>
      <c r="I4" s="3"/>
      <c r="J4" s="3"/>
      <c r="K4" s="4"/>
    </row>
    <row r="5" spans="1:11" s="6" customFormat="1" ht="15.75" x14ac:dyDescent="0.25">
      <c r="A5" s="2"/>
      <c r="B5" s="2" t="s">
        <v>88</v>
      </c>
      <c r="C5" s="3" t="s">
        <v>11</v>
      </c>
      <c r="D5" s="3" t="s">
        <v>24</v>
      </c>
      <c r="E5" s="3" t="s">
        <v>23</v>
      </c>
      <c r="F5" s="3" t="s">
        <v>22</v>
      </c>
      <c r="G5" s="3" t="s">
        <v>21</v>
      </c>
      <c r="H5" s="3" t="s">
        <v>43</v>
      </c>
      <c r="I5" s="3" t="s">
        <v>20</v>
      </c>
      <c r="J5" s="3"/>
      <c r="K5" s="4"/>
    </row>
    <row r="6" spans="1:11" s="6" customFormat="1" ht="15.75" x14ac:dyDescent="0.25">
      <c r="A6" s="2"/>
      <c r="B6" s="2" t="s">
        <v>91</v>
      </c>
      <c r="C6" s="2" t="s">
        <v>11</v>
      </c>
      <c r="D6" s="2" t="s">
        <v>12</v>
      </c>
      <c r="E6" s="2" t="s">
        <v>40</v>
      </c>
      <c r="F6" s="2" t="s">
        <v>48</v>
      </c>
      <c r="G6" s="2" t="s">
        <v>49</v>
      </c>
      <c r="H6" s="2" t="s">
        <v>20</v>
      </c>
      <c r="I6" s="4" t="s">
        <v>50</v>
      </c>
      <c r="J6" s="4"/>
      <c r="K6" s="4"/>
    </row>
    <row r="7" spans="1:11" s="6" customFormat="1" ht="15.75" x14ac:dyDescent="0.25">
      <c r="A7" s="2"/>
      <c r="B7" s="2" t="s">
        <v>152</v>
      </c>
      <c r="C7" s="2" t="s">
        <v>11</v>
      </c>
      <c r="D7" s="2" t="s">
        <v>12</v>
      </c>
      <c r="E7" s="2" t="s">
        <v>153</v>
      </c>
      <c r="F7" s="2" t="s">
        <v>154</v>
      </c>
      <c r="G7" s="2" t="s">
        <v>155</v>
      </c>
      <c r="H7" s="2" t="s">
        <v>156</v>
      </c>
      <c r="I7" s="4" t="s">
        <v>50</v>
      </c>
      <c r="K7" s="4"/>
    </row>
    <row r="8" spans="1:11" x14ac:dyDescent="0.25">
      <c r="C8" s="9" t="s">
        <v>131</v>
      </c>
      <c r="D8" s="9" t="s">
        <v>132</v>
      </c>
      <c r="E8" s="9" t="s">
        <v>157</v>
      </c>
      <c r="F8" s="9" t="s">
        <v>158</v>
      </c>
      <c r="G8" s="11" t="s">
        <v>159</v>
      </c>
      <c r="H8" s="11" t="s">
        <v>160</v>
      </c>
      <c r="I8" s="11" t="s">
        <v>140</v>
      </c>
      <c r="J8" s="11" t="s">
        <v>141</v>
      </c>
    </row>
    <row r="9" spans="1:11" s="20" customFormat="1" x14ac:dyDescent="0.25">
      <c r="C9" s="20" t="s">
        <v>228</v>
      </c>
      <c r="D9" s="21" t="s">
        <v>125</v>
      </c>
      <c r="E9" s="21">
        <v>36</v>
      </c>
      <c r="F9" s="21">
        <v>2</v>
      </c>
      <c r="G9" s="21">
        <v>9</v>
      </c>
      <c r="H9" s="21">
        <v>0.5</v>
      </c>
      <c r="I9" s="36">
        <v>63.36</v>
      </c>
      <c r="J9" s="36">
        <v>63.36</v>
      </c>
    </row>
    <row r="10" spans="1:11" hidden="1" x14ac:dyDescent="0.25">
      <c r="C10" s="22" t="s">
        <v>186</v>
      </c>
      <c r="D10" s="23" t="s">
        <v>125</v>
      </c>
      <c r="E10" s="23">
        <v>52</v>
      </c>
      <c r="F10" s="23">
        <v>2</v>
      </c>
      <c r="G10" s="23">
        <v>13</v>
      </c>
      <c r="H10" s="23">
        <v>0.55000000000000004</v>
      </c>
      <c r="I10" s="23">
        <v>61.74</v>
      </c>
      <c r="J10" s="23">
        <v>63.72</v>
      </c>
    </row>
    <row r="12" spans="1:11" ht="15.75" thickBot="1" x14ac:dyDescent="0.3"/>
    <row r="13" spans="1:11" ht="16.5" thickTop="1" thickBot="1" x14ac:dyDescent="0.3">
      <c r="B13" s="16" t="s">
        <v>126</v>
      </c>
      <c r="C13" s="17" t="s">
        <v>211</v>
      </c>
      <c r="E13" s="16" t="s">
        <v>142</v>
      </c>
      <c r="F13" s="10"/>
    </row>
    <row r="14" spans="1:11" ht="16.5" thickTop="1" thickBot="1" x14ac:dyDescent="0.3">
      <c r="B14" s="16" t="s">
        <v>130</v>
      </c>
      <c r="C14" s="18">
        <v>0.18</v>
      </c>
    </row>
    <row r="15" spans="1:11" ht="15.75" thickTop="1" x14ac:dyDescent="0.25"/>
    <row r="17" spans="1:9" s="8" customFormat="1" x14ac:dyDescent="0.25">
      <c r="A17" s="7" t="s">
        <v>38</v>
      </c>
      <c r="B17" s="7" t="s">
        <v>39</v>
      </c>
      <c r="C17" s="7" t="str">
        <f>$C$13</f>
        <v>canon801lib2_p80_lay</v>
      </c>
      <c r="D17" s="7" t="str">
        <f>$F$13&amp;C9</f>
        <v>128000c_d1t99_1x801a_bm1173d</v>
      </c>
      <c r="E17" s="7" t="s">
        <v>118</v>
      </c>
      <c r="F17" s="8">
        <f>I9</f>
        <v>63.36</v>
      </c>
      <c r="G17" s="8">
        <f>J9</f>
        <v>63.36</v>
      </c>
      <c r="H17" s="8">
        <v>0</v>
      </c>
      <c r="I17" s="8">
        <v>0</v>
      </c>
    </row>
    <row r="18" spans="1:9" x14ac:dyDescent="0.25">
      <c r="A18" t="s">
        <v>38</v>
      </c>
      <c r="B18" t="s">
        <v>119</v>
      </c>
      <c r="C18" t="s">
        <v>10</v>
      </c>
      <c r="D18" t="s">
        <v>166</v>
      </c>
      <c r="E18" t="str">
        <f>-F17/2+$C$14&amp;" "&amp;-G17/2&amp;" "&amp;F17/2-$C$14&amp;" "&amp;G17/2</f>
        <v>-31.5 -31.68 31.5 31.68</v>
      </c>
      <c r="F18">
        <v>0.2</v>
      </c>
      <c r="G18">
        <v>0.4</v>
      </c>
      <c r="H18" t="s">
        <v>187</v>
      </c>
    </row>
    <row r="19" spans="1:9" x14ac:dyDescent="0.25">
      <c r="A19" t="s">
        <v>38</v>
      </c>
      <c r="B19" t="s">
        <v>161</v>
      </c>
      <c r="C19" t="s">
        <v>10</v>
      </c>
      <c r="D19" t="s">
        <v>167</v>
      </c>
      <c r="E19">
        <f>E9</f>
        <v>36</v>
      </c>
      <c r="F19">
        <f>F9</f>
        <v>2</v>
      </c>
      <c r="G19">
        <f>G9</f>
        <v>9</v>
      </c>
      <c r="H19">
        <f>H9</f>
        <v>0.5</v>
      </c>
    </row>
    <row r="20" spans="1:9" x14ac:dyDescent="0.25">
      <c r="A20" t="s">
        <v>38</v>
      </c>
      <c r="B20" t="s">
        <v>101</v>
      </c>
      <c r="C20" t="s">
        <v>10</v>
      </c>
      <c r="D20" t="s">
        <v>166</v>
      </c>
      <c r="E20" t="s">
        <v>167</v>
      </c>
      <c r="F20" t="s">
        <v>168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3074FBB20C28A4EABADA8DB48463D82" ma:contentTypeVersion="22" ma:contentTypeDescription="Create a new document." ma:contentTypeScope="" ma:versionID="5f73ade06c08124519d851535f63e0a1">
  <xsd:schema xmlns:xsd="http://www.w3.org/2001/XMLSchema" xmlns:xs="http://www.w3.org/2001/XMLSchema" xmlns:p="http://schemas.microsoft.com/office/2006/metadata/properties" xmlns:ns2="b1f74374-34c9-466d-90f4-9fdef970280e" xmlns:ns3="a357fa43-df0e-49f7-9670-416f7541e10d" xmlns:ns4="a7bc6c04-a6f3-4b85-abcc-278c78dc556b" targetNamespace="http://schemas.microsoft.com/office/2006/metadata/properties" ma:root="true" ma:fieldsID="60181de4fc0b17b7b00778571e4aa3e5" ns2:_="" ns3:_="" ns4:_="">
    <xsd:import namespace="b1f74374-34c9-466d-90f4-9fdef970280e"/>
    <xsd:import namespace="a357fa43-df0e-49f7-9670-416f7541e10d"/>
    <xsd:import namespace="a7bc6c04-a6f3-4b85-abcc-278c78dc556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LengthInSeconds" minOccurs="0"/>
                <xsd:element ref="ns2:MediaServiceDateTaken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4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2:_Flow_SignoffStatu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f74374-34c9-466d-90f4-9fdef970280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LengthInSeconds" ma:index="1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72a7515c-90a7-421b-ad67-16208a05513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_Flow_SignoffStatus" ma:index="23" nillable="true" ma:displayName="Sign-off status" ma:internalName="Sign_x002d_off_x0020_status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357fa43-df0e-49f7-9670-416f7541e10d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bc6c04-a6f3-4b85-abcc-278c78dc556b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90b96859-60c8-4c80-8142-6bc562a93d22}" ma:internalName="TaxCatchAll" ma:showField="CatchAllData" ma:web="a357fa43-df0e-49f7-9670-416f7541e10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b1f74374-34c9-466d-90f4-9fdef970280e" xsi:nil="true"/>
    <lcf76f155ced4ddcb4097134ff3c332f xmlns="b1f74374-34c9-466d-90f4-9fdef970280e">
      <Terms xmlns="http://schemas.microsoft.com/office/infopath/2007/PartnerControls"/>
    </lcf76f155ced4ddcb4097134ff3c332f>
    <TaxCatchAll xmlns="a7bc6c04-a6f3-4b85-abcc-278c78dc556b" xsi:nil="true"/>
  </documentManagement>
</p:properties>
</file>

<file path=customXml/itemProps1.xml><?xml version="1.0" encoding="utf-8"?>
<ds:datastoreItem xmlns:ds="http://schemas.openxmlformats.org/officeDocument/2006/customXml" ds:itemID="{F9C077D3-2C16-43A6-AEBB-04EDC0C84198}"/>
</file>

<file path=customXml/itemProps2.xml><?xml version="1.0" encoding="utf-8"?>
<ds:datastoreItem xmlns:ds="http://schemas.openxmlformats.org/officeDocument/2006/customXml" ds:itemID="{F1A9AD3A-DA5A-4E17-B3CA-8597A48FF488}"/>
</file>

<file path=customXml/itemProps3.xml><?xml version="1.0" encoding="utf-8"?>
<ds:datastoreItem xmlns:ds="http://schemas.openxmlformats.org/officeDocument/2006/customXml" ds:itemID="{204F23F3-D9D1-4A35-AE17-0B63F502D1E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canon</vt:lpstr>
      <vt:lpstr>all_functions</vt:lpstr>
      <vt:lpstr>diagonals</vt:lpstr>
      <vt:lpstr>fdr_dummy</vt:lpstr>
      <vt:lpstr>dummy_and_beard</vt:lpstr>
      <vt:lpstr>XY4_BM1_23_24</vt:lpstr>
      <vt:lpstr>XY4_BM1_78_80</vt:lpstr>
      <vt:lpstr>CROSS_BM1_154</vt:lpstr>
      <vt:lpstr>HATCH_BM1_173</vt:lpstr>
      <vt:lpstr>XY4_BM1_22_30_ZONAL</vt:lpstr>
      <vt:lpstr>review</vt:lpstr>
    </vt:vector>
  </TitlesOfParts>
  <Company>Intel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Valencia-Cardona, Juan</dc:creator>
  <cp:keywords>CTPClassification=CTP_NT</cp:keywords>
  <cp:lastModifiedBy>Valencia-cardona, Juan</cp:lastModifiedBy>
  <dcterms:created xsi:type="dcterms:W3CDTF">2020-06-26T19:13:23Z</dcterms:created>
  <dcterms:modified xsi:type="dcterms:W3CDTF">2024-01-04T19:37:02Z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4b60e830-5877-4137-b6a0-15dbceaef7cb</vt:lpwstr>
  </property>
  <property fmtid="{D5CDD505-2E9C-101B-9397-08002B2CF9AE}" pid="3" name="CTP_TimeStamp">
    <vt:lpwstr>2020-09-18 21:41:47Z</vt:lpwstr>
  </property>
  <property fmtid="{D5CDD505-2E9C-101B-9397-08002B2CF9AE}" pid="4" name="CTP_BU">
    <vt:lpwstr>NA</vt:lpwstr>
  </property>
  <property fmtid="{D5CDD505-2E9C-101B-9397-08002B2CF9AE}" pid="5" name="CTP_IDSID">
    <vt:lpwstr>NA</vt:lpwstr>
  </property>
  <property fmtid="{D5CDD505-2E9C-101B-9397-08002B2CF9AE}" pid="6" name="CTP_WWID">
    <vt:lpwstr>NA</vt:lpwstr>
  </property>
  <property fmtid="{D5CDD505-2E9C-101B-9397-08002B2CF9AE}" pid="7" name="CTPClassification">
    <vt:lpwstr>CTP_NT</vt:lpwstr>
  </property>
  <property fmtid="{D5CDD505-2E9C-101B-9397-08002B2CF9AE}" pid="8" name="ContentTypeId">
    <vt:lpwstr>0x010100F3074FBB20C28A4EABADA8DB48463D82</vt:lpwstr>
  </property>
</Properties>
</file>