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80\X80PF\"/>
    </mc:Choice>
  </mc:AlternateContent>
  <xr:revisionPtr revIDLastSave="0" documentId="13_ncr:1_{72225323-5B51-4DF6-B200-D8512AFB65CA}" xr6:coauthVersionLast="47" xr6:coauthVersionMax="47" xr10:uidLastSave="{00000000-0000-0000-0000-000000000000}"/>
  <bookViews>
    <workbookView xWindow="-28920" yWindow="-120" windowWidth="29040" windowHeight="17520" tabRatio="798" activeTab="2" xr2:uid="{00000000-000D-0000-FFFF-FFFF00000000}"/>
  </bookViews>
  <sheets>
    <sheet name="delivery" sheetId="4" r:id="rId1"/>
    <sheet name="parents" sheetId="1" r:id="rId2"/>
    <sheet name="review_parent" sheetId="3" r:id="rId3"/>
    <sheet name="gratings" sheetId="5" r:id="rId4"/>
    <sheet name="filler" sheetId="6" r:id="rId5"/>
    <sheet name="beard_dummy" sheetId="15" r:id="rId6"/>
    <sheet name="gm1_zonal_bkg" sheetId="13" r:id="rId7"/>
    <sheet name="gm1_xy4" sheetId="7" r:id="rId8"/>
    <sheet name="gm1_pound" sheetId="8" r:id="rId9"/>
    <sheet name="gm1_hatch" sheetId="9" r:id="rId10"/>
    <sheet name="gm1_gv1_swirl_xy4" sheetId="10" r:id="rId11"/>
    <sheet name="gm1_gv1_swirl_cross" sheetId="11" r:id="rId12"/>
    <sheet name="gm1_gv1_swirl_hatch" sheetId="12" r:id="rId13"/>
  </sheets>
  <externalReferences>
    <externalReference r:id="rId14"/>
  </externalReferences>
  <definedNames>
    <definedName name="_xlnm._FilterDatabase" localSheetId="1" hidden="1">parents!$N$1:$N$35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3" l="1"/>
  <c r="D29" i="3"/>
  <c r="D28" i="3"/>
  <c r="D27" i="3"/>
  <c r="D26" i="3"/>
  <c r="D25" i="3"/>
  <c r="D24" i="3"/>
  <c r="D23" i="3"/>
  <c r="D22" i="3"/>
  <c r="D21" i="3"/>
  <c r="D16" i="3"/>
  <c r="D15" i="3"/>
  <c r="D14" i="3"/>
  <c r="D13" i="3"/>
  <c r="D12" i="3"/>
  <c r="D11" i="3"/>
  <c r="D10" i="3"/>
  <c r="D9" i="3"/>
  <c r="D8" i="3"/>
  <c r="D7" i="3"/>
  <c r="C3" i="1" l="1"/>
  <c r="D3" i="1"/>
  <c r="D4" i="1"/>
  <c r="E4" i="1"/>
  <c r="C6" i="1"/>
  <c r="D6" i="1"/>
  <c r="D7" i="1"/>
  <c r="E7" i="1"/>
  <c r="C9" i="1"/>
  <c r="D9" i="1"/>
  <c r="D10" i="1"/>
  <c r="E10" i="1"/>
  <c r="C12" i="1"/>
  <c r="D12" i="1"/>
  <c r="D13" i="1"/>
  <c r="E13" i="1"/>
  <c r="C15" i="1"/>
  <c r="D15" i="1"/>
  <c r="D16" i="1"/>
  <c r="E16" i="1"/>
  <c r="C18" i="1"/>
  <c r="D18" i="1"/>
  <c r="D19" i="1"/>
  <c r="E19" i="1"/>
  <c r="C21" i="1"/>
  <c r="D21" i="1"/>
  <c r="D22" i="1"/>
  <c r="E22" i="1"/>
  <c r="C24" i="1"/>
  <c r="D24" i="1"/>
  <c r="D25" i="1"/>
  <c r="E25" i="1"/>
  <c r="C27" i="1"/>
  <c r="D27" i="1"/>
  <c r="D28" i="1"/>
  <c r="E28" i="1"/>
  <c r="C30" i="1"/>
  <c r="D30" i="1"/>
  <c r="D31" i="1"/>
  <c r="E31" i="1"/>
  <c r="H24" i="12"/>
  <c r="G24" i="12"/>
  <c r="F24" i="12"/>
  <c r="E24" i="12"/>
  <c r="D24" i="12"/>
  <c r="H23" i="12"/>
  <c r="G23" i="12"/>
  <c r="F23" i="12"/>
  <c r="H22" i="12"/>
  <c r="G22" i="12"/>
  <c r="F22" i="12"/>
  <c r="E22" i="12"/>
  <c r="E23" i="12" s="1"/>
  <c r="E21" i="12"/>
  <c r="G20" i="12"/>
  <c r="F20" i="12"/>
  <c r="D20" i="12"/>
  <c r="C20" i="12"/>
  <c r="E19" i="12"/>
  <c r="D19" i="12"/>
  <c r="C19" i="12"/>
  <c r="H31" i="11"/>
  <c r="G31" i="11"/>
  <c r="F31" i="11"/>
  <c r="E31" i="11"/>
  <c r="D31" i="11"/>
  <c r="E30" i="11"/>
  <c r="E29" i="11"/>
  <c r="E28" i="11"/>
  <c r="G27" i="11"/>
  <c r="F27" i="11"/>
  <c r="D27" i="11"/>
  <c r="C27" i="11"/>
  <c r="E26" i="11"/>
  <c r="D26" i="11"/>
  <c r="C26" i="11"/>
  <c r="F13" i="11"/>
  <c r="F29" i="11" s="1"/>
  <c r="F30" i="11" s="1"/>
  <c r="H41" i="10"/>
  <c r="G41" i="10"/>
  <c r="F41" i="10"/>
  <c r="E41" i="10"/>
  <c r="D41" i="10"/>
  <c r="I40" i="10"/>
  <c r="F40" i="10"/>
  <c r="C40" i="10"/>
  <c r="B40" i="10"/>
  <c r="I39" i="10"/>
  <c r="H39" i="10"/>
  <c r="H40" i="10" s="1"/>
  <c r="F39" i="10"/>
  <c r="E39" i="10"/>
  <c r="E40" i="10" s="1"/>
  <c r="G38" i="10"/>
  <c r="F38" i="10"/>
  <c r="D38" i="10"/>
  <c r="C38" i="10"/>
  <c r="H34" i="10"/>
  <c r="G34" i="10"/>
  <c r="F34" i="10"/>
  <c r="E34" i="10"/>
  <c r="D34" i="10"/>
  <c r="I33" i="10"/>
  <c r="F33" i="10"/>
  <c r="C33" i="10"/>
  <c r="B33" i="10"/>
  <c r="I32" i="10"/>
  <c r="H32" i="10"/>
  <c r="H33" i="10" s="1"/>
  <c r="F32" i="10"/>
  <c r="E32" i="10"/>
  <c r="E33" i="10" s="1"/>
  <c r="G31" i="10"/>
  <c r="F31" i="10"/>
  <c r="D31" i="10"/>
  <c r="C31" i="10"/>
  <c r="H27" i="10"/>
  <c r="G27" i="10"/>
  <c r="F27" i="10"/>
  <c r="E27" i="10"/>
  <c r="D27" i="10"/>
  <c r="I26" i="10"/>
  <c r="H26" i="10"/>
  <c r="F26" i="10"/>
  <c r="C26" i="10"/>
  <c r="B26" i="10"/>
  <c r="I25" i="10"/>
  <c r="H25" i="10"/>
  <c r="F25" i="10"/>
  <c r="E25" i="10"/>
  <c r="E26" i="10" s="1"/>
  <c r="G24" i="10"/>
  <c r="F24" i="10"/>
  <c r="D24" i="10"/>
  <c r="C24" i="10"/>
  <c r="G14" i="10"/>
  <c r="G39" i="10" s="1"/>
  <c r="G40" i="10" s="1"/>
  <c r="G13" i="10"/>
  <c r="G32" i="10" s="1"/>
  <c r="G33" i="10" s="1"/>
  <c r="G12" i="10"/>
  <c r="G25" i="10" s="1"/>
  <c r="G26" i="10" s="1"/>
  <c r="H18" i="9"/>
  <c r="G18" i="9"/>
  <c r="F18" i="9"/>
  <c r="E18" i="9"/>
  <c r="G17" i="9"/>
  <c r="F17" i="9"/>
  <c r="D17" i="9"/>
  <c r="C17" i="9"/>
  <c r="H27" i="8"/>
  <c r="E27" i="8"/>
  <c r="G26" i="8"/>
  <c r="F26" i="8"/>
  <c r="D26" i="8"/>
  <c r="C26" i="8"/>
  <c r="K12" i="8"/>
  <c r="F27" i="8" s="1"/>
  <c r="G12" i="8"/>
  <c r="G27" i="8" s="1"/>
  <c r="H39" i="7"/>
  <c r="G39" i="7"/>
  <c r="F39" i="7"/>
  <c r="E39" i="7"/>
  <c r="G38" i="7"/>
  <c r="F38" i="7"/>
  <c r="D38" i="7"/>
  <c r="C38" i="7"/>
  <c r="H34" i="7"/>
  <c r="F34" i="7"/>
  <c r="E34" i="7"/>
  <c r="G33" i="7"/>
  <c r="F33" i="7"/>
  <c r="D33" i="7"/>
  <c r="C33" i="7"/>
  <c r="H29" i="7"/>
  <c r="G29" i="7"/>
  <c r="F29" i="7"/>
  <c r="E29" i="7"/>
  <c r="G28" i="7"/>
  <c r="F28" i="7"/>
  <c r="D28" i="7"/>
  <c r="C28" i="7"/>
  <c r="G15" i="7"/>
  <c r="G14" i="7"/>
  <c r="G34" i="7" s="1"/>
  <c r="G13" i="7"/>
  <c r="N30" i="1"/>
  <c r="N27" i="1"/>
  <c r="N24" i="1"/>
  <c r="N21" i="1"/>
  <c r="N18" i="1"/>
  <c r="N15" i="1"/>
  <c r="N12" i="1"/>
  <c r="N9" i="1"/>
  <c r="N6" i="1"/>
  <c r="N3" i="1"/>
  <c r="J13" i="11" l="1"/>
  <c r="G29" i="11" s="1"/>
  <c r="G30" i="11" s="1"/>
  <c r="K13" i="11"/>
  <c r="H29" i="11" s="1"/>
  <c r="H30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6EB7F122-217A-47A8-9EF2-A45EAE523B54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CF146BC-34FE-46BD-8DB1-4AB1F6680BD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2AC4AB20-B64A-4D01-99A2-287CB1C14432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<sst xmlns="http://schemas.openxmlformats.org/spreadsheetml/2006/main" count="1316" uniqueCount="201">
  <si>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</si>
  <si>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</si>
  <si>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</si>
  <si>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</si>
  <si>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</si>
  <si>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</si>
  <si>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</si>
  <si>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</si>
  <si>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</si>
  <si>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</si>
  <si>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</si>
  <si>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t>cv.cvid</t>
  </si>
  <si>
    <t>master_lib.string</t>
  </si>
  <si>
    <t>master_cell.string</t>
  </si>
  <si>
    <t>master_view.string</t>
  </si>
  <si>
    <t>inst_name.string</t>
  </si>
  <si>
    <t>origin.points</t>
  </si>
  <si>
    <t>orientation.string</t>
  </si>
  <si>
    <t>nik80alib2_p80_lay</t>
  </si>
  <si>
    <t>y</t>
  </si>
  <si>
    <t>StartLayoutAssembler</t>
  </si>
  <si>
    <t>w</t>
  </si>
  <si>
    <t>create_instance</t>
  </si>
  <si>
    <t>cv</t>
  </si>
  <si>
    <t>128000c_d1t99_x80a_frm_1x1_canon_f_01</t>
  </si>
  <si>
    <t>128000c_d1t99_x80a_frm_1x1_canon_f_02</t>
  </si>
  <si>
    <t>128000c_d1t99_x80a_frm_1x1_canon_f_03</t>
  </si>
  <si>
    <t>128000c_d1t99_x80a_frm_1x1_canon_f_04</t>
  </si>
  <si>
    <t>128000c_d1t99_x80a_frm_1x1_canon_f_06</t>
  </si>
  <si>
    <t>128000c_d1t99_x80a_frm_1x1_canon_f_07</t>
  </si>
  <si>
    <t>128000c_d1t99_x80a_frm_1x1_canon_f_08</t>
  </si>
  <si>
    <t>128000c_d1t99_x80a_frm_1x1_canon_s_05</t>
  </si>
  <si>
    <t>128000c_d1t99_x80a_frm_1x1_canon_s_09</t>
  </si>
  <si>
    <t>128000c_d1t99_x80a_frm_1x1_canon_s_10</t>
  </si>
  <si>
    <t>SampleCreateCluster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</si>
  <si>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</si>
  <si>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</si>
  <si>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</si>
  <si>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</si>
  <si>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</si>
  <si>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</si>
  <si>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</si>
  <si>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</si>
  <si>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</si>
  <si>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SampleAddToCluster</t>
  </si>
  <si>
    <t>CellInfo.string</t>
  </si>
  <si>
    <t>isTreeModeAlign.string</t>
  </si>
  <si>
    <t>AlignTo.string</t>
  </si>
  <si>
    <t>SamplePlaceCluster</t>
  </si>
  <si>
    <t>nik80alib3_p80_lay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</si>
  <si>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</si>
  <si>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</si>
  <si>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</si>
  <si>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</si>
  <si>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</si>
  <si>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</si>
  <si>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</si>
  <si>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</si>
  <si>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</si>
  <si>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</si>
  <si>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t>128000c_d1t99_x80pf_frm_1x1_canon_f_01</t>
  </si>
  <si>
    <t>128000c_d1t99_x80pf_frm_1x1_canon_f_02</t>
  </si>
  <si>
    <t>128000c_d1t99_x80pf_frm_1x1_canon_f_03</t>
  </si>
  <si>
    <t>128000c_d1t99_x80pf_frm_1x1_canon_f_04</t>
  </si>
  <si>
    <t>128000c_d1t99_x80pf_frm_1x1_canon_s_05</t>
  </si>
  <si>
    <t>128000c_d1t99_x80pf_frm_1x1_canon_f_06</t>
  </si>
  <si>
    <t>128000c_d1t99_x80pf_frm_1x1_canon_f_07</t>
  </si>
  <si>
    <t>128000c_d1t99_x80pf_frm_1x1_canon_f_08</t>
  </si>
  <si>
    <t>128000c_d1t99_x80pf_frm_1x1_canon_s_09</t>
  </si>
  <si>
    <t>128000c_d1t99_x80pf_frm_1x1_canon_s_10</t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</si>
  <si>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</si>
  <si>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t>in1_lpp.lpp</t>
  </si>
  <si>
    <t>in2_lpp.lpp</t>
  </si>
  <si>
    <t>out_lpp.lpp</t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</si>
  <si>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</si>
  <si>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</si>
  <si>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</si>
  <si>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t>lpp.lpp</t>
  </si>
  <si>
    <t>bbox.bbox</t>
  </si>
  <si>
    <t>cd.float</t>
  </si>
  <si>
    <t>pitch.float</t>
  </si>
  <si>
    <t>varname.declare</t>
  </si>
  <si>
    <t>create_gratings</t>
  </si>
  <si>
    <t>-31.5 -31.752 31.5 31.752</t>
  </si>
  <si>
    <t>v</t>
  </si>
  <si>
    <t>MT3_mask.drawing</t>
  </si>
  <si>
    <t>nik80alib1_p80_lay</t>
  </si>
  <si>
    <t>128000c_d1t99_x80pf_dummy_mt3</t>
  </si>
  <si>
    <t>h</t>
  </si>
  <si>
    <t>128000c_d1t99_x80pf_dummy_mt4</t>
  </si>
  <si>
    <t>MT4_mask.drawing</t>
  </si>
  <si>
    <t>-31.5 -31.74 31.5 31.74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</si>
  <si>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</si>
  <si>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</si>
  <si>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</si>
  <si>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</si>
  <si>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</si>
  <si>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make_fdr_dummy</t>
  </si>
  <si>
    <t>frmcollfdr_p80_lay</t>
  </si>
  <si>
    <t>tp0_fullstackedfdrfiller</t>
  </si>
  <si>
    <t>jvc_x80pf_dummy_baseline</t>
  </si>
  <si>
    <t>tp2_fdr_filler_mt6</t>
  </si>
  <si>
    <t>tp2_fdr_filler_mt3</t>
  </si>
  <si>
    <t>tp2_fdr_filler_mt4</t>
  </si>
  <si>
    <t>tp2_fdr_filler_mt5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</si>
  <si>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</si>
  <si>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</si>
  <si>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t>idtype.string</t>
  </si>
  <si>
    <t>layers.layers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</si>
  <si>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</si>
  <si>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library.string</t>
  </si>
  <si>
    <t>cell_name.string</t>
  </si>
  <si>
    <t>cell_size.points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</si>
  <si>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</si>
  <si>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</si>
  <si>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xy_lengths.points</t>
  </si>
  <si>
    <t>xy_distance.points</t>
  </si>
  <si>
    <t>stepping.list</t>
  </si>
  <si>
    <t>Cell Name</t>
  </si>
  <si>
    <t>Cell Type</t>
  </si>
  <si>
    <t>Mark Width</t>
  </si>
  <si>
    <t>Relative Mark pitch</t>
  </si>
  <si>
    <t>Spacing</t>
  </si>
  <si>
    <t>Stepping</t>
  </si>
  <si>
    <t>Cd</t>
  </si>
  <si>
    <t>Pitch</t>
  </si>
  <si>
    <t>Bar Length</t>
  </si>
  <si>
    <t>Width</t>
  </si>
  <si>
    <t>Height</t>
  </si>
  <si>
    <t>N</t>
  </si>
  <si>
    <t>((5))</t>
  </si>
  <si>
    <t>(25 25)</t>
  </si>
  <si>
    <t>Library</t>
  </si>
  <si>
    <t>Prefix</t>
  </si>
  <si>
    <t>Offset</t>
  </si>
  <si>
    <t>Pullback</t>
  </si>
  <si>
    <t>xy_canon</t>
  </si>
  <si>
    <t>GM1_mask.drawing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</si>
  <si>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</si>
  <si>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</si>
  <si>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</si>
  <si>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</si>
  <si>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</si>
  <si>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</si>
  <si>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</si>
  <si>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</si>
  <si>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</si>
  <si>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</si>
  <si>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swirl.boolean</t>
  </si>
  <si>
    <t>shift.float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</si>
  <si>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</si>
  <si>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t>left_size.float</t>
  </si>
  <si>
    <t>bottom_size.float</t>
  </si>
  <si>
    <t>right_size.float</t>
  </si>
  <si>
    <t>top_size.float</t>
  </si>
  <si>
    <t>keep_shapes.boolean</t>
  </si>
  <si>
    <t>gv1_downsize</t>
  </si>
  <si>
    <t>pullback</t>
  </si>
  <si>
    <t>GV1_mask.drawing</t>
  </si>
  <si>
    <t>shape_size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</si>
  <si>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</si>
  <si>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</si>
  <si>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</si>
  <si>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</si>
  <si>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Space</t>
  </si>
  <si>
    <t>Cross width</t>
  </si>
  <si>
    <t>Cross Height</t>
  </si>
  <si>
    <t>Relative pitch</t>
  </si>
  <si>
    <t>GV1_downsize</t>
  </si>
  <si>
    <t>inner pad width height</t>
  </si>
  <si>
    <t>zonal_background</t>
  </si>
  <si>
    <t>or1.tccDebug</t>
  </si>
  <si>
    <t>a</t>
  </si>
  <si>
    <t>create_rectangle</t>
  </si>
  <si>
    <t>or2.tccDebug</t>
  </si>
  <si>
    <t>tvpa_canon</t>
  </si>
  <si>
    <t>bool_and_not</t>
  </si>
  <si>
    <t>tv0_downsize</t>
  </si>
  <si>
    <t>(63 63.504)</t>
  </si>
  <si>
    <t>128000c_d1t99_x80pf_gm1_swirl</t>
  </si>
  <si>
    <t>128000c_d1t99_x80pf_gm1022d</t>
  </si>
  <si>
    <t>128000c_d1t99_x80pf_gm1023d</t>
  </si>
  <si>
    <t>128000c_d1t99_x80pf_gm1024d</t>
  </si>
  <si>
    <t>128000c_d1t99_x80pf_gm1078d</t>
  </si>
  <si>
    <t>128000c_d1t99_x80pf_gm1173d</t>
  </si>
  <si>
    <t>128000c_d1t99_x80pf_gm1222d</t>
  </si>
  <si>
    <t>128000c_d1t99_x80pf_gm1223d</t>
  </si>
  <si>
    <t>128000c_d1t99_x80pf_gm1224d</t>
  </si>
  <si>
    <t>128000c_d1t99_x80pf_gm1355d</t>
  </si>
  <si>
    <t>128000c_d1t99_x80pf_gm1374d</t>
  </si>
  <si>
    <t>128000c_d1t99_x80pf_fdr_dummy</t>
  </si>
  <si>
    <t>tp2_fdr_filler_bm0</t>
  </si>
  <si>
    <t>tp2_fdr_filler_bm1</t>
  </si>
  <si>
    <t>tp2_fdr_filler_bm2</t>
  </si>
  <si>
    <t>tp2_fdr_filler_bm3</t>
  </si>
  <si>
    <t>tp2_fdr_filler_bm4</t>
  </si>
  <si>
    <t>nik80asupport_p80_lay</t>
  </si>
  <si>
    <t>1280canonbeard</t>
  </si>
  <si>
    <t>128000c_x80pf_canon_review_parent</t>
  </si>
  <si>
    <t>128000c_d1t99_x80pf_dummy_beard_gm1</t>
  </si>
  <si>
    <t>128000c_x80a_gm1_canon_review_parent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</si>
</sst>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Book Antiqua"/>
      <family val="1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6" fillId="3" borderId="0" applyNumberFormat="0" applyBorder="0" applyAlignment="0" applyProtection="0"/>
    <xf numFmtId="0" fontId="3" fillId="5" borderId="0" applyNumberFormat="0" applyBorder="0" applyAlignment="0" applyProtection="0"/>
    <xf numFmtId="44" fontId="1" fillId="0" borderId="0" applyFont="0" applyFill="0" applyBorder="0" applyAlignment="0" applyProtection="0"/>
    <xf numFmtId="0" fontId="10" fillId="9" borderId="0" applyNumberFormat="0" applyBorder="0" applyAlignment="0" applyProtection="0"/>
    <xf numFmtId="0" fontId="11" fillId="10" borderId="1" applyNumberFormat="0" applyAlignment="0" applyProtection="0"/>
    <xf numFmtId="0" fontId="12" fillId="11" borderId="2" applyNumberForma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52">
    <xf numFmtId="0" fontId="0" fillId="0" borderId="0" xfId="0"/>
    <xf numFmtId="0" fontId="4" fillId="6" borderId="0" xfId="0" applyFont="1" applyFill="1" applyAlignment="1">
      <alignment vertical="center"/>
    </xf>
    <xf numFmtId="0" fontId="4" fillId="6" borderId="0" xfId="1" applyFont="1" applyFill="1" applyBorder="1"/>
    <xf numFmtId="0" fontId="4" fillId="6" borderId="0" xfId="1" applyFont="1" applyFill="1"/>
    <xf numFmtId="0" fontId="0" fillId="0" borderId="0" xfId="0"/>
    <xf numFmtId="0" fontId="1" fillId="4" borderId="0" xfId="2" applyAlignment="1">
      <alignment horizontal="left" vertical="center"/>
    </xf>
    <xf numFmtId="0" fontId="1" fillId="4" borderId="0" xfId="2"/>
    <xf numFmtId="0" fontId="0" fillId="0" borderId="0" xfId="0"/>
    <xf numFmtId="0" fontId="9" fillId="7" borderId="0" xfId="0" applyFont="1" applyFill="1" applyAlignment="1">
      <alignment vertical="center"/>
    </xf>
    <xf numFmtId="0" fontId="9" fillId="2" borderId="0" xfId="1" applyFont="1" applyBorder="1"/>
    <xf numFmtId="0" fontId="9" fillId="2" borderId="0" xfId="1" applyFont="1"/>
    <xf numFmtId="0" fontId="3" fillId="5" borderId="0" xfId="4"/>
    <xf numFmtId="0" fontId="3" fillId="5" borderId="0" xfId="4" applyAlignment="1">
      <alignment horizontal="left" vertical="center"/>
    </xf>
    <xf numFmtId="0" fontId="7" fillId="8" borderId="0" xfId="0" applyFont="1" applyFill="1"/>
    <xf numFmtId="0" fontId="0" fillId="0" borderId="0" xfId="0" quotePrefix="1"/>
    <xf numFmtId="0" fontId="4" fillId="6" borderId="0" xfId="0" applyFont="1" applyFill="1" applyAlignment="1">
      <alignment vertical="center"/>
    </xf>
    <xf numFmtId="0" fontId="4" fillId="6" borderId="0" xfId="1" applyFont="1" applyFill="1" applyBorder="1"/>
    <xf numFmtId="0" fontId="4" fillId="6" borderId="0" xfId="1" applyFont="1" applyFill="1"/>
    <xf numFmtId="0" fontId="4" fillId="6" borderId="0" xfId="0" applyFont="1" applyFill="1"/>
    <xf numFmtId="0" fontId="0" fillId="0" borderId="0" xfId="0"/>
    <xf numFmtId="0" fontId="1" fillId="4" borderId="0" xfId="2" applyAlignment="1">
      <alignment horizontal="left" vertical="center"/>
    </xf>
    <xf numFmtId="0" fontId="1" fillId="4" borderId="0" xfId="2"/>
    <xf numFmtId="0" fontId="0" fillId="0" borderId="0" xfId="0"/>
    <xf numFmtId="0" fontId="4" fillId="6" borderId="0" xfId="0" applyFont="1" applyFill="1" applyAlignment="1">
      <alignment vertical="center"/>
    </xf>
    <xf numFmtId="0" fontId="4" fillId="6" borderId="0" xfId="1" applyFont="1" applyFill="1" applyBorder="1"/>
    <xf numFmtId="0" fontId="4" fillId="6" borderId="0" xfId="1" applyFont="1" applyFill="1"/>
    <xf numFmtId="0" fontId="4" fillId="6" borderId="0" xfId="0" applyFont="1" applyFill="1"/>
    <xf numFmtId="0" fontId="1" fillId="4" borderId="0" xfId="2" applyAlignment="1">
      <alignment horizontal="left" vertical="center"/>
    </xf>
    <xf numFmtId="0" fontId="1" fillId="4" borderId="0" xfId="2"/>
    <xf numFmtId="0" fontId="1" fillId="4" borderId="0" xfId="2" applyAlignment="1">
      <alignment horizontal="center"/>
    </xf>
    <xf numFmtId="0" fontId="11" fillId="10" borderId="1" xfId="7"/>
    <xf numFmtId="0" fontId="11" fillId="10" borderId="1" xfId="7" applyAlignment="1">
      <alignment horizontal="center"/>
    </xf>
    <xf numFmtId="0" fontId="12" fillId="11" borderId="2" xfId="8"/>
    <xf numFmtId="0" fontId="6" fillId="3" borderId="2" xfId="3" applyBorder="1" applyAlignment="1">
      <alignment horizontal="left" vertical="center"/>
    </xf>
    <xf numFmtId="0" fontId="6" fillId="3" borderId="0" xfId="3"/>
    <xf numFmtId="0" fontId="6" fillId="3" borderId="2" xfId="3" applyBorder="1"/>
    <xf numFmtId="0" fontId="10" fillId="9" borderId="0" xfId="6"/>
    <xf numFmtId="0" fontId="10" fillId="9" borderId="0" xfId="6" applyAlignment="1">
      <alignment horizontal="center"/>
    </xf>
    <xf numFmtId="0" fontId="1" fillId="0" borderId="0" xfId="0" applyFont="1"/>
    <xf numFmtId="44" fontId="11" fillId="10" borderId="1" xfId="5" applyFont="1" applyFill="1" applyBorder="1" applyAlignment="1">
      <alignment horizontal="center"/>
    </xf>
    <xf numFmtId="0" fontId="1" fillId="12" borderId="0" xfId="9"/>
    <xf numFmtId="0" fontId="1" fillId="13" borderId="0" xfId="10" applyAlignment="1">
      <alignment horizontal="left" vertical="center"/>
    </xf>
    <xf numFmtId="0" fontId="1" fillId="13" borderId="0" xfId="10"/>
    <xf numFmtId="0" fontId="0" fillId="0" borderId="0" xfId="0"/>
    <xf numFmtId="0" fontId="4" fillId="6" borderId="0" xfId="0" applyFont="1" applyFill="1" applyAlignment="1">
      <alignment vertical="center"/>
    </xf>
    <xf numFmtId="0" fontId="4" fillId="6" borderId="0" xfId="1" applyFont="1" applyFill="1" applyBorder="1"/>
    <xf numFmtId="0" fontId="4" fillId="6" borderId="0" xfId="1" applyFont="1" applyFill="1"/>
    <xf numFmtId="0" fontId="1" fillId="4" borderId="0" xfId="2" applyAlignment="1">
      <alignment horizontal="left" vertical="center"/>
    </xf>
    <xf numFmtId="0" fontId="1" fillId="4" borderId="0" xfId="2"/>
    <xf numFmtId="0" fontId="3" fillId="5" borderId="0" xfId="4"/>
    <xf numFmtId="0" fontId="3" fillId="5" borderId="0" xfId="4" applyAlignment="1">
      <alignment horizontal="left" vertical="center"/>
    </xf>
    <xf numFmtId="0" fontId="7" fillId="8" borderId="0" xfId="0" applyFont="1" applyFill="1"/>
  </cellXfs>
  <cellStyles count="11">
    <cellStyle name="40% - Accent1" xfId="2" builtinId="31"/>
    <cellStyle name="40% - Accent2" xfId="9" builtinId="35"/>
    <cellStyle name="40% - Accent6" xfId="10" builtinId="51"/>
    <cellStyle name="60% - Accent5 2" xfId="4" xr:uid="{D4502833-604F-4C8B-A7DC-A011AA16211E}"/>
    <cellStyle name="Bad" xfId="6" builtinId="27"/>
    <cellStyle name="Calculation" xfId="7" builtinId="22"/>
    <cellStyle name="Check Cell" xfId="8" builtinId="23"/>
    <cellStyle name="Currency" xfId="5" builtinId="4"/>
    <cellStyle name="Good" xfId="1" builtinId="26"/>
    <cellStyle name="Neutral 2" xfId="3" xr:uid="{95852D29-B024-4DAB-AC86-72C63EC6E7B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anon_main/canon_layouts/1280/X80A/canon_x80a_gm1_gv1_2x_nobe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on"/>
      <sheetName val="all_functions"/>
      <sheetName val="d1t99_parents"/>
      <sheetName val="dummy_and_beard"/>
      <sheetName val="fdr_dummy"/>
      <sheetName val="gm1_zonal_bkg"/>
      <sheetName val="gm1_xy4"/>
      <sheetName val="gm1_pound"/>
      <sheetName val="gm1_hatch"/>
      <sheetName val="gm1_gv1_swirl_xy4"/>
      <sheetName val="gm1_gv1_swirl_cross"/>
      <sheetName val="gm1_gv1_swirl_hatch"/>
      <sheetName val="review_parent"/>
      <sheetName val="mar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G5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AF28-1C91-4123-9456-383B1BA129B6}">
  <dimension ref="E6:F38"/>
  <sheetViews>
    <sheetView workbookViewId="0">
      <selection activeCell="P16" sqref="P16"/>
    </sheetView>
  </sheetViews>
  <sheetFormatPr defaultRowHeight="15" x14ac:dyDescent="0.25"/>
  <cols>
    <col min="5" max="5" width="18" bestFit="1" customWidth="1"/>
    <col min="9" max="9" width="10.7109375" customWidth="1"/>
  </cols>
  <sheetData>
    <row r="6" spans="5:6" x14ac:dyDescent="0.25">
      <c r="E6" t="s">
        <v>18</v>
      </c>
      <c r="F6" s="7" t="s">
        <v>60</v>
      </c>
    </row>
    <row r="7" spans="5:6" x14ac:dyDescent="0.25">
      <c r="E7" s="7" t="s">
        <v>18</v>
      </c>
      <c r="F7" s="7" t="s">
        <v>61</v>
      </c>
    </row>
    <row r="8" spans="5:6" x14ac:dyDescent="0.25">
      <c r="E8" s="7" t="s">
        <v>18</v>
      </c>
      <c r="F8" s="7" t="s">
        <v>62</v>
      </c>
    </row>
    <row r="9" spans="5:6" x14ac:dyDescent="0.25">
      <c r="E9" s="7" t="s">
        <v>18</v>
      </c>
      <c r="F9" s="7" t="s">
        <v>63</v>
      </c>
    </row>
    <row r="10" spans="5:6" x14ac:dyDescent="0.25">
      <c r="E10" s="7" t="s">
        <v>18</v>
      </c>
      <c r="F10" s="7" t="s">
        <v>64</v>
      </c>
    </row>
    <row r="11" spans="5:6" x14ac:dyDescent="0.25">
      <c r="E11" s="7" t="s">
        <v>18</v>
      </c>
      <c r="F11" s="7" t="s">
        <v>65</v>
      </c>
    </row>
    <row r="12" spans="5:6" x14ac:dyDescent="0.25">
      <c r="E12" s="7" t="s">
        <v>18</v>
      </c>
      <c r="F12" s="7" t="s">
        <v>66</v>
      </c>
    </row>
    <row r="13" spans="5:6" x14ac:dyDescent="0.25">
      <c r="E13" s="7" t="s">
        <v>18</v>
      </c>
      <c r="F13" s="7" t="s">
        <v>67</v>
      </c>
    </row>
    <row r="14" spans="5:6" x14ac:dyDescent="0.25">
      <c r="E14" s="7" t="s">
        <v>18</v>
      </c>
      <c r="F14" s="7" t="s">
        <v>68</v>
      </c>
    </row>
    <row r="15" spans="5:6" x14ac:dyDescent="0.25">
      <c r="E15" s="7" t="s">
        <v>18</v>
      </c>
      <c r="F15" s="7" t="s">
        <v>69</v>
      </c>
    </row>
    <row r="16" spans="5:6" x14ac:dyDescent="0.25">
      <c r="E16" s="7"/>
      <c r="F16" s="7"/>
    </row>
    <row r="17" spans="5:6" x14ac:dyDescent="0.25">
      <c r="E17" s="7"/>
      <c r="F17" s="7"/>
    </row>
    <row r="18" spans="5:6" x14ac:dyDescent="0.25">
      <c r="E18" s="7"/>
      <c r="F18" s="7"/>
    </row>
    <row r="19" spans="5:6" x14ac:dyDescent="0.25">
      <c r="E19" s="7"/>
      <c r="F19" s="7"/>
    </row>
    <row r="20" spans="5:6" x14ac:dyDescent="0.25">
      <c r="E20" s="7"/>
      <c r="F20" s="7"/>
    </row>
    <row r="21" spans="5:6" x14ac:dyDescent="0.25">
      <c r="E21" s="7"/>
      <c r="F21" s="7"/>
    </row>
    <row r="22" spans="5:6" x14ac:dyDescent="0.25">
      <c r="E22" s="7"/>
      <c r="F22" s="7"/>
    </row>
    <row r="23" spans="5:6" x14ac:dyDescent="0.25">
      <c r="E23" s="7"/>
      <c r="F23" s="7"/>
    </row>
    <row r="24" spans="5:6" x14ac:dyDescent="0.25">
      <c r="E24" s="7"/>
      <c r="F24" s="7"/>
    </row>
    <row r="25" spans="5:6" x14ac:dyDescent="0.25">
      <c r="E25" s="7"/>
      <c r="F25" s="7"/>
    </row>
    <row r="26" spans="5:6" x14ac:dyDescent="0.25">
      <c r="E26" s="7"/>
      <c r="F26" s="7"/>
    </row>
    <row r="27" spans="5:6" x14ac:dyDescent="0.25">
      <c r="E27" s="7"/>
      <c r="F27" s="7"/>
    </row>
    <row r="28" spans="5:6" x14ac:dyDescent="0.25">
      <c r="E28" s="7"/>
      <c r="F28" s="7"/>
    </row>
    <row r="29" spans="5:6" x14ac:dyDescent="0.25">
      <c r="E29" s="7"/>
      <c r="F29" s="7"/>
    </row>
    <row r="30" spans="5:6" x14ac:dyDescent="0.25">
      <c r="E30" s="7"/>
      <c r="F30" s="7"/>
    </row>
    <row r="31" spans="5:6" x14ac:dyDescent="0.25">
      <c r="E31" s="7"/>
      <c r="F31" s="7"/>
    </row>
    <row r="32" spans="5:6" x14ac:dyDescent="0.25">
      <c r="E32" s="7"/>
      <c r="F32" s="7"/>
    </row>
    <row r="33" spans="5:6" x14ac:dyDescent="0.25">
      <c r="E33" s="7"/>
      <c r="F33" s="7"/>
    </row>
    <row r="34" spans="5:6" x14ac:dyDescent="0.25">
      <c r="E34" s="7"/>
      <c r="F34" s="7"/>
    </row>
    <row r="35" spans="5:6" x14ac:dyDescent="0.25">
      <c r="E35" s="7"/>
      <c r="F35" s="7"/>
    </row>
    <row r="36" spans="5:6" x14ac:dyDescent="0.25">
      <c r="E36" s="7"/>
      <c r="F36" s="7"/>
    </row>
    <row r="37" spans="5:6" x14ac:dyDescent="0.25">
      <c r="E37" s="7"/>
      <c r="F37" s="7"/>
    </row>
    <row r="38" spans="5:6" x14ac:dyDescent="0.25">
      <c r="E38" s="7"/>
      <c r="F38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A192-99B1-43A1-89A9-8B9DCC0DD39A}">
  <dimension ref="A1:K18"/>
  <sheetViews>
    <sheetView workbookViewId="0">
      <selection activeCell="A19" sqref="A19:XFD19"/>
    </sheetView>
  </sheetViews>
  <sheetFormatPr defaultRowHeight="15" x14ac:dyDescent="0.25"/>
  <cols>
    <col min="1" max="1" width="9.42578125" style="22" bestFit="1" customWidth="1"/>
    <col min="2" max="2" width="29.7109375" style="22" bestFit="1" customWidth="1"/>
    <col min="3" max="3" width="32.5703125" style="22" bestFit="1" customWidth="1"/>
    <col min="4" max="4" width="33.140625" style="22" bestFit="1" customWidth="1"/>
    <col min="5" max="5" width="43" style="22" bestFit="1" customWidth="1"/>
    <col min="6" max="6" width="19" style="22" bestFit="1" customWidth="1"/>
    <col min="7" max="7" width="19.7109375" style="22" bestFit="1" customWidth="1"/>
    <col min="8" max="8" width="17.28515625" style="22" bestFit="1" customWidth="1"/>
    <col min="9" max="9" width="18.7109375" style="22" bestFit="1" customWidth="1"/>
    <col min="10" max="10" width="19.7109375" style="22" bestFit="1" customWidth="1"/>
    <col min="11" max="11" width="16.5703125" style="22" bestFit="1" customWidth="1"/>
    <col min="12" max="13" width="9.140625" style="22"/>
    <col min="14" max="14" width="13.28515625" style="22" bestFit="1" customWidth="1"/>
    <col min="15" max="15" width="28.28515625" style="22" bestFit="1" customWidth="1"/>
    <col min="16" max="16" width="9.140625" style="22"/>
    <col min="17" max="17" width="27.42578125" style="22" bestFit="1" customWidth="1"/>
    <col min="18" max="16384" width="9.140625" style="22"/>
  </cols>
  <sheetData>
    <row r="1" spans="1:11" s="26" customFormat="1" ht="15.75" x14ac:dyDescent="0.25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/>
    </row>
    <row r="2" spans="1:11" s="26" customFormat="1" ht="15.75" x14ac:dyDescent="0.25">
      <c r="A2" s="23"/>
      <c r="B2" s="23" t="s">
        <v>105</v>
      </c>
      <c r="C2" s="24" t="s">
        <v>11</v>
      </c>
      <c r="D2" s="24" t="s">
        <v>77</v>
      </c>
      <c r="E2" s="24" t="s">
        <v>78</v>
      </c>
      <c r="F2" s="24"/>
      <c r="G2" s="24"/>
      <c r="H2" s="24"/>
      <c r="I2" s="24"/>
      <c r="J2" s="24"/>
      <c r="K2" s="25"/>
    </row>
    <row r="3" spans="1:11" s="26" customFormat="1" ht="15.75" x14ac:dyDescent="0.25">
      <c r="A3" s="23"/>
      <c r="B3" s="23" t="s">
        <v>70</v>
      </c>
      <c r="C3" s="24" t="s">
        <v>11</v>
      </c>
      <c r="D3" s="24" t="s">
        <v>71</v>
      </c>
      <c r="E3" s="24" t="s">
        <v>72</v>
      </c>
      <c r="F3" s="24" t="s">
        <v>73</v>
      </c>
      <c r="G3" s="24"/>
      <c r="H3" s="24"/>
      <c r="I3" s="24"/>
      <c r="J3" s="24"/>
      <c r="K3" s="25"/>
    </row>
    <row r="4" spans="1:11" s="26" customFormat="1" ht="15.75" x14ac:dyDescent="0.25">
      <c r="A4" s="23"/>
      <c r="B4" s="23" t="s">
        <v>74</v>
      </c>
      <c r="C4" s="24" t="s">
        <v>11</v>
      </c>
      <c r="D4" s="24" t="s">
        <v>71</v>
      </c>
      <c r="E4" s="24" t="s">
        <v>72</v>
      </c>
      <c r="F4" s="24" t="s">
        <v>73</v>
      </c>
      <c r="G4" s="24"/>
      <c r="H4" s="24"/>
      <c r="I4" s="24"/>
      <c r="J4" s="24"/>
      <c r="K4" s="25"/>
    </row>
    <row r="5" spans="1:11" s="26" customFormat="1" ht="15.75" x14ac:dyDescent="0.25">
      <c r="A5" s="23"/>
      <c r="B5" s="23" t="s">
        <v>75</v>
      </c>
      <c r="C5" s="24" t="s">
        <v>11</v>
      </c>
      <c r="D5" s="24" t="s">
        <v>71</v>
      </c>
      <c r="E5" s="24" t="s">
        <v>72</v>
      </c>
      <c r="F5" s="24" t="s">
        <v>73</v>
      </c>
      <c r="G5" s="24"/>
      <c r="H5" s="24"/>
      <c r="I5" s="24"/>
      <c r="J5" s="24"/>
      <c r="K5" s="25"/>
    </row>
    <row r="6" spans="1:11" s="26" customFormat="1" ht="15.75" x14ac:dyDescent="0.25">
      <c r="A6" s="23"/>
      <c r="B6" s="23" t="s">
        <v>10</v>
      </c>
      <c r="C6" s="24" t="s">
        <v>11</v>
      </c>
      <c r="D6" s="24" t="s">
        <v>12</v>
      </c>
      <c r="E6" s="24" t="s">
        <v>13</v>
      </c>
      <c r="F6" s="24" t="s">
        <v>14</v>
      </c>
      <c r="G6" s="24" t="s">
        <v>15</v>
      </c>
      <c r="H6" s="24" t="s">
        <v>16</v>
      </c>
      <c r="I6" s="24" t="s">
        <v>17</v>
      </c>
      <c r="J6" s="24"/>
      <c r="K6" s="25"/>
    </row>
    <row r="7" spans="1:11" s="26" customFormat="1" ht="15.75" x14ac:dyDescent="0.25">
      <c r="A7" s="23"/>
      <c r="B7" s="23" t="s">
        <v>76</v>
      </c>
      <c r="C7" s="23" t="s">
        <v>11</v>
      </c>
      <c r="D7" s="23" t="s">
        <v>77</v>
      </c>
      <c r="E7" s="23" t="s">
        <v>78</v>
      </c>
      <c r="F7" s="23" t="s">
        <v>79</v>
      </c>
      <c r="G7" s="23" t="s">
        <v>80</v>
      </c>
      <c r="H7" s="23" t="s">
        <v>17</v>
      </c>
      <c r="I7" s="25" t="s">
        <v>81</v>
      </c>
      <c r="J7" s="25"/>
      <c r="K7" s="25"/>
    </row>
    <row r="8" spans="1:11" s="26" customFormat="1" ht="15.75" x14ac:dyDescent="0.25">
      <c r="A8" s="23"/>
      <c r="B8" s="23" t="s">
        <v>138</v>
      </c>
      <c r="C8" s="23" t="s">
        <v>11</v>
      </c>
      <c r="D8" s="23" t="s">
        <v>77</v>
      </c>
      <c r="E8" s="23" t="s">
        <v>139</v>
      </c>
      <c r="F8" s="23" t="s">
        <v>140</v>
      </c>
      <c r="G8" s="23" t="s">
        <v>141</v>
      </c>
      <c r="H8" s="23" t="s">
        <v>142</v>
      </c>
      <c r="I8" s="25" t="s">
        <v>81</v>
      </c>
      <c r="K8" s="25"/>
    </row>
    <row r="9" spans="1:11" x14ac:dyDescent="0.25">
      <c r="C9" s="30" t="s">
        <v>118</v>
      </c>
      <c r="D9" s="30" t="s">
        <v>119</v>
      </c>
      <c r="E9" s="30" t="s">
        <v>143</v>
      </c>
      <c r="F9" s="30" t="s">
        <v>144</v>
      </c>
      <c r="G9" s="31" t="s">
        <v>145</v>
      </c>
      <c r="H9" s="31" t="s">
        <v>146</v>
      </c>
      <c r="I9" s="31" t="s">
        <v>127</v>
      </c>
      <c r="J9" s="31" t="s">
        <v>128</v>
      </c>
    </row>
    <row r="10" spans="1:11" s="36" customFormat="1" x14ac:dyDescent="0.25">
      <c r="C10" s="36" t="s">
        <v>184</v>
      </c>
      <c r="D10" s="37" t="s">
        <v>129</v>
      </c>
      <c r="E10" s="37">
        <v>36</v>
      </c>
      <c r="F10" s="37">
        <v>2</v>
      </c>
      <c r="G10" s="37">
        <v>9</v>
      </c>
      <c r="H10" s="37">
        <v>0.5</v>
      </c>
      <c r="I10" s="29">
        <v>63</v>
      </c>
      <c r="J10" s="29">
        <v>63.503999999999998</v>
      </c>
    </row>
    <row r="12" spans="1:11" ht="15.75" thickBot="1" x14ac:dyDescent="0.3"/>
    <row r="13" spans="1:11" ht="16.5" thickTop="1" thickBot="1" x14ac:dyDescent="0.3">
      <c r="B13" s="32" t="s">
        <v>132</v>
      </c>
      <c r="C13" s="33" t="s">
        <v>18</v>
      </c>
      <c r="E13" s="32" t="s">
        <v>133</v>
      </c>
      <c r="F13" s="34"/>
    </row>
    <row r="14" spans="1:11" ht="16.5" thickTop="1" thickBot="1" x14ac:dyDescent="0.3">
      <c r="B14" s="32" t="s">
        <v>134</v>
      </c>
      <c r="C14" s="35"/>
    </row>
    <row r="15" spans="1:11" ht="15.75" thickTop="1" x14ac:dyDescent="0.25">
      <c r="B15" s="22" t="s">
        <v>135</v>
      </c>
      <c r="C15" s="22">
        <v>0.36</v>
      </c>
    </row>
    <row r="17" spans="1:9" s="28" customFormat="1" x14ac:dyDescent="0.25">
      <c r="A17" s="27" t="s">
        <v>19</v>
      </c>
      <c r="B17" s="27" t="s">
        <v>20</v>
      </c>
      <c r="C17" s="27" t="str">
        <f>$C$13</f>
        <v>nik80alib2_p80_lay</v>
      </c>
      <c r="D17" s="27" t="str">
        <f>$F$13&amp;C10</f>
        <v>128000c_d1t99_x80pf_gm1173d</v>
      </c>
      <c r="E17" s="27" t="s">
        <v>21</v>
      </c>
      <c r="F17" s="28">
        <f>I10</f>
        <v>63</v>
      </c>
      <c r="G17" s="28">
        <f>J10</f>
        <v>63.503999999999998</v>
      </c>
      <c r="H17" s="28">
        <v>0</v>
      </c>
      <c r="I17" s="28">
        <v>0</v>
      </c>
    </row>
    <row r="18" spans="1:9" x14ac:dyDescent="0.25">
      <c r="A18" s="22" t="s">
        <v>19</v>
      </c>
      <c r="B18" s="22" t="s">
        <v>147</v>
      </c>
      <c r="C18" s="22" t="s">
        <v>23</v>
      </c>
      <c r="D18" s="22" t="s">
        <v>137</v>
      </c>
      <c r="E18" s="22">
        <f>E10</f>
        <v>36</v>
      </c>
      <c r="F18" s="22">
        <f>F10</f>
        <v>2</v>
      </c>
      <c r="G18" s="22">
        <f>G10</f>
        <v>9</v>
      </c>
      <c r="H18" s="22">
        <f>H10</f>
        <v>0.5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D553-2E35-439A-9249-B7D355328C40}">
  <dimension ref="A1:M42"/>
  <sheetViews>
    <sheetView topLeftCell="A23" workbookViewId="0">
      <selection activeCell="E43" sqref="E43"/>
    </sheetView>
  </sheetViews>
  <sheetFormatPr defaultRowHeight="15" x14ac:dyDescent="0.25"/>
  <cols>
    <col min="1" max="1" width="9.42578125" style="22" bestFit="1" customWidth="1"/>
    <col min="2" max="2" width="28.42578125" style="22" bestFit="1" customWidth="1"/>
    <col min="3" max="3" width="29.5703125" style="22" customWidth="1"/>
    <col min="4" max="4" width="32" style="22" bestFit="1" customWidth="1"/>
    <col min="5" max="5" width="43" style="22" bestFit="1" customWidth="1"/>
    <col min="6" max="6" width="19" style="22" bestFit="1" customWidth="1"/>
    <col min="7" max="7" width="18.5703125" style="22" bestFit="1" customWidth="1"/>
    <col min="8" max="9" width="17.28515625" style="22" bestFit="1" customWidth="1"/>
    <col min="10" max="10" width="15.28515625" style="22" bestFit="1" customWidth="1"/>
    <col min="11" max="11" width="12" style="22" bestFit="1" customWidth="1"/>
    <col min="12" max="12" width="7" style="22" bestFit="1" customWidth="1"/>
    <col min="13" max="16384" width="9.140625" style="22"/>
  </cols>
  <sheetData>
    <row r="1" spans="1:13" s="26" customFormat="1" ht="15.75" x14ac:dyDescent="0.25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/>
    </row>
    <row r="2" spans="1:13" s="26" customFormat="1" ht="15.75" x14ac:dyDescent="0.25">
      <c r="A2" s="23"/>
      <c r="B2" s="23" t="s">
        <v>105</v>
      </c>
      <c r="C2" s="24" t="s">
        <v>11</v>
      </c>
      <c r="D2" s="24" t="s">
        <v>77</v>
      </c>
      <c r="E2" s="24" t="s">
        <v>78</v>
      </c>
      <c r="F2" s="24"/>
      <c r="G2" s="24"/>
      <c r="H2" s="24"/>
      <c r="I2" s="24"/>
      <c r="J2" s="24"/>
      <c r="K2" s="25"/>
    </row>
    <row r="3" spans="1:13" s="26" customFormat="1" ht="15.75" x14ac:dyDescent="0.25">
      <c r="A3" s="23"/>
      <c r="B3" s="23" t="s">
        <v>70</v>
      </c>
      <c r="C3" s="24" t="s">
        <v>11</v>
      </c>
      <c r="D3" s="24" t="s">
        <v>71</v>
      </c>
      <c r="E3" s="24" t="s">
        <v>72</v>
      </c>
      <c r="F3" s="24" t="s">
        <v>73</v>
      </c>
      <c r="G3" s="24"/>
      <c r="H3" s="24"/>
      <c r="I3" s="24"/>
      <c r="J3" s="24"/>
      <c r="K3" s="25"/>
    </row>
    <row r="4" spans="1:13" s="26" customFormat="1" ht="15.75" x14ac:dyDescent="0.25">
      <c r="A4" s="23"/>
      <c r="B4" s="23" t="s">
        <v>74</v>
      </c>
      <c r="C4" s="24" t="s">
        <v>11</v>
      </c>
      <c r="D4" s="24" t="s">
        <v>71</v>
      </c>
      <c r="E4" s="24" t="s">
        <v>72</v>
      </c>
      <c r="F4" s="24" t="s">
        <v>73</v>
      </c>
      <c r="G4" s="24"/>
      <c r="H4" s="24"/>
      <c r="I4" s="24"/>
      <c r="J4" s="24"/>
      <c r="K4" s="25"/>
    </row>
    <row r="5" spans="1:13" s="26" customFormat="1" ht="15.75" x14ac:dyDescent="0.25">
      <c r="A5" s="23"/>
      <c r="B5" s="23" t="s">
        <v>75</v>
      </c>
      <c r="C5" s="24" t="s">
        <v>11</v>
      </c>
      <c r="D5" s="24" t="s">
        <v>71</v>
      </c>
      <c r="E5" s="24" t="s">
        <v>72</v>
      </c>
      <c r="F5" s="24" t="s">
        <v>73</v>
      </c>
      <c r="G5" s="24"/>
      <c r="H5" s="24"/>
      <c r="I5" s="24"/>
      <c r="J5" s="24"/>
      <c r="K5" s="25"/>
    </row>
    <row r="6" spans="1:13" s="26" customFormat="1" ht="15.75" x14ac:dyDescent="0.25">
      <c r="A6" s="23"/>
      <c r="B6" s="23" t="s">
        <v>10</v>
      </c>
      <c r="C6" s="24" t="s">
        <v>11</v>
      </c>
      <c r="D6" s="24" t="s">
        <v>12</v>
      </c>
      <c r="E6" s="24" t="s">
        <v>13</v>
      </c>
      <c r="F6" s="24" t="s">
        <v>14</v>
      </c>
      <c r="G6" s="24" t="s">
        <v>15</v>
      </c>
      <c r="H6" s="24" t="s">
        <v>16</v>
      </c>
      <c r="I6" s="24" t="s">
        <v>17</v>
      </c>
      <c r="J6" s="24"/>
      <c r="K6" s="25"/>
    </row>
    <row r="7" spans="1:13" s="26" customFormat="1" ht="15.75" x14ac:dyDescent="0.25">
      <c r="A7" s="23"/>
      <c r="B7" s="23" t="s">
        <v>76</v>
      </c>
      <c r="C7" s="23" t="s">
        <v>11</v>
      </c>
      <c r="D7" s="23" t="s">
        <v>77</v>
      </c>
      <c r="E7" s="23" t="s">
        <v>78</v>
      </c>
      <c r="F7" s="23" t="s">
        <v>79</v>
      </c>
      <c r="G7" s="23" t="s">
        <v>80</v>
      </c>
      <c r="H7" s="23" t="s">
        <v>17</v>
      </c>
      <c r="I7" s="25" t="s">
        <v>81</v>
      </c>
      <c r="J7" s="25"/>
      <c r="K7" s="25"/>
    </row>
    <row r="8" spans="1:13" s="26" customFormat="1" ht="15.75" x14ac:dyDescent="0.25">
      <c r="A8" s="23"/>
      <c r="B8" s="23" t="s">
        <v>109</v>
      </c>
      <c r="C8" s="23" t="s">
        <v>110</v>
      </c>
      <c r="D8" s="23" t="s">
        <v>111</v>
      </c>
      <c r="E8" s="23" t="s">
        <v>112</v>
      </c>
      <c r="F8" s="26" t="s">
        <v>77</v>
      </c>
      <c r="G8" s="23" t="s">
        <v>79</v>
      </c>
      <c r="H8" s="23" t="s">
        <v>80</v>
      </c>
      <c r="I8" s="23" t="s">
        <v>148</v>
      </c>
      <c r="J8" s="25"/>
      <c r="K8" s="25"/>
    </row>
    <row r="9" spans="1:13" s="26" customFormat="1" ht="15.75" x14ac:dyDescent="0.25">
      <c r="A9" s="23"/>
      <c r="B9" s="23" t="s">
        <v>113</v>
      </c>
      <c r="C9" s="23" t="s">
        <v>11</v>
      </c>
      <c r="D9" s="26" t="s">
        <v>77</v>
      </c>
      <c r="E9" s="26" t="s">
        <v>114</v>
      </c>
      <c r="F9" s="26" t="s">
        <v>115</v>
      </c>
      <c r="G9" s="23" t="s">
        <v>116</v>
      </c>
      <c r="H9" s="23" t="s">
        <v>117</v>
      </c>
      <c r="I9" s="25" t="s">
        <v>149</v>
      </c>
      <c r="J9" s="25" t="s">
        <v>81</v>
      </c>
      <c r="K9" s="25"/>
    </row>
    <row r="10" spans="1:13" s="26" customFormat="1" ht="15.75" x14ac:dyDescent="0.25">
      <c r="A10" s="23"/>
      <c r="B10" s="23" t="s">
        <v>150</v>
      </c>
      <c r="C10" s="24" t="s">
        <v>11</v>
      </c>
      <c r="D10" s="24" t="s">
        <v>77</v>
      </c>
      <c r="E10" s="24" t="s">
        <v>151</v>
      </c>
      <c r="F10" s="24" t="s">
        <v>152</v>
      </c>
      <c r="G10" s="24" t="s">
        <v>153</v>
      </c>
      <c r="H10" s="24" t="s">
        <v>154</v>
      </c>
      <c r="I10" s="24" t="s">
        <v>155</v>
      </c>
      <c r="J10" s="24"/>
      <c r="K10" s="25"/>
    </row>
    <row r="11" spans="1:13" x14ac:dyDescent="0.25">
      <c r="C11" s="30" t="s">
        <v>118</v>
      </c>
      <c r="D11" s="30" t="s">
        <v>119</v>
      </c>
      <c r="E11" s="30" t="s">
        <v>120</v>
      </c>
      <c r="F11" s="30" t="s">
        <v>121</v>
      </c>
      <c r="G11" s="30" t="s">
        <v>122</v>
      </c>
      <c r="H11" s="30" t="s">
        <v>123</v>
      </c>
      <c r="I11" s="31" t="s">
        <v>124</v>
      </c>
      <c r="J11" s="31" t="s">
        <v>125</v>
      </c>
      <c r="K11" s="31" t="s">
        <v>126</v>
      </c>
      <c r="L11" s="31" t="s">
        <v>127</v>
      </c>
      <c r="M11" s="31" t="s">
        <v>128</v>
      </c>
    </row>
    <row r="12" spans="1:13" x14ac:dyDescent="0.25">
      <c r="C12" s="28" t="s">
        <v>185</v>
      </c>
      <c r="D12" s="29" t="s">
        <v>129</v>
      </c>
      <c r="E12" s="29">
        <v>2</v>
      </c>
      <c r="F12" s="29">
        <v>30</v>
      </c>
      <c r="G12" s="29" t="str">
        <f>"("&amp;F12-E12+2*$C$21&amp;" "&amp;F12-E12&amp;")"</f>
        <v>(28 28)</v>
      </c>
      <c r="H12" s="28" t="s">
        <v>130</v>
      </c>
      <c r="I12" s="29">
        <v>0.2</v>
      </c>
      <c r="J12" s="29">
        <v>0.4</v>
      </c>
      <c r="K12" s="29" t="s">
        <v>131</v>
      </c>
      <c r="L12" s="29">
        <v>63</v>
      </c>
      <c r="M12" s="29">
        <v>63.503999999999998</v>
      </c>
    </row>
    <row r="13" spans="1:13" x14ac:dyDescent="0.25">
      <c r="C13" s="28" t="s">
        <v>186</v>
      </c>
      <c r="D13" s="29" t="s">
        <v>129</v>
      </c>
      <c r="E13" s="29">
        <v>2.2000000000000002</v>
      </c>
      <c r="F13" s="29">
        <v>30</v>
      </c>
      <c r="G13" s="29" t="str">
        <f>"("&amp;F13-E13&amp;" "&amp;F13-E13&amp;")"</f>
        <v>(27.8 27.8)</v>
      </c>
      <c r="H13" s="28" t="s">
        <v>130</v>
      </c>
      <c r="I13" s="29">
        <v>0.2</v>
      </c>
      <c r="J13" s="29">
        <v>0.4</v>
      </c>
      <c r="K13" s="29" t="s">
        <v>131</v>
      </c>
      <c r="L13" s="29">
        <v>63</v>
      </c>
      <c r="M13" s="29">
        <v>63.503999999999998</v>
      </c>
    </row>
    <row r="14" spans="1:13" x14ac:dyDescent="0.25">
      <c r="C14" s="28" t="s">
        <v>187</v>
      </c>
      <c r="D14" s="29" t="s">
        <v>129</v>
      </c>
      <c r="E14" s="29">
        <v>2.4</v>
      </c>
      <c r="F14" s="29">
        <v>30</v>
      </c>
      <c r="G14" s="29" t="str">
        <f>"("&amp;F14-E14&amp;" "&amp;F14-E14&amp;")"</f>
        <v>(27.6 27.6)</v>
      </c>
      <c r="H14" s="28" t="s">
        <v>130</v>
      </c>
      <c r="I14" s="29">
        <v>0.2</v>
      </c>
      <c r="J14" s="29">
        <v>0.4</v>
      </c>
      <c r="K14" s="29" t="s">
        <v>131</v>
      </c>
      <c r="L14" s="29">
        <v>63</v>
      </c>
      <c r="M14" s="29">
        <v>63.503999999999998</v>
      </c>
    </row>
    <row r="19" spans="1:9" ht="15.75" thickBot="1" x14ac:dyDescent="0.3"/>
    <row r="20" spans="1:9" ht="16.5" thickTop="1" thickBot="1" x14ac:dyDescent="0.3">
      <c r="B20" s="32" t="s">
        <v>132</v>
      </c>
      <c r="C20" s="33" t="s">
        <v>18</v>
      </c>
      <c r="E20" s="32" t="s">
        <v>133</v>
      </c>
      <c r="F20" s="34"/>
      <c r="H20" s="30" t="s">
        <v>156</v>
      </c>
      <c r="I20" s="30">
        <v>-0.5</v>
      </c>
    </row>
    <row r="21" spans="1:9" ht="16.5" thickTop="1" thickBot="1" x14ac:dyDescent="0.3">
      <c r="B21" s="32" t="s">
        <v>157</v>
      </c>
      <c r="C21" s="35"/>
    </row>
    <row r="22" spans="1:9" ht="15.75" thickTop="1" x14ac:dyDescent="0.25"/>
    <row r="24" spans="1:9" s="28" customFormat="1" x14ac:dyDescent="0.25">
      <c r="A24" s="27" t="s">
        <v>19</v>
      </c>
      <c r="B24" s="27" t="s">
        <v>20</v>
      </c>
      <c r="C24" s="27" t="str">
        <f>$C$20</f>
        <v>nik80alib2_p80_lay</v>
      </c>
      <c r="D24" s="27" t="str">
        <f>$F$20&amp;C12</f>
        <v>128000c_d1t99_x80pf_gm1222d</v>
      </c>
      <c r="E24" s="27" t="s">
        <v>21</v>
      </c>
      <c r="F24" s="28">
        <f>L12</f>
        <v>63</v>
      </c>
      <c r="G24" s="28">
        <f>M12</f>
        <v>63.503999999999998</v>
      </c>
      <c r="H24" s="28">
        <v>0</v>
      </c>
      <c r="I24" s="28">
        <v>0</v>
      </c>
    </row>
    <row r="25" spans="1:9" x14ac:dyDescent="0.25">
      <c r="A25" s="22" t="s">
        <v>19</v>
      </c>
      <c r="B25" s="22" t="s">
        <v>136</v>
      </c>
      <c r="C25" s="22" t="s">
        <v>23</v>
      </c>
      <c r="D25" s="22" t="s">
        <v>137</v>
      </c>
      <c r="E25" s="22" t="str">
        <f>"("&amp;E12&amp;" "&amp;E12&amp;")"</f>
        <v>(2 2)</v>
      </c>
      <c r="F25" s="22" t="str">
        <f>K12</f>
        <v>(25 25)</v>
      </c>
      <c r="G25" s="22" t="str">
        <f>G12</f>
        <v>(28 28)</v>
      </c>
      <c r="H25" s="22" t="str">
        <f>H12</f>
        <v>((5))</v>
      </c>
      <c r="I25" s="22">
        <f>[1]gm1_zonal_bkg!$G$5/2</f>
        <v>0.5</v>
      </c>
    </row>
    <row r="26" spans="1:9" x14ac:dyDescent="0.25">
      <c r="A26" s="22" t="s">
        <v>19</v>
      </c>
      <c r="B26" s="22" t="str">
        <f>B25</f>
        <v>xy_canon</v>
      </c>
      <c r="C26" s="22" t="str">
        <f t="shared" ref="C26:I26" si="0">C25</f>
        <v>cv</v>
      </c>
      <c r="D26" s="22" t="s">
        <v>158</v>
      </c>
      <c r="E26" s="22" t="str">
        <f t="shared" si="0"/>
        <v>(2 2)</v>
      </c>
      <c r="F26" s="22" t="str">
        <f t="shared" si="0"/>
        <v>(25 25)</v>
      </c>
      <c r="G26" s="22" t="str">
        <f t="shared" si="0"/>
        <v>(28 28)</v>
      </c>
      <c r="H26" s="22" t="str">
        <f t="shared" si="0"/>
        <v>((5))</v>
      </c>
      <c r="I26" s="22">
        <f t="shared" si="0"/>
        <v>0.5</v>
      </c>
    </row>
    <row r="27" spans="1:9" x14ac:dyDescent="0.25">
      <c r="A27" s="22" t="s">
        <v>19</v>
      </c>
      <c r="B27" s="22" t="s">
        <v>159</v>
      </c>
      <c r="C27" s="22" t="s">
        <v>23</v>
      </c>
      <c r="D27" s="22" t="str">
        <f>D26</f>
        <v>GV1_mask.drawing</v>
      </c>
      <c r="E27" s="22">
        <f>$I$20</f>
        <v>-0.5</v>
      </c>
      <c r="F27" s="22">
        <f t="shared" ref="F27:H27" si="1">$I$20</f>
        <v>-0.5</v>
      </c>
      <c r="G27" s="22">
        <f t="shared" si="1"/>
        <v>-0.5</v>
      </c>
      <c r="H27" s="22">
        <f t="shared" si="1"/>
        <v>-0.5</v>
      </c>
      <c r="I27" s="22" t="b">
        <v>0</v>
      </c>
    </row>
    <row r="28" spans="1:9" x14ac:dyDescent="0.25">
      <c r="A28" s="22" t="s">
        <v>19</v>
      </c>
      <c r="B28" s="22" t="s">
        <v>22</v>
      </c>
      <c r="C28" s="22" t="s">
        <v>23</v>
      </c>
      <c r="D28" s="22" t="s">
        <v>18</v>
      </c>
      <c r="E28" s="22" t="s">
        <v>179</v>
      </c>
    </row>
    <row r="31" spans="1:9" x14ac:dyDescent="0.25">
      <c r="A31" s="27" t="s">
        <v>19</v>
      </c>
      <c r="B31" s="27" t="s">
        <v>20</v>
      </c>
      <c r="C31" s="27" t="str">
        <f>$C$20</f>
        <v>nik80alib2_p80_lay</v>
      </c>
      <c r="D31" s="27" t="str">
        <f>$F$20&amp;C13</f>
        <v>128000c_d1t99_x80pf_gm1223d</v>
      </c>
      <c r="E31" s="27" t="s">
        <v>21</v>
      </c>
      <c r="F31" s="28">
        <f>L13</f>
        <v>63</v>
      </c>
      <c r="G31" s="28">
        <f>M13</f>
        <v>63.503999999999998</v>
      </c>
      <c r="H31" s="28">
        <v>0</v>
      </c>
      <c r="I31" s="28">
        <v>0</v>
      </c>
    </row>
    <row r="32" spans="1:9" x14ac:dyDescent="0.25">
      <c r="A32" s="38" t="s">
        <v>19</v>
      </c>
      <c r="B32" s="22" t="s">
        <v>136</v>
      </c>
      <c r="C32" s="22" t="s">
        <v>23</v>
      </c>
      <c r="D32" s="22" t="s">
        <v>137</v>
      </c>
      <c r="E32" s="22" t="str">
        <f>"("&amp;E13&amp;" "&amp;E13&amp;")"</f>
        <v>(2.2 2.2)</v>
      </c>
      <c r="F32" s="22" t="str">
        <f>K13</f>
        <v>(25 25)</v>
      </c>
      <c r="G32" s="22" t="str">
        <f>G13</f>
        <v>(27.8 27.8)</v>
      </c>
      <c r="H32" s="22" t="str">
        <f>H13</f>
        <v>((5))</v>
      </c>
      <c r="I32" s="22">
        <f>[1]gm1_zonal_bkg!$G$5/2</f>
        <v>0.5</v>
      </c>
    </row>
    <row r="33" spans="1:9" x14ac:dyDescent="0.25">
      <c r="A33" s="38" t="s">
        <v>19</v>
      </c>
      <c r="B33" s="22" t="str">
        <f>B32</f>
        <v>xy_canon</v>
      </c>
      <c r="C33" s="22" t="str">
        <f t="shared" ref="C33" si="2">C32</f>
        <v>cv</v>
      </c>
      <c r="D33" s="22" t="s">
        <v>158</v>
      </c>
      <c r="E33" s="22" t="str">
        <f t="shared" ref="E33:I33" si="3">E32</f>
        <v>(2.2 2.2)</v>
      </c>
      <c r="F33" s="22" t="str">
        <f t="shared" si="3"/>
        <v>(25 25)</v>
      </c>
      <c r="G33" s="22" t="str">
        <f t="shared" si="3"/>
        <v>(27.8 27.8)</v>
      </c>
      <c r="H33" s="22" t="str">
        <f t="shared" si="3"/>
        <v>((5))</v>
      </c>
      <c r="I33" s="22">
        <f t="shared" si="3"/>
        <v>0.5</v>
      </c>
    </row>
    <row r="34" spans="1:9" x14ac:dyDescent="0.25">
      <c r="A34" s="38" t="s">
        <v>19</v>
      </c>
      <c r="B34" s="22" t="s">
        <v>159</v>
      </c>
      <c r="C34" s="22" t="s">
        <v>23</v>
      </c>
      <c r="D34" s="22" t="str">
        <f>D33</f>
        <v>GV1_mask.drawing</v>
      </c>
      <c r="E34" s="22">
        <f>$I$20</f>
        <v>-0.5</v>
      </c>
      <c r="F34" s="22">
        <f t="shared" ref="F34:H34" si="4">$I$20</f>
        <v>-0.5</v>
      </c>
      <c r="G34" s="22">
        <f t="shared" si="4"/>
        <v>-0.5</v>
      </c>
      <c r="H34" s="22">
        <f t="shared" si="4"/>
        <v>-0.5</v>
      </c>
      <c r="I34" s="22" t="b">
        <v>0</v>
      </c>
    </row>
    <row r="35" spans="1:9" x14ac:dyDescent="0.25">
      <c r="A35" s="38" t="s">
        <v>19</v>
      </c>
      <c r="B35" s="22" t="s">
        <v>22</v>
      </c>
      <c r="C35" s="22" t="s">
        <v>23</v>
      </c>
      <c r="D35" s="22" t="s">
        <v>18</v>
      </c>
      <c r="E35" s="22" t="s">
        <v>179</v>
      </c>
    </row>
    <row r="38" spans="1:9" x14ac:dyDescent="0.25">
      <c r="A38" s="27" t="s">
        <v>19</v>
      </c>
      <c r="B38" s="27" t="s">
        <v>20</v>
      </c>
      <c r="C38" s="27" t="str">
        <f>$C$20</f>
        <v>nik80alib2_p80_lay</v>
      </c>
      <c r="D38" s="27" t="str">
        <f>$F$20&amp;C14</f>
        <v>128000c_d1t99_x80pf_gm1224d</v>
      </c>
      <c r="E38" s="27" t="s">
        <v>21</v>
      </c>
      <c r="F38" s="28">
        <f>L14</f>
        <v>63</v>
      </c>
      <c r="G38" s="28">
        <f>M14</f>
        <v>63.503999999999998</v>
      </c>
      <c r="H38" s="28">
        <v>0</v>
      </c>
      <c r="I38" s="28">
        <v>0</v>
      </c>
    </row>
    <row r="39" spans="1:9" x14ac:dyDescent="0.25">
      <c r="A39" s="38" t="s">
        <v>19</v>
      </c>
      <c r="B39" s="22" t="s">
        <v>136</v>
      </c>
      <c r="C39" s="22" t="s">
        <v>23</v>
      </c>
      <c r="D39" s="22" t="s">
        <v>137</v>
      </c>
      <c r="E39" s="22" t="str">
        <f>"("&amp;E14&amp;" "&amp;E14&amp;")"</f>
        <v>(2.4 2.4)</v>
      </c>
      <c r="F39" s="22" t="str">
        <f>K14</f>
        <v>(25 25)</v>
      </c>
      <c r="G39" s="22" t="str">
        <f>G14</f>
        <v>(27.6 27.6)</v>
      </c>
      <c r="H39" s="22" t="str">
        <f>H14</f>
        <v>((5))</v>
      </c>
      <c r="I39" s="22">
        <f>[1]gm1_zonal_bkg!$G$5/2</f>
        <v>0.5</v>
      </c>
    </row>
    <row r="40" spans="1:9" x14ac:dyDescent="0.25">
      <c r="A40" s="38" t="s">
        <v>19</v>
      </c>
      <c r="B40" s="22" t="str">
        <f>B39</f>
        <v>xy_canon</v>
      </c>
      <c r="C40" s="22" t="str">
        <f t="shared" ref="C40" si="5">C39</f>
        <v>cv</v>
      </c>
      <c r="D40" s="22" t="s">
        <v>158</v>
      </c>
      <c r="E40" s="22" t="str">
        <f t="shared" ref="E40:I40" si="6">E39</f>
        <v>(2.4 2.4)</v>
      </c>
      <c r="F40" s="22" t="str">
        <f t="shared" si="6"/>
        <v>(25 25)</v>
      </c>
      <c r="G40" s="22" t="str">
        <f t="shared" si="6"/>
        <v>(27.6 27.6)</v>
      </c>
      <c r="H40" s="22" t="str">
        <f t="shared" si="6"/>
        <v>((5))</v>
      </c>
      <c r="I40" s="22">
        <f t="shared" si="6"/>
        <v>0.5</v>
      </c>
    </row>
    <row r="41" spans="1:9" x14ac:dyDescent="0.25">
      <c r="A41" s="38" t="s">
        <v>19</v>
      </c>
      <c r="B41" s="22" t="s">
        <v>159</v>
      </c>
      <c r="C41" s="22" t="s">
        <v>23</v>
      </c>
      <c r="D41" s="22" t="str">
        <f>D40</f>
        <v>GV1_mask.drawing</v>
      </c>
      <c r="E41" s="22">
        <f>$I$20</f>
        <v>-0.5</v>
      </c>
      <c r="F41" s="22">
        <f t="shared" ref="F41:H41" si="7">$I$20</f>
        <v>-0.5</v>
      </c>
      <c r="G41" s="22">
        <f t="shared" si="7"/>
        <v>-0.5</v>
      </c>
      <c r="H41" s="22">
        <f t="shared" si="7"/>
        <v>-0.5</v>
      </c>
      <c r="I41" s="22" t="b">
        <v>0</v>
      </c>
    </row>
    <row r="42" spans="1:9" x14ac:dyDescent="0.25">
      <c r="A42" s="38" t="s">
        <v>19</v>
      </c>
      <c r="B42" s="22" t="s">
        <v>22</v>
      </c>
      <c r="C42" s="22" t="s">
        <v>23</v>
      </c>
      <c r="D42" s="22" t="s">
        <v>18</v>
      </c>
      <c r="E42" s="22" t="s">
        <v>179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0F494-E527-4017-BD2C-FE6CFE8F7555}">
  <dimension ref="A1:N32"/>
  <sheetViews>
    <sheetView topLeftCell="A9" workbookViewId="0">
      <selection activeCell="A33" sqref="A33:XFD33"/>
    </sheetView>
  </sheetViews>
  <sheetFormatPr defaultRowHeight="15" x14ac:dyDescent="0.25"/>
  <cols>
    <col min="1" max="1" width="9.42578125" style="22" bestFit="1" customWidth="1"/>
    <col min="2" max="2" width="28.42578125" style="22" bestFit="1" customWidth="1"/>
    <col min="3" max="3" width="27.28515625" style="22" bestFit="1" customWidth="1"/>
    <col min="4" max="4" width="33.140625" style="22" bestFit="1" customWidth="1"/>
    <col min="5" max="5" width="43" style="22" bestFit="1" customWidth="1"/>
    <col min="6" max="6" width="19" style="22" bestFit="1" customWidth="1"/>
    <col min="7" max="7" width="19.7109375" style="22" bestFit="1" customWidth="1"/>
    <col min="8" max="8" width="17.28515625" style="22" bestFit="1" customWidth="1"/>
    <col min="9" max="9" width="18.7109375" style="22" bestFit="1" customWidth="1"/>
    <col min="10" max="10" width="19.7109375" style="22" bestFit="1" customWidth="1"/>
    <col min="11" max="11" width="16.5703125" style="22" bestFit="1" customWidth="1"/>
    <col min="12" max="13" width="9.140625" style="22"/>
    <col min="14" max="14" width="13.28515625" style="22" bestFit="1" customWidth="1"/>
    <col min="15" max="15" width="28.28515625" style="22" bestFit="1" customWidth="1"/>
    <col min="16" max="16" width="9.140625" style="22"/>
    <col min="17" max="17" width="27.42578125" style="22" bestFit="1" customWidth="1"/>
    <col min="18" max="16384" width="9.140625" style="22"/>
  </cols>
  <sheetData>
    <row r="1" spans="1:14" s="26" customFormat="1" ht="15.75" x14ac:dyDescent="0.25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/>
    </row>
    <row r="2" spans="1:14" s="26" customFormat="1" ht="15.75" x14ac:dyDescent="0.25">
      <c r="A2" s="23"/>
      <c r="B2" s="23" t="s">
        <v>105</v>
      </c>
      <c r="C2" s="24" t="s">
        <v>11</v>
      </c>
      <c r="D2" s="24" t="s">
        <v>77</v>
      </c>
      <c r="E2" s="24" t="s">
        <v>78</v>
      </c>
      <c r="F2" s="24"/>
      <c r="G2" s="24"/>
      <c r="H2" s="24"/>
      <c r="I2" s="24"/>
      <c r="J2" s="24"/>
      <c r="K2" s="25"/>
    </row>
    <row r="3" spans="1:14" s="26" customFormat="1" ht="15.75" x14ac:dyDescent="0.25">
      <c r="A3" s="23"/>
      <c r="B3" s="23" t="s">
        <v>70</v>
      </c>
      <c r="C3" s="24" t="s">
        <v>11</v>
      </c>
      <c r="D3" s="24" t="s">
        <v>71</v>
      </c>
      <c r="E3" s="24" t="s">
        <v>72</v>
      </c>
      <c r="F3" s="24" t="s">
        <v>73</v>
      </c>
      <c r="G3" s="24"/>
      <c r="H3" s="24"/>
      <c r="I3" s="24"/>
      <c r="J3" s="24"/>
      <c r="K3" s="25"/>
    </row>
    <row r="4" spans="1:14" s="26" customFormat="1" ht="15.75" x14ac:dyDescent="0.25">
      <c r="A4" s="23"/>
      <c r="B4" s="23" t="s">
        <v>74</v>
      </c>
      <c r="C4" s="24" t="s">
        <v>11</v>
      </c>
      <c r="D4" s="24" t="s">
        <v>71</v>
      </c>
      <c r="E4" s="24" t="s">
        <v>72</v>
      </c>
      <c r="F4" s="24" t="s">
        <v>73</v>
      </c>
      <c r="G4" s="24"/>
      <c r="H4" s="24"/>
      <c r="I4" s="24"/>
      <c r="J4" s="24"/>
      <c r="K4" s="25"/>
    </row>
    <row r="5" spans="1:14" s="26" customFormat="1" ht="15.75" x14ac:dyDescent="0.25">
      <c r="A5" s="23"/>
      <c r="B5" s="23" t="s">
        <v>75</v>
      </c>
      <c r="C5" s="24" t="s">
        <v>11</v>
      </c>
      <c r="D5" s="24" t="s">
        <v>71</v>
      </c>
      <c r="E5" s="24" t="s">
        <v>72</v>
      </c>
      <c r="F5" s="24" t="s">
        <v>73</v>
      </c>
      <c r="G5" s="24"/>
      <c r="H5" s="24"/>
      <c r="I5" s="24"/>
      <c r="J5" s="24"/>
      <c r="K5" s="25"/>
    </row>
    <row r="6" spans="1:14" s="26" customFormat="1" ht="15.75" x14ac:dyDescent="0.25">
      <c r="A6" s="23"/>
      <c r="B6" s="23" t="s">
        <v>10</v>
      </c>
      <c r="C6" s="24" t="s">
        <v>11</v>
      </c>
      <c r="D6" s="24" t="s">
        <v>12</v>
      </c>
      <c r="E6" s="24" t="s">
        <v>13</v>
      </c>
      <c r="F6" s="24" t="s">
        <v>14</v>
      </c>
      <c r="G6" s="24" t="s">
        <v>15</v>
      </c>
      <c r="H6" s="24" t="s">
        <v>16</v>
      </c>
      <c r="I6" s="24" t="s">
        <v>17</v>
      </c>
      <c r="J6" s="24"/>
      <c r="K6" s="25"/>
    </row>
    <row r="7" spans="1:14" s="26" customFormat="1" ht="15.75" x14ac:dyDescent="0.25">
      <c r="A7" s="23"/>
      <c r="B7" s="23" t="s">
        <v>76</v>
      </c>
      <c r="C7" s="23" t="s">
        <v>11</v>
      </c>
      <c r="D7" s="23" t="s">
        <v>77</v>
      </c>
      <c r="E7" s="23" t="s">
        <v>78</v>
      </c>
      <c r="F7" s="23" t="s">
        <v>79</v>
      </c>
      <c r="G7" s="23" t="s">
        <v>80</v>
      </c>
      <c r="H7" s="23" t="s">
        <v>17</v>
      </c>
      <c r="I7" s="25" t="s">
        <v>81</v>
      </c>
      <c r="J7" s="25"/>
      <c r="K7" s="25"/>
    </row>
    <row r="8" spans="1:14" s="26" customFormat="1" ht="15.75" x14ac:dyDescent="0.25">
      <c r="A8" s="23"/>
      <c r="B8" s="23" t="s">
        <v>113</v>
      </c>
      <c r="C8" s="23" t="s">
        <v>11</v>
      </c>
      <c r="D8" s="26" t="s">
        <v>77</v>
      </c>
      <c r="E8" s="26" t="s">
        <v>114</v>
      </c>
      <c r="F8" s="26" t="s">
        <v>115</v>
      </c>
      <c r="G8" s="23" t="s">
        <v>116</v>
      </c>
      <c r="H8" s="23" t="s">
        <v>117</v>
      </c>
      <c r="I8" s="25" t="s">
        <v>81</v>
      </c>
      <c r="K8" s="25"/>
    </row>
    <row r="9" spans="1:14" s="26" customFormat="1" ht="15.75" x14ac:dyDescent="0.25">
      <c r="A9" s="23"/>
      <c r="B9" s="23" t="s">
        <v>109</v>
      </c>
      <c r="C9" s="23" t="s">
        <v>110</v>
      </c>
      <c r="D9" s="23" t="s">
        <v>111</v>
      </c>
      <c r="E9" s="23" t="s">
        <v>112</v>
      </c>
      <c r="F9" s="26" t="s">
        <v>77</v>
      </c>
      <c r="G9" s="23" t="s">
        <v>79</v>
      </c>
      <c r="H9" s="23" t="s">
        <v>80</v>
      </c>
      <c r="I9" s="23" t="s">
        <v>148</v>
      </c>
      <c r="J9" s="25"/>
      <c r="K9" s="25"/>
    </row>
    <row r="10" spans="1:14" s="26" customFormat="1" ht="15.75" x14ac:dyDescent="0.25">
      <c r="A10" s="23"/>
      <c r="B10" s="23" t="s">
        <v>160</v>
      </c>
      <c r="C10" s="23" t="s">
        <v>11</v>
      </c>
      <c r="D10" s="23" t="s">
        <v>77</v>
      </c>
      <c r="E10" s="23" t="s">
        <v>79</v>
      </c>
      <c r="F10" s="23" t="s">
        <v>161</v>
      </c>
      <c r="G10" s="23" t="s">
        <v>162</v>
      </c>
      <c r="H10" s="23" t="s">
        <v>163</v>
      </c>
      <c r="I10" s="25" t="s">
        <v>81</v>
      </c>
      <c r="K10" s="25"/>
    </row>
    <row r="11" spans="1:14" s="26" customFormat="1" ht="15.75" x14ac:dyDescent="0.25">
      <c r="A11" s="23"/>
      <c r="B11" s="23" t="s">
        <v>150</v>
      </c>
      <c r="C11" s="24" t="s">
        <v>11</v>
      </c>
      <c r="D11" s="24" t="s">
        <v>77</v>
      </c>
      <c r="E11" s="24" t="s">
        <v>151</v>
      </c>
      <c r="F11" s="24" t="s">
        <v>152</v>
      </c>
      <c r="G11" s="24" t="s">
        <v>153</v>
      </c>
      <c r="H11" s="24" t="s">
        <v>154</v>
      </c>
      <c r="I11" s="24" t="s">
        <v>155</v>
      </c>
      <c r="J11" s="24"/>
      <c r="K11" s="25"/>
    </row>
    <row r="12" spans="1:14" x14ac:dyDescent="0.25">
      <c r="C12" s="30" t="s">
        <v>118</v>
      </c>
      <c r="D12" s="30" t="s">
        <v>119</v>
      </c>
      <c r="E12" s="30" t="s">
        <v>120</v>
      </c>
      <c r="F12" s="30" t="s">
        <v>164</v>
      </c>
      <c r="G12" s="30" t="s">
        <v>135</v>
      </c>
      <c r="H12" s="31" t="s">
        <v>124</v>
      </c>
      <c r="I12" s="31" t="s">
        <v>125</v>
      </c>
      <c r="J12" s="39" t="s">
        <v>165</v>
      </c>
      <c r="K12" s="39" t="s">
        <v>166</v>
      </c>
      <c r="L12" s="31" t="s">
        <v>127</v>
      </c>
      <c r="M12" s="31" t="s">
        <v>128</v>
      </c>
      <c r="N12" s="31" t="s">
        <v>167</v>
      </c>
    </row>
    <row r="13" spans="1:14" s="36" customFormat="1" x14ac:dyDescent="0.25">
      <c r="C13" s="36" t="s">
        <v>188</v>
      </c>
      <c r="D13" s="37" t="s">
        <v>129</v>
      </c>
      <c r="E13" s="37">
        <v>2.2000000000000002</v>
      </c>
      <c r="F13" s="37">
        <f t="shared" ref="F13" si="0">N13-E13</f>
        <v>33.799999999999997</v>
      </c>
      <c r="G13" s="37">
        <v>0</v>
      </c>
      <c r="H13" s="37">
        <v>0.2</v>
      </c>
      <c r="I13" s="37">
        <v>0.4</v>
      </c>
      <c r="J13" s="37">
        <f t="shared" ref="J13" si="1">F13-2*G13</f>
        <v>33.799999999999997</v>
      </c>
      <c r="K13" s="37">
        <f t="shared" ref="K13" si="2">F13-2*G13</f>
        <v>33.799999999999997</v>
      </c>
      <c r="L13" s="29">
        <v>63</v>
      </c>
      <c r="M13" s="29">
        <v>63.503999999999998</v>
      </c>
      <c r="N13" s="37">
        <v>36</v>
      </c>
    </row>
    <row r="21" spans="1:9" ht="15.75" thickBot="1" x14ac:dyDescent="0.3">
      <c r="H21" s="30" t="s">
        <v>168</v>
      </c>
      <c r="I21" s="30">
        <v>-0.4</v>
      </c>
    </row>
    <row r="22" spans="1:9" ht="16.5" thickTop="1" thickBot="1" x14ac:dyDescent="0.3">
      <c r="B22" s="32" t="s">
        <v>132</v>
      </c>
      <c r="C22" s="33" t="s">
        <v>18</v>
      </c>
      <c r="E22" s="32" t="s">
        <v>133</v>
      </c>
      <c r="F22" s="34"/>
    </row>
    <row r="23" spans="1:9" ht="16.5" thickTop="1" thickBot="1" x14ac:dyDescent="0.3">
      <c r="B23" s="32" t="s">
        <v>134</v>
      </c>
      <c r="C23" s="35"/>
    </row>
    <row r="24" spans="1:9" ht="15.75" thickTop="1" x14ac:dyDescent="0.25">
      <c r="B24" s="22" t="s">
        <v>169</v>
      </c>
      <c r="C24" s="22">
        <v>48</v>
      </c>
      <c r="D24" s="22">
        <v>48</v>
      </c>
    </row>
    <row r="26" spans="1:9" s="28" customFormat="1" x14ac:dyDescent="0.25">
      <c r="A26" s="27" t="s">
        <v>19</v>
      </c>
      <c r="B26" s="27" t="s">
        <v>170</v>
      </c>
      <c r="C26" s="27" t="str">
        <f>C22</f>
        <v>nik80alib2_p80_lay</v>
      </c>
      <c r="D26" s="27" t="str">
        <f>$F$22&amp;C13</f>
        <v>128000c_d1t99_x80pf_gm1355d</v>
      </c>
      <c r="E26" s="27" t="str">
        <f>"("&amp;L13&amp;" "&amp;M13&amp;")"</f>
        <v>(63 63.504)</v>
      </c>
      <c r="F26" s="22" t="s">
        <v>171</v>
      </c>
      <c r="G26" s="11">
        <v>1</v>
      </c>
      <c r="H26" s="11">
        <v>2</v>
      </c>
      <c r="I26" s="40" t="b">
        <v>1</v>
      </c>
    </row>
    <row r="27" spans="1:9" s="42" customFormat="1" x14ac:dyDescent="0.25">
      <c r="A27" s="41" t="s">
        <v>19</v>
      </c>
      <c r="B27" s="41" t="s">
        <v>20</v>
      </c>
      <c r="C27" s="41" t="str">
        <f>$C$22</f>
        <v>nik80alib2_p80_lay</v>
      </c>
      <c r="D27" s="41" t="str">
        <f>$F$22&amp;C13</f>
        <v>128000c_d1t99_x80pf_gm1355d</v>
      </c>
      <c r="E27" s="41" t="s">
        <v>172</v>
      </c>
      <c r="F27" s="42">
        <f>L13</f>
        <v>63</v>
      </c>
      <c r="G27" s="42">
        <f>M13</f>
        <v>63.503999999999998</v>
      </c>
      <c r="H27" s="42">
        <v>0</v>
      </c>
      <c r="I27" s="42">
        <v>0</v>
      </c>
    </row>
    <row r="28" spans="1:9" x14ac:dyDescent="0.25">
      <c r="A28" s="22" t="s">
        <v>19</v>
      </c>
      <c r="B28" s="22" t="s">
        <v>173</v>
      </c>
      <c r="C28" s="22" t="s">
        <v>23</v>
      </c>
      <c r="D28" s="22" t="s">
        <v>174</v>
      </c>
      <c r="E28" s="22" t="str">
        <f>-C24/2&amp;" "&amp;-D24/2&amp;" "&amp;C24/2&amp;" "&amp;D24/2</f>
        <v>-24 -24 24 24</v>
      </c>
    </row>
    <row r="29" spans="1:9" x14ac:dyDescent="0.25">
      <c r="A29" s="22" t="s">
        <v>19</v>
      </c>
      <c r="B29" s="22" t="s">
        <v>175</v>
      </c>
      <c r="C29" s="22" t="s">
        <v>23</v>
      </c>
      <c r="D29" s="22" t="s">
        <v>137</v>
      </c>
      <c r="E29" s="22">
        <f>E13</f>
        <v>2.2000000000000002</v>
      </c>
      <c r="F29" s="22">
        <f>F13</f>
        <v>33.799999999999997</v>
      </c>
      <c r="G29" s="22">
        <f>J13</f>
        <v>33.799999999999997</v>
      </c>
      <c r="H29" s="22">
        <f>K13</f>
        <v>33.799999999999997</v>
      </c>
    </row>
    <row r="30" spans="1:9" x14ac:dyDescent="0.25">
      <c r="A30" s="22" t="s">
        <v>19</v>
      </c>
      <c r="B30" s="22" t="s">
        <v>175</v>
      </c>
      <c r="C30" s="22" t="s">
        <v>23</v>
      </c>
      <c r="D30" s="22" t="s">
        <v>158</v>
      </c>
      <c r="E30" s="22">
        <f>E29</f>
        <v>2.2000000000000002</v>
      </c>
      <c r="F30" s="22">
        <f t="shared" ref="F30:H30" si="3">F29</f>
        <v>33.799999999999997</v>
      </c>
      <c r="G30" s="22">
        <f t="shared" si="3"/>
        <v>33.799999999999997</v>
      </c>
      <c r="H30" s="22">
        <f t="shared" si="3"/>
        <v>33.799999999999997</v>
      </c>
    </row>
    <row r="31" spans="1:9" x14ac:dyDescent="0.25">
      <c r="A31" s="22" t="s">
        <v>19</v>
      </c>
      <c r="B31" s="22" t="s">
        <v>159</v>
      </c>
      <c r="C31" s="22" t="s">
        <v>23</v>
      </c>
      <c r="D31" s="22" t="str">
        <f>D30</f>
        <v>GV1_mask.drawing</v>
      </c>
      <c r="E31" s="22">
        <f>$I$21</f>
        <v>-0.4</v>
      </c>
      <c r="F31" s="22">
        <f t="shared" ref="F31:H31" si="4">$I$21</f>
        <v>-0.4</v>
      </c>
      <c r="G31" s="22">
        <f t="shared" si="4"/>
        <v>-0.4</v>
      </c>
      <c r="H31" s="22">
        <f t="shared" si="4"/>
        <v>-0.4</v>
      </c>
      <c r="I31" s="22" t="b">
        <v>0</v>
      </c>
    </row>
    <row r="32" spans="1:9" x14ac:dyDescent="0.25">
      <c r="A32" s="22" t="s">
        <v>19</v>
      </c>
      <c r="B32" s="22" t="s">
        <v>176</v>
      </c>
      <c r="C32" s="22" t="s">
        <v>23</v>
      </c>
      <c r="D32" s="22" t="s">
        <v>171</v>
      </c>
      <c r="E32" s="22" t="s">
        <v>174</v>
      </c>
      <c r="F32" s="22" t="s">
        <v>137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6A6F-C1B0-4514-B848-6E9B82F9415B}">
  <dimension ref="A1:K25"/>
  <sheetViews>
    <sheetView topLeftCell="A4" workbookViewId="0">
      <selection activeCell="A26" sqref="A26:XFD26"/>
    </sheetView>
  </sheetViews>
  <sheetFormatPr defaultRowHeight="15" x14ac:dyDescent="0.25"/>
  <cols>
    <col min="1" max="1" width="9.42578125" style="22" bestFit="1" customWidth="1"/>
    <col min="2" max="2" width="29.7109375" style="22" bestFit="1" customWidth="1"/>
    <col min="3" max="3" width="32.5703125" style="22" bestFit="1" customWidth="1"/>
    <col min="4" max="4" width="33.140625" style="22" bestFit="1" customWidth="1"/>
    <col min="5" max="5" width="43" style="22" bestFit="1" customWidth="1"/>
    <col min="6" max="6" width="19" style="22" bestFit="1" customWidth="1"/>
    <col min="7" max="7" width="19.7109375" style="22" bestFit="1" customWidth="1"/>
    <col min="8" max="8" width="17.28515625" style="22" bestFit="1" customWidth="1"/>
    <col min="9" max="9" width="18.7109375" style="22" bestFit="1" customWidth="1"/>
    <col min="10" max="10" width="19.7109375" style="22" bestFit="1" customWidth="1"/>
    <col min="11" max="11" width="16.5703125" style="22" bestFit="1" customWidth="1"/>
    <col min="12" max="13" width="9.140625" style="22"/>
    <col min="14" max="14" width="13.28515625" style="22" bestFit="1" customWidth="1"/>
    <col min="15" max="15" width="28.28515625" style="22" bestFit="1" customWidth="1"/>
    <col min="16" max="16" width="9.140625" style="22"/>
    <col min="17" max="17" width="27.42578125" style="22" bestFit="1" customWidth="1"/>
    <col min="18" max="16384" width="9.140625" style="22"/>
  </cols>
  <sheetData>
    <row r="1" spans="1:11" s="26" customFormat="1" ht="15.75" x14ac:dyDescent="0.25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/>
    </row>
    <row r="2" spans="1:11" s="26" customFormat="1" ht="15.75" x14ac:dyDescent="0.25">
      <c r="A2" s="23"/>
      <c r="B2" s="23" t="s">
        <v>105</v>
      </c>
      <c r="C2" s="24" t="s">
        <v>11</v>
      </c>
      <c r="D2" s="24" t="s">
        <v>77</v>
      </c>
      <c r="E2" s="24" t="s">
        <v>78</v>
      </c>
      <c r="F2" s="24"/>
      <c r="G2" s="24"/>
      <c r="H2" s="24"/>
      <c r="I2" s="24"/>
      <c r="J2" s="24"/>
      <c r="K2" s="25"/>
    </row>
    <row r="3" spans="1:11" s="26" customFormat="1" ht="15.75" x14ac:dyDescent="0.25">
      <c r="A3" s="23"/>
      <c r="B3" s="23" t="s">
        <v>70</v>
      </c>
      <c r="C3" s="24" t="s">
        <v>11</v>
      </c>
      <c r="D3" s="24" t="s">
        <v>71</v>
      </c>
      <c r="E3" s="24" t="s">
        <v>72</v>
      </c>
      <c r="F3" s="24" t="s">
        <v>73</v>
      </c>
      <c r="G3" s="24"/>
      <c r="H3" s="24"/>
      <c r="I3" s="24"/>
      <c r="J3" s="24"/>
      <c r="K3" s="25"/>
    </row>
    <row r="4" spans="1:11" s="26" customFormat="1" ht="15.75" x14ac:dyDescent="0.25">
      <c r="A4" s="23"/>
      <c r="B4" s="23" t="s">
        <v>74</v>
      </c>
      <c r="C4" s="24" t="s">
        <v>11</v>
      </c>
      <c r="D4" s="24" t="s">
        <v>71</v>
      </c>
      <c r="E4" s="24" t="s">
        <v>72</v>
      </c>
      <c r="F4" s="24" t="s">
        <v>73</v>
      </c>
      <c r="G4" s="24"/>
      <c r="H4" s="24"/>
      <c r="I4" s="24"/>
      <c r="J4" s="24"/>
      <c r="K4" s="25"/>
    </row>
    <row r="5" spans="1:11" s="26" customFormat="1" ht="15.75" x14ac:dyDescent="0.25">
      <c r="A5" s="23"/>
      <c r="B5" s="23" t="s">
        <v>75</v>
      </c>
      <c r="C5" s="24" t="s">
        <v>11</v>
      </c>
      <c r="D5" s="24" t="s">
        <v>71</v>
      </c>
      <c r="E5" s="24" t="s">
        <v>72</v>
      </c>
      <c r="F5" s="24" t="s">
        <v>73</v>
      </c>
      <c r="G5" s="24"/>
      <c r="H5" s="24"/>
      <c r="I5" s="24"/>
      <c r="J5" s="24"/>
      <c r="K5" s="25"/>
    </row>
    <row r="6" spans="1:11" s="26" customFormat="1" ht="15.75" x14ac:dyDescent="0.25">
      <c r="A6" s="23"/>
      <c r="B6" s="23" t="s">
        <v>10</v>
      </c>
      <c r="C6" s="24" t="s">
        <v>11</v>
      </c>
      <c r="D6" s="24" t="s">
        <v>12</v>
      </c>
      <c r="E6" s="24" t="s">
        <v>13</v>
      </c>
      <c r="F6" s="24" t="s">
        <v>14</v>
      </c>
      <c r="G6" s="24" t="s">
        <v>15</v>
      </c>
      <c r="H6" s="24" t="s">
        <v>16</v>
      </c>
      <c r="I6" s="24" t="s">
        <v>17</v>
      </c>
      <c r="J6" s="24"/>
      <c r="K6" s="25"/>
    </row>
    <row r="7" spans="1:11" s="26" customFormat="1" ht="15.75" x14ac:dyDescent="0.25">
      <c r="A7" s="23"/>
      <c r="B7" s="23" t="s">
        <v>76</v>
      </c>
      <c r="C7" s="23" t="s">
        <v>11</v>
      </c>
      <c r="D7" s="23" t="s">
        <v>77</v>
      </c>
      <c r="E7" s="23" t="s">
        <v>78</v>
      </c>
      <c r="F7" s="23" t="s">
        <v>79</v>
      </c>
      <c r="G7" s="23" t="s">
        <v>80</v>
      </c>
      <c r="H7" s="23" t="s">
        <v>17</v>
      </c>
      <c r="I7" s="25" t="s">
        <v>81</v>
      </c>
      <c r="J7" s="25"/>
      <c r="K7" s="25"/>
    </row>
    <row r="8" spans="1:11" s="26" customFormat="1" ht="15.75" x14ac:dyDescent="0.25">
      <c r="A8" s="23"/>
      <c r="B8" s="23" t="s">
        <v>109</v>
      </c>
      <c r="C8" s="23" t="s">
        <v>110</v>
      </c>
      <c r="D8" s="23" t="s">
        <v>111</v>
      </c>
      <c r="E8" s="23" t="s">
        <v>112</v>
      </c>
      <c r="F8" s="26" t="s">
        <v>77</v>
      </c>
      <c r="G8" s="23" t="s">
        <v>79</v>
      </c>
      <c r="H8" s="23" t="s">
        <v>80</v>
      </c>
      <c r="I8" s="23" t="s">
        <v>148</v>
      </c>
      <c r="J8" s="25"/>
      <c r="K8" s="25"/>
    </row>
    <row r="9" spans="1:11" s="26" customFormat="1" ht="15.75" x14ac:dyDescent="0.25">
      <c r="A9" s="23"/>
      <c r="B9" s="23" t="s">
        <v>138</v>
      </c>
      <c r="C9" s="23" t="s">
        <v>11</v>
      </c>
      <c r="D9" s="23" t="s">
        <v>77</v>
      </c>
      <c r="E9" s="23" t="s">
        <v>139</v>
      </c>
      <c r="F9" s="23" t="s">
        <v>140</v>
      </c>
      <c r="G9" s="23" t="s">
        <v>141</v>
      </c>
      <c r="H9" s="23" t="s">
        <v>142</v>
      </c>
      <c r="I9" s="25" t="s">
        <v>81</v>
      </c>
      <c r="K9" s="25"/>
    </row>
    <row r="10" spans="1:11" s="26" customFormat="1" ht="15.75" x14ac:dyDescent="0.25">
      <c r="A10" s="23"/>
      <c r="B10" s="23" t="s">
        <v>150</v>
      </c>
      <c r="C10" s="24" t="s">
        <v>11</v>
      </c>
      <c r="D10" s="24" t="s">
        <v>77</v>
      </c>
      <c r="E10" s="24" t="s">
        <v>151</v>
      </c>
      <c r="F10" s="24" t="s">
        <v>152</v>
      </c>
      <c r="G10" s="24" t="s">
        <v>153</v>
      </c>
      <c r="H10" s="24" t="s">
        <v>154</v>
      </c>
      <c r="I10" s="24" t="s">
        <v>155</v>
      </c>
      <c r="J10" s="24"/>
      <c r="K10" s="25"/>
    </row>
    <row r="11" spans="1:11" x14ac:dyDescent="0.25">
      <c r="C11" s="30" t="s">
        <v>118</v>
      </c>
      <c r="D11" s="30" t="s">
        <v>119</v>
      </c>
      <c r="E11" s="30" t="s">
        <v>143</v>
      </c>
      <c r="F11" s="30" t="s">
        <v>144</v>
      </c>
      <c r="G11" s="31" t="s">
        <v>145</v>
      </c>
      <c r="H11" s="31" t="s">
        <v>146</v>
      </c>
      <c r="I11" s="31" t="s">
        <v>127</v>
      </c>
      <c r="J11" s="31" t="s">
        <v>128</v>
      </c>
    </row>
    <row r="12" spans="1:11" s="36" customFormat="1" x14ac:dyDescent="0.25">
      <c r="C12" s="36" t="s">
        <v>189</v>
      </c>
      <c r="D12" s="37" t="s">
        <v>129</v>
      </c>
      <c r="E12" s="37">
        <v>36</v>
      </c>
      <c r="F12" s="37">
        <v>2</v>
      </c>
      <c r="G12" s="37">
        <v>9</v>
      </c>
      <c r="H12" s="37">
        <v>0.5</v>
      </c>
      <c r="I12" s="29">
        <v>63</v>
      </c>
      <c r="J12" s="29">
        <v>63.503999999999998</v>
      </c>
    </row>
    <row r="14" spans="1:11" ht="15.75" thickBot="1" x14ac:dyDescent="0.3"/>
    <row r="15" spans="1:11" ht="16.5" thickTop="1" thickBot="1" x14ac:dyDescent="0.3">
      <c r="B15" s="32" t="s">
        <v>132</v>
      </c>
      <c r="C15" s="33" t="s">
        <v>18</v>
      </c>
      <c r="E15" s="32" t="s">
        <v>133</v>
      </c>
      <c r="F15" s="34"/>
    </row>
    <row r="16" spans="1:11" ht="16.5" thickTop="1" thickBot="1" x14ac:dyDescent="0.3">
      <c r="B16" s="32" t="s">
        <v>134</v>
      </c>
      <c r="C16" s="35"/>
      <c r="H16" s="30" t="s">
        <v>177</v>
      </c>
      <c r="I16" s="30">
        <v>-0.5</v>
      </c>
    </row>
    <row r="17" spans="1:9" ht="15.75" thickTop="1" x14ac:dyDescent="0.25">
      <c r="B17" s="22" t="s">
        <v>169</v>
      </c>
      <c r="C17" s="22">
        <v>48</v>
      </c>
      <c r="D17" s="22">
        <v>48</v>
      </c>
    </row>
    <row r="19" spans="1:9" s="28" customFormat="1" x14ac:dyDescent="0.25">
      <c r="A19" s="27" t="s">
        <v>19</v>
      </c>
      <c r="B19" s="27" t="s">
        <v>170</v>
      </c>
      <c r="C19" s="27" t="str">
        <f>C15</f>
        <v>nik80alib2_p80_lay</v>
      </c>
      <c r="D19" s="27" t="str">
        <f>$F$15&amp;C12</f>
        <v>128000c_d1t99_x80pf_gm1374d</v>
      </c>
      <c r="E19" s="27" t="str">
        <f>"("&amp;I12&amp;" "&amp;J12&amp;")"</f>
        <v>(63 63.504)</v>
      </c>
      <c r="F19" s="22" t="s">
        <v>171</v>
      </c>
      <c r="G19" s="11">
        <v>1</v>
      </c>
      <c r="H19" s="11">
        <v>2</v>
      </c>
      <c r="I19" s="40" t="b">
        <v>1</v>
      </c>
    </row>
    <row r="20" spans="1:9" s="28" customFormat="1" x14ac:dyDescent="0.25">
      <c r="A20" s="27" t="s">
        <v>19</v>
      </c>
      <c r="B20" s="27" t="s">
        <v>20</v>
      </c>
      <c r="C20" s="27" t="str">
        <f>$C$15</f>
        <v>nik80alib2_p80_lay</v>
      </c>
      <c r="D20" s="27" t="str">
        <f>$F$15&amp;C12</f>
        <v>128000c_d1t99_x80pf_gm1374d</v>
      </c>
      <c r="E20" s="27" t="s">
        <v>172</v>
      </c>
      <c r="F20" s="28">
        <f>I12</f>
        <v>63</v>
      </c>
      <c r="G20" s="28">
        <f>J12</f>
        <v>63.503999999999998</v>
      </c>
      <c r="H20" s="28">
        <v>0</v>
      </c>
      <c r="I20" s="28">
        <v>0</v>
      </c>
    </row>
    <row r="21" spans="1:9" x14ac:dyDescent="0.25">
      <c r="A21" s="22" t="s">
        <v>19</v>
      </c>
      <c r="B21" s="22" t="s">
        <v>173</v>
      </c>
      <c r="C21" s="22" t="s">
        <v>23</v>
      </c>
      <c r="D21" s="22" t="s">
        <v>174</v>
      </c>
      <c r="E21" s="22" t="str">
        <f>-C17/2&amp;" "&amp;-D17/2&amp;" "&amp;C17/2&amp;" "&amp;D17/2</f>
        <v>-24 -24 24 24</v>
      </c>
    </row>
    <row r="22" spans="1:9" x14ac:dyDescent="0.25">
      <c r="A22" s="22" t="s">
        <v>19</v>
      </c>
      <c r="B22" s="22" t="s">
        <v>147</v>
      </c>
      <c r="C22" s="22" t="s">
        <v>23</v>
      </c>
      <c r="D22" s="22" t="s">
        <v>137</v>
      </c>
      <c r="E22" s="22">
        <f>E12</f>
        <v>36</v>
      </c>
      <c r="F22" s="22">
        <f>F12</f>
        <v>2</v>
      </c>
      <c r="G22" s="22">
        <f>G12</f>
        <v>9</v>
      </c>
      <c r="H22" s="22">
        <f>H12</f>
        <v>0.5</v>
      </c>
    </row>
    <row r="23" spans="1:9" x14ac:dyDescent="0.25">
      <c r="A23" s="22" t="s">
        <v>19</v>
      </c>
      <c r="B23" s="22" t="s">
        <v>147</v>
      </c>
      <c r="C23" s="22" t="s">
        <v>23</v>
      </c>
      <c r="D23" s="22" t="s">
        <v>158</v>
      </c>
      <c r="E23" s="22">
        <f>E22</f>
        <v>36</v>
      </c>
      <c r="F23" s="22">
        <f t="shared" ref="F23:H23" si="0">F22</f>
        <v>2</v>
      </c>
      <c r="G23" s="22">
        <f t="shared" si="0"/>
        <v>9</v>
      </c>
      <c r="H23" s="22">
        <f t="shared" si="0"/>
        <v>0.5</v>
      </c>
    </row>
    <row r="24" spans="1:9" x14ac:dyDescent="0.25">
      <c r="A24" s="22" t="s">
        <v>19</v>
      </c>
      <c r="B24" s="22" t="s">
        <v>159</v>
      </c>
      <c r="C24" s="22" t="s">
        <v>23</v>
      </c>
      <c r="D24" s="22" t="str">
        <f>D23</f>
        <v>GV1_mask.drawing</v>
      </c>
      <c r="E24" s="22">
        <f>$I$16</f>
        <v>-0.5</v>
      </c>
      <c r="F24" s="22">
        <f t="shared" ref="F24:H24" si="1">$I$16</f>
        <v>-0.5</v>
      </c>
      <c r="G24" s="22">
        <f t="shared" si="1"/>
        <v>-0.5</v>
      </c>
      <c r="H24" s="22">
        <f t="shared" si="1"/>
        <v>-0.5</v>
      </c>
      <c r="I24" s="22" t="b">
        <v>0</v>
      </c>
    </row>
    <row r="25" spans="1:9" x14ac:dyDescent="0.25">
      <c r="A25" s="22" t="s">
        <v>19</v>
      </c>
      <c r="B25" s="22" t="s">
        <v>176</v>
      </c>
      <c r="C25" s="22" t="s">
        <v>23</v>
      </c>
      <c r="D25" s="22" t="s">
        <v>171</v>
      </c>
      <c r="E25" s="22" t="s">
        <v>174</v>
      </c>
      <c r="F25" s="22" t="s">
        <v>137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workbookViewId="0">
      <selection activeCell="D35" sqref="D3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41.7109375" bestFit="1" customWidth="1"/>
    <col min="5" max="5" width="39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  <col min="13" max="13" width="18" bestFit="1" customWidth="1"/>
    <col min="14" max="14" width="41.7109375" bestFit="1" customWidth="1"/>
    <col min="17" max="17" width="38.85546875" bestFit="1" customWidth="1"/>
  </cols>
  <sheetData>
    <row r="1" spans="1:17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7" ht="15.75" x14ac:dyDescent="0.25">
      <c r="A2" s="1"/>
      <c r="B2" s="1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/>
      <c r="K2" s="3"/>
    </row>
    <row r="3" spans="1:17" x14ac:dyDescent="0.25">
      <c r="A3" s="5" t="s">
        <v>19</v>
      </c>
      <c r="B3" s="5" t="s">
        <v>20</v>
      </c>
      <c r="C3" s="5" t="str">
        <f>M3</f>
        <v>nik80alib2_p80_lay</v>
      </c>
      <c r="D3" s="6" t="str">
        <f>N3</f>
        <v>128000c_d1t99_x80pf_frm_1x1_canon_f_01</v>
      </c>
      <c r="E3" s="5" t="s">
        <v>21</v>
      </c>
      <c r="F3" s="6">
        <v>64.260000000000005</v>
      </c>
      <c r="G3" s="6">
        <v>65.016000000000005</v>
      </c>
      <c r="H3" s="6">
        <v>0</v>
      </c>
      <c r="I3" s="6">
        <v>0</v>
      </c>
      <c r="J3" s="6"/>
      <c r="K3" s="6"/>
      <c r="M3" s="4" t="s">
        <v>18</v>
      </c>
      <c r="N3" s="4" t="str">
        <f>Q3</f>
        <v>128000c_d1t99_x80pf_frm_1x1_canon_f_01</v>
      </c>
      <c r="Q3" s="4" t="s">
        <v>60</v>
      </c>
    </row>
    <row r="4" spans="1:17" x14ac:dyDescent="0.25">
      <c r="A4" s="4" t="s">
        <v>19</v>
      </c>
      <c r="B4" s="4" t="s">
        <v>22</v>
      </c>
      <c r="C4" s="4" t="s">
        <v>23</v>
      </c>
      <c r="D4" s="4" t="str">
        <f>M4</f>
        <v>nik80alib2_p80_lay</v>
      </c>
      <c r="E4" s="4" t="str">
        <f>N4</f>
        <v>128000c_d1t99_x80pf_gm1022d</v>
      </c>
      <c r="F4" s="4"/>
      <c r="G4" s="4"/>
      <c r="H4" s="4"/>
      <c r="I4" s="4"/>
      <c r="J4" s="4"/>
      <c r="K4" s="4"/>
      <c r="M4" s="4" t="s">
        <v>18</v>
      </c>
      <c r="N4" s="4" t="s">
        <v>180</v>
      </c>
    </row>
    <row r="5" spans="1:17" x14ac:dyDescent="0.25">
      <c r="A5" s="4" t="s">
        <v>19</v>
      </c>
      <c r="B5" s="4" t="s">
        <v>22</v>
      </c>
      <c r="C5" s="4" t="s">
        <v>23</v>
      </c>
      <c r="D5" s="4" t="s">
        <v>86</v>
      </c>
      <c r="E5" s="4" t="s">
        <v>199</v>
      </c>
      <c r="F5" s="4"/>
      <c r="G5" s="4"/>
      <c r="H5" s="4"/>
      <c r="I5" s="4"/>
      <c r="J5" s="4"/>
      <c r="K5" s="4"/>
      <c r="M5" s="4"/>
      <c r="N5" s="4"/>
    </row>
    <row r="6" spans="1:17" x14ac:dyDescent="0.25">
      <c r="A6" s="5" t="s">
        <v>19</v>
      </c>
      <c r="B6" s="5" t="s">
        <v>20</v>
      </c>
      <c r="C6" s="5" t="str">
        <f>M6</f>
        <v>nik80alib2_p80_lay</v>
      </c>
      <c r="D6" s="6" t="str">
        <f>N6</f>
        <v>128000c_d1t99_x80pf_frm_1x1_canon_f_02</v>
      </c>
      <c r="E6" s="5" t="s">
        <v>21</v>
      </c>
      <c r="F6" s="6">
        <v>64.260000000000005</v>
      </c>
      <c r="G6" s="6">
        <v>65.016000000000005</v>
      </c>
      <c r="H6" s="6">
        <v>0</v>
      </c>
      <c r="I6" s="6">
        <v>0</v>
      </c>
      <c r="J6" s="6"/>
      <c r="K6" s="6"/>
      <c r="M6" s="4" t="s">
        <v>18</v>
      </c>
      <c r="N6" s="4" t="str">
        <f>Q6</f>
        <v>128000c_d1t99_x80pf_frm_1x1_canon_f_02</v>
      </c>
      <c r="Q6" s="4" t="s">
        <v>61</v>
      </c>
    </row>
    <row r="7" spans="1:17" x14ac:dyDescent="0.25">
      <c r="A7" s="4" t="s">
        <v>19</v>
      </c>
      <c r="B7" s="4" t="s">
        <v>22</v>
      </c>
      <c r="C7" s="4" t="s">
        <v>23</v>
      </c>
      <c r="D7" s="4" t="str">
        <f>M7</f>
        <v>nik80alib2_p80_lay</v>
      </c>
      <c r="E7" s="4" t="str">
        <f>N7</f>
        <v>128000c_d1t99_x80pf_gm1023d</v>
      </c>
      <c r="F7" s="4"/>
      <c r="G7" s="4"/>
      <c r="H7" s="4"/>
      <c r="I7" s="4"/>
      <c r="J7" s="4"/>
      <c r="K7" s="4"/>
      <c r="M7" s="4" t="s">
        <v>18</v>
      </c>
      <c r="N7" s="4" t="s">
        <v>181</v>
      </c>
    </row>
    <row r="8" spans="1:17" s="43" customFormat="1" x14ac:dyDescent="0.25">
      <c r="A8" s="43" t="s">
        <v>19</v>
      </c>
      <c r="B8" s="43" t="s">
        <v>22</v>
      </c>
      <c r="C8" s="43" t="s">
        <v>23</v>
      </c>
      <c r="D8" s="43" t="s">
        <v>86</v>
      </c>
      <c r="E8" s="43" t="s">
        <v>199</v>
      </c>
    </row>
    <row r="9" spans="1:17" x14ac:dyDescent="0.25">
      <c r="A9" s="5" t="s">
        <v>19</v>
      </c>
      <c r="B9" s="5" t="s">
        <v>20</v>
      </c>
      <c r="C9" s="5" t="str">
        <f>M9</f>
        <v>nik80alib2_p80_lay</v>
      </c>
      <c r="D9" s="6" t="str">
        <f>N9</f>
        <v>128000c_d1t99_x80pf_frm_1x1_canon_f_03</v>
      </c>
      <c r="E9" s="5" t="s">
        <v>21</v>
      </c>
      <c r="F9" s="6">
        <v>64.260000000000005</v>
      </c>
      <c r="G9" s="6">
        <v>65.016000000000005</v>
      </c>
      <c r="H9" s="6">
        <v>0</v>
      </c>
      <c r="I9" s="6">
        <v>0</v>
      </c>
      <c r="J9" s="6"/>
      <c r="K9" s="6"/>
      <c r="M9" s="4" t="s">
        <v>18</v>
      </c>
      <c r="N9" s="4" t="str">
        <f>Q9</f>
        <v>128000c_d1t99_x80pf_frm_1x1_canon_f_03</v>
      </c>
      <c r="Q9" s="4" t="s">
        <v>62</v>
      </c>
    </row>
    <row r="10" spans="1:17" x14ac:dyDescent="0.25">
      <c r="A10" s="4" t="s">
        <v>19</v>
      </c>
      <c r="B10" s="4" t="s">
        <v>22</v>
      </c>
      <c r="C10" s="4" t="s">
        <v>23</v>
      </c>
      <c r="D10" s="4" t="str">
        <f>M10</f>
        <v>nik80alib2_p80_lay</v>
      </c>
      <c r="E10" s="4" t="str">
        <f>N10</f>
        <v>128000c_d1t99_x80pf_gm1024d</v>
      </c>
      <c r="F10" s="4"/>
      <c r="G10" s="4"/>
      <c r="H10" s="4"/>
      <c r="I10" s="4"/>
      <c r="J10" s="4"/>
      <c r="K10" s="4"/>
      <c r="M10" s="4" t="s">
        <v>18</v>
      </c>
      <c r="N10" s="4" t="s">
        <v>182</v>
      </c>
      <c r="Q10" s="4"/>
    </row>
    <row r="11" spans="1:17" s="43" customFormat="1" x14ac:dyDescent="0.25">
      <c r="A11" s="43" t="s">
        <v>19</v>
      </c>
      <c r="B11" s="43" t="s">
        <v>22</v>
      </c>
      <c r="C11" s="43" t="s">
        <v>23</v>
      </c>
      <c r="D11" s="43" t="s">
        <v>86</v>
      </c>
      <c r="E11" s="43" t="s">
        <v>199</v>
      </c>
    </row>
    <row r="12" spans="1:17" x14ac:dyDescent="0.25">
      <c r="A12" s="5" t="s">
        <v>19</v>
      </c>
      <c r="B12" s="5" t="s">
        <v>20</v>
      </c>
      <c r="C12" s="5" t="str">
        <f>M12</f>
        <v>nik80alib2_p80_lay</v>
      </c>
      <c r="D12" s="6" t="str">
        <f>N12</f>
        <v>128000c_d1t99_x80pf_frm_1x1_canon_f_04</v>
      </c>
      <c r="E12" s="5" t="s">
        <v>21</v>
      </c>
      <c r="F12" s="6">
        <v>64.260000000000005</v>
      </c>
      <c r="G12" s="6">
        <v>65.016000000000005</v>
      </c>
      <c r="H12" s="6">
        <v>0</v>
      </c>
      <c r="I12" s="6">
        <v>0</v>
      </c>
      <c r="J12" s="6"/>
      <c r="K12" s="6"/>
      <c r="M12" s="4" t="s">
        <v>18</v>
      </c>
      <c r="N12" s="4" t="str">
        <f>Q12</f>
        <v>128000c_d1t99_x80pf_frm_1x1_canon_f_04</v>
      </c>
      <c r="Q12" s="4" t="s">
        <v>63</v>
      </c>
    </row>
    <row r="13" spans="1:17" x14ac:dyDescent="0.25">
      <c r="A13" s="4" t="s">
        <v>19</v>
      </c>
      <c r="B13" s="4" t="s">
        <v>22</v>
      </c>
      <c r="C13" s="4" t="s">
        <v>23</v>
      </c>
      <c r="D13" s="4" t="str">
        <f>M13</f>
        <v>nik80alib2_p80_lay</v>
      </c>
      <c r="E13" s="4" t="str">
        <f>N13</f>
        <v>128000c_d1t99_x80pf_gm1078d</v>
      </c>
      <c r="F13" s="4"/>
      <c r="G13" s="4"/>
      <c r="H13" s="4"/>
      <c r="I13" s="4"/>
      <c r="J13" s="4"/>
      <c r="K13" s="4"/>
      <c r="M13" s="4" t="s">
        <v>18</v>
      </c>
      <c r="N13" s="4" t="s">
        <v>183</v>
      </c>
      <c r="Q13" s="4"/>
    </row>
    <row r="14" spans="1:17" s="43" customFormat="1" x14ac:dyDescent="0.25">
      <c r="A14" s="43" t="s">
        <v>19</v>
      </c>
      <c r="B14" s="43" t="s">
        <v>22</v>
      </c>
      <c r="C14" s="43" t="s">
        <v>23</v>
      </c>
      <c r="D14" s="43" t="s">
        <v>86</v>
      </c>
      <c r="E14" s="43" t="s">
        <v>199</v>
      </c>
    </row>
    <row r="15" spans="1:17" x14ac:dyDescent="0.25">
      <c r="A15" s="5" t="s">
        <v>19</v>
      </c>
      <c r="B15" s="5" t="s">
        <v>20</v>
      </c>
      <c r="C15" s="5" t="str">
        <f>M15</f>
        <v>nik80alib2_p80_lay</v>
      </c>
      <c r="D15" s="6" t="str">
        <f>N15</f>
        <v>128000c_d1t99_x80pf_frm_1x1_canon_s_05</v>
      </c>
      <c r="E15" s="5" t="s">
        <v>21</v>
      </c>
      <c r="F15" s="6">
        <v>64.260000000000005</v>
      </c>
      <c r="G15" s="6">
        <v>65.016000000000005</v>
      </c>
      <c r="H15" s="6">
        <v>0</v>
      </c>
      <c r="I15" s="6">
        <v>0</v>
      </c>
      <c r="J15" s="6"/>
      <c r="K15" s="6"/>
      <c r="M15" s="4" t="s">
        <v>18</v>
      </c>
      <c r="N15" s="4" t="str">
        <f>Q15</f>
        <v>128000c_d1t99_x80pf_frm_1x1_canon_s_05</v>
      </c>
      <c r="Q15" s="4" t="s">
        <v>64</v>
      </c>
    </row>
    <row r="16" spans="1:17" x14ac:dyDescent="0.25">
      <c r="A16" s="4" t="s">
        <v>19</v>
      </c>
      <c r="B16" s="4" t="s">
        <v>22</v>
      </c>
      <c r="C16" s="4" t="s">
        <v>23</v>
      </c>
      <c r="D16" s="4" t="str">
        <f>M16</f>
        <v>nik80alib2_p80_lay</v>
      </c>
      <c r="E16" s="4" t="str">
        <f>N16</f>
        <v>128000c_d1t99_x80pf_gm1173d</v>
      </c>
      <c r="F16" s="4"/>
      <c r="G16" s="4"/>
      <c r="H16" s="4"/>
      <c r="I16" s="4"/>
      <c r="J16" s="4"/>
      <c r="K16" s="4"/>
      <c r="M16" s="4" t="s">
        <v>18</v>
      </c>
      <c r="N16" s="4" t="s">
        <v>184</v>
      </c>
      <c r="Q16" s="4"/>
    </row>
    <row r="17" spans="1:17" s="43" customFormat="1" x14ac:dyDescent="0.25">
      <c r="A17" s="43" t="s">
        <v>19</v>
      </c>
      <c r="B17" s="43" t="s">
        <v>22</v>
      </c>
      <c r="C17" s="43" t="s">
        <v>23</v>
      </c>
      <c r="D17" s="43" t="s">
        <v>86</v>
      </c>
      <c r="E17" s="43" t="s">
        <v>199</v>
      </c>
    </row>
    <row r="18" spans="1:17" x14ac:dyDescent="0.25">
      <c r="A18" s="5" t="s">
        <v>19</v>
      </c>
      <c r="B18" s="5" t="s">
        <v>20</v>
      </c>
      <c r="C18" s="5" t="str">
        <f>M18</f>
        <v>nik80alib2_p80_lay</v>
      </c>
      <c r="D18" s="6" t="str">
        <f>N18</f>
        <v>128000c_d1t99_x80pf_frm_1x1_canon_f_06</v>
      </c>
      <c r="E18" s="5" t="s">
        <v>21</v>
      </c>
      <c r="F18" s="6">
        <v>64.260000000000005</v>
      </c>
      <c r="G18" s="6">
        <v>65.016000000000005</v>
      </c>
      <c r="H18" s="6">
        <v>0</v>
      </c>
      <c r="I18" s="6">
        <v>0</v>
      </c>
      <c r="J18" s="6"/>
      <c r="K18" s="6"/>
      <c r="M18" s="4" t="s">
        <v>18</v>
      </c>
      <c r="N18" s="4" t="str">
        <f>Q18</f>
        <v>128000c_d1t99_x80pf_frm_1x1_canon_f_06</v>
      </c>
      <c r="Q18" s="4" t="s">
        <v>65</v>
      </c>
    </row>
    <row r="19" spans="1:17" x14ac:dyDescent="0.25">
      <c r="A19" s="4" t="s">
        <v>19</v>
      </c>
      <c r="B19" s="4" t="s">
        <v>22</v>
      </c>
      <c r="C19" s="4" t="s">
        <v>23</v>
      </c>
      <c r="D19" s="4" t="str">
        <f>M19</f>
        <v>nik80alib2_p80_lay</v>
      </c>
      <c r="E19" s="4" t="str">
        <f>N19</f>
        <v>128000c_d1t99_x80pf_gm1222d</v>
      </c>
      <c r="F19" s="4"/>
      <c r="G19" s="4"/>
      <c r="H19" s="4"/>
      <c r="I19" s="4"/>
      <c r="J19" s="4"/>
      <c r="K19" s="4"/>
      <c r="M19" s="4" t="s">
        <v>18</v>
      </c>
      <c r="N19" s="4" t="s">
        <v>185</v>
      </c>
      <c r="Q19" s="4"/>
    </row>
    <row r="20" spans="1:17" s="43" customFormat="1" x14ac:dyDescent="0.25">
      <c r="A20" s="43" t="s">
        <v>19</v>
      </c>
      <c r="B20" s="43" t="s">
        <v>22</v>
      </c>
      <c r="C20" s="43" t="s">
        <v>23</v>
      </c>
      <c r="D20" s="43" t="s">
        <v>86</v>
      </c>
      <c r="E20" s="43" t="s">
        <v>199</v>
      </c>
    </row>
    <row r="21" spans="1:17" x14ac:dyDescent="0.25">
      <c r="A21" s="5" t="s">
        <v>19</v>
      </c>
      <c r="B21" s="5" t="s">
        <v>20</v>
      </c>
      <c r="C21" s="5" t="str">
        <f t="shared" ref="C21" si="0">M21</f>
        <v>nik80alib2_p80_lay</v>
      </c>
      <c r="D21" s="6" t="str">
        <f t="shared" ref="D21" si="1">N21</f>
        <v>128000c_d1t99_x80pf_frm_1x1_canon_f_07</v>
      </c>
      <c r="E21" s="5" t="s">
        <v>21</v>
      </c>
      <c r="F21" s="6">
        <v>64.260000000000005</v>
      </c>
      <c r="G21" s="6">
        <v>65.016000000000005</v>
      </c>
      <c r="H21" s="6">
        <v>0</v>
      </c>
      <c r="I21" s="6">
        <v>0</v>
      </c>
      <c r="J21" s="6"/>
      <c r="K21" s="6"/>
      <c r="M21" s="4" t="s">
        <v>18</v>
      </c>
      <c r="N21" s="4" t="str">
        <f>Q21</f>
        <v>128000c_d1t99_x80pf_frm_1x1_canon_f_07</v>
      </c>
      <c r="Q21" s="4" t="s">
        <v>66</v>
      </c>
    </row>
    <row r="22" spans="1:17" x14ac:dyDescent="0.25">
      <c r="A22" s="4" t="s">
        <v>19</v>
      </c>
      <c r="B22" s="4" t="s">
        <v>22</v>
      </c>
      <c r="C22" s="4" t="s">
        <v>23</v>
      </c>
      <c r="D22" s="4" t="str">
        <f t="shared" ref="D22" si="2">M22</f>
        <v>nik80alib2_p80_lay</v>
      </c>
      <c r="E22" s="4" t="str">
        <f t="shared" ref="E22" si="3">N22</f>
        <v>128000c_d1t99_x80pf_gm1223d</v>
      </c>
      <c r="F22" s="4"/>
      <c r="G22" s="4"/>
      <c r="H22" s="4"/>
      <c r="I22" s="4"/>
      <c r="J22" s="4"/>
      <c r="K22" s="4"/>
      <c r="M22" s="4" t="s">
        <v>18</v>
      </c>
      <c r="N22" s="4" t="s">
        <v>186</v>
      </c>
      <c r="Q22" s="4"/>
    </row>
    <row r="23" spans="1:17" s="43" customFormat="1" x14ac:dyDescent="0.25">
      <c r="A23" s="43" t="s">
        <v>19</v>
      </c>
      <c r="B23" s="43" t="s">
        <v>22</v>
      </c>
      <c r="C23" s="43" t="s">
        <v>23</v>
      </c>
      <c r="D23" s="43" t="s">
        <v>86</v>
      </c>
      <c r="E23" s="43" t="s">
        <v>199</v>
      </c>
    </row>
    <row r="24" spans="1:17" x14ac:dyDescent="0.25">
      <c r="A24" s="5" t="s">
        <v>19</v>
      </c>
      <c r="B24" s="5" t="s">
        <v>20</v>
      </c>
      <c r="C24" s="5" t="str">
        <f t="shared" ref="C24" si="4">M24</f>
        <v>nik80alib2_p80_lay</v>
      </c>
      <c r="D24" s="6" t="str">
        <f t="shared" ref="D24" si="5">N24</f>
        <v>128000c_d1t99_x80pf_frm_1x1_canon_f_08</v>
      </c>
      <c r="E24" s="5" t="s">
        <v>21</v>
      </c>
      <c r="F24" s="6">
        <v>64.260000000000005</v>
      </c>
      <c r="G24" s="6">
        <v>65.016000000000005</v>
      </c>
      <c r="H24" s="6">
        <v>0</v>
      </c>
      <c r="I24" s="6">
        <v>0</v>
      </c>
      <c r="J24" s="6"/>
      <c r="K24" s="6"/>
      <c r="M24" s="4" t="s">
        <v>18</v>
      </c>
      <c r="N24" s="4" t="str">
        <f>Q24</f>
        <v>128000c_d1t99_x80pf_frm_1x1_canon_f_08</v>
      </c>
      <c r="Q24" s="4" t="s">
        <v>67</v>
      </c>
    </row>
    <row r="25" spans="1:17" x14ac:dyDescent="0.25">
      <c r="A25" s="4" t="s">
        <v>19</v>
      </c>
      <c r="B25" s="4" t="s">
        <v>22</v>
      </c>
      <c r="C25" s="4" t="s">
        <v>23</v>
      </c>
      <c r="D25" s="4" t="str">
        <f t="shared" ref="D25" si="6">M25</f>
        <v>nik80alib2_p80_lay</v>
      </c>
      <c r="E25" s="4" t="str">
        <f t="shared" ref="E25" si="7">N25</f>
        <v>128000c_d1t99_x80pf_gm1224d</v>
      </c>
      <c r="F25" s="4"/>
      <c r="G25" s="4"/>
      <c r="H25" s="4"/>
      <c r="I25" s="4"/>
      <c r="J25" s="4"/>
      <c r="K25" s="4"/>
      <c r="M25" s="4" t="s">
        <v>18</v>
      </c>
      <c r="N25" s="4" t="s">
        <v>187</v>
      </c>
      <c r="Q25" s="4"/>
    </row>
    <row r="26" spans="1:17" s="43" customFormat="1" x14ac:dyDescent="0.25">
      <c r="A26" s="43" t="s">
        <v>19</v>
      </c>
      <c r="B26" s="43" t="s">
        <v>22</v>
      </c>
      <c r="C26" s="43" t="s">
        <v>23</v>
      </c>
      <c r="D26" s="43" t="s">
        <v>86</v>
      </c>
      <c r="E26" s="43" t="s">
        <v>199</v>
      </c>
    </row>
    <row r="27" spans="1:17" x14ac:dyDescent="0.25">
      <c r="A27" s="5" t="s">
        <v>19</v>
      </c>
      <c r="B27" s="5" t="s">
        <v>20</v>
      </c>
      <c r="C27" s="5" t="str">
        <f t="shared" ref="C27" si="8">M27</f>
        <v>nik80alib2_p80_lay</v>
      </c>
      <c r="D27" s="6" t="str">
        <f t="shared" ref="D27" si="9">N27</f>
        <v>128000c_d1t99_x80pf_frm_1x1_canon_s_09</v>
      </c>
      <c r="E27" s="5" t="s">
        <v>21</v>
      </c>
      <c r="F27" s="6">
        <v>64.260000000000005</v>
      </c>
      <c r="G27" s="6">
        <v>65.016000000000005</v>
      </c>
      <c r="H27" s="6">
        <v>0</v>
      </c>
      <c r="I27" s="6">
        <v>0</v>
      </c>
      <c r="J27" s="6"/>
      <c r="K27" s="6"/>
      <c r="M27" s="4" t="s">
        <v>18</v>
      </c>
      <c r="N27" s="4" t="str">
        <f>Q27</f>
        <v>128000c_d1t99_x80pf_frm_1x1_canon_s_09</v>
      </c>
      <c r="Q27" s="4" t="s">
        <v>68</v>
      </c>
    </row>
    <row r="28" spans="1:17" x14ac:dyDescent="0.25">
      <c r="A28" s="4" t="s">
        <v>19</v>
      </c>
      <c r="B28" s="4" t="s">
        <v>22</v>
      </c>
      <c r="C28" s="4" t="s">
        <v>23</v>
      </c>
      <c r="D28" s="4" t="str">
        <f t="shared" ref="D28" si="10">M28</f>
        <v>nik80alib2_p80_lay</v>
      </c>
      <c r="E28" s="4" t="str">
        <f t="shared" ref="E28" si="11">N28</f>
        <v>128000c_d1t99_x80pf_gm1355d</v>
      </c>
      <c r="F28" s="4"/>
      <c r="G28" s="4"/>
      <c r="H28" s="4"/>
      <c r="I28" s="4"/>
      <c r="J28" s="4"/>
      <c r="K28" s="4"/>
      <c r="M28" s="4" t="s">
        <v>18</v>
      </c>
      <c r="N28" s="4" t="s">
        <v>188</v>
      </c>
      <c r="Q28" s="4"/>
    </row>
    <row r="29" spans="1:17" s="43" customFormat="1" x14ac:dyDescent="0.25">
      <c r="A29" s="43" t="s">
        <v>19</v>
      </c>
      <c r="B29" s="43" t="s">
        <v>22</v>
      </c>
      <c r="C29" s="43" t="s">
        <v>23</v>
      </c>
      <c r="D29" s="43" t="s">
        <v>86</v>
      </c>
      <c r="E29" s="43" t="s">
        <v>199</v>
      </c>
    </row>
    <row r="30" spans="1:17" x14ac:dyDescent="0.25">
      <c r="A30" s="5" t="s">
        <v>19</v>
      </c>
      <c r="B30" s="5" t="s">
        <v>20</v>
      </c>
      <c r="C30" s="5" t="str">
        <f t="shared" ref="C30" si="12">M30</f>
        <v>nik80alib2_p80_lay</v>
      </c>
      <c r="D30" s="6" t="str">
        <f t="shared" ref="D30" si="13">N30</f>
        <v>128000c_d1t99_x80pf_frm_1x1_canon_s_10</v>
      </c>
      <c r="E30" s="5" t="s">
        <v>21</v>
      </c>
      <c r="F30" s="6">
        <v>64.260000000000005</v>
      </c>
      <c r="G30" s="6">
        <v>65.016000000000005</v>
      </c>
      <c r="H30" s="6">
        <v>0</v>
      </c>
      <c r="I30" s="6">
        <v>0</v>
      </c>
      <c r="J30" s="6"/>
      <c r="K30" s="6"/>
      <c r="M30" s="4" t="s">
        <v>18</v>
      </c>
      <c r="N30" s="4" t="str">
        <f>Q30</f>
        <v>128000c_d1t99_x80pf_frm_1x1_canon_s_10</v>
      </c>
      <c r="Q30" s="4" t="s">
        <v>69</v>
      </c>
    </row>
    <row r="31" spans="1:17" x14ac:dyDescent="0.25">
      <c r="A31" s="4" t="s">
        <v>19</v>
      </c>
      <c r="B31" s="4" t="s">
        <v>22</v>
      </c>
      <c r="C31" s="4" t="s">
        <v>23</v>
      </c>
      <c r="D31" s="4" t="str">
        <f t="shared" ref="D31" si="14">M31</f>
        <v>nik80alib2_p80_lay</v>
      </c>
      <c r="E31" s="4" t="str">
        <f t="shared" ref="E31" si="15">N31</f>
        <v>128000c_d1t99_x80pf_gm1374d</v>
      </c>
      <c r="F31" s="4"/>
      <c r="G31" s="4"/>
      <c r="H31" s="4"/>
      <c r="I31" s="4"/>
      <c r="J31" s="4"/>
      <c r="K31" s="4"/>
      <c r="M31" s="4" t="s">
        <v>18</v>
      </c>
      <c r="N31" s="4" t="s">
        <v>189</v>
      </c>
      <c r="Q31" s="4"/>
    </row>
    <row r="32" spans="1:17" s="43" customFormat="1" x14ac:dyDescent="0.25">
      <c r="A32" s="43" t="s">
        <v>19</v>
      </c>
      <c r="B32" s="43" t="s">
        <v>22</v>
      </c>
      <c r="C32" s="43" t="s">
        <v>23</v>
      </c>
      <c r="D32" s="43" t="s">
        <v>86</v>
      </c>
      <c r="E32" s="43" t="s">
        <v>199</v>
      </c>
    </row>
    <row r="33" spans="1:1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  <c r="N33" s="4"/>
      <c r="Q33" s="4"/>
    </row>
    <row r="34" spans="1:17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M34" s="4"/>
      <c r="N34" s="4"/>
      <c r="Q34" s="4"/>
    </row>
    <row r="35" spans="1:17" x14ac:dyDescent="0.25">
      <c r="A35" s="4"/>
      <c r="B35" s="4"/>
    </row>
  </sheetData>
  <autoFilter ref="N1:N35" xr:uid="{00000000-0001-0000-0000-000000000000}"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3AF6-7574-4831-A98C-D10F7CEDF2FD}">
  <dimension ref="A1:P31"/>
  <sheetViews>
    <sheetView tabSelected="1" workbookViewId="0">
      <selection activeCell="C5" sqref="C5"/>
    </sheetView>
  </sheetViews>
  <sheetFormatPr defaultRowHeight="15" x14ac:dyDescent="0.25"/>
  <cols>
    <col min="1" max="1" width="2" bestFit="1" customWidth="1"/>
    <col min="2" max="2" width="32" bestFit="1" customWidth="1"/>
    <col min="3" max="3" width="34" bestFit="1" customWidth="1"/>
    <col min="4" max="4" width="111.710937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8"/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  <c r="L1" s="10"/>
      <c r="M1" s="10"/>
      <c r="N1" s="10"/>
      <c r="O1" s="10"/>
      <c r="P1" s="10"/>
    </row>
    <row r="2" spans="1:16" ht="15.75" x14ac:dyDescent="0.25">
      <c r="A2" s="10"/>
      <c r="B2" s="10" t="s">
        <v>34</v>
      </c>
      <c r="C2" s="10" t="s">
        <v>35</v>
      </c>
      <c r="D2" s="10" t="s">
        <v>36</v>
      </c>
      <c r="E2" s="10" t="s">
        <v>37</v>
      </c>
      <c r="F2" s="10" t="s">
        <v>38</v>
      </c>
      <c r="G2" s="10" t="s">
        <v>39</v>
      </c>
      <c r="H2" s="10" t="s">
        <v>40</v>
      </c>
      <c r="I2" s="10" t="s">
        <v>41</v>
      </c>
      <c r="J2" s="10" t="s">
        <v>42</v>
      </c>
      <c r="K2" s="10" t="s">
        <v>43</v>
      </c>
      <c r="L2" s="10"/>
      <c r="M2" s="10"/>
      <c r="N2" s="10"/>
      <c r="O2" s="10"/>
      <c r="P2" s="10"/>
    </row>
    <row r="3" spans="1:16" ht="15.75" x14ac:dyDescent="0.25">
      <c r="A3" s="10"/>
      <c r="B3" s="10" t="s">
        <v>44</v>
      </c>
      <c r="C3" s="10" t="s">
        <v>35</v>
      </c>
      <c r="D3" s="10" t="s">
        <v>45</v>
      </c>
      <c r="E3" s="10" t="s">
        <v>46</v>
      </c>
      <c r="F3" s="10" t="s">
        <v>42</v>
      </c>
      <c r="G3" s="10" t="s">
        <v>43</v>
      </c>
      <c r="H3" s="10" t="s">
        <v>47</v>
      </c>
      <c r="I3" s="10"/>
      <c r="J3" s="10"/>
      <c r="K3" s="10"/>
      <c r="L3" s="10"/>
      <c r="M3" s="10"/>
      <c r="N3" s="10"/>
      <c r="O3" s="10"/>
      <c r="P3" s="10"/>
    </row>
    <row r="4" spans="1:16" ht="15.75" x14ac:dyDescent="0.25">
      <c r="A4" s="10"/>
      <c r="B4" s="10" t="s">
        <v>48</v>
      </c>
      <c r="C4" s="10" t="s">
        <v>35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5">
      <c r="A5" s="49" t="s">
        <v>19</v>
      </c>
      <c r="B5" s="11" t="s">
        <v>20</v>
      </c>
      <c r="C5" s="12" t="s">
        <v>49</v>
      </c>
      <c r="D5" s="11" t="s">
        <v>198</v>
      </c>
      <c r="E5" s="11" t="s">
        <v>50</v>
      </c>
      <c r="F5" s="11" t="s">
        <v>51</v>
      </c>
      <c r="G5" s="11" t="s">
        <v>51</v>
      </c>
      <c r="H5" s="11" t="s">
        <v>51</v>
      </c>
      <c r="I5" s="11" t="s">
        <v>51</v>
      </c>
      <c r="J5" s="11"/>
      <c r="K5" s="11"/>
      <c r="L5" s="11"/>
      <c r="M5" s="11"/>
      <c r="N5" s="11"/>
      <c r="O5" s="11"/>
      <c r="P5" s="11"/>
    </row>
    <row r="6" spans="1:16" x14ac:dyDescent="0.25">
      <c r="A6" s="43" t="s">
        <v>19</v>
      </c>
      <c r="B6" s="7" t="s">
        <v>52</v>
      </c>
      <c r="C6" s="7" t="s">
        <v>198</v>
      </c>
      <c r="D6" s="7" t="s">
        <v>53</v>
      </c>
      <c r="E6" s="7" t="s">
        <v>54</v>
      </c>
      <c r="F6" s="7" t="s">
        <v>55</v>
      </c>
      <c r="G6" s="7" t="s">
        <v>54</v>
      </c>
      <c r="H6" s="13"/>
      <c r="I6" s="13"/>
      <c r="J6" s="7"/>
      <c r="K6" s="7"/>
      <c r="L6" s="7"/>
      <c r="M6" s="7"/>
      <c r="N6" s="7"/>
      <c r="O6" s="7"/>
      <c r="P6" s="7"/>
    </row>
    <row r="7" spans="1:16" x14ac:dyDescent="0.25">
      <c r="A7" s="43" t="s">
        <v>19</v>
      </c>
      <c r="B7" s="7" t="s">
        <v>56</v>
      </c>
      <c r="C7" s="7" t="s">
        <v>198</v>
      </c>
      <c r="D7" s="7" t="str">
        <f>"nik80alib2_p80_lay!"&amp;N7&amp;"!R0!lL!0!0!128000c_x80pf_canon_review_parent!lL!0!0"</f>
        <v>nik80alib2_p80_lay!128000c_d1t99_x80pf_frm_1x1_canon_f_01!R0!lL!0!0!128000c_x80pf_canon_review_parent!lL!0!0</v>
      </c>
      <c r="E7" s="7" t="s">
        <v>54</v>
      </c>
      <c r="F7" s="7" t="s">
        <v>51</v>
      </c>
      <c r="G7" s="7" t="s">
        <v>51</v>
      </c>
      <c r="H7" s="7" t="s">
        <v>51</v>
      </c>
      <c r="I7" s="7" t="s">
        <v>51</v>
      </c>
      <c r="J7" s="7"/>
      <c r="K7" s="7"/>
      <c r="L7" s="7"/>
      <c r="M7" s="7"/>
      <c r="N7" s="7" t="s">
        <v>60</v>
      </c>
      <c r="O7" s="7"/>
      <c r="P7" s="7"/>
    </row>
    <row r="8" spans="1:16" x14ac:dyDescent="0.25">
      <c r="A8" s="43" t="s">
        <v>19</v>
      </c>
      <c r="B8" s="7" t="s">
        <v>56</v>
      </c>
      <c r="C8" s="7" t="s">
        <v>198</v>
      </c>
      <c r="D8" s="7" t="str">
        <f t="shared" ref="D8:D16" si="0">"nik80alib2_p80_lay!"&amp;N8&amp;"!R0!lL!0!0!128000c_x80pf_canon_review_parent!lR!0!0"</f>
        <v>nik80alib2_p80_lay!128000c_d1t99_x80pf_frm_1x1_canon_f_02!R0!lL!0!0!128000c_x80pf_canon_review_parent!lR!0!0</v>
      </c>
      <c r="E8" s="7" t="s">
        <v>57</v>
      </c>
      <c r="F8" s="7" t="s">
        <v>51</v>
      </c>
      <c r="G8" s="7" t="s">
        <v>51</v>
      </c>
      <c r="H8" s="7" t="s">
        <v>58</v>
      </c>
      <c r="I8" s="7" t="s">
        <v>51</v>
      </c>
      <c r="J8" s="7"/>
      <c r="K8" s="7"/>
      <c r="L8" s="7"/>
      <c r="M8" s="7"/>
      <c r="N8" s="7" t="s">
        <v>61</v>
      </c>
      <c r="O8" s="7"/>
      <c r="P8" s="7"/>
    </row>
    <row r="9" spans="1:16" x14ac:dyDescent="0.25">
      <c r="A9" s="43" t="s">
        <v>19</v>
      </c>
      <c r="B9" s="7" t="s">
        <v>56</v>
      </c>
      <c r="C9" s="7" t="s">
        <v>198</v>
      </c>
      <c r="D9" s="7" t="str">
        <f t="shared" si="0"/>
        <v>nik80alib2_p80_lay!128000c_d1t99_x80pf_frm_1x1_canon_f_03!R0!lL!0!0!128000c_x80pf_canon_review_parent!lR!0!0</v>
      </c>
      <c r="E9" s="7" t="s">
        <v>57</v>
      </c>
      <c r="F9" s="7" t="s">
        <v>51</v>
      </c>
      <c r="G9" s="7" t="s">
        <v>51</v>
      </c>
      <c r="H9" s="7" t="s">
        <v>58</v>
      </c>
      <c r="I9" s="7" t="s">
        <v>51</v>
      </c>
      <c r="J9" s="7"/>
      <c r="K9" s="7"/>
      <c r="L9" s="7"/>
      <c r="M9" s="7"/>
      <c r="N9" s="7" t="s">
        <v>62</v>
      </c>
      <c r="O9" s="7"/>
      <c r="P9" s="7"/>
    </row>
    <row r="10" spans="1:16" x14ac:dyDescent="0.25">
      <c r="A10" s="43" t="s">
        <v>19</v>
      </c>
      <c r="B10" s="7" t="s">
        <v>56</v>
      </c>
      <c r="C10" s="7" t="s">
        <v>198</v>
      </c>
      <c r="D10" s="7" t="str">
        <f t="shared" si="0"/>
        <v>nik80alib2_p80_lay!128000c_d1t99_x80pf_frm_1x1_canon_f_04!R0!lL!0!0!128000c_x80pf_canon_review_parent!lR!0!0</v>
      </c>
      <c r="E10" s="7" t="s">
        <v>57</v>
      </c>
      <c r="F10" s="7" t="s">
        <v>51</v>
      </c>
      <c r="G10" s="7" t="s">
        <v>51</v>
      </c>
      <c r="H10" s="7" t="s">
        <v>58</v>
      </c>
      <c r="I10" s="7" t="s">
        <v>51</v>
      </c>
      <c r="J10" s="7"/>
      <c r="K10" s="7"/>
      <c r="L10" s="7"/>
      <c r="M10" s="7"/>
      <c r="N10" s="7" t="s">
        <v>63</v>
      </c>
      <c r="O10" s="7"/>
      <c r="P10" s="7"/>
    </row>
    <row r="11" spans="1:16" x14ac:dyDescent="0.25">
      <c r="A11" s="43" t="s">
        <v>19</v>
      </c>
      <c r="B11" s="7" t="s">
        <v>56</v>
      </c>
      <c r="C11" s="7" t="s">
        <v>198</v>
      </c>
      <c r="D11" s="7" t="str">
        <f t="shared" si="0"/>
        <v>nik80alib2_p80_lay!128000c_d1t99_x80pf_frm_1x1_canon_s_05!R0!lL!0!0!128000c_x80pf_canon_review_parent!lR!0!0</v>
      </c>
      <c r="E11" s="7" t="s">
        <v>57</v>
      </c>
      <c r="F11" s="7" t="s">
        <v>51</v>
      </c>
      <c r="G11" s="7" t="s">
        <v>51</v>
      </c>
      <c r="H11" s="7" t="s">
        <v>58</v>
      </c>
      <c r="I11" s="7" t="s">
        <v>51</v>
      </c>
      <c r="J11" s="7"/>
      <c r="K11" s="7"/>
      <c r="L11" s="7"/>
      <c r="M11" s="7"/>
      <c r="N11" s="7" t="s">
        <v>64</v>
      </c>
      <c r="O11" s="7"/>
      <c r="P11" s="7"/>
    </row>
    <row r="12" spans="1:16" x14ac:dyDescent="0.25">
      <c r="A12" s="43" t="s">
        <v>19</v>
      </c>
      <c r="B12" s="7" t="s">
        <v>56</v>
      </c>
      <c r="C12" s="7" t="s">
        <v>198</v>
      </c>
      <c r="D12" s="7" t="str">
        <f t="shared" si="0"/>
        <v>nik80alib2_p80_lay!128000c_d1t99_x80pf_frm_1x1_canon_f_06!R0!lL!0!0!128000c_x80pf_canon_review_parent!lR!0!0</v>
      </c>
      <c r="E12" s="7" t="s">
        <v>57</v>
      </c>
      <c r="F12" s="7" t="s">
        <v>51</v>
      </c>
      <c r="G12" s="7" t="s">
        <v>51</v>
      </c>
      <c r="H12" s="7" t="s">
        <v>58</v>
      </c>
      <c r="I12" s="7" t="s">
        <v>51</v>
      </c>
      <c r="J12" s="7"/>
      <c r="K12" s="7"/>
      <c r="L12" s="7"/>
      <c r="M12" s="7"/>
      <c r="N12" s="7" t="s">
        <v>65</v>
      </c>
      <c r="O12" s="7"/>
      <c r="P12" s="7"/>
    </row>
    <row r="13" spans="1:16" x14ac:dyDescent="0.25">
      <c r="A13" s="43" t="s">
        <v>19</v>
      </c>
      <c r="B13" s="7" t="s">
        <v>56</v>
      </c>
      <c r="C13" s="7" t="s">
        <v>198</v>
      </c>
      <c r="D13" s="7" t="str">
        <f t="shared" si="0"/>
        <v>nik80alib2_p80_lay!128000c_d1t99_x80pf_frm_1x1_canon_f_07!R0!lL!0!0!128000c_x80pf_canon_review_parent!lR!0!0</v>
      </c>
      <c r="E13" s="7" t="s">
        <v>57</v>
      </c>
      <c r="F13" s="7" t="s">
        <v>51</v>
      </c>
      <c r="G13" s="7" t="s">
        <v>51</v>
      </c>
      <c r="H13" s="7" t="s">
        <v>58</v>
      </c>
      <c r="I13" s="7" t="s">
        <v>51</v>
      </c>
      <c r="J13" s="7"/>
      <c r="K13" s="7"/>
      <c r="L13" s="7"/>
      <c r="M13" s="7"/>
      <c r="N13" s="7" t="s">
        <v>66</v>
      </c>
      <c r="O13" s="7"/>
      <c r="P13" s="7"/>
    </row>
    <row r="14" spans="1:16" x14ac:dyDescent="0.25">
      <c r="A14" s="43" t="s">
        <v>19</v>
      </c>
      <c r="B14" s="7" t="s">
        <v>56</v>
      </c>
      <c r="C14" s="7" t="s">
        <v>198</v>
      </c>
      <c r="D14" s="7" t="str">
        <f t="shared" si="0"/>
        <v>nik80alib2_p80_lay!128000c_d1t99_x80pf_frm_1x1_canon_f_08!R0!lL!0!0!128000c_x80pf_canon_review_parent!lR!0!0</v>
      </c>
      <c r="E14" s="7" t="s">
        <v>57</v>
      </c>
      <c r="F14" s="7" t="s">
        <v>51</v>
      </c>
      <c r="G14" s="7" t="s">
        <v>51</v>
      </c>
      <c r="H14" s="7" t="s">
        <v>58</v>
      </c>
      <c r="I14" s="7" t="s">
        <v>51</v>
      </c>
      <c r="J14" s="7"/>
      <c r="K14" s="7"/>
      <c r="L14" s="7"/>
      <c r="M14" s="7"/>
      <c r="N14" s="7" t="s">
        <v>67</v>
      </c>
      <c r="O14" s="7"/>
      <c r="P14" s="7"/>
    </row>
    <row r="15" spans="1:16" x14ac:dyDescent="0.25">
      <c r="A15" s="43" t="s">
        <v>19</v>
      </c>
      <c r="B15" s="7" t="s">
        <v>56</v>
      </c>
      <c r="C15" s="7" t="s">
        <v>198</v>
      </c>
      <c r="D15" s="7" t="str">
        <f t="shared" si="0"/>
        <v>nik80alib2_p80_lay!128000c_d1t99_x80pf_frm_1x1_canon_s_09!R0!lL!0!0!128000c_x80pf_canon_review_parent!lR!0!0</v>
      </c>
      <c r="E15" s="7" t="s">
        <v>57</v>
      </c>
      <c r="F15" s="7" t="s">
        <v>51</v>
      </c>
      <c r="G15" s="7" t="s">
        <v>51</v>
      </c>
      <c r="H15" s="7" t="s">
        <v>58</v>
      </c>
      <c r="I15" s="7" t="s">
        <v>51</v>
      </c>
      <c r="J15" s="7"/>
      <c r="K15" s="7"/>
      <c r="L15" s="7"/>
      <c r="M15" s="7"/>
      <c r="N15" s="7" t="s">
        <v>68</v>
      </c>
      <c r="O15" s="7"/>
      <c r="P15" s="7"/>
    </row>
    <row r="16" spans="1:16" x14ac:dyDescent="0.25">
      <c r="A16" s="43" t="s">
        <v>19</v>
      </c>
      <c r="B16" s="7" t="s">
        <v>56</v>
      </c>
      <c r="C16" s="7" t="s">
        <v>198</v>
      </c>
      <c r="D16" s="7" t="str">
        <f t="shared" si="0"/>
        <v>nik80alib2_p80_lay!128000c_d1t99_x80pf_frm_1x1_canon_s_10!R0!lL!0!0!128000c_x80pf_canon_review_parent!lR!0!0</v>
      </c>
      <c r="E16" s="7" t="s">
        <v>57</v>
      </c>
      <c r="F16" s="7" t="s">
        <v>51</v>
      </c>
      <c r="G16" s="7" t="s">
        <v>51</v>
      </c>
      <c r="H16" s="7" t="s">
        <v>58</v>
      </c>
      <c r="I16" s="7" t="s">
        <v>51</v>
      </c>
      <c r="J16" s="7"/>
      <c r="K16" s="7"/>
      <c r="L16" s="7"/>
      <c r="M16" s="7"/>
      <c r="N16" s="7" t="s">
        <v>69</v>
      </c>
      <c r="O16" s="7"/>
      <c r="P16" s="7"/>
    </row>
    <row r="17" spans="1:16" x14ac:dyDescent="0.25">
      <c r="A17" s="43" t="s">
        <v>19</v>
      </c>
      <c r="B17" s="7" t="s">
        <v>59</v>
      </c>
      <c r="C17" s="7" t="s">
        <v>198</v>
      </c>
    </row>
    <row r="19" spans="1:16" s="43" customFormat="1" x14ac:dyDescent="0.25">
      <c r="A19" s="49" t="s">
        <v>19</v>
      </c>
      <c r="B19" s="49" t="s">
        <v>20</v>
      </c>
      <c r="C19" s="50" t="s">
        <v>49</v>
      </c>
      <c r="D19" s="49" t="s">
        <v>200</v>
      </c>
      <c r="E19" s="49" t="s">
        <v>50</v>
      </c>
      <c r="F19" s="49" t="s">
        <v>51</v>
      </c>
      <c r="G19" s="49" t="s">
        <v>51</v>
      </c>
      <c r="H19" s="49" t="s">
        <v>51</v>
      </c>
      <c r="I19" s="49" t="s">
        <v>51</v>
      </c>
      <c r="J19" s="49"/>
      <c r="K19" s="49"/>
      <c r="L19" s="49"/>
      <c r="M19" s="49"/>
      <c r="N19" s="49"/>
      <c r="O19" s="49"/>
      <c r="P19" s="49"/>
    </row>
    <row r="20" spans="1:16" s="43" customFormat="1" x14ac:dyDescent="0.25">
      <c r="A20" s="43" t="s">
        <v>19</v>
      </c>
      <c r="B20" s="43" t="s">
        <v>52</v>
      </c>
      <c r="C20" s="43" t="s">
        <v>200</v>
      </c>
      <c r="D20" s="43" t="s">
        <v>53</v>
      </c>
      <c r="E20" s="43" t="s">
        <v>54</v>
      </c>
      <c r="F20" s="43" t="s">
        <v>55</v>
      </c>
      <c r="G20" s="43" t="s">
        <v>54</v>
      </c>
      <c r="H20" s="51"/>
      <c r="I20" s="51"/>
    </row>
    <row r="21" spans="1:16" s="43" customFormat="1" x14ac:dyDescent="0.25">
      <c r="A21" s="43" t="s">
        <v>19</v>
      </c>
      <c r="B21" s="43" t="s">
        <v>56</v>
      </c>
      <c r="C21" s="43" t="s">
        <v>200</v>
      </c>
      <c r="D21" s="43" t="str">
        <f>"nik80alib2_p80_lay!"&amp;N21&amp;"!R0!lL!0!0!128000c_x80a_gm1_canon_review_parent!lL!0!0"</f>
        <v>nik80alib2_p80_lay!128000c_d1t99_x80a_frm_1x1_canon_f_01!R0!lL!0!0!128000c_x80a_gm1_canon_review_parent!lL!0!0</v>
      </c>
      <c r="E21" s="43" t="s">
        <v>54</v>
      </c>
      <c r="F21" s="43" t="s">
        <v>51</v>
      </c>
      <c r="G21" s="43" t="s">
        <v>51</v>
      </c>
      <c r="H21" s="43" t="s">
        <v>51</v>
      </c>
      <c r="I21" s="43" t="s">
        <v>51</v>
      </c>
      <c r="N21" s="43" t="s">
        <v>24</v>
      </c>
    </row>
    <row r="22" spans="1:16" s="43" customFormat="1" x14ac:dyDescent="0.25">
      <c r="A22" s="43" t="s">
        <v>19</v>
      </c>
      <c r="B22" s="43" t="s">
        <v>56</v>
      </c>
      <c r="C22" s="43" t="s">
        <v>200</v>
      </c>
      <c r="D22" s="43" t="str">
        <f t="shared" ref="D22:D30" si="1">"nik80alib2_p80_lay!"&amp;N22&amp;"!R0!lL!0!0!128000c_x80a_gm1_canon_review_parent!lR!0!0"</f>
        <v>nik80alib2_p80_lay!128000c_d1t99_x80a_frm_1x1_canon_f_02!R0!lL!0!0!128000c_x80a_gm1_canon_review_parent!lR!0!0</v>
      </c>
      <c r="E22" s="43" t="s">
        <v>57</v>
      </c>
      <c r="F22" s="43" t="s">
        <v>51</v>
      </c>
      <c r="G22" s="43" t="s">
        <v>51</v>
      </c>
      <c r="H22" s="43" t="s">
        <v>58</v>
      </c>
      <c r="I22" s="43" t="s">
        <v>51</v>
      </c>
      <c r="N22" s="43" t="s">
        <v>25</v>
      </c>
    </row>
    <row r="23" spans="1:16" s="43" customFormat="1" x14ac:dyDescent="0.25">
      <c r="A23" s="43" t="s">
        <v>19</v>
      </c>
      <c r="B23" s="43" t="s">
        <v>56</v>
      </c>
      <c r="C23" s="43" t="s">
        <v>200</v>
      </c>
      <c r="D23" s="43" t="str">
        <f t="shared" si="1"/>
        <v>nik80alib2_p80_lay!128000c_d1t99_x80a_frm_1x1_canon_f_03!R0!lL!0!0!128000c_x80a_gm1_canon_review_parent!lR!0!0</v>
      </c>
      <c r="E23" s="43" t="s">
        <v>57</v>
      </c>
      <c r="F23" s="43" t="s">
        <v>51</v>
      </c>
      <c r="G23" s="43" t="s">
        <v>51</v>
      </c>
      <c r="H23" s="43" t="s">
        <v>58</v>
      </c>
      <c r="I23" s="43" t="s">
        <v>51</v>
      </c>
      <c r="N23" s="43" t="s">
        <v>26</v>
      </c>
    </row>
    <row r="24" spans="1:16" s="43" customFormat="1" x14ac:dyDescent="0.25">
      <c r="A24" s="43" t="s">
        <v>19</v>
      </c>
      <c r="B24" s="43" t="s">
        <v>56</v>
      </c>
      <c r="C24" s="43" t="s">
        <v>200</v>
      </c>
      <c r="D24" s="43" t="str">
        <f t="shared" si="1"/>
        <v>nik80alib2_p80_lay!128000c_d1t99_x80a_frm_1x1_canon_f_04!R0!lL!0!0!128000c_x80a_gm1_canon_review_parent!lR!0!0</v>
      </c>
      <c r="E24" s="43" t="s">
        <v>57</v>
      </c>
      <c r="F24" s="43" t="s">
        <v>51</v>
      </c>
      <c r="G24" s="43" t="s">
        <v>51</v>
      </c>
      <c r="H24" s="43" t="s">
        <v>58</v>
      </c>
      <c r="I24" s="43" t="s">
        <v>51</v>
      </c>
      <c r="N24" s="43" t="s">
        <v>27</v>
      </c>
    </row>
    <row r="25" spans="1:16" s="43" customFormat="1" x14ac:dyDescent="0.25">
      <c r="A25" s="43" t="s">
        <v>19</v>
      </c>
      <c r="B25" s="43" t="s">
        <v>56</v>
      </c>
      <c r="C25" s="43" t="s">
        <v>200</v>
      </c>
      <c r="D25" s="43" t="str">
        <f t="shared" si="1"/>
        <v>nik80alib2_p80_lay!128000c_d1t99_x80a_frm_1x1_canon_s_05!R0!lL!0!0!128000c_x80a_gm1_canon_review_parent!lR!0!0</v>
      </c>
      <c r="E25" s="43" t="s">
        <v>57</v>
      </c>
      <c r="F25" s="43" t="s">
        <v>51</v>
      </c>
      <c r="G25" s="43" t="s">
        <v>51</v>
      </c>
      <c r="H25" s="43" t="s">
        <v>58</v>
      </c>
      <c r="I25" s="43" t="s">
        <v>51</v>
      </c>
      <c r="N25" s="43" t="s">
        <v>31</v>
      </c>
    </row>
    <row r="26" spans="1:16" s="43" customFormat="1" x14ac:dyDescent="0.25">
      <c r="A26" s="43" t="s">
        <v>19</v>
      </c>
      <c r="B26" s="43" t="s">
        <v>56</v>
      </c>
      <c r="C26" s="43" t="s">
        <v>200</v>
      </c>
      <c r="D26" s="43" t="str">
        <f t="shared" si="1"/>
        <v>nik80alib2_p80_lay!128000c_d1t99_x80a_frm_1x1_canon_f_06!R0!lL!0!0!128000c_x80a_gm1_canon_review_parent!lR!0!0</v>
      </c>
      <c r="E26" s="43" t="s">
        <v>57</v>
      </c>
      <c r="F26" s="43" t="s">
        <v>51</v>
      </c>
      <c r="G26" s="43" t="s">
        <v>51</v>
      </c>
      <c r="H26" s="43" t="s">
        <v>58</v>
      </c>
      <c r="I26" s="43" t="s">
        <v>51</v>
      </c>
      <c r="N26" s="43" t="s">
        <v>28</v>
      </c>
    </row>
    <row r="27" spans="1:16" s="43" customFormat="1" x14ac:dyDescent="0.25">
      <c r="A27" s="43" t="s">
        <v>19</v>
      </c>
      <c r="B27" s="43" t="s">
        <v>56</v>
      </c>
      <c r="C27" s="43" t="s">
        <v>200</v>
      </c>
      <c r="D27" s="43" t="str">
        <f t="shared" si="1"/>
        <v>nik80alib2_p80_lay!128000c_d1t99_x80a_frm_1x1_canon_f_07!R0!lL!0!0!128000c_x80a_gm1_canon_review_parent!lR!0!0</v>
      </c>
      <c r="E27" s="43" t="s">
        <v>57</v>
      </c>
      <c r="F27" s="43" t="s">
        <v>51</v>
      </c>
      <c r="G27" s="43" t="s">
        <v>51</v>
      </c>
      <c r="H27" s="43" t="s">
        <v>58</v>
      </c>
      <c r="I27" s="43" t="s">
        <v>51</v>
      </c>
      <c r="N27" s="43" t="s">
        <v>29</v>
      </c>
    </row>
    <row r="28" spans="1:16" s="43" customFormat="1" x14ac:dyDescent="0.25">
      <c r="A28" s="43" t="s">
        <v>19</v>
      </c>
      <c r="B28" s="43" t="s">
        <v>56</v>
      </c>
      <c r="C28" s="43" t="s">
        <v>200</v>
      </c>
      <c r="D28" s="43" t="str">
        <f t="shared" si="1"/>
        <v>nik80alib2_p80_lay!128000c_d1t99_x80a_frm_1x1_canon_f_08!R0!lL!0!0!128000c_x80a_gm1_canon_review_parent!lR!0!0</v>
      </c>
      <c r="E28" s="43" t="s">
        <v>57</v>
      </c>
      <c r="F28" s="43" t="s">
        <v>51</v>
      </c>
      <c r="G28" s="43" t="s">
        <v>51</v>
      </c>
      <c r="H28" s="43" t="s">
        <v>58</v>
      </c>
      <c r="I28" s="43" t="s">
        <v>51</v>
      </c>
      <c r="N28" s="43" t="s">
        <v>30</v>
      </c>
    </row>
    <row r="29" spans="1:16" s="43" customFormat="1" x14ac:dyDescent="0.25">
      <c r="A29" s="43" t="s">
        <v>19</v>
      </c>
      <c r="B29" s="43" t="s">
        <v>56</v>
      </c>
      <c r="C29" s="43" t="s">
        <v>200</v>
      </c>
      <c r="D29" s="43" t="str">
        <f t="shared" si="1"/>
        <v>nik80alib2_p80_lay!128000c_d1t99_x80a_frm_1x1_canon_s_09!R0!lL!0!0!128000c_x80a_gm1_canon_review_parent!lR!0!0</v>
      </c>
      <c r="E29" s="43" t="s">
        <v>57</v>
      </c>
      <c r="F29" s="43" t="s">
        <v>51</v>
      </c>
      <c r="G29" s="43" t="s">
        <v>51</v>
      </c>
      <c r="H29" s="43" t="s">
        <v>58</v>
      </c>
      <c r="I29" s="43" t="s">
        <v>51</v>
      </c>
      <c r="N29" s="43" t="s">
        <v>32</v>
      </c>
    </row>
    <row r="30" spans="1:16" s="43" customFormat="1" x14ac:dyDescent="0.25">
      <c r="A30" s="43" t="s">
        <v>19</v>
      </c>
      <c r="B30" s="43" t="s">
        <v>56</v>
      </c>
      <c r="C30" s="43" t="s">
        <v>200</v>
      </c>
      <c r="D30" s="43" t="str">
        <f t="shared" si="1"/>
        <v>nik80alib2_p80_lay!128000c_d1t99_x80a_frm_1x1_canon_s_10!R0!lL!0!0!128000c_x80a_gm1_canon_review_parent!lR!0!0</v>
      </c>
      <c r="E30" s="43" t="s">
        <v>57</v>
      </c>
      <c r="F30" s="43" t="s">
        <v>51</v>
      </c>
      <c r="G30" s="43" t="s">
        <v>51</v>
      </c>
      <c r="H30" s="43" t="s">
        <v>58</v>
      </c>
      <c r="I30" s="43" t="s">
        <v>51</v>
      </c>
      <c r="N30" s="43" t="s">
        <v>33</v>
      </c>
    </row>
    <row r="31" spans="1:16" s="43" customFormat="1" x14ac:dyDescent="0.25">
      <c r="A31" s="43" t="s">
        <v>19</v>
      </c>
      <c r="B31" s="43" t="s">
        <v>59</v>
      </c>
      <c r="C31" s="43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9751-FA16-4A4F-990F-24443A496BC7}">
  <dimension ref="A1:M12"/>
  <sheetViews>
    <sheetView workbookViewId="0">
      <selection activeCell="C19" sqref="C1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8" bestFit="1" customWidth="1"/>
    <col min="4" max="4" width="40.28515625" bestFit="1" customWidth="1"/>
    <col min="5" max="5" width="32.42578125" bestFit="1" customWidth="1"/>
    <col min="6" max="6" width="19" bestFit="1" customWidth="1"/>
    <col min="7" max="7" width="16.7109375" bestFit="1" customWidth="1"/>
    <col min="8" max="9" width="17.28515625" bestFit="1" customWidth="1"/>
    <col min="10" max="10" width="15.28515625" bestFit="1" customWidth="1"/>
  </cols>
  <sheetData>
    <row r="1" spans="1:13" ht="15.75" x14ac:dyDescent="0.25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7"/>
      <c r="L1" s="18"/>
      <c r="M1" s="18"/>
    </row>
    <row r="2" spans="1:13" ht="15.75" x14ac:dyDescent="0.25">
      <c r="A2" s="15"/>
      <c r="B2" s="15" t="s">
        <v>70</v>
      </c>
      <c r="C2" s="16" t="s">
        <v>11</v>
      </c>
      <c r="D2" s="16" t="s">
        <v>71</v>
      </c>
      <c r="E2" s="16" t="s">
        <v>72</v>
      </c>
      <c r="F2" s="16" t="s">
        <v>73</v>
      </c>
      <c r="G2" s="16"/>
      <c r="H2" s="16"/>
      <c r="I2" s="16"/>
      <c r="J2" s="16"/>
      <c r="K2" s="17"/>
      <c r="L2" s="18"/>
      <c r="M2" s="18"/>
    </row>
    <row r="3" spans="1:13" ht="15.75" x14ac:dyDescent="0.25">
      <c r="A3" s="15"/>
      <c r="B3" s="15" t="s">
        <v>74</v>
      </c>
      <c r="C3" s="16" t="s">
        <v>11</v>
      </c>
      <c r="D3" s="16" t="s">
        <v>71</v>
      </c>
      <c r="E3" s="16" t="s">
        <v>72</v>
      </c>
      <c r="F3" s="16" t="s">
        <v>73</v>
      </c>
      <c r="G3" s="16"/>
      <c r="H3" s="16"/>
      <c r="I3" s="16"/>
      <c r="J3" s="16"/>
      <c r="K3" s="17"/>
      <c r="L3" s="18"/>
      <c r="M3" s="18"/>
    </row>
    <row r="4" spans="1:13" ht="15.75" x14ac:dyDescent="0.25">
      <c r="A4" s="15"/>
      <c r="B4" s="15" t="s">
        <v>75</v>
      </c>
      <c r="C4" s="16" t="s">
        <v>11</v>
      </c>
      <c r="D4" s="16" t="s">
        <v>71</v>
      </c>
      <c r="E4" s="16" t="s">
        <v>72</v>
      </c>
      <c r="F4" s="16" t="s">
        <v>73</v>
      </c>
      <c r="G4" s="16"/>
      <c r="H4" s="16"/>
      <c r="I4" s="16"/>
      <c r="J4" s="16"/>
      <c r="K4" s="17"/>
      <c r="L4" s="18"/>
      <c r="M4" s="18"/>
    </row>
    <row r="5" spans="1:13" ht="15.75" x14ac:dyDescent="0.25">
      <c r="A5" s="15"/>
      <c r="B5" s="15" t="s">
        <v>10</v>
      </c>
      <c r="C5" s="16" t="s">
        <v>11</v>
      </c>
      <c r="D5" s="16" t="s">
        <v>12</v>
      </c>
      <c r="E5" s="16" t="s">
        <v>13</v>
      </c>
      <c r="F5" s="16" t="s">
        <v>14</v>
      </c>
      <c r="G5" s="16" t="s">
        <v>15</v>
      </c>
      <c r="H5" s="16" t="s">
        <v>16</v>
      </c>
      <c r="I5" s="16" t="s">
        <v>17</v>
      </c>
      <c r="J5" s="16"/>
      <c r="K5" s="17"/>
      <c r="L5" s="18"/>
      <c r="M5" s="18"/>
    </row>
    <row r="6" spans="1:13" ht="15.75" x14ac:dyDescent="0.25">
      <c r="A6" s="15"/>
      <c r="B6" s="15" t="s">
        <v>76</v>
      </c>
      <c r="C6" s="15" t="s">
        <v>11</v>
      </c>
      <c r="D6" s="15" t="s">
        <v>77</v>
      </c>
      <c r="E6" s="15" t="s">
        <v>78</v>
      </c>
      <c r="F6" s="15" t="s">
        <v>79</v>
      </c>
      <c r="G6" s="15" t="s">
        <v>80</v>
      </c>
      <c r="H6" s="15" t="s">
        <v>17</v>
      </c>
      <c r="I6" s="17" t="s">
        <v>81</v>
      </c>
      <c r="J6" s="17"/>
      <c r="K6" s="17"/>
      <c r="L6" s="18"/>
      <c r="M6" s="18"/>
    </row>
    <row r="8" spans="1:13" x14ac:dyDescent="0.25">
      <c r="A8" s="20" t="s">
        <v>19</v>
      </c>
      <c r="B8" s="20" t="s">
        <v>20</v>
      </c>
      <c r="C8" s="20" t="s">
        <v>86</v>
      </c>
      <c r="D8" s="20" t="s">
        <v>87</v>
      </c>
      <c r="E8" s="20" t="s">
        <v>21</v>
      </c>
      <c r="F8" s="21">
        <v>63</v>
      </c>
      <c r="G8" s="21">
        <v>63.503999999999998</v>
      </c>
      <c r="H8" s="21">
        <v>0</v>
      </c>
      <c r="I8" s="21">
        <v>0</v>
      </c>
    </row>
    <row r="9" spans="1:13" x14ac:dyDescent="0.25">
      <c r="A9" s="19" t="s">
        <v>19</v>
      </c>
      <c r="B9" s="19" t="s">
        <v>82</v>
      </c>
      <c r="C9" s="19" t="s">
        <v>23</v>
      </c>
      <c r="D9" s="19" t="s">
        <v>85</v>
      </c>
      <c r="E9" s="14" t="s">
        <v>83</v>
      </c>
      <c r="F9" s="19">
        <v>0.04</v>
      </c>
      <c r="G9" s="19">
        <v>0.08</v>
      </c>
      <c r="H9" s="19" t="s">
        <v>84</v>
      </c>
      <c r="I9" s="19"/>
    </row>
    <row r="11" spans="1:13" s="19" customFormat="1" x14ac:dyDescent="0.25">
      <c r="A11" s="20" t="s">
        <v>19</v>
      </c>
      <c r="B11" s="20" t="s">
        <v>20</v>
      </c>
      <c r="C11" s="20" t="s">
        <v>86</v>
      </c>
      <c r="D11" s="20" t="s">
        <v>89</v>
      </c>
      <c r="E11" s="20" t="s">
        <v>21</v>
      </c>
      <c r="F11" s="21">
        <v>63</v>
      </c>
      <c r="G11" s="21">
        <v>63.503999999999998</v>
      </c>
      <c r="H11" s="21">
        <v>0</v>
      </c>
      <c r="I11" s="21">
        <v>0</v>
      </c>
    </row>
    <row r="12" spans="1:13" s="19" customFormat="1" x14ac:dyDescent="0.25">
      <c r="A12" s="19" t="s">
        <v>19</v>
      </c>
      <c r="B12" s="19" t="s">
        <v>82</v>
      </c>
      <c r="C12" s="19" t="s">
        <v>23</v>
      </c>
      <c r="D12" s="19" t="s">
        <v>90</v>
      </c>
      <c r="E12" s="14" t="s">
        <v>91</v>
      </c>
      <c r="F12" s="19">
        <v>0.04</v>
      </c>
      <c r="G12" s="19">
        <v>0.08</v>
      </c>
      <c r="H12" s="1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EB35-4D78-4661-8024-8565F7DA65E9}">
  <dimension ref="A1:K15"/>
  <sheetViews>
    <sheetView workbookViewId="0">
      <selection activeCell="C13" sqref="C1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8" bestFit="1" customWidth="1"/>
    <col min="4" max="4" width="28.28515625" bestFit="1" customWidth="1"/>
    <col min="5" max="5" width="37.140625" customWidth="1"/>
    <col min="6" max="6" width="19" bestFit="1" customWidth="1"/>
    <col min="7" max="7" width="21.855468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ht="15.75" x14ac:dyDescent="0.25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/>
    </row>
    <row r="2" spans="1:11" ht="15.75" x14ac:dyDescent="0.25">
      <c r="A2" s="23"/>
      <c r="B2" s="23" t="s">
        <v>10</v>
      </c>
      <c r="C2" s="24" t="s">
        <v>11</v>
      </c>
      <c r="D2" s="24" t="s">
        <v>12</v>
      </c>
      <c r="E2" s="24" t="s">
        <v>13</v>
      </c>
      <c r="F2" s="24" t="s">
        <v>14</v>
      </c>
      <c r="G2" s="24" t="s">
        <v>15</v>
      </c>
      <c r="H2" s="24" t="s">
        <v>16</v>
      </c>
      <c r="I2" s="24" t="s">
        <v>17</v>
      </c>
      <c r="J2" s="24"/>
      <c r="K2" s="25"/>
    </row>
    <row r="3" spans="1:11" ht="15.75" x14ac:dyDescent="0.25">
      <c r="A3" s="23"/>
      <c r="B3" s="23" t="s">
        <v>92</v>
      </c>
      <c r="C3" s="23" t="s">
        <v>11</v>
      </c>
      <c r="D3" s="26" t="s">
        <v>93</v>
      </c>
      <c r="E3" s="23" t="s">
        <v>94</v>
      </c>
      <c r="F3" s="23" t="s">
        <v>95</v>
      </c>
      <c r="G3" s="26" t="s">
        <v>96</v>
      </c>
      <c r="H3" s="23"/>
      <c r="I3" s="23"/>
      <c r="J3" s="25"/>
      <c r="K3" s="25"/>
    </row>
    <row r="5" spans="1:11" x14ac:dyDescent="0.25">
      <c r="A5" s="27" t="s">
        <v>19</v>
      </c>
      <c r="B5" s="27" t="s">
        <v>20</v>
      </c>
      <c r="C5" s="27" t="s">
        <v>49</v>
      </c>
      <c r="D5" s="27" t="s">
        <v>100</v>
      </c>
      <c r="E5" s="27" t="s">
        <v>21</v>
      </c>
      <c r="F5" s="29">
        <v>63</v>
      </c>
      <c r="G5" s="29">
        <v>63.503999999999998</v>
      </c>
      <c r="H5" s="28">
        <v>0</v>
      </c>
      <c r="I5" s="28">
        <v>0</v>
      </c>
      <c r="J5" s="28"/>
      <c r="K5" s="28"/>
    </row>
    <row r="6" spans="1:11" x14ac:dyDescent="0.25">
      <c r="A6" s="22" t="s">
        <v>19</v>
      </c>
      <c r="B6" s="22" t="s">
        <v>22</v>
      </c>
      <c r="C6" s="22" t="s">
        <v>23</v>
      </c>
      <c r="D6" s="22" t="s">
        <v>98</v>
      </c>
      <c r="E6" s="22" t="s">
        <v>102</v>
      </c>
      <c r="F6" s="22"/>
    </row>
    <row r="7" spans="1:11" x14ac:dyDescent="0.25">
      <c r="A7" s="22" t="s">
        <v>19</v>
      </c>
      <c r="B7" s="22" t="s">
        <v>22</v>
      </c>
      <c r="C7" s="22" t="s">
        <v>23</v>
      </c>
      <c r="D7" s="22" t="s">
        <v>98</v>
      </c>
      <c r="E7" s="22" t="s">
        <v>103</v>
      </c>
    </row>
    <row r="8" spans="1:11" x14ac:dyDescent="0.25">
      <c r="A8" s="22" t="s">
        <v>19</v>
      </c>
      <c r="B8" s="22" t="s">
        <v>22</v>
      </c>
      <c r="C8" s="22" t="s">
        <v>23</v>
      </c>
      <c r="D8" s="22" t="s">
        <v>98</v>
      </c>
      <c r="E8" s="22" t="s">
        <v>104</v>
      </c>
    </row>
    <row r="9" spans="1:11" x14ac:dyDescent="0.25">
      <c r="A9" s="22" t="s">
        <v>19</v>
      </c>
      <c r="B9" s="22" t="s">
        <v>22</v>
      </c>
      <c r="C9" s="22" t="s">
        <v>23</v>
      </c>
      <c r="D9" s="22" t="s">
        <v>98</v>
      </c>
      <c r="E9" s="22" t="s">
        <v>101</v>
      </c>
    </row>
    <row r="10" spans="1:11" s="43" customFormat="1" x14ac:dyDescent="0.25">
      <c r="A10" s="43" t="s">
        <v>19</v>
      </c>
      <c r="B10" s="43" t="s">
        <v>22</v>
      </c>
      <c r="C10" s="43" t="s">
        <v>23</v>
      </c>
      <c r="D10" s="43" t="s">
        <v>98</v>
      </c>
      <c r="E10" s="43" t="s">
        <v>191</v>
      </c>
    </row>
    <row r="11" spans="1:11" x14ac:dyDescent="0.25">
      <c r="A11" s="43" t="s">
        <v>19</v>
      </c>
      <c r="B11" s="43" t="s">
        <v>22</v>
      </c>
      <c r="C11" s="43" t="s">
        <v>23</v>
      </c>
      <c r="D11" s="43" t="s">
        <v>98</v>
      </c>
      <c r="E11" s="43" t="s">
        <v>192</v>
      </c>
    </row>
    <row r="12" spans="1:11" x14ac:dyDescent="0.25">
      <c r="A12" s="43" t="s">
        <v>19</v>
      </c>
      <c r="B12" s="43" t="s">
        <v>22</v>
      </c>
      <c r="C12" s="43" t="s">
        <v>23</v>
      </c>
      <c r="D12" s="43" t="s">
        <v>98</v>
      </c>
      <c r="E12" s="43" t="s">
        <v>193</v>
      </c>
    </row>
    <row r="13" spans="1:11" x14ac:dyDescent="0.25">
      <c r="A13" s="43" t="s">
        <v>19</v>
      </c>
      <c r="B13" s="43" t="s">
        <v>22</v>
      </c>
      <c r="C13" s="43" t="s">
        <v>23</v>
      </c>
      <c r="D13" s="43" t="s">
        <v>98</v>
      </c>
      <c r="E13" s="43" t="s">
        <v>194</v>
      </c>
    </row>
    <row r="14" spans="1:11" x14ac:dyDescent="0.25">
      <c r="A14" s="43" t="s">
        <v>19</v>
      </c>
      <c r="B14" s="43" t="s">
        <v>22</v>
      </c>
      <c r="C14" s="43" t="s">
        <v>23</v>
      </c>
      <c r="D14" s="43" t="s">
        <v>98</v>
      </c>
      <c r="E14" s="43" t="s">
        <v>195</v>
      </c>
    </row>
    <row r="15" spans="1:11" x14ac:dyDescent="0.25">
      <c r="A15" s="22" t="s">
        <v>19</v>
      </c>
      <c r="B15" s="22" t="s">
        <v>97</v>
      </c>
      <c r="C15" s="22" t="s">
        <v>23</v>
      </c>
      <c r="D15" s="22" t="s">
        <v>86</v>
      </c>
      <c r="E15" s="22" t="s">
        <v>190</v>
      </c>
      <c r="F15" s="22" t="s">
        <v>98</v>
      </c>
      <c r="G15" s="22" t="s">
        <v>99</v>
      </c>
      <c r="H15" s="22"/>
      <c r="I15" s="22"/>
      <c r="J15" s="22"/>
      <c r="K15" s="22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F66B-9688-496D-9129-6A4C671535FE}">
  <dimension ref="A1:K8"/>
  <sheetViews>
    <sheetView workbookViewId="0">
      <selection activeCell="D34" sqref="D3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8" bestFit="1" customWidth="1"/>
    <col min="4" max="4" width="38.28515625" bestFit="1" customWidth="1"/>
    <col min="5" max="5" width="43.57031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26" customFormat="1" ht="15.75" x14ac:dyDescent="0.25">
      <c r="A1" s="44" t="s">
        <v>0</v>
      </c>
      <c r="B1" s="44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6"/>
    </row>
    <row r="2" spans="1:11" s="26" customFormat="1" ht="15.75" x14ac:dyDescent="0.25">
      <c r="A2" s="44"/>
      <c r="B2" s="44" t="s">
        <v>10</v>
      </c>
      <c r="C2" s="45" t="s">
        <v>11</v>
      </c>
      <c r="D2" s="45" t="s">
        <v>12</v>
      </c>
      <c r="E2" s="45" t="s">
        <v>13</v>
      </c>
      <c r="F2" s="45" t="s">
        <v>14</v>
      </c>
      <c r="G2" s="45" t="s">
        <v>15</v>
      </c>
      <c r="H2" s="45" t="s">
        <v>16</v>
      </c>
      <c r="I2" s="45" t="s">
        <v>17</v>
      </c>
      <c r="J2" s="45"/>
      <c r="K2" s="46"/>
    </row>
    <row r="3" spans="1:11" s="43" customFormat="1" x14ac:dyDescent="0.25"/>
    <row r="4" spans="1:11" s="48" customFormat="1" x14ac:dyDescent="0.25">
      <c r="A4" s="47" t="s">
        <v>19</v>
      </c>
      <c r="B4" s="47" t="s">
        <v>20</v>
      </c>
      <c r="C4" s="47" t="s">
        <v>86</v>
      </c>
      <c r="D4" s="48" t="s">
        <v>199</v>
      </c>
      <c r="E4" s="47" t="s">
        <v>21</v>
      </c>
      <c r="F4" s="48">
        <v>63</v>
      </c>
      <c r="G4" s="48">
        <v>63.503999999999998</v>
      </c>
      <c r="H4" s="48">
        <v>0</v>
      </c>
      <c r="I4" s="48">
        <v>0</v>
      </c>
    </row>
    <row r="5" spans="1:11" s="43" customFormat="1" x14ac:dyDescent="0.25">
      <c r="A5" s="43" t="s">
        <v>19</v>
      </c>
      <c r="B5" s="43" t="s">
        <v>22</v>
      </c>
      <c r="C5" s="43" t="s">
        <v>23</v>
      </c>
      <c r="D5" s="43" t="s">
        <v>86</v>
      </c>
      <c r="E5" s="43" t="s">
        <v>190</v>
      </c>
    </row>
    <row r="6" spans="1:11" s="43" customFormat="1" x14ac:dyDescent="0.25">
      <c r="A6" s="43" t="s">
        <v>19</v>
      </c>
      <c r="B6" s="43" t="s">
        <v>22</v>
      </c>
      <c r="C6" s="43" t="s">
        <v>23</v>
      </c>
      <c r="D6" s="43" t="s">
        <v>86</v>
      </c>
      <c r="E6" s="43" t="s">
        <v>89</v>
      </c>
    </row>
    <row r="7" spans="1:11" x14ac:dyDescent="0.25">
      <c r="A7" s="43" t="s">
        <v>19</v>
      </c>
      <c r="B7" s="43" t="s">
        <v>22</v>
      </c>
      <c r="C7" s="43" t="s">
        <v>23</v>
      </c>
      <c r="D7" s="43" t="s">
        <v>86</v>
      </c>
      <c r="E7" s="43" t="s">
        <v>87</v>
      </c>
    </row>
    <row r="8" spans="1:11" s="43" customFormat="1" x14ac:dyDescent="0.25">
      <c r="A8" s="43" t="s">
        <v>19</v>
      </c>
      <c r="B8" s="43" t="s">
        <v>22</v>
      </c>
      <c r="C8" s="43" t="s">
        <v>23</v>
      </c>
      <c r="D8" s="43" t="s">
        <v>196</v>
      </c>
      <c r="E8" s="43" t="s">
        <v>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21B1-4558-4FD1-8B90-49B5AEF5C7D3}">
  <dimension ref="A1:K5"/>
  <sheetViews>
    <sheetView workbookViewId="0">
      <selection activeCell="C19" sqref="C19"/>
    </sheetView>
  </sheetViews>
  <sheetFormatPr defaultRowHeight="15" x14ac:dyDescent="0.25"/>
  <cols>
    <col min="1" max="1" width="9.42578125" style="22" bestFit="1" customWidth="1"/>
    <col min="2" max="2" width="28.42578125" style="22" bestFit="1" customWidth="1"/>
    <col min="3" max="3" width="19.85546875" style="22" bestFit="1" customWidth="1"/>
    <col min="4" max="4" width="45.140625" style="22" bestFit="1" customWidth="1"/>
    <col min="5" max="5" width="38.7109375" style="22" bestFit="1" customWidth="1"/>
    <col min="6" max="6" width="19" style="22" bestFit="1" customWidth="1"/>
    <col min="7" max="7" width="18.5703125" style="22" bestFit="1" customWidth="1"/>
    <col min="8" max="9" width="17.28515625" style="22" bestFit="1" customWidth="1"/>
    <col min="10" max="10" width="15.28515625" style="22" bestFit="1" customWidth="1"/>
    <col min="11" max="16384" width="9.140625" style="22"/>
  </cols>
  <sheetData>
    <row r="1" spans="1:11" s="26" customFormat="1" ht="15.75" x14ac:dyDescent="0.25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/>
    </row>
    <row r="2" spans="1:11" s="26" customFormat="1" ht="15.75" x14ac:dyDescent="0.25">
      <c r="A2" s="23"/>
      <c r="B2" s="23" t="s">
        <v>109</v>
      </c>
      <c r="C2" s="23" t="s">
        <v>110</v>
      </c>
      <c r="D2" s="23" t="s">
        <v>111</v>
      </c>
      <c r="E2" s="23" t="s">
        <v>112</v>
      </c>
      <c r="F2" s="26" t="s">
        <v>77</v>
      </c>
      <c r="G2" s="23" t="s">
        <v>79</v>
      </c>
      <c r="H2" s="23" t="s">
        <v>80</v>
      </c>
      <c r="I2" s="23" t="s">
        <v>148</v>
      </c>
      <c r="J2" s="25"/>
      <c r="K2" s="25"/>
    </row>
    <row r="3" spans="1:11" s="26" customFormat="1" ht="15.75" x14ac:dyDescent="0.25">
      <c r="A3" s="23"/>
      <c r="B3" s="23" t="s">
        <v>10</v>
      </c>
      <c r="C3" s="24" t="s">
        <v>11</v>
      </c>
      <c r="D3" s="24" t="s">
        <v>12</v>
      </c>
      <c r="E3" s="24" t="s">
        <v>13</v>
      </c>
      <c r="F3" s="24" t="s">
        <v>14</v>
      </c>
      <c r="G3" s="24" t="s">
        <v>15</v>
      </c>
      <c r="H3" s="24" t="s">
        <v>16</v>
      </c>
      <c r="I3" s="24" t="s">
        <v>17</v>
      </c>
      <c r="J3" s="24"/>
      <c r="K3" s="25"/>
    </row>
    <row r="4" spans="1:11" s="26" customFormat="1" ht="15.75" x14ac:dyDescent="0.25">
      <c r="A4" s="23"/>
      <c r="B4" s="23" t="s">
        <v>106</v>
      </c>
      <c r="C4" s="24" t="s">
        <v>11</v>
      </c>
      <c r="D4" s="24" t="s">
        <v>107</v>
      </c>
      <c r="E4" s="24" t="s">
        <v>108</v>
      </c>
      <c r="F4" s="24"/>
      <c r="G4" s="24"/>
      <c r="H4" s="24"/>
      <c r="I4" s="24"/>
      <c r="J4" s="24"/>
      <c r="K4" s="25"/>
    </row>
    <row r="5" spans="1:11" s="11" customFormat="1" x14ac:dyDescent="0.25">
      <c r="A5" s="11" t="s">
        <v>19</v>
      </c>
      <c r="B5" s="11" t="s">
        <v>170</v>
      </c>
      <c r="C5" s="11" t="s">
        <v>18</v>
      </c>
      <c r="D5" s="11" t="s">
        <v>179</v>
      </c>
      <c r="E5" s="11" t="s">
        <v>178</v>
      </c>
      <c r="F5" s="11" t="s">
        <v>137</v>
      </c>
      <c r="G5" s="11">
        <v>1</v>
      </c>
      <c r="H5" s="11">
        <v>2</v>
      </c>
      <c r="I5" s="11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84BC-6523-42B4-9D5F-6B9D9B23D548}">
  <dimension ref="A1:M39"/>
  <sheetViews>
    <sheetView topLeftCell="A19" workbookViewId="0">
      <selection activeCell="A40" sqref="A40:XFD40"/>
    </sheetView>
  </sheetViews>
  <sheetFormatPr defaultRowHeight="15" x14ac:dyDescent="0.25"/>
  <cols>
    <col min="1" max="1" width="9.42578125" style="22" bestFit="1" customWidth="1"/>
    <col min="2" max="2" width="28.42578125" style="22" bestFit="1" customWidth="1"/>
    <col min="3" max="3" width="30.140625" style="22" bestFit="1" customWidth="1"/>
    <col min="4" max="4" width="32.7109375" style="22" bestFit="1" customWidth="1"/>
    <col min="5" max="5" width="45.85546875" style="22" bestFit="1" customWidth="1"/>
    <col min="6" max="6" width="19" style="22" bestFit="1" customWidth="1"/>
    <col min="7" max="7" width="19.7109375" style="22" bestFit="1" customWidth="1"/>
    <col min="8" max="8" width="17.28515625" style="22" bestFit="1" customWidth="1"/>
    <col min="9" max="9" width="18.7109375" style="22" bestFit="1" customWidth="1"/>
    <col min="10" max="10" width="19.7109375" style="22" bestFit="1" customWidth="1"/>
    <col min="11" max="11" width="16.5703125" style="22" bestFit="1" customWidth="1"/>
    <col min="12" max="14" width="9.140625" style="22"/>
    <col min="15" max="15" width="28.28515625" style="22" bestFit="1" customWidth="1"/>
    <col min="16" max="16" width="9.140625" style="22"/>
    <col min="17" max="17" width="27.42578125" style="22" bestFit="1" customWidth="1"/>
    <col min="18" max="16384" width="9.140625" style="22"/>
  </cols>
  <sheetData>
    <row r="1" spans="1:13" s="26" customFormat="1" ht="15.75" x14ac:dyDescent="0.25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/>
    </row>
    <row r="2" spans="1:13" s="26" customFormat="1" ht="15.75" x14ac:dyDescent="0.25">
      <c r="A2" s="23"/>
      <c r="B2" s="23" t="s">
        <v>105</v>
      </c>
      <c r="C2" s="24" t="s">
        <v>11</v>
      </c>
      <c r="D2" s="24" t="s">
        <v>77</v>
      </c>
      <c r="E2" s="24" t="s">
        <v>78</v>
      </c>
      <c r="F2" s="24"/>
      <c r="G2" s="24"/>
      <c r="H2" s="24"/>
      <c r="I2" s="24"/>
      <c r="J2" s="24"/>
      <c r="K2" s="25"/>
    </row>
    <row r="3" spans="1:13" s="26" customFormat="1" ht="15.75" x14ac:dyDescent="0.25">
      <c r="A3" s="23"/>
      <c r="B3" s="23" t="s">
        <v>106</v>
      </c>
      <c r="C3" s="24" t="s">
        <v>11</v>
      </c>
      <c r="D3" s="24" t="s">
        <v>107</v>
      </c>
      <c r="E3" s="24" t="s">
        <v>108</v>
      </c>
      <c r="F3" s="24"/>
      <c r="G3" s="24"/>
      <c r="H3" s="24"/>
      <c r="I3" s="24"/>
      <c r="J3" s="24"/>
      <c r="K3" s="25"/>
    </row>
    <row r="4" spans="1:13" s="26" customFormat="1" ht="15.75" x14ac:dyDescent="0.25">
      <c r="A4" s="23"/>
      <c r="B4" s="23" t="s">
        <v>70</v>
      </c>
      <c r="C4" s="24" t="s">
        <v>11</v>
      </c>
      <c r="D4" s="24" t="s">
        <v>71</v>
      </c>
      <c r="E4" s="24" t="s">
        <v>72</v>
      </c>
      <c r="F4" s="24" t="s">
        <v>73</v>
      </c>
      <c r="G4" s="24"/>
      <c r="H4" s="24"/>
      <c r="I4" s="24"/>
      <c r="J4" s="24"/>
      <c r="K4" s="25"/>
    </row>
    <row r="5" spans="1:13" s="26" customFormat="1" ht="15.75" x14ac:dyDescent="0.25">
      <c r="A5" s="23"/>
      <c r="B5" s="23" t="s">
        <v>74</v>
      </c>
      <c r="C5" s="24" t="s">
        <v>11</v>
      </c>
      <c r="D5" s="24" t="s">
        <v>71</v>
      </c>
      <c r="E5" s="24" t="s">
        <v>72</v>
      </c>
      <c r="F5" s="24" t="s">
        <v>73</v>
      </c>
      <c r="G5" s="24"/>
      <c r="H5" s="24"/>
      <c r="I5" s="24"/>
      <c r="J5" s="24"/>
      <c r="K5" s="25"/>
    </row>
    <row r="6" spans="1:13" s="26" customFormat="1" ht="15.75" x14ac:dyDescent="0.25">
      <c r="A6" s="23"/>
      <c r="B6" s="23" t="s">
        <v>75</v>
      </c>
      <c r="C6" s="24" t="s">
        <v>11</v>
      </c>
      <c r="D6" s="24" t="s">
        <v>71</v>
      </c>
      <c r="E6" s="24" t="s">
        <v>72</v>
      </c>
      <c r="F6" s="24" t="s">
        <v>73</v>
      </c>
      <c r="G6" s="24"/>
      <c r="H6" s="24"/>
      <c r="I6" s="24"/>
      <c r="J6" s="24"/>
      <c r="K6" s="25"/>
    </row>
    <row r="7" spans="1:13" s="26" customFormat="1" ht="15.75" x14ac:dyDescent="0.25">
      <c r="A7" s="23"/>
      <c r="B7" s="23" t="s">
        <v>10</v>
      </c>
      <c r="C7" s="24" t="s">
        <v>11</v>
      </c>
      <c r="D7" s="24" t="s">
        <v>12</v>
      </c>
      <c r="E7" s="24" t="s">
        <v>13</v>
      </c>
      <c r="F7" s="24" t="s">
        <v>14</v>
      </c>
      <c r="G7" s="24" t="s">
        <v>15</v>
      </c>
      <c r="H7" s="24" t="s">
        <v>16</v>
      </c>
      <c r="I7" s="24" t="s">
        <v>17</v>
      </c>
      <c r="J7" s="24"/>
      <c r="K7" s="25"/>
    </row>
    <row r="8" spans="1:13" s="26" customFormat="1" ht="15.75" x14ac:dyDescent="0.25">
      <c r="A8" s="23"/>
      <c r="B8" s="23" t="s">
        <v>76</v>
      </c>
      <c r="C8" s="23" t="s">
        <v>11</v>
      </c>
      <c r="D8" s="23" t="s">
        <v>77</v>
      </c>
      <c r="E8" s="23" t="s">
        <v>78</v>
      </c>
      <c r="F8" s="23" t="s">
        <v>79</v>
      </c>
      <c r="G8" s="23" t="s">
        <v>80</v>
      </c>
      <c r="H8" s="23" t="s">
        <v>17</v>
      </c>
      <c r="I8" s="25" t="s">
        <v>81</v>
      </c>
      <c r="J8" s="25"/>
      <c r="K8" s="25"/>
    </row>
    <row r="9" spans="1:13" s="26" customFormat="1" ht="15.75" x14ac:dyDescent="0.25">
      <c r="A9" s="23"/>
      <c r="B9" s="23" t="s">
        <v>109</v>
      </c>
      <c r="C9" s="23" t="s">
        <v>110</v>
      </c>
      <c r="D9" s="23" t="s">
        <v>111</v>
      </c>
      <c r="E9" s="23" t="s">
        <v>112</v>
      </c>
      <c r="F9" s="26" t="s">
        <v>77</v>
      </c>
      <c r="G9" s="23" t="s">
        <v>79</v>
      </c>
      <c r="H9" s="23" t="s">
        <v>80</v>
      </c>
      <c r="I9" s="23"/>
      <c r="J9" s="25"/>
      <c r="K9" s="25"/>
    </row>
    <row r="10" spans="1:13" s="26" customFormat="1" ht="15.75" x14ac:dyDescent="0.25">
      <c r="A10" s="23"/>
      <c r="B10" s="23" t="s">
        <v>113</v>
      </c>
      <c r="C10" s="23" t="s">
        <v>11</v>
      </c>
      <c r="D10" s="26" t="s">
        <v>77</v>
      </c>
      <c r="E10" s="26" t="s">
        <v>114</v>
      </c>
      <c r="F10" s="26" t="s">
        <v>115</v>
      </c>
      <c r="G10" s="23" t="s">
        <v>116</v>
      </c>
      <c r="H10" s="23" t="s">
        <v>117</v>
      </c>
      <c r="I10" s="25" t="s">
        <v>81</v>
      </c>
      <c r="K10" s="25"/>
    </row>
    <row r="12" spans="1:13" x14ac:dyDescent="0.25">
      <c r="C12" s="30" t="s">
        <v>118</v>
      </c>
      <c r="D12" s="30" t="s">
        <v>119</v>
      </c>
      <c r="E12" s="30" t="s">
        <v>120</v>
      </c>
      <c r="F12" s="30" t="s">
        <v>121</v>
      </c>
      <c r="G12" s="30" t="s">
        <v>122</v>
      </c>
      <c r="H12" s="30" t="s">
        <v>123</v>
      </c>
      <c r="I12" s="31" t="s">
        <v>124</v>
      </c>
      <c r="J12" s="31" t="s">
        <v>125</v>
      </c>
      <c r="K12" s="31" t="s">
        <v>126</v>
      </c>
      <c r="L12" s="31" t="s">
        <v>127</v>
      </c>
      <c r="M12" s="31" t="s">
        <v>128</v>
      </c>
    </row>
    <row r="13" spans="1:13" x14ac:dyDescent="0.25">
      <c r="C13" s="28" t="s">
        <v>180</v>
      </c>
      <c r="D13" s="29" t="s">
        <v>129</v>
      </c>
      <c r="E13" s="29">
        <v>1.6</v>
      </c>
      <c r="F13" s="29">
        <v>30</v>
      </c>
      <c r="G13" s="29" t="str">
        <f>"("&amp;F13-E13+2*$C$24&amp;" "&amp;F13-E13&amp;")"</f>
        <v>(28.4 28.4)</v>
      </c>
      <c r="H13" s="28" t="s">
        <v>130</v>
      </c>
      <c r="I13" s="29">
        <v>0.2</v>
      </c>
      <c r="J13" s="29">
        <v>0.4</v>
      </c>
      <c r="K13" s="29" t="s">
        <v>131</v>
      </c>
      <c r="L13" s="29">
        <v>63</v>
      </c>
      <c r="M13" s="29">
        <v>63.503999999999998</v>
      </c>
    </row>
    <row r="14" spans="1:13" x14ac:dyDescent="0.25">
      <c r="C14" s="28" t="s">
        <v>181</v>
      </c>
      <c r="D14" s="29" t="s">
        <v>129</v>
      </c>
      <c r="E14" s="29">
        <v>1.8</v>
      </c>
      <c r="F14" s="29">
        <v>30</v>
      </c>
      <c r="G14" s="29" t="str">
        <f>"("&amp;F14-E14+2*$C$24&amp;" "&amp;F14-E14&amp;")"</f>
        <v>(28.2 28.2)</v>
      </c>
      <c r="H14" s="28" t="s">
        <v>130</v>
      </c>
      <c r="I14" s="29">
        <v>0.2</v>
      </c>
      <c r="J14" s="29">
        <v>0.4</v>
      </c>
      <c r="K14" s="29" t="s">
        <v>131</v>
      </c>
      <c r="L14" s="29">
        <v>63</v>
      </c>
      <c r="M14" s="29">
        <v>63.503999999999998</v>
      </c>
    </row>
    <row r="15" spans="1:13" x14ac:dyDescent="0.25">
      <c r="C15" s="28" t="s">
        <v>182</v>
      </c>
      <c r="D15" s="29" t="s">
        <v>129</v>
      </c>
      <c r="E15" s="29">
        <v>2</v>
      </c>
      <c r="F15" s="29">
        <v>30</v>
      </c>
      <c r="G15" s="29" t="str">
        <f>"("&amp;F15-E15+2*$C$26&amp;" "&amp;F15-E15&amp;")"</f>
        <v>(28 28)</v>
      </c>
      <c r="H15" s="28" t="s">
        <v>130</v>
      </c>
      <c r="I15" s="29">
        <v>0.2</v>
      </c>
      <c r="J15" s="29">
        <v>0.4</v>
      </c>
      <c r="K15" s="29" t="s">
        <v>131</v>
      </c>
      <c r="L15" s="29">
        <v>63</v>
      </c>
      <c r="M15" s="29">
        <v>63.503999999999998</v>
      </c>
    </row>
    <row r="22" spans="1:9" ht="15.75" thickBot="1" x14ac:dyDescent="0.3"/>
    <row r="23" spans="1:9" ht="16.5" thickTop="1" thickBot="1" x14ac:dyDescent="0.3">
      <c r="B23" s="32" t="s">
        <v>132</v>
      </c>
      <c r="C23" s="33" t="s">
        <v>18</v>
      </c>
      <c r="E23" s="32" t="s">
        <v>133</v>
      </c>
      <c r="F23" s="34"/>
    </row>
    <row r="24" spans="1:9" ht="16.5" thickTop="1" thickBot="1" x14ac:dyDescent="0.3">
      <c r="B24" s="32" t="s">
        <v>134</v>
      </c>
      <c r="C24" s="35"/>
    </row>
    <row r="25" spans="1:9" ht="15.75" thickTop="1" x14ac:dyDescent="0.25">
      <c r="B25" s="22" t="s">
        <v>135</v>
      </c>
      <c r="C25" s="22">
        <v>0.36</v>
      </c>
    </row>
    <row r="28" spans="1:9" s="28" customFormat="1" x14ac:dyDescent="0.25">
      <c r="A28" s="27" t="s">
        <v>19</v>
      </c>
      <c r="B28" s="27" t="s">
        <v>20</v>
      </c>
      <c r="C28" s="27" t="str">
        <f>$C$23</f>
        <v>nik80alib2_p80_lay</v>
      </c>
      <c r="D28" s="27" t="str">
        <f>$F$23&amp;C13</f>
        <v>128000c_d1t99_x80pf_gm1022d</v>
      </c>
      <c r="E28" s="27" t="s">
        <v>21</v>
      </c>
      <c r="F28" s="28">
        <f>L13</f>
        <v>63</v>
      </c>
      <c r="G28" s="28">
        <f>M13</f>
        <v>63.503999999999998</v>
      </c>
      <c r="H28" s="28">
        <v>0</v>
      </c>
      <c r="I28" s="28">
        <v>0</v>
      </c>
    </row>
    <row r="29" spans="1:9" x14ac:dyDescent="0.25">
      <c r="A29" s="22" t="s">
        <v>19</v>
      </c>
      <c r="B29" s="22" t="s">
        <v>136</v>
      </c>
      <c r="C29" s="22" t="s">
        <v>23</v>
      </c>
      <c r="D29" s="22" t="s">
        <v>137</v>
      </c>
      <c r="E29" s="22" t="str">
        <f>"("&amp;E13-$C$24&amp;" "&amp;E13&amp;")"</f>
        <v>(1.6 1.6)</v>
      </c>
      <c r="F29" s="22" t="str">
        <f>K13</f>
        <v>(25 25)</v>
      </c>
      <c r="G29" s="22" t="str">
        <f>G13</f>
        <v>(28.4 28.4)</v>
      </c>
      <c r="H29" s="22" t="str">
        <f>H13</f>
        <v>((5))</v>
      </c>
    </row>
    <row r="33" spans="1:9" s="28" customFormat="1" x14ac:dyDescent="0.25">
      <c r="A33" s="27" t="s">
        <v>19</v>
      </c>
      <c r="B33" s="27" t="s">
        <v>20</v>
      </c>
      <c r="C33" s="27" t="str">
        <f>$C$23</f>
        <v>nik80alib2_p80_lay</v>
      </c>
      <c r="D33" s="27" t="str">
        <f>$F$23&amp;C14</f>
        <v>128000c_d1t99_x80pf_gm1023d</v>
      </c>
      <c r="E33" s="27" t="s">
        <v>21</v>
      </c>
      <c r="F33" s="28">
        <f>L14</f>
        <v>63</v>
      </c>
      <c r="G33" s="28">
        <f>M14</f>
        <v>63.503999999999998</v>
      </c>
      <c r="H33" s="28">
        <v>0</v>
      </c>
      <c r="I33" s="28">
        <v>0</v>
      </c>
    </row>
    <row r="34" spans="1:9" x14ac:dyDescent="0.25">
      <c r="A34" s="22" t="s">
        <v>19</v>
      </c>
      <c r="B34" s="22" t="s">
        <v>136</v>
      </c>
      <c r="C34" s="22" t="s">
        <v>23</v>
      </c>
      <c r="D34" s="22" t="s">
        <v>137</v>
      </c>
      <c r="E34" s="22" t="str">
        <f>"("&amp;E14-$C$24&amp;" "&amp;E14&amp;")"</f>
        <v>(1.8 1.8)</v>
      </c>
      <c r="F34" s="22" t="str">
        <f>K14</f>
        <v>(25 25)</v>
      </c>
      <c r="G34" s="22" t="str">
        <f>G14</f>
        <v>(28.2 28.2)</v>
      </c>
      <c r="H34" s="22" t="str">
        <f>H14</f>
        <v>((5))</v>
      </c>
    </row>
    <row r="38" spans="1:9" s="28" customFormat="1" x14ac:dyDescent="0.25">
      <c r="A38" s="27" t="s">
        <v>19</v>
      </c>
      <c r="B38" s="27" t="s">
        <v>20</v>
      </c>
      <c r="C38" s="27" t="str">
        <f>$C$23</f>
        <v>nik80alib2_p80_lay</v>
      </c>
      <c r="D38" s="27" t="str">
        <f>$F$23&amp;C15</f>
        <v>128000c_d1t99_x80pf_gm1024d</v>
      </c>
      <c r="E38" s="27" t="s">
        <v>21</v>
      </c>
      <c r="F38" s="28">
        <f>L15</f>
        <v>63</v>
      </c>
      <c r="G38" s="28">
        <f>M15</f>
        <v>63.503999999999998</v>
      </c>
      <c r="H38" s="28">
        <v>0</v>
      </c>
      <c r="I38" s="28">
        <v>0</v>
      </c>
    </row>
    <row r="39" spans="1:9" x14ac:dyDescent="0.25">
      <c r="A39" s="22" t="s">
        <v>19</v>
      </c>
      <c r="B39" s="22" t="s">
        <v>136</v>
      </c>
      <c r="C39" s="22" t="s">
        <v>23</v>
      </c>
      <c r="D39" s="22" t="s">
        <v>137</v>
      </c>
      <c r="E39" s="22" t="str">
        <f>"("&amp;E15-$C$26&amp;" "&amp;E15&amp;")"</f>
        <v>(2 2)</v>
      </c>
      <c r="F39" s="22" t="str">
        <f>K13</f>
        <v>(25 25)</v>
      </c>
      <c r="G39" s="22" t="str">
        <f>G15</f>
        <v>(28 28)</v>
      </c>
      <c r="H39" s="22" t="str">
        <f>H13</f>
        <v>((5))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99E5-B068-49E2-94CB-B8B173342CD9}">
  <dimension ref="A1:M27"/>
  <sheetViews>
    <sheetView topLeftCell="A7" workbookViewId="0">
      <selection activeCell="A28" sqref="A28:XFD28"/>
    </sheetView>
  </sheetViews>
  <sheetFormatPr defaultRowHeight="15" x14ac:dyDescent="0.25"/>
  <cols>
    <col min="1" max="1" width="9.42578125" style="22" bestFit="1" customWidth="1"/>
    <col min="2" max="2" width="28.42578125" style="22" bestFit="1" customWidth="1"/>
    <col min="3" max="3" width="30.140625" style="22" bestFit="1" customWidth="1"/>
    <col min="4" max="4" width="32.7109375" style="22" bestFit="1" customWidth="1"/>
    <col min="5" max="5" width="45.85546875" style="22" bestFit="1" customWidth="1"/>
    <col min="6" max="6" width="19" style="22" bestFit="1" customWidth="1"/>
    <col min="7" max="7" width="19.7109375" style="22" bestFit="1" customWidth="1"/>
    <col min="8" max="8" width="17.28515625" style="22" bestFit="1" customWidth="1"/>
    <col min="9" max="9" width="18.7109375" style="22" bestFit="1" customWidth="1"/>
    <col min="10" max="10" width="19.7109375" style="22" bestFit="1" customWidth="1"/>
    <col min="11" max="11" width="16.5703125" style="22" bestFit="1" customWidth="1"/>
    <col min="12" max="14" width="9.140625" style="22"/>
    <col min="15" max="15" width="28.28515625" style="22" bestFit="1" customWidth="1"/>
    <col min="16" max="16" width="9.140625" style="22"/>
    <col min="17" max="17" width="27.42578125" style="22" bestFit="1" customWidth="1"/>
    <col min="18" max="16384" width="9.140625" style="22"/>
  </cols>
  <sheetData>
    <row r="1" spans="1:13" s="26" customFormat="1" ht="15.75" x14ac:dyDescent="0.25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/>
    </row>
    <row r="2" spans="1:13" s="26" customFormat="1" ht="15.75" x14ac:dyDescent="0.25">
      <c r="A2" s="23"/>
      <c r="B2" s="23" t="s">
        <v>105</v>
      </c>
      <c r="C2" s="24" t="s">
        <v>11</v>
      </c>
      <c r="D2" s="24" t="s">
        <v>77</v>
      </c>
      <c r="E2" s="24" t="s">
        <v>78</v>
      </c>
      <c r="F2" s="24"/>
      <c r="G2" s="24"/>
      <c r="H2" s="24"/>
      <c r="I2" s="24"/>
      <c r="J2" s="24"/>
      <c r="K2" s="25"/>
    </row>
    <row r="3" spans="1:13" s="26" customFormat="1" ht="15.75" x14ac:dyDescent="0.25">
      <c r="A3" s="23"/>
      <c r="B3" s="23" t="s">
        <v>70</v>
      </c>
      <c r="C3" s="24" t="s">
        <v>11</v>
      </c>
      <c r="D3" s="24" t="s">
        <v>71</v>
      </c>
      <c r="E3" s="24" t="s">
        <v>72</v>
      </c>
      <c r="F3" s="24" t="s">
        <v>73</v>
      </c>
      <c r="G3" s="24"/>
      <c r="H3" s="24"/>
      <c r="I3" s="24"/>
      <c r="J3" s="24"/>
      <c r="K3" s="25"/>
    </row>
    <row r="4" spans="1:13" s="26" customFormat="1" ht="15.75" x14ac:dyDescent="0.25">
      <c r="A4" s="23"/>
      <c r="B4" s="23" t="s">
        <v>74</v>
      </c>
      <c r="C4" s="24" t="s">
        <v>11</v>
      </c>
      <c r="D4" s="24" t="s">
        <v>71</v>
      </c>
      <c r="E4" s="24" t="s">
        <v>72</v>
      </c>
      <c r="F4" s="24" t="s">
        <v>73</v>
      </c>
      <c r="G4" s="24"/>
      <c r="H4" s="24"/>
      <c r="I4" s="24"/>
      <c r="J4" s="24"/>
      <c r="K4" s="25"/>
    </row>
    <row r="5" spans="1:13" s="26" customFormat="1" ht="15.75" x14ac:dyDescent="0.25">
      <c r="A5" s="23"/>
      <c r="B5" s="23" t="s">
        <v>75</v>
      </c>
      <c r="C5" s="24" t="s">
        <v>11</v>
      </c>
      <c r="D5" s="24" t="s">
        <v>71</v>
      </c>
      <c r="E5" s="24" t="s">
        <v>72</v>
      </c>
      <c r="F5" s="24" t="s">
        <v>73</v>
      </c>
      <c r="G5" s="24"/>
      <c r="H5" s="24"/>
      <c r="I5" s="24"/>
      <c r="J5" s="24"/>
      <c r="K5" s="25"/>
    </row>
    <row r="6" spans="1:13" s="26" customFormat="1" ht="15.75" x14ac:dyDescent="0.25">
      <c r="A6" s="23"/>
      <c r="B6" s="23" t="s">
        <v>10</v>
      </c>
      <c r="C6" s="24" t="s">
        <v>11</v>
      </c>
      <c r="D6" s="24" t="s">
        <v>12</v>
      </c>
      <c r="E6" s="24" t="s">
        <v>13</v>
      </c>
      <c r="F6" s="24" t="s">
        <v>14</v>
      </c>
      <c r="G6" s="24" t="s">
        <v>15</v>
      </c>
      <c r="H6" s="24" t="s">
        <v>16</v>
      </c>
      <c r="I6" s="24" t="s">
        <v>17</v>
      </c>
      <c r="J6" s="24"/>
      <c r="K6" s="25"/>
    </row>
    <row r="7" spans="1:13" s="26" customFormat="1" ht="15.75" x14ac:dyDescent="0.25">
      <c r="A7" s="23"/>
      <c r="B7" s="23" t="s">
        <v>76</v>
      </c>
      <c r="C7" s="23" t="s">
        <v>11</v>
      </c>
      <c r="D7" s="23" t="s">
        <v>77</v>
      </c>
      <c r="E7" s="23" t="s">
        <v>78</v>
      </c>
      <c r="F7" s="23" t="s">
        <v>79</v>
      </c>
      <c r="G7" s="23" t="s">
        <v>80</v>
      </c>
      <c r="H7" s="23" t="s">
        <v>17</v>
      </c>
      <c r="I7" s="25" t="s">
        <v>81</v>
      </c>
      <c r="J7" s="25"/>
      <c r="K7" s="25"/>
    </row>
    <row r="8" spans="1:13" s="26" customFormat="1" ht="15.75" x14ac:dyDescent="0.25">
      <c r="A8" s="23"/>
      <c r="B8" s="23" t="s">
        <v>109</v>
      </c>
      <c r="C8" s="23" t="s">
        <v>110</v>
      </c>
      <c r="D8" s="23" t="s">
        <v>111</v>
      </c>
      <c r="E8" s="23" t="s">
        <v>112</v>
      </c>
      <c r="F8" s="26" t="s">
        <v>77</v>
      </c>
      <c r="G8" s="23" t="s">
        <v>79</v>
      </c>
      <c r="H8" s="23" t="s">
        <v>80</v>
      </c>
      <c r="I8" s="23"/>
      <c r="J8" s="25"/>
      <c r="K8" s="25"/>
    </row>
    <row r="9" spans="1:13" s="26" customFormat="1" ht="15.75" x14ac:dyDescent="0.25">
      <c r="A9" s="23"/>
      <c r="B9" s="23" t="s">
        <v>113</v>
      </c>
      <c r="C9" s="23" t="s">
        <v>11</v>
      </c>
      <c r="D9" s="26" t="s">
        <v>77</v>
      </c>
      <c r="E9" s="26" t="s">
        <v>114</v>
      </c>
      <c r="F9" s="26" t="s">
        <v>115</v>
      </c>
      <c r="G9" s="23" t="s">
        <v>116</v>
      </c>
      <c r="H9" s="23" t="s">
        <v>117</v>
      </c>
      <c r="I9" s="25" t="s">
        <v>81</v>
      </c>
      <c r="K9" s="25"/>
    </row>
    <row r="11" spans="1:13" x14ac:dyDescent="0.25">
      <c r="C11" s="30" t="s">
        <v>118</v>
      </c>
      <c r="D11" s="30" t="s">
        <v>119</v>
      </c>
      <c r="E11" s="30" t="s">
        <v>120</v>
      </c>
      <c r="F11" s="30" t="s">
        <v>121</v>
      </c>
      <c r="G11" s="30" t="s">
        <v>122</v>
      </c>
      <c r="H11" s="30" t="s">
        <v>123</v>
      </c>
      <c r="I11" s="31" t="s">
        <v>124</v>
      </c>
      <c r="J11" s="31" t="s">
        <v>125</v>
      </c>
      <c r="K11" s="31" t="s">
        <v>126</v>
      </c>
      <c r="L11" s="31" t="s">
        <v>127</v>
      </c>
      <c r="M11" s="31" t="s">
        <v>128</v>
      </c>
    </row>
    <row r="12" spans="1:13" x14ac:dyDescent="0.25">
      <c r="C12" s="28" t="s">
        <v>183</v>
      </c>
      <c r="D12" s="29" t="s">
        <v>129</v>
      </c>
      <c r="E12" s="29">
        <v>1.6</v>
      </c>
      <c r="F12" s="29">
        <v>30</v>
      </c>
      <c r="G12" s="29" t="str">
        <f>"("&amp;F12-E12+2*$C$22&amp;" "&amp;F12-E12&amp;")"</f>
        <v>(28.4 28.4)</v>
      </c>
      <c r="H12" s="28" t="s">
        <v>130</v>
      </c>
      <c r="I12" s="29">
        <v>0.2</v>
      </c>
      <c r="J12" s="29">
        <v>0.4</v>
      </c>
      <c r="K12" s="29" t="str">
        <f>"("&amp; L12 &amp; " " &amp; M12 &amp;")"</f>
        <v>(63 63.504)</v>
      </c>
      <c r="L12" s="29">
        <v>63</v>
      </c>
      <c r="M12" s="29">
        <v>63.503999999999998</v>
      </c>
    </row>
    <row r="20" spans="1:9" ht="15.75" thickBot="1" x14ac:dyDescent="0.3"/>
    <row r="21" spans="1:9" ht="16.5" thickTop="1" thickBot="1" x14ac:dyDescent="0.3">
      <c r="B21" s="32" t="s">
        <v>132</v>
      </c>
      <c r="C21" s="33" t="s">
        <v>18</v>
      </c>
      <c r="E21" s="32" t="s">
        <v>133</v>
      </c>
      <c r="F21" s="34"/>
    </row>
    <row r="22" spans="1:9" ht="16.5" thickTop="1" thickBot="1" x14ac:dyDescent="0.3">
      <c r="B22" s="32" t="s">
        <v>134</v>
      </c>
      <c r="C22" s="35"/>
    </row>
    <row r="23" spans="1:9" ht="15.75" thickTop="1" x14ac:dyDescent="0.25">
      <c r="B23" s="22" t="s">
        <v>135</v>
      </c>
      <c r="C23" s="22">
        <v>0.36</v>
      </c>
    </row>
    <row r="26" spans="1:9" s="28" customFormat="1" x14ac:dyDescent="0.25">
      <c r="A26" s="27" t="s">
        <v>19</v>
      </c>
      <c r="B26" s="27" t="s">
        <v>20</v>
      </c>
      <c r="C26" s="27" t="str">
        <f>$C$21</f>
        <v>nik80alib2_p80_lay</v>
      </c>
      <c r="D26" s="27" t="str">
        <f>$F$21&amp;C12</f>
        <v>128000c_d1t99_x80pf_gm1078d</v>
      </c>
      <c r="E26" s="27" t="s">
        <v>21</v>
      </c>
      <c r="F26" s="28">
        <f>L12</f>
        <v>63</v>
      </c>
      <c r="G26" s="28">
        <f>M12</f>
        <v>63.503999999999998</v>
      </c>
      <c r="H26" s="28">
        <v>0</v>
      </c>
      <c r="I26" s="28">
        <v>0</v>
      </c>
    </row>
    <row r="27" spans="1:9" x14ac:dyDescent="0.25">
      <c r="A27" s="22" t="s">
        <v>19</v>
      </c>
      <c r="B27" s="22" t="s">
        <v>136</v>
      </c>
      <c r="C27" s="22" t="s">
        <v>23</v>
      </c>
      <c r="D27" s="22" t="s">
        <v>137</v>
      </c>
      <c r="E27" s="22" t="str">
        <f>"("&amp;E12-$C$22&amp;" "&amp;E12&amp;")"</f>
        <v>(1.6 1.6)</v>
      </c>
      <c r="F27" s="22" t="str">
        <f>K12</f>
        <v>(63 63.504)</v>
      </c>
      <c r="G27" s="22" t="str">
        <f>G12</f>
        <v>(28.4 28.4)</v>
      </c>
      <c r="H27" s="22" t="str">
        <f>H12</f>
        <v>((5))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6A1F1098-7F25-4430-91B4-DC3F76693819}"/>
</file>

<file path=customXml/itemProps2.xml><?xml version="1.0" encoding="utf-8"?>
<ds:datastoreItem xmlns:ds="http://schemas.openxmlformats.org/officeDocument/2006/customXml" ds:itemID="{4BDBB226-71B5-45D9-9F54-3AD1EBD98E3A}"/>
</file>

<file path=customXml/itemProps3.xml><?xml version="1.0" encoding="utf-8"?>
<ds:datastoreItem xmlns:ds="http://schemas.openxmlformats.org/officeDocument/2006/customXml" ds:itemID="{2CA86C68-D35C-4B84-8902-6F5F47A3BA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delivery</vt:lpstr>
      <vt:lpstr>parents</vt:lpstr>
      <vt:lpstr>review_parent</vt:lpstr>
      <vt:lpstr>gratings</vt:lpstr>
      <vt:lpstr>filler</vt:lpstr>
      <vt:lpstr>beard_dummy</vt:lpstr>
      <vt:lpstr>gm1_zonal_bkg</vt:lpstr>
      <vt:lpstr>gm1_xy4</vt:lpstr>
      <vt:lpstr>gm1_pound</vt:lpstr>
      <vt:lpstr>gm1_hatch</vt:lpstr>
      <vt:lpstr>gm1_gv1_swirl_xy4</vt:lpstr>
      <vt:lpstr>gm1_gv1_swirl_cross</vt:lpstr>
      <vt:lpstr>gm1_gv1_swirl_hatch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lastModifiedBy>Valencia-cardona, Juan</cp:lastModifiedBy>
  <dcterms:created xsi:type="dcterms:W3CDTF">2015-06-05T18:17:20Z</dcterms:created>
  <dcterms:modified xsi:type="dcterms:W3CDTF">2023-03-17T22:26:25Z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0x010100F3074FBB20C28A4EABADA8DB48463D82</vt:lpwstr>
  </property>
</Properties>
</file>