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cheng/Workspace/ATC2022/result/"/>
    </mc:Choice>
  </mc:AlternateContent>
  <xr:revisionPtr revIDLastSave="0" documentId="13_ncr:1_{040E3B42-5219-AD45-9940-AD7F0A6416C9}" xr6:coauthVersionLast="47" xr6:coauthVersionMax="47" xr10:uidLastSave="{00000000-0000-0000-0000-000000000000}"/>
  <bookViews>
    <workbookView xWindow="3540" yWindow="560" windowWidth="30900" windowHeight="18480" activeTab="3" xr2:uid="{E36CD20D-6C6C-534E-9BAF-6BDF80D550E1}"/>
  </bookViews>
  <sheets>
    <sheet name="Sheet1" sheetId="1" r:id="rId1"/>
    <sheet name="Sheet2" sheetId="2" r:id="rId2"/>
    <sheet name="Active" sheetId="3" r:id="rId3"/>
    <sheet name="Twitter" sheetId="4" r:id="rId4"/>
  </sheets>
  <definedNames>
    <definedName name="_xlchart.v1.0" hidden="1">Twitter!$K$4</definedName>
    <definedName name="_xlchart.v1.1" hidden="1">Twitter!$K$5:$K$25</definedName>
    <definedName name="_xlchart.v1.2" hidden="1">Twitter!$L$4</definedName>
    <definedName name="_xlchart.v1.3" hidden="1">Twitter!$L$5:$L$25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4" l="1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38" i="4"/>
  <c r="K25" i="4"/>
  <c r="L25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L6" i="4"/>
  <c r="K6" i="4"/>
  <c r="L5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5" i="4"/>
  <c r="G164" i="3"/>
  <c r="I164" i="3"/>
  <c r="G165" i="3"/>
  <c r="I165" i="3"/>
  <c r="G166" i="3"/>
  <c r="I166" i="3"/>
  <c r="G167" i="3"/>
  <c r="I167" i="3"/>
  <c r="G168" i="3"/>
  <c r="I168" i="3"/>
  <c r="G169" i="3"/>
  <c r="I169" i="3"/>
  <c r="G170" i="3"/>
  <c r="I170" i="3"/>
  <c r="G171" i="3"/>
  <c r="I171" i="3"/>
  <c r="G172" i="3"/>
  <c r="I172" i="3"/>
  <c r="G173" i="3"/>
  <c r="I173" i="3"/>
  <c r="G174" i="3"/>
  <c r="I174" i="3"/>
  <c r="G175" i="3"/>
  <c r="I175" i="3"/>
  <c r="G176" i="3"/>
  <c r="I176" i="3"/>
  <c r="G177" i="3"/>
  <c r="I177" i="3"/>
  <c r="G178" i="3"/>
  <c r="I178" i="3"/>
  <c r="G179" i="3"/>
  <c r="I179" i="3"/>
  <c r="G180" i="3"/>
  <c r="I180" i="3"/>
  <c r="G181" i="3"/>
  <c r="I181" i="3"/>
  <c r="G182" i="3"/>
  <c r="I182" i="3"/>
  <c r="G183" i="3"/>
  <c r="I183" i="3"/>
  <c r="I163" i="3"/>
  <c r="G163" i="3"/>
  <c r="J162" i="3"/>
  <c r="I162" i="3"/>
  <c r="H162" i="3"/>
  <c r="G162" i="3"/>
  <c r="J161" i="3"/>
  <c r="I161" i="3"/>
  <c r="H161" i="3"/>
  <c r="G161" i="3"/>
  <c r="J160" i="3"/>
  <c r="I160" i="3"/>
  <c r="H160" i="3"/>
  <c r="G160" i="3"/>
  <c r="J159" i="3"/>
  <c r="I159" i="3"/>
  <c r="H159" i="3"/>
  <c r="G159" i="3"/>
  <c r="J158" i="3"/>
  <c r="I158" i="3"/>
  <c r="H158" i="3"/>
  <c r="G158" i="3"/>
  <c r="J157" i="3"/>
  <c r="I157" i="3"/>
  <c r="H157" i="3"/>
  <c r="G157" i="3"/>
  <c r="J145" i="3"/>
  <c r="J146" i="3"/>
  <c r="J147" i="3"/>
  <c r="J148" i="3"/>
  <c r="J149" i="3"/>
  <c r="J150" i="3"/>
  <c r="J144" i="3"/>
  <c r="J132" i="3"/>
  <c r="J133" i="3"/>
  <c r="J134" i="3"/>
  <c r="J135" i="3"/>
  <c r="J136" i="3"/>
  <c r="J131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I146" i="3"/>
  <c r="H146" i="3"/>
  <c r="G146" i="3"/>
  <c r="I145" i="3"/>
  <c r="H145" i="3"/>
  <c r="G145" i="3"/>
  <c r="I144" i="3"/>
  <c r="H144" i="3"/>
  <c r="G144" i="3"/>
  <c r="J138" i="3"/>
  <c r="I138" i="3"/>
  <c r="H138" i="3"/>
  <c r="G138" i="3"/>
  <c r="J137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I131" i="3"/>
  <c r="H131" i="3"/>
  <c r="G131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07" i="3"/>
  <c r="E12" i="2"/>
  <c r="F12" i="2"/>
  <c r="C12" i="2"/>
  <c r="B12" i="2"/>
  <c r="H3" i="1"/>
  <c r="H4" i="1"/>
  <c r="H5" i="1"/>
  <c r="H2" i="1"/>
</calcChain>
</file>

<file path=xl/sharedStrings.xml><?xml version="1.0" encoding="utf-8"?>
<sst xmlns="http://schemas.openxmlformats.org/spreadsheetml/2006/main" count="136" uniqueCount="46">
  <si>
    <t>pre_t</t>
  </si>
  <si>
    <t>comp_t</t>
  </si>
  <si>
    <t>post_t</t>
  </si>
  <si>
    <t>term_t</t>
  </si>
  <si>
    <t>push_t</t>
  </si>
  <si>
    <t>cbt</t>
  </si>
  <si>
    <t>name</t>
    <phoneticPr fontId="1" type="noConversion"/>
  </si>
  <si>
    <t>push/pull</t>
    <phoneticPr fontId="1" type="noConversion"/>
  </si>
  <si>
    <t>push</t>
    <phoneticPr fontId="1" type="noConversion"/>
  </si>
  <si>
    <t>push/pull update</t>
    <phoneticPr fontId="1" type="noConversion"/>
  </si>
  <si>
    <t>sum</t>
    <phoneticPr fontId="1" type="noConversion"/>
  </si>
  <si>
    <t>yahoo</t>
  </si>
  <si>
    <t>yahoo</t>
    <phoneticPr fontId="1" type="noConversion"/>
  </si>
  <si>
    <t>rmat29</t>
    <phoneticPr fontId="1" type="noConversion"/>
  </si>
  <si>
    <t>comp</t>
    <phoneticPr fontId="1" type="noConversion"/>
  </si>
  <si>
    <t>load</t>
    <phoneticPr fontId="1" type="noConversion"/>
  </si>
  <si>
    <t>avg</t>
    <phoneticPr fontId="1" type="noConversion"/>
  </si>
  <si>
    <t>Twitter</t>
    <phoneticPr fontId="1" type="noConversion"/>
  </si>
  <si>
    <t>PageRank</t>
  </si>
  <si>
    <t>PageRank</t>
    <phoneticPr fontId="1" type="noConversion"/>
  </si>
  <si>
    <t>Active</t>
  </si>
  <si>
    <t>Active</t>
    <phoneticPr fontId="1" type="noConversion"/>
  </si>
  <si>
    <t>Iteration</t>
  </si>
  <si>
    <t>Iteration</t>
    <phoneticPr fontId="1" type="noConversion"/>
  </si>
  <si>
    <t>rm27</t>
  </si>
  <si>
    <t>rm27</t>
    <phoneticPr fontId="1" type="noConversion"/>
  </si>
  <si>
    <t>rm29</t>
  </si>
  <si>
    <t>rm29</t>
    <phoneticPr fontId="1" type="noConversion"/>
  </si>
  <si>
    <t>CC-pull</t>
    <phoneticPr fontId="1" type="noConversion"/>
  </si>
  <si>
    <t>CC-push</t>
    <phoneticPr fontId="1" type="noConversion"/>
  </si>
  <si>
    <t>BFS</t>
    <phoneticPr fontId="1" type="noConversion"/>
  </si>
  <si>
    <t>tw</t>
    <phoneticPr fontId="1" type="noConversion"/>
  </si>
  <si>
    <t>yh</t>
    <phoneticPr fontId="1" type="noConversion"/>
  </si>
  <si>
    <t>ActiveRate</t>
    <phoneticPr fontId="1" type="noConversion"/>
  </si>
  <si>
    <t>Gemini</t>
    <phoneticPr fontId="1" type="noConversion"/>
  </si>
  <si>
    <t>Runtime</t>
    <phoneticPr fontId="1" type="noConversion"/>
  </si>
  <si>
    <t>GridGraph</t>
    <phoneticPr fontId="1" type="noConversion"/>
  </si>
  <si>
    <t>total</t>
    <phoneticPr fontId="1" type="noConversion"/>
  </si>
  <si>
    <t>iteration</t>
    <phoneticPr fontId="1" type="noConversion"/>
  </si>
  <si>
    <t>load_rate</t>
    <phoneticPr fontId="1" type="noConversion"/>
  </si>
  <si>
    <t>comp_rate</t>
    <phoneticPr fontId="1" type="noConversion"/>
  </si>
  <si>
    <t>GeminiRate</t>
    <phoneticPr fontId="1" type="noConversion"/>
  </si>
  <si>
    <t>GraphPB</t>
    <phoneticPr fontId="1" type="noConversion"/>
  </si>
  <si>
    <t>GG_load</t>
    <phoneticPr fontId="1" type="noConversion"/>
  </si>
  <si>
    <t>GG_comp</t>
    <phoneticPr fontId="1" type="noConversion"/>
  </si>
  <si>
    <t>GPB_comp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</si>
</sst>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pre_t</c:v>
                </c:pt>
                <c:pt idx="1">
                  <c:v>comp_t</c:v>
                </c:pt>
                <c:pt idx="2">
                  <c:v>post_t</c:v>
                </c:pt>
                <c:pt idx="3">
                  <c:v>term_t</c:v>
                </c:pt>
                <c:pt idx="4">
                  <c:v>push_t</c:v>
                </c:pt>
                <c:pt idx="5">
                  <c:v>cbt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106.79</c:v>
                </c:pt>
                <c:pt idx="1">
                  <c:v>554.21</c:v>
                </c:pt>
                <c:pt idx="2">
                  <c:v>336.07</c:v>
                </c:pt>
                <c:pt idx="3">
                  <c:v>0.17</c:v>
                </c:pt>
                <c:pt idx="4">
                  <c:v>349.01</c:v>
                </c:pt>
                <c:pt idx="5">
                  <c:v>152.57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4-9142-AA49-88EAEAF857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pre_t</c:v>
                </c:pt>
                <c:pt idx="1">
                  <c:v>comp_t</c:v>
                </c:pt>
                <c:pt idx="2">
                  <c:v>post_t</c:v>
                </c:pt>
                <c:pt idx="3">
                  <c:v>term_t</c:v>
                </c:pt>
                <c:pt idx="4">
                  <c:v>push_t</c:v>
                </c:pt>
                <c:pt idx="5">
                  <c:v>cbt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108.31</c:v>
                </c:pt>
                <c:pt idx="1">
                  <c:v>543.17999999999995</c:v>
                </c:pt>
                <c:pt idx="2">
                  <c:v>335.24</c:v>
                </c:pt>
                <c:pt idx="3">
                  <c:v>0.2</c:v>
                </c:pt>
                <c:pt idx="4">
                  <c:v>43.21</c:v>
                </c:pt>
                <c:pt idx="5">
                  <c:v>154.06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4-9142-AA49-88EAEAF857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pre_t</c:v>
                </c:pt>
                <c:pt idx="1">
                  <c:v>comp_t</c:v>
                </c:pt>
                <c:pt idx="2">
                  <c:v>post_t</c:v>
                </c:pt>
                <c:pt idx="3">
                  <c:v>term_t</c:v>
                </c:pt>
                <c:pt idx="4">
                  <c:v>push_t</c:v>
                </c:pt>
                <c:pt idx="5">
                  <c:v>cbt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104.47</c:v>
                </c:pt>
                <c:pt idx="1">
                  <c:v>552.65</c:v>
                </c:pt>
                <c:pt idx="2">
                  <c:v>332.17</c:v>
                </c:pt>
                <c:pt idx="3">
                  <c:v>0.23</c:v>
                </c:pt>
                <c:pt idx="4">
                  <c:v>29.7</c:v>
                </c:pt>
                <c:pt idx="5">
                  <c:v>151.13999999999999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04-9142-AA49-88EAEAF8570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pre_t</c:v>
                </c:pt>
                <c:pt idx="1">
                  <c:v>comp_t</c:v>
                </c:pt>
                <c:pt idx="2">
                  <c:v>post_t</c:v>
                </c:pt>
                <c:pt idx="3">
                  <c:v>term_t</c:v>
                </c:pt>
                <c:pt idx="4">
                  <c:v>push_t</c:v>
                </c:pt>
                <c:pt idx="5">
                  <c:v>cbt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111.44</c:v>
                </c:pt>
                <c:pt idx="1">
                  <c:v>517.89</c:v>
                </c:pt>
                <c:pt idx="2">
                  <c:v>148.55000000000001</c:v>
                </c:pt>
                <c:pt idx="3">
                  <c:v>0.15</c:v>
                </c:pt>
                <c:pt idx="4">
                  <c:v>28.76</c:v>
                </c:pt>
                <c:pt idx="5">
                  <c:v>135.33000000000001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04-9142-AA49-88EAEAF8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892848"/>
        <c:axId val="835895280"/>
      </c:barChart>
      <c:catAx>
        <c:axId val="8358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895280"/>
        <c:crosses val="autoZero"/>
        <c:auto val="1"/>
        <c:lblAlgn val="ctr"/>
        <c:lblOffset val="100"/>
        <c:noMultiLvlLbl val="0"/>
      </c:catAx>
      <c:valAx>
        <c:axId val="8358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8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Active!$G$106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Active!$G$107:$G$116</c:f>
              <c:numCache>
                <c:formatCode>General</c:formatCode>
                <c:ptCount val="10"/>
                <c:pt idx="0">
                  <c:v>0.99421070626444952</c:v>
                </c:pt>
                <c:pt idx="1">
                  <c:v>0.58350559901581267</c:v>
                </c:pt>
                <c:pt idx="2">
                  <c:v>0.3637223417876464</c:v>
                </c:pt>
                <c:pt idx="3">
                  <c:v>0.24124071529325763</c:v>
                </c:pt>
                <c:pt idx="4">
                  <c:v>0.14854289557743017</c:v>
                </c:pt>
                <c:pt idx="5">
                  <c:v>9.2097491728594327E-2</c:v>
                </c:pt>
                <c:pt idx="6">
                  <c:v>6.172925046920056E-2</c:v>
                </c:pt>
                <c:pt idx="7">
                  <c:v>4.4738804027088006E-2</c:v>
                </c:pt>
                <c:pt idx="8">
                  <c:v>3.443450604122502E-2</c:v>
                </c:pt>
                <c:pt idx="9">
                  <c:v>2.754851234739383E-2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E-CB4C-8775-CC5F12236289}"/>
            </c:ext>
          </c:extLst>
        </c:ser>
        <c:ser>
          <c:idx val="1"/>
          <c:order val="1"/>
          <c:tx>
            <c:strRef>
              <c:f>Active!$H$106</c:f>
              <c:strCache>
                <c:ptCount val="1"/>
                <c:pt idx="0">
                  <c:v>rm27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Active!$H$107:$H$116</c:f>
              <c:numCache>
                <c:formatCode>General</c:formatCode>
                <c:ptCount val="10"/>
                <c:pt idx="0">
                  <c:v>0.99678679175420482</c:v>
                </c:pt>
                <c:pt idx="1">
                  <c:v>0.3629803421057276</c:v>
                </c:pt>
                <c:pt idx="2">
                  <c:v>0.13476849490502704</c:v>
                </c:pt>
                <c:pt idx="3">
                  <c:v>2.4641763415921312E-2</c:v>
                </c:pt>
                <c:pt idx="4">
                  <c:v>1.7317232539899703E-2</c:v>
                </c:pt>
                <c:pt idx="5">
                  <c:v>1.0110436262435464E-2</c:v>
                </c:pt>
                <c:pt idx="6">
                  <c:v>9.6949994027819945E-3</c:v>
                </c:pt>
                <c:pt idx="7">
                  <c:v>9.6586252627358093E-3</c:v>
                </c:pt>
                <c:pt idx="8">
                  <c:v>9.6531176477677987E-3</c:v>
                </c:pt>
                <c:pt idx="9">
                  <c:v>9.6318036256151703E-3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E-CB4C-8775-CC5F12236289}"/>
            </c:ext>
          </c:extLst>
        </c:ser>
        <c:ser>
          <c:idx val="2"/>
          <c:order val="2"/>
          <c:tx>
            <c:strRef>
              <c:f>Active!$I$106</c:f>
              <c:strCache>
                <c:ptCount val="1"/>
                <c:pt idx="0">
                  <c:v>yh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Active!$I$107:$I$116</c:f>
              <c:numCache>
                <c:formatCode>General</c:formatCode>
                <c:ptCount val="10"/>
                <c:pt idx="0">
                  <c:v>0.99850486949806649</c:v>
                </c:pt>
                <c:pt idx="1">
                  <c:v>0.12747092153966746</c:v>
                </c:pt>
                <c:pt idx="2">
                  <c:v>7.0724220140244584E-2</c:v>
                </c:pt>
                <c:pt idx="3">
                  <c:v>5.1251013828049835E-2</c:v>
                </c:pt>
                <c:pt idx="4">
                  <c:v>3.7082116368140149E-2</c:v>
                </c:pt>
                <c:pt idx="5">
                  <c:v>2.5015979460863123E-2</c:v>
                </c:pt>
                <c:pt idx="6">
                  <c:v>1.814950492008556E-2</c:v>
                </c:pt>
                <c:pt idx="7">
                  <c:v>1.2200191716318065E-2</c:v>
                </c:pt>
                <c:pt idx="8">
                  <c:v>8.4107210245805766E-3</c:v>
                </c:pt>
                <c:pt idx="9">
                  <c:v>5.4585375347883467E-3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E-CB4C-8775-CC5F12236289}"/>
            </c:ext>
          </c:extLst>
        </c:ser>
        <c:ser>
          <c:idx val="3"/>
          <c:order val="3"/>
          <c:tx>
            <c:strRef>
              <c:f>Active!$J$106</c:f>
              <c:strCache>
                <c:ptCount val="1"/>
                <c:pt idx="0">
                  <c:v>rm29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Active!$J$107:$J$116</c:f>
              <c:numCache>
                <c:formatCode>General</c:formatCode>
                <c:ptCount val="10"/>
                <c:pt idx="0">
                  <c:v>0.99708648037954295</c:v>
                </c:pt>
                <c:pt idx="1">
                  <c:v>0.35021485036042715</c:v>
                </c:pt>
                <c:pt idx="2">
                  <c:v>0.12134837578138061</c:v>
                </c:pt>
                <c:pt idx="3">
                  <c:v>2.203166963743191E-2</c:v>
                </c:pt>
                <c:pt idx="4">
                  <c:v>1.6010696263621449E-2</c:v>
                </c:pt>
                <c:pt idx="5">
                  <c:v>1.2777667844867856E-2</c:v>
                </c:pt>
                <c:pt idx="6">
                  <c:v>1.2072762525012092E-2</c:v>
                </c:pt>
                <c:pt idx="7">
                  <c:v>1.1190301404622212E-2</c:v>
                </c:pt>
                <c:pt idx="8">
                  <c:v>8.3692849960123796E-3</c:v>
                </c:pt>
                <c:pt idx="9">
                  <c:v>6.4810828817658097E-3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E-CB4C-8775-CC5F1223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71327"/>
        <c:axId val="276128111"/>
      </c:lineChart>
      <c:catAx>
        <c:axId val="27637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128111"/>
        <c:crosses val="autoZero"/>
        <c:auto val="1"/>
        <c:lblAlgn val="ctr"/>
        <c:lblOffset val="100"/>
        <c:noMultiLvlLbl val="0"/>
      </c:catAx>
      <c:valAx>
        <c:axId val="2761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Active!$G$130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Active!$G$131:$G$138</c:f>
              <c:numCache>
                <c:formatCode>General</c:formatCode>
                <c:ptCount val="8"/>
                <c:pt idx="0">
                  <c:v>1</c:v>
                </c:pt>
                <c:pt idx="1">
                  <c:v>0.98821690967765929</c:v>
                </c:pt>
                <c:pt idx="2">
                  <c:v>0.99743920079575088</c:v>
                </c:pt>
                <c:pt idx="3">
                  <c:v>8.9985960175818669E-2</c:v>
                </c:pt>
                <c:pt idx="4">
                  <c:v>3.2269579989604877E-4</c:v>
                </c:pt>
                <c:pt idx="5">
                  <c:v>3.3611644956064897E-6</c:v>
                </c:pt>
                <c:pt idx="6">
                  <c:v>4.0814140303793088E-7</c:v>
                </c:pt>
                <c:pt idx="7">
                  <c:v>7.2024953477281929E-8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C147-94A4-E6E0B5E60791}"/>
            </c:ext>
          </c:extLst>
        </c:ser>
        <c:ser>
          <c:idx val="1"/>
          <c:order val="1"/>
          <c:tx>
            <c:strRef>
              <c:f>Active!$H$130</c:f>
              <c:strCache>
                <c:ptCount val="1"/>
                <c:pt idx="0">
                  <c:v>rm27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Active!$H$131:$H$138</c:f>
              <c:numCache>
                <c:formatCode>General</c:formatCode>
                <c:ptCount val="8"/>
                <c:pt idx="0">
                  <c:v>1</c:v>
                </c:pt>
                <c:pt idx="1">
                  <c:v>0.45432980814879992</c:v>
                </c:pt>
                <c:pt idx="2">
                  <c:v>0.1650650116855843</c:v>
                </c:pt>
                <c:pt idx="3">
                  <c:v>4.3597474094339697E-4</c:v>
                </c:pt>
                <c:pt idx="4">
                  <c:v>5.6717986120437131E-7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C147-94A4-E6E0B5E60791}"/>
            </c:ext>
          </c:extLst>
        </c:ser>
        <c:ser>
          <c:idx val="2"/>
          <c:order val="2"/>
          <c:tx>
            <c:strRef>
              <c:f>Active!$I$130</c:f>
              <c:strCache>
                <c:ptCount val="1"/>
                <c:pt idx="0">
                  <c:v>yh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Active!$I$131:$I$138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0.30808605211710094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C147-94A4-E6E0B5E60791}"/>
            </c:ext>
          </c:extLst>
        </c:ser>
        <c:ser>
          <c:idx val="3"/>
          <c:order val="3"/>
          <c:tx>
            <c:strRef>
              <c:f>Active!$J$130</c:f>
              <c:strCache>
                <c:ptCount val="1"/>
                <c:pt idx="0">
                  <c:v>rm29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Active!$J$131:$J$138</c:f>
              <c:numCache>
                <c:formatCode>General</c:formatCode>
                <c:ptCount val="8"/>
                <c:pt idx="0">
                  <c:v>1</c:v>
                </c:pt>
                <c:pt idx="1">
                  <c:v>0.43477781203305255</c:v>
                </c:pt>
                <c:pt idx="2">
                  <c:v>0.15968639731068268</c:v>
                </c:pt>
                <c:pt idx="3">
                  <c:v>3.7204500485589709E-4</c:v>
                </c:pt>
                <c:pt idx="4">
                  <c:v>4.4703738962053127E-7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C147-94A4-E6E0B5E60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71327"/>
        <c:axId val="276128111"/>
      </c:lineChart>
      <c:catAx>
        <c:axId val="27637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128111"/>
        <c:crosses val="autoZero"/>
        <c:auto val="1"/>
        <c:lblAlgn val="ctr"/>
        <c:lblOffset val="100"/>
        <c:noMultiLvlLbl val="0"/>
      </c:catAx>
      <c:valAx>
        <c:axId val="2761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Active!$G$143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Active!$G$144:$G$150</c:f>
              <c:numCache>
                <c:formatCode>General</c:formatCode>
                <c:ptCount val="7"/>
                <c:pt idx="0">
                  <c:v>1</c:v>
                </c:pt>
                <c:pt idx="1">
                  <c:v>0.99014607404823041</c:v>
                </c:pt>
                <c:pt idx="2">
                  <c:v>0.99818552336368249</c:v>
                </c:pt>
                <c:pt idx="3">
                  <c:v>4.141770941393271E-3</c:v>
                </c:pt>
                <c:pt idx="4">
                  <c:v>7.7066700220691655E-6</c:v>
                </c:pt>
                <c:pt idx="5">
                  <c:v>7.4425785259857988E-7</c:v>
                </c:pt>
                <c:pt idx="6">
                  <c:v>2.4008317825760644E-7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1-3645-9276-3627758A990F}"/>
            </c:ext>
          </c:extLst>
        </c:ser>
        <c:ser>
          <c:idx val="1"/>
          <c:order val="1"/>
          <c:tx>
            <c:strRef>
              <c:f>Active!$H$143</c:f>
              <c:strCache>
                <c:ptCount val="1"/>
                <c:pt idx="0">
                  <c:v>rm27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Active!$H$144:$H$150</c:f>
              <c:numCache>
                <c:formatCode>General</c:formatCode>
                <c:ptCount val="7"/>
                <c:pt idx="0">
                  <c:v>1</c:v>
                </c:pt>
                <c:pt idx="1">
                  <c:v>0.45845072059641651</c:v>
                </c:pt>
                <c:pt idx="2">
                  <c:v>0.1513639313684009</c:v>
                </c:pt>
                <c:pt idx="3">
                  <c:v>4.4396003635772171E-4</c:v>
                </c:pt>
                <c:pt idx="4">
                  <c:v>7.910666485218864E-7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1-3645-9276-3627758A990F}"/>
            </c:ext>
          </c:extLst>
        </c:ser>
        <c:ser>
          <c:idx val="2"/>
          <c:order val="2"/>
          <c:tx>
            <c:strRef>
              <c:f>Active!$I$143</c:f>
              <c:strCache>
                <c:ptCount val="1"/>
                <c:pt idx="0">
                  <c:v>yh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Active!$I$144:$I$150</c:f>
              <c:numCache>
                <c:formatCode>General</c:formatCode>
                <c:ptCount val="7"/>
                <c:pt idx="0">
                  <c:v>1</c:v>
                </c:pt>
                <c:pt idx="1">
                  <c:v>0.99999999929254191</c:v>
                </c:pt>
                <c:pt idx="2">
                  <c:v>2.0509482359361866E-2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1-3645-9276-3627758A990F}"/>
            </c:ext>
          </c:extLst>
        </c:ser>
        <c:ser>
          <c:idx val="3"/>
          <c:order val="3"/>
          <c:tx>
            <c:strRef>
              <c:f>Active!$J$143</c:f>
              <c:strCache>
                <c:ptCount val="1"/>
                <c:pt idx="0">
                  <c:v>rm29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Active!$J$144:$J$150</c:f>
              <c:numCache>
                <c:formatCode>General</c:formatCode>
                <c:ptCount val="7"/>
                <c:pt idx="0">
                  <c:v>1</c:v>
                </c:pt>
                <c:pt idx="1">
                  <c:v>0.43802988238194823</c:v>
                </c:pt>
                <c:pt idx="2">
                  <c:v>0.32975646362281208</c:v>
                </c:pt>
                <c:pt idx="3">
                  <c:v>1.2131235015574457E-3</c:v>
                </c:pt>
                <c:pt idx="4">
                  <c:v>1.2535673467275732E-6</c:v>
                </c:pt>
                <c:pt idx="5">
                  <c:v>1.8626557900855469E-9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1-3645-9276-3627758A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71327"/>
        <c:axId val="276128111"/>
      </c:lineChart>
      <c:catAx>
        <c:axId val="27637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128111"/>
        <c:crosses val="autoZero"/>
        <c:auto val="1"/>
        <c:lblAlgn val="ctr"/>
        <c:lblOffset val="100"/>
        <c:noMultiLvlLbl val="0"/>
      </c:catAx>
      <c:valAx>
        <c:axId val="2761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Active!$G$156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Active!$G$157:$G$184</c:f>
              <c:numCache>
                <c:formatCode>General</c:formatCode>
                <c:ptCount val="28"/>
                <c:pt idx="0">
                  <c:v>2.4008317825760642E-8</c:v>
                </c:pt>
                <c:pt idx="1">
                  <c:v>2.4008317825760642E-8</c:v>
                </c:pt>
                <c:pt idx="2">
                  <c:v>2.4008317825760642E-8</c:v>
                </c:pt>
                <c:pt idx="3">
                  <c:v>2.4008317825760642E-8</c:v>
                </c:pt>
                <c:pt idx="4">
                  <c:v>2.4008317825760642E-8</c:v>
                </c:pt>
                <c:pt idx="5">
                  <c:v>4.8016635651521284E-8</c:v>
                </c:pt>
                <c:pt idx="6">
                  <c:v>7.2024953477281929E-8</c:v>
                </c:pt>
                <c:pt idx="7">
                  <c:v>2.4008317825760644E-7</c:v>
                </c:pt>
                <c:pt idx="8">
                  <c:v>8.1628280607586177E-7</c:v>
                </c:pt>
                <c:pt idx="9">
                  <c:v>3.5484293746474228E-5</c:v>
                </c:pt>
                <c:pt idx="10">
                  <c:v>6.8028672941912768E-2</c:v>
                </c:pt>
                <c:pt idx="11">
                  <c:v>0.53565620530626556</c:v>
                </c:pt>
                <c:pt idx="12">
                  <c:v>0.19991781472641887</c:v>
                </c:pt>
                <c:pt idx="13">
                  <c:v>2.6146762702818967E-2</c:v>
                </c:pt>
                <c:pt idx="14">
                  <c:v>3.4742196642479966E-3</c:v>
                </c:pt>
                <c:pt idx="15">
                  <c:v>5.7643971099651295E-4</c:v>
                </c:pt>
                <c:pt idx="16">
                  <c:v>1.1980150595054561E-4</c:v>
                </c:pt>
                <c:pt idx="17">
                  <c:v>2.8713948119609727E-5</c:v>
                </c:pt>
                <c:pt idx="18">
                  <c:v>9.0511358203117627E-6</c:v>
                </c:pt>
                <c:pt idx="19">
                  <c:v>4.3214972086369155E-6</c:v>
                </c:pt>
                <c:pt idx="20">
                  <c:v>1.4164907517198778E-6</c:v>
                </c:pt>
                <c:pt idx="21">
                  <c:v>7.4425785259857988E-7</c:v>
                </c:pt>
                <c:pt idx="22">
                  <c:v>3.6012476738640961E-7</c:v>
                </c:pt>
                <c:pt idx="23">
                  <c:v>2.4008317825760644E-7</c:v>
                </c:pt>
                <c:pt idx="24">
                  <c:v>7.2024953477281929E-8</c:v>
                </c:pt>
                <c:pt idx="25">
                  <c:v>2.4008317825760642E-8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3-C246-97A7-26FC24748B56}"/>
            </c:ext>
          </c:extLst>
        </c:ser>
        <c:ser>
          <c:idx val="1"/>
          <c:order val="1"/>
          <c:tx>
            <c:strRef>
              <c:f>Active!$H$156</c:f>
              <c:strCache>
                <c:ptCount val="1"/>
                <c:pt idx="0">
                  <c:v>rm27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Active!$H$157:$H$184</c:f>
              <c:numCache>
                <c:formatCode>General</c:formatCode>
                <c:ptCount val="28"/>
                <c:pt idx="0">
                  <c:v>2.3151759531858697E-3</c:v>
                </c:pt>
                <c:pt idx="1">
                  <c:v>0.25640705961310351</c:v>
                </c:pt>
                <c:pt idx="2">
                  <c:v>0.12668063695343218</c:v>
                </c:pt>
                <c:pt idx="3">
                  <c:v>1.5068476333618031E-3</c:v>
                </c:pt>
                <c:pt idx="4">
                  <c:v>9.9107217852553317E-6</c:v>
                </c:pt>
                <c:pt idx="5">
                  <c:v>6.7166036195254507E-8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3-C246-97A7-26FC24748B56}"/>
            </c:ext>
          </c:extLst>
        </c:ser>
        <c:ser>
          <c:idx val="2"/>
          <c:order val="2"/>
          <c:tx>
            <c:strRef>
              <c:f>Active!$I$156</c:f>
              <c:strCache>
                <c:ptCount val="1"/>
                <c:pt idx="0">
                  <c:v>yh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Active!$I$157:$I$184</c:f>
              <c:numCache>
                <c:formatCode>General</c:formatCode>
                <c:ptCount val="28"/>
                <c:pt idx="0">
                  <c:v>2.0870012173386132E-7</c:v>
                </c:pt>
                <c:pt idx="1">
                  <c:v>5.8011559261615687E-8</c:v>
                </c:pt>
                <c:pt idx="2">
                  <c:v>5.2139657531476534E-7</c:v>
                </c:pt>
                <c:pt idx="3">
                  <c:v>5.5110981298534898E-6</c:v>
                </c:pt>
                <c:pt idx="4">
                  <c:v>5.8631292504459288E-5</c:v>
                </c:pt>
                <c:pt idx="5">
                  <c:v>1.6591305948822086E-4</c:v>
                </c:pt>
                <c:pt idx="6">
                  <c:v>2.8173455247011616E-4</c:v>
                </c:pt>
                <c:pt idx="7">
                  <c:v>7.1884669930011194E-4</c:v>
                </c:pt>
                <c:pt idx="8">
                  <c:v>1.6626388793014569E-3</c:v>
                </c:pt>
                <c:pt idx="9">
                  <c:v>4.0222456105649187E-3</c:v>
                </c:pt>
                <c:pt idx="10">
                  <c:v>7.0829418443301212E-3</c:v>
                </c:pt>
                <c:pt idx="11">
                  <c:v>8.5578553178609889E-3</c:v>
                </c:pt>
                <c:pt idx="12">
                  <c:v>8.107220818058718E-3</c:v>
                </c:pt>
                <c:pt idx="13">
                  <c:v>6.7490775387410848E-3</c:v>
                </c:pt>
                <c:pt idx="14">
                  <c:v>4.9909240420314572E-3</c:v>
                </c:pt>
                <c:pt idx="15">
                  <c:v>3.3206757440541719E-3</c:v>
                </c:pt>
                <c:pt idx="16">
                  <c:v>2.1789580282647512E-3</c:v>
                </c:pt>
                <c:pt idx="17">
                  <c:v>1.7327274547600852E-3</c:v>
                </c:pt>
                <c:pt idx="18">
                  <c:v>1.137861362014603E-3</c:v>
                </c:pt>
                <c:pt idx="19">
                  <c:v>8.6257387466096361E-4</c:v>
                </c:pt>
                <c:pt idx="20">
                  <c:v>7.4411002590050578E-4</c:v>
                </c:pt>
                <c:pt idx="21">
                  <c:v>4.6569911130125633E-4</c:v>
                </c:pt>
                <c:pt idx="22">
                  <c:v>3.69830057415158E-4</c:v>
                </c:pt>
                <c:pt idx="23">
                  <c:v>3.1968896884604809E-4</c:v>
                </c:pt>
                <c:pt idx="24">
                  <c:v>5.1941993755163184E-4</c:v>
                </c:pt>
                <c:pt idx="25">
                  <c:v>9.5293819753956648E-4</c:v>
                </c:pt>
                <c:pt idx="26">
                  <c:v>1.9038898529034426E-4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3-C246-97A7-26FC24748B56}"/>
            </c:ext>
          </c:extLst>
        </c:ser>
        <c:ser>
          <c:idx val="3"/>
          <c:order val="3"/>
          <c:tx>
            <c:strRef>
              <c:f>Active!$J$156</c:f>
              <c:strCache>
                <c:ptCount val="1"/>
                <c:pt idx="0">
                  <c:v>rm29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Active!$J$157:$J$184</c:f>
              <c:numCache>
                <c:formatCode>General</c:formatCode>
                <c:ptCount val="28"/>
                <c:pt idx="0">
                  <c:v>1.5383059493905805E-3</c:v>
                </c:pt>
                <c:pt idx="1">
                  <c:v>0.24198657120170794</c:v>
                </c:pt>
                <c:pt idx="2">
                  <c:v>0.12888860199850485</c:v>
                </c:pt>
                <c:pt idx="3">
                  <c:v>1.3486242596630088E-3</c:v>
                </c:pt>
                <c:pt idx="4">
                  <c:v>7.6666912319921118E-6</c:v>
                </c:pt>
                <c:pt idx="5">
                  <c:v>5.2154362122395316E-8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3-C246-97A7-26FC2474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71327"/>
        <c:axId val="276128111"/>
      </c:lineChart>
      <c:catAx>
        <c:axId val="27637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128111"/>
        <c:crosses val="autoZero"/>
        <c:auto val="1"/>
        <c:lblAlgn val="ctr"/>
        <c:lblOffset val="100"/>
        <c:noMultiLvlLbl val="0"/>
      </c:catAx>
      <c:valAx>
        <c:axId val="2761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Twitter!$K$4</c:f>
              <c:strCache>
                <c:ptCount val="1"/>
                <c:pt idx="0">
                  <c:v>load_rate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Twitter!$K$5:$K$25</c:f>
              <c:numCache>
                <c:formatCode>General</c:formatCode>
                <c:ptCount val="21"/>
                <c:pt idx="0">
                  <c:v>0.52545353675450768</c:v>
                </c:pt>
                <c:pt idx="1">
                  <c:v>0.22334535367545078</c:v>
                </c:pt>
                <c:pt idx="2">
                  <c:v>0.26857697642163664</c:v>
                </c:pt>
                <c:pt idx="3">
                  <c:v>0.32285714285714284</c:v>
                </c:pt>
                <c:pt idx="4">
                  <c:v>0.29146740638002772</c:v>
                </c:pt>
                <c:pt idx="5">
                  <c:v>0.28994729542302355</c:v>
                </c:pt>
                <c:pt idx="6">
                  <c:v>0.25745353675450761</c:v>
                </c:pt>
                <c:pt idx="7">
                  <c:v>0.28593619972260748</c:v>
                </c:pt>
                <c:pt idx="8">
                  <c:v>0.29243273231622746</c:v>
                </c:pt>
                <c:pt idx="9">
                  <c:v>0.28764493758668513</c:v>
                </c:pt>
                <c:pt idx="10">
                  <c:v>0.29995561719833563</c:v>
                </c:pt>
                <c:pt idx="11">
                  <c:v>0.2941525658807212</c:v>
                </c:pt>
                <c:pt idx="12">
                  <c:v>0.28109847434119278</c:v>
                </c:pt>
                <c:pt idx="13">
                  <c:v>0.32783911234396673</c:v>
                </c:pt>
                <c:pt idx="14">
                  <c:v>0.29841886269070733</c:v>
                </c:pt>
                <c:pt idx="15">
                  <c:v>0.28330651872399443</c:v>
                </c:pt>
                <c:pt idx="16">
                  <c:v>0.27690984743411928</c:v>
                </c:pt>
                <c:pt idx="17">
                  <c:v>0.28826629680998611</c:v>
                </c:pt>
                <c:pt idx="18">
                  <c:v>0.2826629680998613</c:v>
                </c:pt>
                <c:pt idx="19">
                  <c:v>0.28009986130374481</c:v>
                </c:pt>
                <c:pt idx="20">
                  <c:v>0.28006102635228847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4-214C-9077-4A99FAE20AFD}"/>
            </c:ext>
          </c:extLst>
        </c:ser>
        <c:ser>
          <c:idx val="1"/>
          <c:order val="1"/>
          <c:tx>
            <c:strRef>
              <c:f>Twitter!$L$4</c:f>
              <c:strCache>
                <c:ptCount val="1"/>
                <c:pt idx="0">
                  <c:v>comp_rate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Twitter!$L$5:$L$25</c:f>
              <c:numCache>
                <c:formatCode>General</c:formatCode>
                <c:ptCount val="21"/>
                <c:pt idx="0">
                  <c:v>0.47454646324549238</c:v>
                </c:pt>
                <c:pt idx="1">
                  <c:v>0.71229958391123438</c:v>
                </c:pt>
                <c:pt idx="2">
                  <c:v>0.68217475728155341</c:v>
                </c:pt>
                <c:pt idx="3">
                  <c:v>0.62902635228848824</c:v>
                </c:pt>
                <c:pt idx="4">
                  <c:v>0.64039944521497916</c:v>
                </c:pt>
                <c:pt idx="5">
                  <c:v>0.6391567267683772</c:v>
                </c:pt>
                <c:pt idx="6">
                  <c:v>0.67378085991678227</c:v>
                </c:pt>
                <c:pt idx="7">
                  <c:v>0.64545353675450767</c:v>
                </c:pt>
                <c:pt idx="8">
                  <c:v>0.62487101248266297</c:v>
                </c:pt>
                <c:pt idx="9">
                  <c:v>0.63550624133148403</c:v>
                </c:pt>
                <c:pt idx="10">
                  <c:v>0.64591400832177526</c:v>
                </c:pt>
                <c:pt idx="11">
                  <c:v>0.65004715672676838</c:v>
                </c:pt>
                <c:pt idx="12">
                  <c:v>0.64489320388349514</c:v>
                </c:pt>
                <c:pt idx="13">
                  <c:v>0.59810263522884877</c:v>
                </c:pt>
                <c:pt idx="14">
                  <c:v>0.63404715672676837</c:v>
                </c:pt>
                <c:pt idx="15">
                  <c:v>0.64500970873786412</c:v>
                </c:pt>
                <c:pt idx="16">
                  <c:v>0.65319833564493757</c:v>
                </c:pt>
                <c:pt idx="17">
                  <c:v>0.63963938973647716</c:v>
                </c:pt>
                <c:pt idx="18">
                  <c:v>0.65526213592233007</c:v>
                </c:pt>
                <c:pt idx="19">
                  <c:v>0.65414147018030511</c:v>
                </c:pt>
                <c:pt idx="20">
                  <c:v>0.66751733703190019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4-214C-9077-4A99FAE2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7241663"/>
        <c:axId val="507217119"/>
      </c:barChart>
      <c:catAx>
        <c:axId val="50724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17119"/>
        <c:crosses val="autoZero"/>
        <c:auto val="1"/>
        <c:lblAlgn val="ctr"/>
        <c:lblOffset val="100"/>
        <c:noMultiLvlLbl val="0"/>
      </c:catAx>
      <c:valAx>
        <c:axId val="5072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Twitter!$B$37</c:f>
              <c:strCache>
                <c:ptCount val="1"/>
                <c:pt idx="0">
                  <c:v>PageRank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Twitter!$B$38:$B$47</c:f>
              <c:numCache>
                <c:formatCode>General</c:formatCode>
                <c:ptCount val="10"/>
                <c:pt idx="0">
                  <c:v>0.99421070626444952</c:v>
                </c:pt>
                <c:pt idx="1">
                  <c:v>0.58350559901581267</c:v>
                </c:pt>
                <c:pt idx="2">
                  <c:v>0.3637223417876464</c:v>
                </c:pt>
                <c:pt idx="3">
                  <c:v>0.24124071529325763</c:v>
                </c:pt>
                <c:pt idx="4">
                  <c:v>0.14854289557743017</c:v>
                </c:pt>
                <c:pt idx="5">
                  <c:v>9.2097491728594327E-2</c:v>
                </c:pt>
                <c:pt idx="6">
                  <c:v>6.172925046920056E-2</c:v>
                </c:pt>
                <c:pt idx="7">
                  <c:v>4.4738804027088006E-2</c:v>
                </c:pt>
                <c:pt idx="8">
                  <c:v>3.443450604122502E-2</c:v>
                </c:pt>
                <c:pt idx="9">
                  <c:v>2.754851234739383E-2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0-FD41-AE15-629B4B83CF20}"/>
            </c:ext>
          </c:extLst>
        </c:ser>
        <c:ser>
          <c:idx val="1"/>
          <c:order val="1"/>
          <c:tx>
            <c:strRef>
              <c:f>Twitter!$D$37</c:f>
              <c:strCache>
                <c:ptCount val="1"/>
                <c:pt idx="0">
                  <c:v>GeminiRate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Twitter!$D$38:$D$47</c:f>
              <c:numCache>
                <c:formatCode>General</c:formatCode>
                <c:ptCount val="10"/>
                <c:pt idx="0">
                  <c:v>1</c:v>
                </c:pt>
                <c:pt idx="1">
                  <c:v>0.64523779802771186</c:v>
                </c:pt>
                <c:pt idx="2">
                  <c:v>0.63537635750842592</c:v>
                </c:pt>
                <c:pt idx="3">
                  <c:v>0.62563974535014355</c:v>
                </c:pt>
                <c:pt idx="4">
                  <c:v>0.62988390962426666</c:v>
                </c:pt>
                <c:pt idx="5">
                  <c:v>0.63962052178254891</c:v>
                </c:pt>
                <c:pt idx="6">
                  <c:v>0.63812258145050549</c:v>
                </c:pt>
                <c:pt idx="7">
                  <c:v>0.62077143927100242</c:v>
                </c:pt>
                <c:pt idx="8">
                  <c:v>0.63924603669953806</c:v>
                </c:pt>
                <c:pt idx="9">
                  <c:v>0.62826114093121954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0-FD41-AE15-629B4B83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758223"/>
        <c:axId val="238371663"/>
      </c:barChart>
      <c:lineChart>
        <c:grouping val="standard"/>
        <c:varyColors val="0"/>
        <c:ser>
          <c:idx val="2"/>
          <c:order val="2"/>
          <c:tx>
            <c:strRef>
              <c:f>Twitter!$E$37</c:f>
              <c:strCache>
                <c:ptCount val="1"/>
                <c:pt idx="0">
                  <c:v>GG_load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Twitter!$E$38:$E$47</c:f>
              <c:numCache>
                <c:formatCode>General</c:formatCode>
                <c:ptCount val="10"/>
                <c:pt idx="0">
                  <c:v>0.52545353675450768</c:v>
                </c:pt>
                <c:pt idx="1">
                  <c:v>0.22334535367545078</c:v>
                </c:pt>
                <c:pt idx="2">
                  <c:v>0.26857697642163664</c:v>
                </c:pt>
                <c:pt idx="3">
                  <c:v>0.32285714285714284</c:v>
                </c:pt>
                <c:pt idx="4">
                  <c:v>0.29146740638002772</c:v>
                </c:pt>
                <c:pt idx="5">
                  <c:v>0.28994729542302355</c:v>
                </c:pt>
                <c:pt idx="6">
                  <c:v>0.25745353675450761</c:v>
                </c:pt>
                <c:pt idx="7">
                  <c:v>0.28593619972260748</c:v>
                </c:pt>
                <c:pt idx="8">
                  <c:v>0.29243273231622746</c:v>
                </c:pt>
                <c:pt idx="9">
                  <c:v>0.28764493758668513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0-FD41-AE15-629B4B83CF20}"/>
            </c:ext>
          </c:extLst>
        </c:ser>
        <c:ser>
          <c:idx val="3"/>
          <c:order val="3"/>
          <c:tx>
            <c:strRef>
              <c:f>Twitter!$F$37</c:f>
              <c:strCache>
                <c:ptCount val="1"/>
                <c:pt idx="0">
                  <c:v>GG_comp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Twitter!$F$38:$F$47</c:f>
              <c:numCache>
                <c:formatCode>General</c:formatCode>
                <c:ptCount val="10"/>
                <c:pt idx="0">
                  <c:v>0.47454646324549238</c:v>
                </c:pt>
                <c:pt idx="1">
                  <c:v>0.71229958391123438</c:v>
                </c:pt>
                <c:pt idx="2">
                  <c:v>0.68217475728155341</c:v>
                </c:pt>
                <c:pt idx="3">
                  <c:v>0.62902635228848824</c:v>
                </c:pt>
                <c:pt idx="4">
                  <c:v>0.64039944521497916</c:v>
                </c:pt>
                <c:pt idx="5">
                  <c:v>0.6391567267683772</c:v>
                </c:pt>
                <c:pt idx="6">
                  <c:v>0.67378085991678227</c:v>
                </c:pt>
                <c:pt idx="7">
                  <c:v>0.64545353675450767</c:v>
                </c:pt>
                <c:pt idx="8">
                  <c:v>0.62487101248266297</c:v>
                </c:pt>
                <c:pt idx="9">
                  <c:v>0.63550624133148403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0-FD41-AE15-629B4B83CF20}"/>
            </c:ext>
          </c:extLst>
        </c:ser>
        <c:ser>
          <c:idx val="4"/>
          <c:order val="4"/>
          <c:tx>
            <c:strRef>
              <c:f>Twitter!$H$37</c:f>
              <c:strCache>
                <c:ptCount val="1"/>
                <c:pt idx="0">
                  <c:v>GPB_comp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Twitter!$H$38:$H$53</c:f>
              <c:numCache>
                <c:formatCode>General</c:formatCode>
                <c:ptCount val="16"/>
                <c:pt idx="0">
                  <c:v>1</c:v>
                </c:pt>
                <c:pt idx="1">
                  <c:v>0.2922628510863805</c:v>
                </c:pt>
                <c:pt idx="2">
                  <c:v>9.968203497615262E-2</c:v>
                </c:pt>
                <c:pt idx="3">
                  <c:v>0.15468998410174881</c:v>
                </c:pt>
                <c:pt idx="4">
                  <c:v>0.14374668786433492</c:v>
                </c:pt>
                <c:pt idx="5">
                  <c:v>0.13394276629570748</c:v>
                </c:pt>
                <c:pt idx="6">
                  <c:v>0.13333333333333333</c:v>
                </c:pt>
                <c:pt idx="7">
                  <c:v>8.1875993640699529E-2</c:v>
                </c:pt>
                <c:pt idx="8">
                  <c:v>0.12541070482246952</c:v>
                </c:pt>
                <c:pt idx="9">
                  <c:v>0.12191308956014839</c:v>
                </c:pt>
                <c:pt idx="10">
                  <c:v>6.7567567567567571E-2</c:v>
                </c:pt>
                <c:pt idx="11">
                  <c:v>0.10466348701642819</c:v>
                </c:pt>
                <c:pt idx="12">
                  <c:v>6.4917859035506092E-2</c:v>
                </c:pt>
                <c:pt idx="13">
                  <c:v>0.10810810810810811</c:v>
                </c:pt>
                <c:pt idx="14">
                  <c:v>5.5908850026497085E-2</c:v>
                </c:pt>
                <c:pt idx="15">
                  <c:v>8.8500264970853212E-2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A0-FD41-AE15-629B4B83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58223"/>
        <c:axId val="238371663"/>
      </c:lineChart>
      <c:catAx>
        <c:axId val="23875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371663"/>
        <c:auto val="1"/>
        <c:lblAlgn val="ctr"/>
        <c:lblOffset val="100"/>
        <c:noMultiLvlLbl val="0"/>
      </c:catAx>
      <c:valAx>
        <c:axId val="2383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75822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309336</xdr:colOff>
      <xdr:row>2</xdr:row>
      <xdr:rowOff>98879</xdr:rowOff>
    </xdr:from>
    <xdr:to>
      <xdr:col>13</xdr:col>
      <xdr:colOff>753836</xdr:colOff>
      <xdr:row>16</xdr:row>
      <xdr:rowOff>907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7EF03B-C669-3A4A-A7D2-D9C013C71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656167</xdr:colOff>
      <xdr:row>97</xdr:row>
      <xdr:rowOff>42334</xdr:rowOff>
    </xdr:from>
    <xdr:to>
      <xdr:col>17</xdr:col>
      <xdr:colOff>751417</xdr:colOff>
      <xdr:row>116</xdr:row>
      <xdr:rowOff>116417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C93-DFBD-494A-BD85-8B67471DC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119</xdr:row>
      <xdr:rowOff>84666</xdr:rowOff>
    </xdr:from>
    <xdr:to>
      <xdr:col>18</xdr:col>
      <xdr:colOff>285750</xdr:colOff>
      <xdr:row>138</xdr:row>
      <xdr:rowOff>148166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E864C8-B658-1549-8B89-AEAB8FC82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141</xdr:row>
      <xdr:rowOff>0</xdr:rowOff>
    </xdr:from>
    <xdr:to>
      <xdr:col>18</xdr:col>
      <xdr:colOff>95250</xdr:colOff>
      <xdr:row>160</xdr:row>
      <xdr:rowOff>74084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8886696-6192-4A4D-A6A8-858DCBD04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95250</xdr:colOff>
      <xdr:row>187</xdr:row>
      <xdr:rowOff>84667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E6C4E9-8808-9741-927A-768D1BA40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492123</xdr:colOff>
      <xdr:row>8</xdr:row>
      <xdr:rowOff>83608</xdr:rowOff>
    </xdr:from>
    <xdr:to>
      <xdr:col>18</xdr:col>
      <xdr:colOff>571498</xdr:colOff>
      <xdr:row>22</xdr:row>
      <xdr:rowOff>11642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B032B3-9275-464B-AA5B-F48643480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368300</xdr:colOff>
      <xdr:row>35</xdr:row>
      <xdr:rowOff>95250</xdr:rowOff>
    </xdr:from>
    <xdr:to>
      <xdr:col>15</xdr:col>
      <xdr:colOff>812800</xdr:colOff>
      <xdr:row>48</xdr:row>
      <xdr:rowOff>196850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12FD79-8088-1E42-87E2-F7830FA39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DA37-9ED5-B44B-8662-1ABD96DECA4E}">
  <dimension ref="A1:H6"/>
  <sheetViews>
    <sheetView zoomScale="140" zoomScaleNormal="140" workbookViewId="0">
      <selection activeCell="D14" sqref="D14"/>
    </sheetView>
  </sheetViews>
  <sheetFormatPr baseColWidth="10" defaultRowHeight="16"/>
  <sheetData>
    <row r="1" spans="1:8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>
      <c r="A2" t="s">
        <v>8</v>
      </c>
      <c r="B2">
        <v>91.58</v>
      </c>
      <c r="C2">
        <v>1411.13</v>
      </c>
      <c r="D2">
        <v>418.48</v>
      </c>
      <c r="E2">
        <v>0.09</v>
      </c>
      <c r="F2">
        <v>0</v>
      </c>
      <c r="G2">
        <v>157.35</v>
      </c>
      <c r="H2">
        <f>SUM(B2:G2)</f>
        <v>2078.63</v>
      </c>
    </row>
    <row r="3" spans="1:8">
      <c r="A3" t="s">
        <v>7</v>
      </c>
      <c r="B3">
        <v>106.79</v>
      </c>
      <c r="C3">
        <v>554.21</v>
      </c>
      <c r="D3">
        <v>336.07</v>
      </c>
      <c r="E3">
        <v>0.17</v>
      </c>
      <c r="F3">
        <v>349.01</v>
      </c>
      <c r="G3">
        <v>152.57</v>
      </c>
      <c r="H3">
        <f t="shared" ref="H3:H5" si="0">SUM(B3:G3)</f>
        <v>1498.82</v>
      </c>
    </row>
    <row r="4" spans="1:8">
      <c r="A4" t="s">
        <v>9</v>
      </c>
      <c r="B4">
        <v>108.31</v>
      </c>
      <c r="C4">
        <v>543.17999999999995</v>
      </c>
      <c r="D4">
        <v>335.24</v>
      </c>
      <c r="E4">
        <v>0.2</v>
      </c>
      <c r="F4">
        <v>43.21</v>
      </c>
      <c r="G4">
        <v>154.06</v>
      </c>
      <c r="H4">
        <f t="shared" si="0"/>
        <v>1184.2</v>
      </c>
    </row>
    <row r="5" spans="1:8">
      <c r="B5">
        <v>104.47</v>
      </c>
      <c r="C5">
        <v>552.65</v>
      </c>
      <c r="D5">
        <v>332.17</v>
      </c>
      <c r="E5">
        <v>0.23</v>
      </c>
      <c r="F5">
        <v>29.7</v>
      </c>
      <c r="G5">
        <v>151.13999999999999</v>
      </c>
      <c r="H5">
        <f t="shared" si="0"/>
        <v>1170.3600000000001</v>
      </c>
    </row>
    <row r="6" spans="1:8">
      <c r="B6">
        <v>111.44</v>
      </c>
      <c r="C6">
        <v>517.89</v>
      </c>
      <c r="D6">
        <v>148.55000000000001</v>
      </c>
      <c r="E6">
        <v>0.15</v>
      </c>
      <c r="F6">
        <v>28.76</v>
      </c>
      <c r="G6">
        <v>135.33000000000001</v>
      </c>
      <c r="H6">
        <v>942.11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6323-98C5-1C45-8AB7-B7276C3EB89F}">
  <dimension ref="A1:F23"/>
  <sheetViews>
    <sheetView zoomScale="140" zoomScaleNormal="140" workbookViewId="0">
      <selection activeCell="H8" sqref="H8"/>
    </sheetView>
  </sheetViews>
  <sheetFormatPr baseColWidth="10" defaultRowHeight="16"/>
  <sheetData>
    <row r="1" spans="1:6">
      <c r="A1" t="s">
        <v>12</v>
      </c>
      <c r="B1" t="s">
        <v>14</v>
      </c>
      <c r="C1" t="s">
        <v>15</v>
      </c>
      <c r="D1" t="s">
        <v>13</v>
      </c>
      <c r="E1" t="s">
        <v>14</v>
      </c>
      <c r="F1" t="s">
        <v>15</v>
      </c>
    </row>
    <row r="2" spans="1:6">
      <c r="B2">
        <v>58273</v>
      </c>
      <c r="C2">
        <v>44739.74</v>
      </c>
      <c r="E2">
        <v>75475</v>
      </c>
      <c r="F2">
        <v>55792.78</v>
      </c>
    </row>
    <row r="3" spans="1:6">
      <c r="B3">
        <v>52370</v>
      </c>
      <c r="C3">
        <v>39210.58</v>
      </c>
      <c r="E3">
        <v>88592</v>
      </c>
      <c r="F3">
        <v>68571.199999999997</v>
      </c>
    </row>
    <row r="4" spans="1:6">
      <c r="B4">
        <v>47977</v>
      </c>
      <c r="C4">
        <v>34608.18</v>
      </c>
      <c r="E4">
        <v>78045</v>
      </c>
      <c r="F4">
        <v>55075.34</v>
      </c>
    </row>
    <row r="5" spans="1:6">
      <c r="B5">
        <v>51201</v>
      </c>
      <c r="C5">
        <v>37753.589999999997</v>
      </c>
      <c r="E5">
        <v>76180</v>
      </c>
      <c r="F5">
        <v>49414.8</v>
      </c>
    </row>
    <row r="6" spans="1:6">
      <c r="B6">
        <v>51935</v>
      </c>
      <c r="C6">
        <v>39362.78</v>
      </c>
      <c r="E6">
        <v>73080</v>
      </c>
      <c r="F6">
        <v>47609.760000000002</v>
      </c>
    </row>
    <row r="7" spans="1:6">
      <c r="B7">
        <v>50072</v>
      </c>
      <c r="C7">
        <v>36557.300000000003</v>
      </c>
      <c r="E7">
        <v>71775</v>
      </c>
      <c r="F7">
        <v>46030.11</v>
      </c>
    </row>
    <row r="8" spans="1:6">
      <c r="B8">
        <v>48447</v>
      </c>
      <c r="C8">
        <v>36960.67</v>
      </c>
      <c r="E8">
        <v>72629</v>
      </c>
      <c r="F8">
        <v>44256.7</v>
      </c>
    </row>
    <row r="9" spans="1:6">
      <c r="B9">
        <v>46538</v>
      </c>
      <c r="C9">
        <v>34389.440000000002</v>
      </c>
      <c r="E9">
        <v>69869</v>
      </c>
      <c r="F9">
        <v>42529.62</v>
      </c>
    </row>
    <row r="10" spans="1:6">
      <c r="B10">
        <v>48415</v>
      </c>
      <c r="C10">
        <v>36080.559999999998</v>
      </c>
      <c r="E10">
        <v>73099</v>
      </c>
      <c r="F10">
        <v>46601.16</v>
      </c>
    </row>
    <row r="11" spans="1:6">
      <c r="B11">
        <v>47344</v>
      </c>
      <c r="C11">
        <v>34900.06</v>
      </c>
      <c r="E11">
        <v>71501</v>
      </c>
      <c r="F11">
        <v>47337.919999999998</v>
      </c>
    </row>
    <row r="12" spans="1:6">
      <c r="A12" t="s">
        <v>16</v>
      </c>
      <c r="B12">
        <f>AVERAGE(B2:B11)</f>
        <v>50257.2</v>
      </c>
      <c r="C12">
        <f>AVERAGE(C2:C11)</f>
        <v>37456.289999999994</v>
      </c>
      <c r="E12">
        <f>AVERAGE(E3:E11)</f>
        <v>74974.444444444438</v>
      </c>
      <c r="F12">
        <f>AVERAGE(F3:F11)</f>
        <v>49714.067777777782</v>
      </c>
    </row>
    <row r="23" spans="1:1">
      <c r="A23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878D-4076-D24A-B119-EE60E8FB2B45}">
  <dimension ref="A1:W186"/>
  <sheetViews>
    <sheetView topLeftCell="A100" zoomScale="120" zoomScaleNormal="120" workbookViewId="0">
      <selection activeCell="F106" sqref="F106:G126"/>
    </sheetView>
  </sheetViews>
  <sheetFormatPr baseColWidth="10" defaultRowHeight="16"/>
  <cols>
    <col min="15" max="16" width="12" bestFit="1" customWidth="1"/>
  </cols>
  <sheetData>
    <row r="1" spans="1:23">
      <c r="A1" t="s">
        <v>17</v>
      </c>
      <c r="B1" t="s">
        <v>19</v>
      </c>
      <c r="C1" t="s">
        <v>28</v>
      </c>
      <c r="D1" t="s">
        <v>29</v>
      </c>
      <c r="E1" t="s">
        <v>30</v>
      </c>
      <c r="G1" s="1" t="s">
        <v>24</v>
      </c>
      <c r="H1" s="1" t="s">
        <v>18</v>
      </c>
      <c r="I1" s="1" t="s">
        <v>28</v>
      </c>
      <c r="J1" s="1" t="s">
        <v>29</v>
      </c>
      <c r="K1" s="1" t="s">
        <v>30</v>
      </c>
      <c r="M1" s="1" t="s">
        <v>11</v>
      </c>
      <c r="N1" s="1" t="s">
        <v>18</v>
      </c>
      <c r="O1" s="1" t="s">
        <v>28</v>
      </c>
      <c r="P1" s="1" t="s">
        <v>29</v>
      </c>
      <c r="Q1" s="1" t="s">
        <v>30</v>
      </c>
      <c r="S1" s="1" t="s">
        <v>26</v>
      </c>
      <c r="T1" s="1" t="s">
        <v>18</v>
      </c>
      <c r="U1" s="1" t="s">
        <v>28</v>
      </c>
      <c r="V1" s="1" t="s">
        <v>29</v>
      </c>
      <c r="W1" s="1" t="s">
        <v>30</v>
      </c>
    </row>
    <row r="2" spans="1:23">
      <c r="A2" t="s">
        <v>23</v>
      </c>
      <c r="B2" t="s">
        <v>21</v>
      </c>
      <c r="C2" t="s">
        <v>21</v>
      </c>
      <c r="D2" t="s">
        <v>21</v>
      </c>
      <c r="E2" t="s">
        <v>21</v>
      </c>
      <c r="G2" s="1"/>
      <c r="H2" s="1" t="s">
        <v>20</v>
      </c>
      <c r="I2" s="1"/>
      <c r="M2" s="1" t="s">
        <v>22</v>
      </c>
      <c r="N2" s="1" t="s">
        <v>20</v>
      </c>
      <c r="O2" s="1" t="s">
        <v>20</v>
      </c>
      <c r="P2" s="1" t="s">
        <v>20</v>
      </c>
      <c r="Q2" s="1" t="s">
        <v>20</v>
      </c>
      <c r="S2" s="1" t="s">
        <v>22</v>
      </c>
      <c r="T2" s="1" t="s">
        <v>20</v>
      </c>
      <c r="U2" s="1" t="s">
        <v>20</v>
      </c>
      <c r="V2" s="1" t="s">
        <v>20</v>
      </c>
      <c r="W2" s="1" t="s">
        <v>20</v>
      </c>
    </row>
    <row r="3" spans="1:23">
      <c r="A3">
        <v>0</v>
      </c>
      <c r="B3">
        <v>41411094</v>
      </c>
      <c r="C3">
        <v>41652231</v>
      </c>
      <c r="D3">
        <v>41652231</v>
      </c>
      <c r="E3">
        <v>1</v>
      </c>
      <c r="G3" s="1"/>
      <c r="H3" s="1">
        <v>133565737</v>
      </c>
      <c r="I3" s="1">
        <v>133996295</v>
      </c>
      <c r="J3" s="1">
        <v>133996295</v>
      </c>
      <c r="K3" s="1">
        <v>310225</v>
      </c>
      <c r="L3" s="1"/>
      <c r="M3" s="1"/>
      <c r="N3" s="1">
        <v>1411398010</v>
      </c>
      <c r="O3" s="1">
        <v>1413511394</v>
      </c>
      <c r="P3">
        <v>1413511394</v>
      </c>
      <c r="Q3">
        <v>295</v>
      </c>
      <c r="T3">
        <v>535303670</v>
      </c>
      <c r="U3">
        <v>536867845</v>
      </c>
      <c r="V3">
        <v>536867845</v>
      </c>
      <c r="W3">
        <v>825867</v>
      </c>
    </row>
    <row r="4" spans="1:23">
      <c r="A4">
        <v>1</v>
      </c>
      <c r="B4">
        <v>24304310</v>
      </c>
      <c r="C4">
        <v>41161439</v>
      </c>
      <c r="D4">
        <v>41241793</v>
      </c>
      <c r="E4">
        <v>1</v>
      </c>
      <c r="G4" s="1"/>
      <c r="H4" s="1">
        <v>48638021</v>
      </c>
      <c r="I4" s="1">
        <v>60878511</v>
      </c>
      <c r="J4" s="1">
        <v>61430698</v>
      </c>
      <c r="K4" s="1">
        <v>34357596</v>
      </c>
      <c r="L4" s="1"/>
      <c r="M4" s="1"/>
      <c r="N4" s="1">
        <v>180181600</v>
      </c>
      <c r="O4" s="1">
        <v>1413511394</v>
      </c>
      <c r="P4">
        <v>1413511393</v>
      </c>
      <c r="Q4">
        <v>82</v>
      </c>
      <c r="T4">
        <v>188019092</v>
      </c>
      <c r="U4">
        <v>233418227</v>
      </c>
      <c r="V4">
        <v>235164159</v>
      </c>
      <c r="W4">
        <v>129914809</v>
      </c>
    </row>
    <row r="5" spans="1:23">
      <c r="A5">
        <v>2</v>
      </c>
      <c r="B5">
        <v>15149847</v>
      </c>
      <c r="C5">
        <v>41545568</v>
      </c>
      <c r="D5">
        <v>41576654</v>
      </c>
      <c r="E5">
        <v>1</v>
      </c>
      <c r="G5" s="1"/>
      <c r="H5" s="1">
        <v>18058479</v>
      </c>
      <c r="I5" s="1">
        <v>22118100</v>
      </c>
      <c r="J5" s="1">
        <v>20282206</v>
      </c>
      <c r="K5" s="1">
        <v>16974736</v>
      </c>
      <c r="L5" s="1"/>
      <c r="M5" s="1"/>
      <c r="N5" s="1">
        <v>99969491</v>
      </c>
      <c r="O5" s="1">
        <v>435483145</v>
      </c>
      <c r="P5">
        <v>28990387</v>
      </c>
      <c r="Q5">
        <v>737</v>
      </c>
      <c r="T5">
        <v>65148041</v>
      </c>
      <c r="U5">
        <v>85730492</v>
      </c>
      <c r="V5">
        <v>177035642</v>
      </c>
      <c r="W5">
        <v>69196146</v>
      </c>
    </row>
    <row r="6" spans="1:23">
      <c r="A6">
        <v>3</v>
      </c>
      <c r="B6">
        <v>10048214</v>
      </c>
      <c r="C6">
        <v>3748116</v>
      </c>
      <c r="D6">
        <v>172514</v>
      </c>
      <c r="E6">
        <v>1</v>
      </c>
      <c r="G6" s="1"/>
      <c r="H6" s="1">
        <v>3301905</v>
      </c>
      <c r="I6" s="1">
        <v>58419</v>
      </c>
      <c r="J6" s="1">
        <v>59489</v>
      </c>
      <c r="K6" s="1">
        <v>201912</v>
      </c>
      <c r="L6" s="1"/>
      <c r="M6" s="1"/>
      <c r="N6" s="1">
        <v>72443892</v>
      </c>
      <c r="O6" s="1">
        <v>0</v>
      </c>
      <c r="P6">
        <v>0</v>
      </c>
      <c r="Q6">
        <v>7790</v>
      </c>
      <c r="T6">
        <v>11828095</v>
      </c>
      <c r="U6">
        <v>199739</v>
      </c>
      <c r="V6">
        <v>651287</v>
      </c>
      <c r="W6">
        <v>724033</v>
      </c>
    </row>
    <row r="7" spans="1:23">
      <c r="A7">
        <v>4</v>
      </c>
      <c r="B7">
        <v>6187143</v>
      </c>
      <c r="C7">
        <v>13441</v>
      </c>
      <c r="D7">
        <v>321</v>
      </c>
      <c r="E7">
        <v>1</v>
      </c>
      <c r="G7" s="1"/>
      <c r="H7" s="1">
        <v>2320445</v>
      </c>
      <c r="I7" s="1">
        <v>76</v>
      </c>
      <c r="J7" s="1">
        <v>106</v>
      </c>
      <c r="K7" s="1">
        <v>1328</v>
      </c>
      <c r="L7" s="1"/>
      <c r="M7" s="1"/>
      <c r="N7" s="1">
        <v>52415994</v>
      </c>
      <c r="O7" s="1"/>
      <c r="Q7">
        <v>82876</v>
      </c>
      <c r="T7">
        <v>8595628</v>
      </c>
      <c r="U7">
        <v>240</v>
      </c>
      <c r="V7">
        <v>673</v>
      </c>
      <c r="W7">
        <v>4116</v>
      </c>
    </row>
    <row r="8" spans="1:23">
      <c r="A8">
        <v>5</v>
      </c>
      <c r="B8">
        <v>3836066</v>
      </c>
      <c r="C8">
        <v>140</v>
      </c>
      <c r="D8">
        <v>31</v>
      </c>
      <c r="E8">
        <v>2</v>
      </c>
      <c r="G8" s="1"/>
      <c r="H8" s="1">
        <v>1354761</v>
      </c>
      <c r="I8" s="1">
        <v>0</v>
      </c>
      <c r="J8" s="1">
        <v>0</v>
      </c>
      <c r="K8" s="1">
        <v>9</v>
      </c>
      <c r="L8" s="1"/>
      <c r="M8" s="1"/>
      <c r="N8" s="1">
        <v>35360372</v>
      </c>
      <c r="O8" s="1"/>
      <c r="Q8">
        <v>234520</v>
      </c>
      <c r="T8">
        <v>6859919</v>
      </c>
      <c r="U8">
        <v>0</v>
      </c>
      <c r="V8">
        <v>1</v>
      </c>
      <c r="W8">
        <v>28</v>
      </c>
    </row>
    <row r="9" spans="1:23">
      <c r="A9">
        <v>6</v>
      </c>
      <c r="B9">
        <v>2571161</v>
      </c>
      <c r="C9">
        <v>17</v>
      </c>
      <c r="D9">
        <v>10</v>
      </c>
      <c r="E9">
        <v>3</v>
      </c>
      <c r="G9" s="1"/>
      <c r="H9" s="1">
        <v>1299094</v>
      </c>
      <c r="I9" s="1"/>
      <c r="J9" s="1"/>
      <c r="K9" s="1">
        <v>0</v>
      </c>
      <c r="L9" s="1"/>
      <c r="M9" s="1"/>
      <c r="N9" s="1">
        <v>25654532</v>
      </c>
      <c r="O9" s="1"/>
      <c r="Q9">
        <v>398235</v>
      </c>
      <c r="T9">
        <v>6481478</v>
      </c>
      <c r="V9">
        <v>0</v>
      </c>
      <c r="W9">
        <v>0</v>
      </c>
    </row>
    <row r="10" spans="1:23">
      <c r="A10">
        <v>7</v>
      </c>
      <c r="B10">
        <v>1863471</v>
      </c>
      <c r="C10">
        <v>3</v>
      </c>
      <c r="D10">
        <v>0</v>
      </c>
      <c r="E10">
        <v>10</v>
      </c>
      <c r="G10" s="1"/>
      <c r="H10" s="1">
        <v>1294220</v>
      </c>
      <c r="I10" s="1"/>
      <c r="J10" s="1"/>
      <c r="K10" s="1"/>
      <c r="L10" s="1"/>
      <c r="M10" s="1"/>
      <c r="N10" s="1">
        <v>17245110</v>
      </c>
      <c r="O10" s="1"/>
      <c r="Q10">
        <v>1016098</v>
      </c>
      <c r="T10">
        <v>6007713</v>
      </c>
    </row>
    <row r="11" spans="1:23">
      <c r="A11">
        <v>8</v>
      </c>
      <c r="B11">
        <v>1434274</v>
      </c>
      <c r="C11">
        <v>0</v>
      </c>
      <c r="E11">
        <v>34</v>
      </c>
      <c r="G11" s="1"/>
      <c r="H11" s="1">
        <v>1293482</v>
      </c>
      <c r="I11" s="1"/>
      <c r="J11" s="1"/>
      <c r="K11" s="1"/>
      <c r="L11" s="1"/>
      <c r="M11" s="1"/>
      <c r="N11" s="1">
        <v>11888650</v>
      </c>
      <c r="O11" s="1"/>
      <c r="Q11">
        <v>2350159</v>
      </c>
      <c r="T11">
        <v>4493200</v>
      </c>
    </row>
    <row r="12" spans="1:23">
      <c r="A12">
        <v>9</v>
      </c>
      <c r="B12">
        <v>1147457</v>
      </c>
      <c r="E12">
        <v>1478</v>
      </c>
      <c r="G12" s="1"/>
      <c r="H12" s="1">
        <v>1290626</v>
      </c>
      <c r="I12" s="1"/>
      <c r="J12" s="1"/>
      <c r="K12" s="1"/>
      <c r="L12" s="1"/>
      <c r="M12" s="1"/>
      <c r="N12" s="1">
        <v>7715705</v>
      </c>
      <c r="O12" s="1"/>
      <c r="Q12">
        <v>5685490</v>
      </c>
      <c r="T12">
        <v>3479485</v>
      </c>
    </row>
    <row r="13" spans="1:23">
      <c r="A13">
        <v>10</v>
      </c>
      <c r="B13">
        <v>942248</v>
      </c>
      <c r="E13">
        <v>2833546</v>
      </c>
      <c r="G13" s="1"/>
      <c r="H13" s="1">
        <v>1254302</v>
      </c>
      <c r="I13" s="1"/>
      <c r="J13" s="1"/>
      <c r="K13" s="1"/>
      <c r="L13" s="1"/>
      <c r="M13" s="1"/>
      <c r="N13" s="1">
        <v>5457914</v>
      </c>
      <c r="O13" s="1"/>
      <c r="Q13">
        <v>10011819</v>
      </c>
      <c r="T13">
        <v>3258578</v>
      </c>
    </row>
    <row r="14" spans="1:23">
      <c r="A14">
        <v>11</v>
      </c>
      <c r="B14">
        <v>792177</v>
      </c>
      <c r="E14">
        <v>22311276</v>
      </c>
      <c r="G14" s="1"/>
      <c r="H14" s="1">
        <v>566247</v>
      </c>
      <c r="I14" s="1"/>
      <c r="J14" s="1"/>
      <c r="K14" s="1"/>
      <c r="L14" s="1"/>
      <c r="M14" s="1"/>
      <c r="N14" s="1">
        <v>3913501</v>
      </c>
      <c r="O14" s="1"/>
      <c r="Q14">
        <v>12096626</v>
      </c>
      <c r="T14">
        <v>2978664</v>
      </c>
    </row>
    <row r="15" spans="1:23">
      <c r="A15">
        <v>12</v>
      </c>
      <c r="B15">
        <v>751754</v>
      </c>
      <c r="E15">
        <v>8327023</v>
      </c>
      <c r="G15" s="1"/>
      <c r="H15" s="1">
        <v>404070</v>
      </c>
      <c r="I15" s="1"/>
      <c r="J15" s="1"/>
      <c r="K15" s="1"/>
      <c r="L15" s="1"/>
      <c r="M15" s="1"/>
      <c r="N15" s="1">
        <v>2940929</v>
      </c>
      <c r="O15" s="1"/>
      <c r="Q15">
        <v>11459649</v>
      </c>
      <c r="T15">
        <v>2189858</v>
      </c>
    </row>
    <row r="16" spans="1:23">
      <c r="A16">
        <v>13</v>
      </c>
      <c r="B16">
        <v>696329</v>
      </c>
      <c r="E16">
        <v>1089071</v>
      </c>
      <c r="G16" s="1"/>
      <c r="H16" s="1">
        <v>402319</v>
      </c>
      <c r="I16" s="1"/>
      <c r="J16" s="1"/>
      <c r="K16" s="1"/>
      <c r="L16" s="1"/>
      <c r="M16" s="1"/>
      <c r="N16" s="1">
        <v>2195752</v>
      </c>
      <c r="O16" s="1"/>
      <c r="Q16">
        <v>9539898</v>
      </c>
      <c r="T16">
        <v>2185429</v>
      </c>
    </row>
    <row r="17" spans="1:20">
      <c r="A17">
        <v>14</v>
      </c>
      <c r="B17">
        <v>631920</v>
      </c>
      <c r="E17">
        <v>144709</v>
      </c>
      <c r="G17" s="1"/>
      <c r="H17" s="1">
        <v>400631</v>
      </c>
      <c r="I17" s="1"/>
      <c r="J17" s="1"/>
      <c r="K17" s="1"/>
      <c r="L17" s="1"/>
      <c r="M17" s="1"/>
      <c r="N17" s="1">
        <v>1721524</v>
      </c>
      <c r="O17" s="1"/>
      <c r="Q17">
        <v>7054728</v>
      </c>
      <c r="T17">
        <v>1841257</v>
      </c>
    </row>
    <row r="18" spans="1:20">
      <c r="A18">
        <v>15</v>
      </c>
      <c r="B18">
        <v>569721</v>
      </c>
      <c r="E18">
        <v>24010</v>
      </c>
      <c r="G18" s="1"/>
      <c r="H18" s="1">
        <v>400408</v>
      </c>
      <c r="I18" s="1"/>
      <c r="J18" s="1"/>
      <c r="K18" s="1"/>
      <c r="L18" s="1"/>
      <c r="M18" s="1"/>
      <c r="N18" s="1">
        <v>1325933</v>
      </c>
      <c r="O18" s="1"/>
      <c r="Q18">
        <v>4693813</v>
      </c>
      <c r="T18">
        <v>1347323</v>
      </c>
    </row>
    <row r="19" spans="1:20">
      <c r="A19">
        <v>16</v>
      </c>
      <c r="B19">
        <v>512980</v>
      </c>
      <c r="E19">
        <v>4990</v>
      </c>
      <c r="G19" s="1"/>
      <c r="H19" s="1">
        <v>399083</v>
      </c>
      <c r="I19" s="1"/>
      <c r="J19" s="1"/>
      <c r="K19" s="1"/>
      <c r="L19" s="1"/>
      <c r="M19" s="1"/>
      <c r="N19" s="1">
        <v>1106658</v>
      </c>
      <c r="O19" s="1"/>
      <c r="Q19">
        <v>3079982</v>
      </c>
      <c r="T19">
        <v>951134</v>
      </c>
    </row>
    <row r="20" spans="1:20">
      <c r="A20">
        <v>17</v>
      </c>
      <c r="B20">
        <v>457686</v>
      </c>
      <c r="E20">
        <v>1196</v>
      </c>
      <c r="G20" s="1"/>
      <c r="H20" s="1">
        <v>385998</v>
      </c>
      <c r="I20" s="1"/>
      <c r="J20" s="1"/>
      <c r="K20" s="1"/>
      <c r="L20" s="1"/>
      <c r="M20" s="1"/>
      <c r="N20" s="1">
        <v>896984</v>
      </c>
      <c r="O20" s="1"/>
      <c r="Q20">
        <v>2449230</v>
      </c>
      <c r="T20">
        <v>945645</v>
      </c>
    </row>
    <row r="21" spans="1:20">
      <c r="A21">
        <v>18</v>
      </c>
      <c r="B21">
        <v>406306</v>
      </c>
      <c r="E21">
        <v>377</v>
      </c>
      <c r="G21" s="1"/>
      <c r="H21" s="1">
        <v>104452</v>
      </c>
      <c r="I21" s="1"/>
      <c r="J21" s="1"/>
      <c r="K21" s="1"/>
      <c r="L21" s="1"/>
      <c r="M21" s="1"/>
      <c r="N21" s="1">
        <v>786845</v>
      </c>
      <c r="O21" s="1"/>
      <c r="Q21">
        <v>1608380</v>
      </c>
      <c r="T21">
        <v>745489</v>
      </c>
    </row>
    <row r="22" spans="1:20">
      <c r="A22">
        <v>19</v>
      </c>
      <c r="B22">
        <v>358127</v>
      </c>
      <c r="E22">
        <v>180</v>
      </c>
      <c r="G22" s="1"/>
      <c r="H22" s="1">
        <v>103405</v>
      </c>
      <c r="I22" s="1"/>
      <c r="J22" s="1"/>
      <c r="K22" s="1"/>
      <c r="L22" s="1"/>
      <c r="M22" s="1"/>
      <c r="N22" s="1">
        <v>663371</v>
      </c>
      <c r="O22" s="1"/>
      <c r="Q22">
        <v>1219258</v>
      </c>
      <c r="T22">
        <v>622947</v>
      </c>
    </row>
    <row r="23" spans="1:20">
      <c r="A23">
        <v>20</v>
      </c>
      <c r="B23">
        <v>313522</v>
      </c>
      <c r="E23">
        <v>59</v>
      </c>
      <c r="G23" s="1"/>
      <c r="H23" s="1">
        <v>102608</v>
      </c>
      <c r="I23" s="1"/>
      <c r="J23" s="1"/>
      <c r="K23" s="1"/>
      <c r="L23" s="1"/>
      <c r="M23" s="1"/>
      <c r="N23" s="1">
        <v>591411</v>
      </c>
      <c r="O23" s="1"/>
      <c r="Q23">
        <v>1051808</v>
      </c>
      <c r="T23">
        <v>622432</v>
      </c>
    </row>
    <row r="24" spans="1:20">
      <c r="A24">
        <v>21</v>
      </c>
      <c r="B24">
        <v>272094</v>
      </c>
      <c r="E24">
        <v>31</v>
      </c>
      <c r="G24" s="1"/>
      <c r="H24" s="1">
        <v>102411</v>
      </c>
      <c r="I24" s="1"/>
      <c r="J24" s="1"/>
      <c r="K24" s="1"/>
      <c r="L24" s="1"/>
      <c r="M24" s="1"/>
      <c r="N24" s="1">
        <v>496150</v>
      </c>
      <c r="O24" s="1"/>
      <c r="Q24">
        <v>658271</v>
      </c>
      <c r="T24">
        <v>421846</v>
      </c>
    </row>
    <row r="25" spans="1:20">
      <c r="A25">
        <v>22</v>
      </c>
      <c r="B25">
        <v>233345</v>
      </c>
      <c r="E25">
        <v>15</v>
      </c>
      <c r="G25" s="1"/>
      <c r="H25" s="1">
        <v>102339</v>
      </c>
      <c r="I25" s="1"/>
      <c r="J25" s="1"/>
      <c r="K25" s="1"/>
      <c r="L25" s="1"/>
      <c r="M25" s="1"/>
      <c r="N25" s="1">
        <v>392509</v>
      </c>
      <c r="O25" s="1"/>
      <c r="Q25">
        <v>522759</v>
      </c>
      <c r="T25">
        <v>342740</v>
      </c>
    </row>
    <row r="26" spans="1:20">
      <c r="A26">
        <v>23</v>
      </c>
      <c r="B26">
        <v>196576</v>
      </c>
      <c r="E26">
        <v>10</v>
      </c>
      <c r="G26" s="1"/>
      <c r="H26" s="1">
        <v>101350</v>
      </c>
      <c r="I26" s="1"/>
      <c r="J26" s="1"/>
      <c r="K26" s="1"/>
      <c r="L26" s="1"/>
      <c r="M26" s="1"/>
      <c r="N26" s="1">
        <v>275375</v>
      </c>
      <c r="O26" s="1"/>
      <c r="Q26">
        <v>451884</v>
      </c>
      <c r="T26">
        <v>225745</v>
      </c>
    </row>
    <row r="27" spans="1:20">
      <c r="A27">
        <v>24</v>
      </c>
      <c r="B27">
        <v>162172</v>
      </c>
      <c r="E27">
        <v>3</v>
      </c>
      <c r="G27" s="1"/>
      <c r="H27" s="1">
        <v>96616</v>
      </c>
      <c r="I27" s="1"/>
      <c r="J27" s="1"/>
      <c r="K27" s="1"/>
      <c r="L27" s="1"/>
      <c r="M27" s="1"/>
      <c r="N27" s="1">
        <v>212036</v>
      </c>
      <c r="O27" s="1"/>
      <c r="Q27">
        <v>734206</v>
      </c>
      <c r="T27">
        <v>224816</v>
      </c>
    </row>
    <row r="28" spans="1:20">
      <c r="A28">
        <v>25</v>
      </c>
      <c r="B28">
        <v>132400</v>
      </c>
      <c r="E28">
        <v>1</v>
      </c>
      <c r="G28" s="1"/>
      <c r="H28" s="1">
        <v>21285</v>
      </c>
      <c r="I28" s="1"/>
      <c r="J28" s="1"/>
      <c r="K28" s="1"/>
      <c r="L28" s="1"/>
      <c r="M28" s="1"/>
      <c r="N28" s="1">
        <v>155253</v>
      </c>
      <c r="O28" s="1"/>
      <c r="Q28">
        <v>1346989</v>
      </c>
      <c r="T28">
        <v>148135</v>
      </c>
    </row>
    <row r="29" spans="1:20">
      <c r="A29">
        <v>26</v>
      </c>
      <c r="B29">
        <v>108374</v>
      </c>
      <c r="E29">
        <v>0</v>
      </c>
      <c r="G29" s="1"/>
      <c r="H29" s="1">
        <v>21194</v>
      </c>
      <c r="I29" s="1"/>
      <c r="J29" s="1"/>
      <c r="K29" s="1"/>
      <c r="L29" s="1"/>
      <c r="M29" s="1"/>
      <c r="N29" s="1">
        <v>59647</v>
      </c>
      <c r="O29" s="1"/>
      <c r="Q29">
        <v>269117</v>
      </c>
      <c r="T29">
        <v>146754</v>
      </c>
    </row>
    <row r="30" spans="1:20">
      <c r="A30">
        <v>27</v>
      </c>
      <c r="B30">
        <v>90376</v>
      </c>
      <c r="G30" s="1"/>
      <c r="H30" s="1">
        <v>21032</v>
      </c>
      <c r="I30" s="1"/>
      <c r="J30" s="1"/>
      <c r="K30" s="1"/>
      <c r="L30" s="1"/>
      <c r="M30" s="1"/>
      <c r="N30" s="1">
        <v>37443</v>
      </c>
      <c r="O30" s="1"/>
      <c r="Q30">
        <v>179075</v>
      </c>
      <c r="T30">
        <v>146599</v>
      </c>
    </row>
    <row r="31" spans="1:20">
      <c r="A31">
        <v>28</v>
      </c>
      <c r="B31">
        <v>75233</v>
      </c>
      <c r="G31" s="1"/>
      <c r="H31" s="1">
        <v>21023</v>
      </c>
      <c r="I31" s="1"/>
      <c r="J31" s="1"/>
      <c r="K31" s="1"/>
      <c r="L31" s="1"/>
      <c r="M31" s="1"/>
      <c r="N31" s="1">
        <v>26089</v>
      </c>
      <c r="O31" s="1"/>
      <c r="Q31">
        <v>156226</v>
      </c>
      <c r="T31">
        <v>85119</v>
      </c>
    </row>
    <row r="32" spans="1:20">
      <c r="A32">
        <v>29</v>
      </c>
      <c r="B32">
        <v>62373</v>
      </c>
      <c r="G32" s="1"/>
      <c r="H32" s="1">
        <v>21013</v>
      </c>
      <c r="I32" s="1"/>
      <c r="J32" s="1"/>
      <c r="K32" s="1"/>
      <c r="L32" s="1"/>
      <c r="M32" s="1"/>
      <c r="N32" s="1">
        <v>20938</v>
      </c>
      <c r="O32" s="1"/>
      <c r="Q32">
        <v>147676</v>
      </c>
      <c r="T32">
        <v>55147</v>
      </c>
    </row>
    <row r="33" spans="1:20">
      <c r="A33">
        <v>30</v>
      </c>
      <c r="B33">
        <v>51801</v>
      </c>
      <c r="G33" s="1"/>
      <c r="H33" s="1">
        <v>20135</v>
      </c>
      <c r="I33" s="1"/>
      <c r="J33" s="1"/>
      <c r="K33" s="1"/>
      <c r="L33" s="1"/>
      <c r="M33" s="1"/>
      <c r="N33" s="1"/>
      <c r="O33" s="1"/>
      <c r="Q33">
        <v>146579</v>
      </c>
      <c r="T33">
        <v>42440</v>
      </c>
    </row>
    <row r="34" spans="1:20">
      <c r="A34">
        <v>31</v>
      </c>
      <c r="B34">
        <v>43022</v>
      </c>
      <c r="G34" s="1"/>
      <c r="H34" s="1">
        <v>12999</v>
      </c>
      <c r="I34" s="1"/>
      <c r="J34" s="1"/>
      <c r="K34" s="1"/>
      <c r="L34" s="1"/>
      <c r="M34" s="1"/>
      <c r="N34" s="1"/>
      <c r="O34" s="1"/>
      <c r="Q34">
        <v>119969</v>
      </c>
      <c r="T34">
        <v>42122</v>
      </c>
    </row>
    <row r="35" spans="1:20">
      <c r="A35">
        <v>32</v>
      </c>
      <c r="B35">
        <v>35602</v>
      </c>
      <c r="G35" s="1"/>
      <c r="H35" s="1">
        <v>3387</v>
      </c>
      <c r="I35" s="1"/>
      <c r="J35" s="1"/>
      <c r="K35" s="1"/>
      <c r="L35" s="1"/>
      <c r="M35" s="1"/>
      <c r="N35" s="1"/>
      <c r="O35" s="1"/>
      <c r="Q35">
        <v>89596</v>
      </c>
      <c r="T35">
        <v>27928</v>
      </c>
    </row>
    <row r="36" spans="1:20">
      <c r="A36">
        <v>33</v>
      </c>
      <c r="B36">
        <v>29383</v>
      </c>
      <c r="G36" s="1"/>
      <c r="H36" s="1">
        <v>3369</v>
      </c>
      <c r="I36" s="1"/>
      <c r="J36" s="1"/>
      <c r="K36" s="1"/>
      <c r="L36" s="1"/>
      <c r="M36" s="1"/>
      <c r="N36" s="1"/>
      <c r="O36" s="1"/>
      <c r="Q36">
        <v>65774</v>
      </c>
      <c r="T36">
        <v>27859</v>
      </c>
    </row>
    <row r="37" spans="1:20">
      <c r="A37">
        <v>34</v>
      </c>
      <c r="B37">
        <v>24308</v>
      </c>
      <c r="G37" s="1"/>
      <c r="H37" s="1">
        <v>3340</v>
      </c>
      <c r="I37" s="1"/>
      <c r="J37" s="1"/>
      <c r="K37" s="1"/>
      <c r="L37" s="1"/>
      <c r="M37" s="1"/>
      <c r="N37" s="1"/>
      <c r="O37" s="1"/>
      <c r="Q37">
        <v>52677</v>
      </c>
      <c r="T37">
        <v>25058</v>
      </c>
    </row>
    <row r="38" spans="1:20">
      <c r="A38">
        <v>35</v>
      </c>
      <c r="B38">
        <v>20348</v>
      </c>
      <c r="G38" s="1"/>
      <c r="H38" s="1">
        <v>3333</v>
      </c>
      <c r="I38" s="1"/>
      <c r="J38" s="1"/>
      <c r="K38" s="1"/>
      <c r="L38" s="1"/>
      <c r="M38" s="1"/>
      <c r="N38" s="1"/>
      <c r="O38" s="1"/>
      <c r="Q38">
        <v>43462</v>
      </c>
      <c r="T38">
        <v>15047</v>
      </c>
    </row>
    <row r="39" spans="1:20">
      <c r="A39">
        <v>36</v>
      </c>
      <c r="B39">
        <v>17018</v>
      </c>
      <c r="G39" s="1"/>
      <c r="H39" s="1">
        <v>3308</v>
      </c>
      <c r="I39" s="1"/>
      <c r="J39" s="1"/>
      <c r="K39" s="1"/>
      <c r="L39" s="1"/>
      <c r="M39" s="1"/>
      <c r="N39" s="1"/>
      <c r="O39" s="1"/>
      <c r="Q39">
        <v>37663</v>
      </c>
      <c r="T39">
        <v>6733</v>
      </c>
    </row>
    <row r="40" spans="1:20">
      <c r="A40">
        <v>37</v>
      </c>
      <c r="B40">
        <v>14208</v>
      </c>
      <c r="G40" s="1"/>
      <c r="H40" s="1">
        <v>3110</v>
      </c>
      <c r="I40" s="1"/>
      <c r="J40" s="1"/>
      <c r="K40" s="1"/>
      <c r="L40" s="1"/>
      <c r="M40" s="1"/>
      <c r="N40" s="1"/>
      <c r="O40" s="1"/>
      <c r="Q40">
        <v>33030</v>
      </c>
      <c r="T40">
        <v>6040</v>
      </c>
    </row>
    <row r="41" spans="1:20">
      <c r="A41">
        <v>38</v>
      </c>
      <c r="B41">
        <v>12069</v>
      </c>
      <c r="G41" s="1"/>
      <c r="H41" s="1">
        <v>1242</v>
      </c>
      <c r="I41" s="1"/>
      <c r="J41" s="1"/>
      <c r="K41" s="1"/>
      <c r="L41" s="1"/>
      <c r="M41" s="1"/>
      <c r="N41" s="1"/>
      <c r="O41" s="1"/>
      <c r="Q41">
        <v>29506</v>
      </c>
      <c r="T41">
        <v>5346</v>
      </c>
    </row>
    <row r="42" spans="1:20">
      <c r="A42">
        <v>39</v>
      </c>
      <c r="B42">
        <v>10312</v>
      </c>
      <c r="G42" s="1"/>
      <c r="H42" s="1">
        <v>383</v>
      </c>
      <c r="I42" s="1"/>
      <c r="J42" s="1"/>
      <c r="K42" s="1"/>
      <c r="L42" s="1"/>
      <c r="M42" s="1"/>
      <c r="N42" s="1"/>
      <c r="O42" s="1"/>
      <c r="Q42">
        <v>27239</v>
      </c>
      <c r="T42">
        <v>4097</v>
      </c>
    </row>
    <row r="43" spans="1:20">
      <c r="A43">
        <v>40</v>
      </c>
      <c r="B43">
        <v>8816</v>
      </c>
      <c r="G43" s="1"/>
      <c r="H43" s="1">
        <v>382</v>
      </c>
      <c r="I43" s="1"/>
      <c r="J43" s="1"/>
      <c r="K43" s="1"/>
      <c r="L43" s="1"/>
      <c r="M43" s="1"/>
      <c r="N43" s="1"/>
      <c r="O43" s="1"/>
      <c r="Q43">
        <v>24838</v>
      </c>
      <c r="T43">
        <v>4032</v>
      </c>
    </row>
    <row r="44" spans="1:20">
      <c r="A44">
        <v>41</v>
      </c>
      <c r="B44">
        <v>7574</v>
      </c>
      <c r="G44" s="1"/>
      <c r="H44" s="1">
        <v>380</v>
      </c>
      <c r="I44" s="1"/>
      <c r="J44" s="1"/>
      <c r="K44" s="1"/>
      <c r="L44" s="1"/>
      <c r="M44" s="1"/>
      <c r="N44" s="1"/>
      <c r="O44" s="1"/>
      <c r="Q44">
        <v>23669</v>
      </c>
      <c r="T44">
        <v>2782</v>
      </c>
    </row>
    <row r="45" spans="1:20">
      <c r="A45">
        <v>42</v>
      </c>
      <c r="B45">
        <v>6606</v>
      </c>
      <c r="G45" s="1"/>
      <c r="H45" s="1">
        <v>380</v>
      </c>
      <c r="I45" s="1"/>
      <c r="J45" s="1"/>
      <c r="K45" s="1"/>
      <c r="L45" s="1"/>
      <c r="M45" s="1"/>
      <c r="N45" s="1"/>
      <c r="O45" s="1"/>
      <c r="Q45">
        <v>21157</v>
      </c>
      <c r="T45">
        <v>1819</v>
      </c>
    </row>
    <row r="46" spans="1:20">
      <c r="A46">
        <v>43</v>
      </c>
      <c r="B46">
        <v>5826</v>
      </c>
      <c r="G46" s="1"/>
      <c r="H46" s="1">
        <v>376</v>
      </c>
      <c r="I46" s="1"/>
      <c r="J46" s="1"/>
      <c r="K46" s="1"/>
      <c r="L46" s="1"/>
      <c r="M46" s="1"/>
      <c r="N46" s="1"/>
      <c r="O46" s="1"/>
      <c r="Q46">
        <v>19082</v>
      </c>
      <c r="T46">
        <v>643</v>
      </c>
    </row>
    <row r="47" spans="1:20">
      <c r="A47">
        <v>44</v>
      </c>
      <c r="B47">
        <v>5051</v>
      </c>
      <c r="G47" s="1"/>
      <c r="H47" s="1">
        <v>300</v>
      </c>
      <c r="I47" s="1"/>
      <c r="J47" s="1"/>
      <c r="K47" s="1"/>
      <c r="L47" s="1"/>
      <c r="M47" s="1"/>
      <c r="N47" s="1"/>
      <c r="O47" s="1"/>
      <c r="Q47">
        <v>18867</v>
      </c>
      <c r="T47">
        <v>600</v>
      </c>
    </row>
    <row r="48" spans="1:20">
      <c r="A48">
        <v>45</v>
      </c>
      <c r="B48">
        <v>4324</v>
      </c>
      <c r="G48" s="1"/>
      <c r="H48" s="1">
        <v>44</v>
      </c>
      <c r="I48" s="1"/>
      <c r="J48" s="1"/>
      <c r="K48" s="1"/>
      <c r="L48" s="1"/>
      <c r="M48" s="1"/>
      <c r="N48" s="1"/>
      <c r="O48" s="1"/>
      <c r="Q48">
        <v>15753</v>
      </c>
      <c r="T48">
        <v>495</v>
      </c>
    </row>
    <row r="49" spans="1:20">
      <c r="A49">
        <v>46</v>
      </c>
      <c r="B49">
        <v>3633</v>
      </c>
      <c r="G49" s="1"/>
      <c r="H49" s="1">
        <v>29</v>
      </c>
      <c r="I49" s="1"/>
      <c r="J49" s="1"/>
      <c r="K49" s="1"/>
      <c r="L49" s="1"/>
      <c r="M49" s="1"/>
      <c r="N49" s="1"/>
      <c r="O49" s="1"/>
      <c r="Q49">
        <v>13655</v>
      </c>
      <c r="T49">
        <v>430</v>
      </c>
    </row>
    <row r="50" spans="1:20">
      <c r="A50">
        <v>47</v>
      </c>
      <c r="B50">
        <v>2974</v>
      </c>
      <c r="G50" s="1"/>
      <c r="H50" s="1">
        <v>47</v>
      </c>
      <c r="I50" s="1"/>
      <c r="J50" s="1"/>
      <c r="K50" s="1"/>
      <c r="L50" s="1"/>
      <c r="M50" s="1"/>
      <c r="N50" s="1"/>
      <c r="O50" s="1"/>
      <c r="Q50">
        <v>12273</v>
      </c>
      <c r="T50">
        <v>348</v>
      </c>
    </row>
    <row r="51" spans="1:20">
      <c r="A51">
        <v>48</v>
      </c>
      <c r="B51">
        <v>2391</v>
      </c>
      <c r="G51" s="1"/>
      <c r="H51" s="1">
        <v>28</v>
      </c>
      <c r="I51" s="1"/>
      <c r="J51" s="1"/>
      <c r="K51" s="1"/>
      <c r="L51" s="1"/>
      <c r="M51" s="1"/>
      <c r="N51" s="1"/>
      <c r="O51" s="1"/>
      <c r="Q51">
        <v>10844</v>
      </c>
      <c r="T51">
        <v>242</v>
      </c>
    </row>
    <row r="52" spans="1:20">
      <c r="A52">
        <v>49</v>
      </c>
      <c r="B52">
        <v>1830</v>
      </c>
      <c r="G52" s="1"/>
      <c r="H52" s="1">
        <v>28</v>
      </c>
      <c r="I52" s="1"/>
      <c r="J52" s="1"/>
      <c r="K52" s="1"/>
      <c r="L52" s="1"/>
      <c r="M52" s="1"/>
      <c r="N52" s="1"/>
      <c r="O52" s="1"/>
      <c r="Q52">
        <v>9734</v>
      </c>
      <c r="T52">
        <v>100</v>
      </c>
    </row>
    <row r="53" spans="1:20">
      <c r="A53">
        <v>50</v>
      </c>
      <c r="B53">
        <v>1360</v>
      </c>
      <c r="G53" s="1"/>
      <c r="H53" s="1">
        <v>22</v>
      </c>
      <c r="I53" s="1"/>
      <c r="J53" s="1"/>
      <c r="K53" s="1"/>
      <c r="L53" s="1"/>
      <c r="M53" s="1"/>
      <c r="N53" s="1"/>
      <c r="O53" s="1"/>
      <c r="Q53">
        <v>8481</v>
      </c>
      <c r="T53">
        <v>55</v>
      </c>
    </row>
    <row r="54" spans="1:20">
      <c r="A54">
        <v>51</v>
      </c>
      <c r="B54">
        <v>962</v>
      </c>
      <c r="G54" s="1"/>
      <c r="H54" s="1">
        <v>14</v>
      </c>
      <c r="I54" s="1"/>
      <c r="J54" s="1"/>
      <c r="K54" s="1"/>
      <c r="L54" s="1"/>
      <c r="M54" s="1"/>
      <c r="N54" s="1"/>
      <c r="O54" s="1"/>
      <c r="Q54">
        <v>7987</v>
      </c>
      <c r="T54">
        <v>38</v>
      </c>
    </row>
    <row r="55" spans="1:20">
      <c r="A55">
        <v>52</v>
      </c>
      <c r="B55">
        <v>647</v>
      </c>
      <c r="G55" s="1"/>
      <c r="H55" s="1">
        <v>11</v>
      </c>
      <c r="I55" s="1"/>
      <c r="J55" s="1"/>
      <c r="K55" s="1"/>
      <c r="L55" s="1"/>
      <c r="M55" s="1"/>
      <c r="N55" s="1"/>
      <c r="O55" s="1"/>
      <c r="Q55">
        <v>7150</v>
      </c>
      <c r="T55">
        <v>33</v>
      </c>
    </row>
    <row r="56" spans="1:20">
      <c r="A56">
        <v>53</v>
      </c>
      <c r="B56">
        <v>427</v>
      </c>
      <c r="G56" s="1"/>
      <c r="H56" s="1">
        <v>15</v>
      </c>
      <c r="I56" s="1"/>
      <c r="J56" s="1"/>
      <c r="K56" s="1"/>
      <c r="L56" s="1"/>
      <c r="M56" s="1"/>
      <c r="N56" s="1"/>
      <c r="O56" s="1"/>
      <c r="Q56">
        <v>6372</v>
      </c>
      <c r="T56">
        <v>27</v>
      </c>
    </row>
    <row r="57" spans="1:20">
      <c r="A57">
        <v>54</v>
      </c>
      <c r="B57">
        <v>281</v>
      </c>
      <c r="G57" s="1"/>
      <c r="H57" s="1">
        <v>1</v>
      </c>
      <c r="I57" s="1"/>
      <c r="J57" s="1"/>
      <c r="K57" s="1"/>
      <c r="L57" s="1"/>
      <c r="M57" s="1"/>
      <c r="N57" s="1"/>
      <c r="O57" s="1"/>
      <c r="Q57">
        <v>5673</v>
      </c>
      <c r="T57">
        <v>19</v>
      </c>
    </row>
    <row r="58" spans="1:20">
      <c r="A58">
        <v>55</v>
      </c>
      <c r="B58">
        <v>182</v>
      </c>
      <c r="G58" s="1"/>
      <c r="H58" s="1">
        <v>8</v>
      </c>
      <c r="I58" s="1"/>
      <c r="J58" s="1"/>
      <c r="K58" s="1"/>
      <c r="L58" s="1"/>
      <c r="M58" s="1"/>
      <c r="N58" s="1"/>
      <c r="O58" s="1"/>
      <c r="Q58">
        <v>5254</v>
      </c>
      <c r="T58">
        <v>15</v>
      </c>
    </row>
    <row r="59" spans="1:20">
      <c r="A59">
        <v>56</v>
      </c>
      <c r="B59">
        <v>111</v>
      </c>
      <c r="G59" s="1"/>
      <c r="H59" s="1">
        <v>1</v>
      </c>
      <c r="I59" s="1"/>
      <c r="J59" s="1"/>
      <c r="K59" s="1"/>
      <c r="L59" s="1"/>
      <c r="M59" s="1"/>
      <c r="N59" s="1"/>
      <c r="O59" s="1"/>
      <c r="Q59">
        <v>4636</v>
      </c>
      <c r="T59">
        <v>15</v>
      </c>
    </row>
    <row r="60" spans="1:20">
      <c r="A60">
        <v>57</v>
      </c>
      <c r="B60">
        <v>71</v>
      </c>
      <c r="G60" s="1"/>
      <c r="H60" s="1">
        <v>0</v>
      </c>
      <c r="I60" s="1"/>
      <c r="J60" s="1"/>
      <c r="K60" s="1"/>
      <c r="L60" s="1"/>
      <c r="M60" s="1"/>
      <c r="N60" s="1"/>
      <c r="O60" s="1"/>
      <c r="Q60">
        <v>4609</v>
      </c>
      <c r="T60">
        <v>2</v>
      </c>
    </row>
    <row r="61" spans="1:20">
      <c r="A61">
        <v>58</v>
      </c>
      <c r="B61">
        <v>34</v>
      </c>
      <c r="G61" s="1"/>
      <c r="H61" s="1">
        <v>0</v>
      </c>
      <c r="I61" s="1"/>
      <c r="J61" s="1"/>
      <c r="K61" s="1"/>
      <c r="L61" s="1"/>
      <c r="M61" s="1"/>
      <c r="N61" s="1"/>
      <c r="O61" s="1"/>
      <c r="Q61">
        <v>3863</v>
      </c>
      <c r="T61">
        <v>2</v>
      </c>
    </row>
    <row r="62" spans="1:20">
      <c r="A62">
        <v>59</v>
      </c>
      <c r="B62">
        <v>13</v>
      </c>
      <c r="G62" s="1"/>
      <c r="H62" s="1">
        <v>0</v>
      </c>
      <c r="I62" s="1"/>
      <c r="J62" s="1"/>
      <c r="K62" s="1"/>
      <c r="L62" s="1"/>
      <c r="M62" s="1"/>
      <c r="N62" s="1"/>
      <c r="O62" s="1"/>
      <c r="Q62">
        <v>3639</v>
      </c>
      <c r="T62">
        <v>2</v>
      </c>
    </row>
    <row r="63" spans="1:20">
      <c r="A63">
        <v>60</v>
      </c>
      <c r="B63">
        <v>9</v>
      </c>
      <c r="G63" s="1"/>
      <c r="H63" s="1">
        <v>0</v>
      </c>
      <c r="I63" s="1"/>
      <c r="J63" s="1"/>
      <c r="K63" s="1"/>
      <c r="L63" s="1"/>
      <c r="M63" s="1"/>
      <c r="N63" s="1"/>
      <c r="O63" s="1"/>
      <c r="Q63">
        <v>3074</v>
      </c>
      <c r="T63">
        <v>1</v>
      </c>
    </row>
    <row r="64" spans="1:20">
      <c r="A64">
        <v>61</v>
      </c>
      <c r="B64">
        <v>6</v>
      </c>
      <c r="G64" s="1"/>
      <c r="H64" s="1">
        <v>0</v>
      </c>
      <c r="I64" s="1"/>
      <c r="J64" s="1"/>
      <c r="K64" s="1"/>
      <c r="L64" s="1"/>
      <c r="M64" s="1"/>
      <c r="N64" s="1"/>
      <c r="O64" s="1"/>
      <c r="Q64">
        <v>2962</v>
      </c>
      <c r="T64">
        <v>0</v>
      </c>
    </row>
    <row r="65" spans="1:20">
      <c r="A65">
        <v>62</v>
      </c>
      <c r="B65">
        <v>3</v>
      </c>
      <c r="G65" s="1"/>
      <c r="H65" s="1">
        <v>0</v>
      </c>
      <c r="I65" s="1"/>
      <c r="J65" s="1"/>
      <c r="K65" s="1"/>
      <c r="L65" s="1"/>
      <c r="M65" s="1"/>
      <c r="N65" s="1"/>
      <c r="O65" s="1"/>
      <c r="Q65">
        <v>2621</v>
      </c>
      <c r="T65">
        <v>0</v>
      </c>
    </row>
    <row r="66" spans="1:20">
      <c r="A66">
        <v>63</v>
      </c>
      <c r="B66">
        <v>1</v>
      </c>
      <c r="G66" s="1"/>
      <c r="H66" s="1">
        <v>0</v>
      </c>
      <c r="I66" s="1"/>
      <c r="J66" s="1"/>
      <c r="K66" s="1"/>
      <c r="L66" s="1"/>
      <c r="M66" s="1"/>
      <c r="N66" s="1"/>
      <c r="O66" s="1"/>
      <c r="Q66">
        <v>2409</v>
      </c>
      <c r="T66">
        <v>0</v>
      </c>
    </row>
    <row r="67" spans="1:20">
      <c r="A67">
        <v>64</v>
      </c>
      <c r="B67">
        <v>0</v>
      </c>
      <c r="G67" s="1"/>
      <c r="H67" s="1">
        <v>0</v>
      </c>
      <c r="I67" s="1"/>
      <c r="J67" s="1"/>
      <c r="K67" s="1"/>
      <c r="L67" s="1"/>
      <c r="M67" s="1"/>
      <c r="N67" s="1"/>
      <c r="O67" s="1"/>
      <c r="Q67">
        <v>2154</v>
      </c>
      <c r="T67">
        <v>0</v>
      </c>
    </row>
    <row r="68" spans="1:20">
      <c r="A68">
        <v>65</v>
      </c>
      <c r="G68" s="1"/>
      <c r="H68" s="1">
        <v>0</v>
      </c>
      <c r="I68" s="1"/>
      <c r="J68" s="1"/>
      <c r="K68" s="1"/>
      <c r="L68" s="1"/>
      <c r="M68" s="1"/>
      <c r="N68" s="1"/>
      <c r="O68" s="1"/>
      <c r="Q68">
        <v>2090</v>
      </c>
      <c r="T68">
        <v>0</v>
      </c>
    </row>
    <row r="69" spans="1:20">
      <c r="A69">
        <v>66</v>
      </c>
      <c r="G69" s="1"/>
      <c r="H69" s="1">
        <v>0</v>
      </c>
      <c r="I69" s="1"/>
      <c r="J69" s="1"/>
      <c r="K69" s="1"/>
      <c r="L69" s="1"/>
      <c r="M69" s="1"/>
      <c r="N69" s="1"/>
      <c r="O69" s="1"/>
      <c r="Q69">
        <v>1853</v>
      </c>
      <c r="T69">
        <v>0</v>
      </c>
    </row>
    <row r="70" spans="1:20">
      <c r="A70">
        <v>67</v>
      </c>
      <c r="G70" s="1"/>
      <c r="H70" s="1">
        <v>0</v>
      </c>
      <c r="I70" s="1"/>
      <c r="J70" s="1"/>
      <c r="K70" s="1"/>
      <c r="L70" s="1"/>
      <c r="M70" s="1"/>
      <c r="N70" s="1"/>
      <c r="O70" s="1"/>
      <c r="Q70">
        <v>1642</v>
      </c>
      <c r="T70">
        <v>0</v>
      </c>
    </row>
    <row r="71" spans="1:20">
      <c r="A71">
        <v>68</v>
      </c>
      <c r="G71" s="1"/>
      <c r="H71" s="1">
        <v>0</v>
      </c>
      <c r="I71" s="1"/>
      <c r="J71" s="1"/>
      <c r="K71" s="1"/>
      <c r="L71" s="1"/>
      <c r="M71" s="1"/>
      <c r="N71" s="1"/>
      <c r="O71" s="1"/>
      <c r="Q71">
        <v>1510</v>
      </c>
      <c r="T71">
        <v>0</v>
      </c>
    </row>
    <row r="72" spans="1:20">
      <c r="A72">
        <v>69</v>
      </c>
      <c r="G72" s="1"/>
      <c r="H72" s="1">
        <v>0</v>
      </c>
      <c r="I72" s="1"/>
      <c r="J72" s="1"/>
      <c r="K72" s="1"/>
      <c r="L72" s="1"/>
      <c r="M72" s="1"/>
      <c r="N72" s="1"/>
      <c r="O72" s="1"/>
      <c r="Q72">
        <v>1394</v>
      </c>
      <c r="T72">
        <v>0</v>
      </c>
    </row>
    <row r="73" spans="1:20">
      <c r="A73">
        <v>70</v>
      </c>
      <c r="G73" s="1"/>
      <c r="H73" s="1">
        <v>0</v>
      </c>
      <c r="I73" s="1"/>
      <c r="J73" s="1"/>
      <c r="K73" s="1"/>
      <c r="L73" s="1"/>
      <c r="M73" s="1"/>
      <c r="N73" s="1"/>
      <c r="O73" s="1"/>
      <c r="Q73">
        <v>1556</v>
      </c>
      <c r="T73">
        <v>0</v>
      </c>
    </row>
    <row r="74" spans="1:20">
      <c r="A74">
        <v>71</v>
      </c>
      <c r="G74" s="1"/>
      <c r="H74" s="1">
        <v>0</v>
      </c>
      <c r="I74" s="1"/>
      <c r="J74" s="1"/>
      <c r="K74" s="1"/>
      <c r="L74" s="1"/>
      <c r="M74" s="1"/>
      <c r="N74" s="1"/>
      <c r="O74" s="1"/>
      <c r="Q74">
        <v>1210</v>
      </c>
      <c r="T74">
        <v>0</v>
      </c>
    </row>
    <row r="75" spans="1:20">
      <c r="A75">
        <v>72</v>
      </c>
      <c r="G75" s="1"/>
      <c r="H75" s="1">
        <v>0</v>
      </c>
      <c r="I75" s="1"/>
      <c r="J75" s="1"/>
      <c r="K75" s="1"/>
      <c r="L75" s="1"/>
      <c r="M75" s="1"/>
      <c r="N75" s="1"/>
      <c r="O75" s="1"/>
      <c r="Q75">
        <v>1113</v>
      </c>
      <c r="T75">
        <v>0</v>
      </c>
    </row>
    <row r="76" spans="1:20">
      <c r="A76">
        <v>73</v>
      </c>
      <c r="G76" s="1"/>
      <c r="H76" s="1">
        <v>0</v>
      </c>
      <c r="I76" s="1"/>
      <c r="J76" s="1"/>
      <c r="K76" s="1"/>
      <c r="L76" s="1"/>
      <c r="M76" s="1"/>
      <c r="N76" s="1"/>
      <c r="O76" s="1"/>
      <c r="Q76">
        <v>1095</v>
      </c>
      <c r="T76">
        <v>0</v>
      </c>
    </row>
    <row r="77" spans="1:20">
      <c r="A77">
        <v>74</v>
      </c>
      <c r="G77" s="1"/>
      <c r="H77" s="1">
        <v>0</v>
      </c>
      <c r="I77" s="1"/>
      <c r="J77" s="1"/>
      <c r="K77" s="1"/>
      <c r="L77" s="1"/>
      <c r="M77" s="1"/>
      <c r="N77" s="1"/>
      <c r="O77" s="1"/>
      <c r="Q77">
        <v>1121</v>
      </c>
      <c r="T77">
        <v>0</v>
      </c>
    </row>
    <row r="78" spans="1:20">
      <c r="A78">
        <v>75</v>
      </c>
      <c r="G78" s="1"/>
      <c r="H78" s="1">
        <v>0</v>
      </c>
      <c r="I78" s="1"/>
      <c r="J78" s="1"/>
      <c r="K78" s="1"/>
      <c r="L78" s="1"/>
      <c r="M78" s="1"/>
      <c r="N78" s="1"/>
      <c r="O78" s="1"/>
      <c r="Q78">
        <v>1775</v>
      </c>
      <c r="T78">
        <v>0</v>
      </c>
    </row>
    <row r="79" spans="1:20">
      <c r="A79">
        <v>76</v>
      </c>
      <c r="G79" s="1"/>
      <c r="H79" s="1">
        <v>0</v>
      </c>
      <c r="I79" s="1"/>
      <c r="J79" s="1"/>
      <c r="K79" s="1"/>
      <c r="L79" s="1"/>
      <c r="M79" s="1"/>
      <c r="N79" s="1"/>
      <c r="O79" s="1"/>
      <c r="Q79">
        <v>891</v>
      </c>
      <c r="T79">
        <v>0</v>
      </c>
    </row>
    <row r="80" spans="1:20">
      <c r="A80">
        <v>77</v>
      </c>
      <c r="G80" s="1"/>
      <c r="H80" s="1">
        <v>0</v>
      </c>
      <c r="I80" s="1"/>
      <c r="J80" s="1"/>
      <c r="K80" s="1"/>
      <c r="L80" s="1"/>
      <c r="M80" s="1"/>
      <c r="N80" s="1"/>
      <c r="O80" s="1"/>
      <c r="Q80">
        <v>879</v>
      </c>
      <c r="T80">
        <v>0</v>
      </c>
    </row>
    <row r="81" spans="1:20">
      <c r="A81">
        <v>78</v>
      </c>
      <c r="G81" s="1"/>
      <c r="H81" s="1">
        <v>0</v>
      </c>
      <c r="I81" s="1"/>
      <c r="J81" s="1"/>
      <c r="K81" s="1"/>
      <c r="L81" s="1"/>
      <c r="M81" s="1"/>
      <c r="N81" s="1"/>
      <c r="O81" s="1"/>
      <c r="Q81">
        <v>976</v>
      </c>
      <c r="T81">
        <v>0</v>
      </c>
    </row>
    <row r="82" spans="1:20">
      <c r="A82">
        <v>79</v>
      </c>
      <c r="G82" s="1"/>
      <c r="H82" s="1">
        <v>0</v>
      </c>
      <c r="I82" s="1"/>
      <c r="J82" s="1"/>
      <c r="K82" s="1"/>
      <c r="L82" s="1"/>
      <c r="M82" s="1"/>
      <c r="N82" s="1"/>
      <c r="O82" s="1"/>
      <c r="Q82">
        <v>787</v>
      </c>
      <c r="T82">
        <v>0</v>
      </c>
    </row>
    <row r="83" spans="1:20">
      <c r="A83">
        <v>80</v>
      </c>
      <c r="G83" s="1"/>
      <c r="H83" s="1">
        <v>0</v>
      </c>
      <c r="I83" s="1"/>
      <c r="J83" s="1"/>
      <c r="K83" s="1"/>
      <c r="L83" s="1"/>
      <c r="M83" s="1"/>
      <c r="N83" s="1"/>
      <c r="O83" s="1"/>
      <c r="Q83">
        <v>769</v>
      </c>
      <c r="T83">
        <v>0</v>
      </c>
    </row>
    <row r="84" spans="1:20">
      <c r="A84">
        <v>81</v>
      </c>
      <c r="G84" s="1"/>
      <c r="H84" s="1">
        <v>0</v>
      </c>
      <c r="I84" s="1"/>
      <c r="J84" s="1"/>
      <c r="K84" s="1"/>
      <c r="L84" s="1"/>
      <c r="M84" s="1"/>
      <c r="N84" s="1"/>
      <c r="O84" s="1"/>
      <c r="Q84">
        <v>826</v>
      </c>
      <c r="T84">
        <v>0</v>
      </c>
    </row>
    <row r="85" spans="1:20">
      <c r="A85">
        <v>82</v>
      </c>
      <c r="G85" s="1"/>
      <c r="H85" s="1">
        <v>0</v>
      </c>
      <c r="I85" s="1"/>
      <c r="J85" s="1"/>
      <c r="K85" s="1"/>
      <c r="L85" s="1"/>
      <c r="M85" s="1"/>
      <c r="N85" s="1"/>
      <c r="O85" s="1"/>
      <c r="Q85">
        <v>722</v>
      </c>
      <c r="T85">
        <v>0</v>
      </c>
    </row>
    <row r="86" spans="1:20">
      <c r="A86">
        <v>83</v>
      </c>
      <c r="G86" s="1"/>
      <c r="H86" s="1">
        <v>0</v>
      </c>
      <c r="I86" s="1"/>
      <c r="J86" s="1"/>
      <c r="K86" s="1"/>
      <c r="L86" s="1"/>
      <c r="M86" s="1"/>
      <c r="N86" s="1"/>
      <c r="O86" s="1"/>
      <c r="Q86">
        <v>675</v>
      </c>
      <c r="T86">
        <v>0</v>
      </c>
    </row>
    <row r="87" spans="1:20">
      <c r="A87">
        <v>84</v>
      </c>
      <c r="G87" s="1"/>
      <c r="H87" s="1">
        <v>0</v>
      </c>
      <c r="I87" s="1"/>
      <c r="J87" s="1"/>
      <c r="K87" s="1"/>
      <c r="L87" s="1"/>
      <c r="M87" s="1"/>
      <c r="N87" s="1"/>
      <c r="O87" s="1"/>
      <c r="Q87">
        <v>643</v>
      </c>
      <c r="T87">
        <v>0</v>
      </c>
    </row>
    <row r="88" spans="1:20">
      <c r="A88">
        <v>85</v>
      </c>
      <c r="G88" s="1"/>
      <c r="H88" s="1">
        <v>0</v>
      </c>
      <c r="I88" s="1"/>
      <c r="J88" s="1"/>
      <c r="K88" s="1"/>
      <c r="L88" s="1"/>
      <c r="M88" s="1"/>
      <c r="N88" s="1"/>
      <c r="O88" s="1"/>
      <c r="T88">
        <v>0</v>
      </c>
    </row>
    <row r="89" spans="1:20">
      <c r="A89">
        <v>86</v>
      </c>
      <c r="G89" s="1"/>
      <c r="H89" s="1">
        <v>0</v>
      </c>
      <c r="I89" s="1"/>
      <c r="J89" s="1"/>
      <c r="K89" s="1"/>
      <c r="L89" s="1"/>
      <c r="M89" s="1"/>
      <c r="N89" s="1"/>
      <c r="O89" s="1"/>
      <c r="T89">
        <v>0</v>
      </c>
    </row>
    <row r="90" spans="1:20">
      <c r="A90">
        <v>87</v>
      </c>
      <c r="G90" s="1"/>
      <c r="H90" s="1">
        <v>0</v>
      </c>
      <c r="I90" s="1"/>
      <c r="J90" s="1"/>
      <c r="K90" s="1"/>
      <c r="L90" s="1"/>
      <c r="M90" s="1"/>
      <c r="N90" s="1"/>
      <c r="O90" s="1"/>
      <c r="T90">
        <v>0</v>
      </c>
    </row>
    <row r="91" spans="1:20">
      <c r="A91">
        <v>88</v>
      </c>
      <c r="G91" s="1"/>
      <c r="H91" s="1">
        <v>0</v>
      </c>
      <c r="I91" s="1"/>
      <c r="J91" s="1"/>
      <c r="K91" s="1"/>
      <c r="L91" s="1"/>
      <c r="M91" s="1"/>
      <c r="N91" s="1"/>
      <c r="O91" s="1"/>
      <c r="T91">
        <v>0</v>
      </c>
    </row>
    <row r="92" spans="1:20">
      <c r="A92">
        <v>89</v>
      </c>
      <c r="G92" s="1"/>
      <c r="H92" s="1">
        <v>0</v>
      </c>
      <c r="I92" s="1"/>
      <c r="J92" s="1"/>
      <c r="K92" s="1"/>
      <c r="L92" s="1"/>
      <c r="M92" s="1"/>
      <c r="N92" s="1"/>
      <c r="O92" s="1"/>
      <c r="T92">
        <v>0</v>
      </c>
    </row>
    <row r="93" spans="1:20">
      <c r="A93">
        <v>90</v>
      </c>
      <c r="G93" s="1"/>
      <c r="H93" s="1">
        <v>0</v>
      </c>
      <c r="I93" s="1"/>
      <c r="J93" s="1"/>
      <c r="K93" s="1"/>
      <c r="L93" s="1"/>
      <c r="M93" s="1"/>
      <c r="N93" s="1"/>
      <c r="O93" s="1"/>
      <c r="T93">
        <v>0</v>
      </c>
    </row>
    <row r="94" spans="1:20">
      <c r="A94">
        <v>91</v>
      </c>
      <c r="G94" s="1"/>
      <c r="H94" s="1">
        <v>0</v>
      </c>
      <c r="I94" s="1"/>
      <c r="J94" s="1"/>
      <c r="K94" s="1"/>
      <c r="L94" s="1"/>
      <c r="M94" s="1"/>
      <c r="N94" s="1"/>
      <c r="O94" s="1"/>
      <c r="T94">
        <v>0</v>
      </c>
    </row>
    <row r="95" spans="1:20">
      <c r="A95">
        <v>92</v>
      </c>
      <c r="G95" s="1"/>
      <c r="H95" s="1">
        <v>0</v>
      </c>
      <c r="I95" s="1"/>
      <c r="J95" s="1"/>
      <c r="K95" s="1"/>
      <c r="L95" s="1"/>
      <c r="M95" s="1"/>
      <c r="N95" s="1"/>
      <c r="O95" s="1"/>
      <c r="T95">
        <v>0</v>
      </c>
    </row>
    <row r="96" spans="1:20">
      <c r="A96">
        <v>93</v>
      </c>
      <c r="G96" s="1"/>
      <c r="H96" s="1">
        <v>0</v>
      </c>
      <c r="I96" s="1"/>
      <c r="J96" s="1"/>
      <c r="K96" s="1"/>
      <c r="L96" s="1"/>
      <c r="M96" s="1"/>
      <c r="N96" s="1"/>
      <c r="O96" s="1"/>
      <c r="T96">
        <v>0</v>
      </c>
    </row>
    <row r="97" spans="1:20">
      <c r="A97">
        <v>94</v>
      </c>
      <c r="G97" s="1"/>
      <c r="H97" s="1">
        <v>0</v>
      </c>
      <c r="I97" s="1"/>
      <c r="J97" s="1"/>
      <c r="K97" s="1"/>
      <c r="L97" s="1"/>
      <c r="M97" s="1"/>
      <c r="N97" s="1"/>
      <c r="O97" s="1"/>
      <c r="T97">
        <v>0</v>
      </c>
    </row>
    <row r="98" spans="1:20">
      <c r="A98">
        <v>95</v>
      </c>
      <c r="G98" s="1"/>
      <c r="H98" s="1">
        <v>0</v>
      </c>
      <c r="I98" s="1"/>
      <c r="J98" s="1"/>
      <c r="K98" s="1"/>
      <c r="L98" s="1"/>
      <c r="M98" s="1"/>
      <c r="N98" s="1"/>
      <c r="O98" s="1"/>
      <c r="T98">
        <v>0</v>
      </c>
    </row>
    <row r="99" spans="1:20">
      <c r="A99">
        <v>96</v>
      </c>
      <c r="G99" s="1"/>
      <c r="H99" s="1">
        <v>0</v>
      </c>
      <c r="I99" s="1"/>
      <c r="J99" s="1"/>
      <c r="K99" s="1"/>
      <c r="L99" s="1"/>
      <c r="M99" s="1"/>
      <c r="N99" s="1"/>
      <c r="O99" s="1"/>
      <c r="T99">
        <v>0</v>
      </c>
    </row>
    <row r="100" spans="1:20">
      <c r="A100">
        <v>97</v>
      </c>
      <c r="G100" s="1"/>
      <c r="H100" s="1">
        <v>0</v>
      </c>
      <c r="I100" s="1"/>
      <c r="J100" s="1"/>
      <c r="K100" s="1"/>
      <c r="L100" s="1"/>
      <c r="M100" s="1"/>
      <c r="N100" s="1"/>
      <c r="O100" s="1"/>
      <c r="T100">
        <v>0</v>
      </c>
    </row>
    <row r="101" spans="1:20">
      <c r="A101">
        <v>98</v>
      </c>
      <c r="G101" s="1"/>
      <c r="H101" s="1">
        <v>0</v>
      </c>
      <c r="I101" s="1"/>
      <c r="J101" s="1"/>
      <c r="K101" s="1"/>
      <c r="L101" s="1"/>
      <c r="M101" s="1"/>
      <c r="N101" s="1"/>
      <c r="O101" s="1"/>
      <c r="T101">
        <v>0</v>
      </c>
    </row>
    <row r="102" spans="1:20">
      <c r="A102">
        <v>99</v>
      </c>
      <c r="G102" s="1"/>
      <c r="H102" s="1">
        <v>0</v>
      </c>
      <c r="I102" s="1"/>
      <c r="J102" s="1"/>
      <c r="K102" s="1"/>
      <c r="L102" s="1"/>
      <c r="M102" s="1"/>
      <c r="N102" s="1"/>
      <c r="O102" s="1"/>
      <c r="T102">
        <v>0</v>
      </c>
    </row>
    <row r="104" spans="1:20" ht="17" thickBot="1"/>
    <row r="105" spans="1:20">
      <c r="A105" t="s">
        <v>19</v>
      </c>
      <c r="B105" t="s">
        <v>21</v>
      </c>
      <c r="F105" s="3"/>
      <c r="G105" s="4" t="s">
        <v>33</v>
      </c>
      <c r="H105" s="4"/>
      <c r="I105" s="4"/>
      <c r="J105" s="5"/>
    </row>
    <row r="106" spans="1:20">
      <c r="A106" t="s">
        <v>23</v>
      </c>
      <c r="B106" t="s">
        <v>31</v>
      </c>
      <c r="C106" t="s">
        <v>25</v>
      </c>
      <c r="D106" t="s">
        <v>32</v>
      </c>
      <c r="E106" t="s">
        <v>27</v>
      </c>
      <c r="F106" s="6" t="s">
        <v>23</v>
      </c>
      <c r="G106" s="2" t="s">
        <v>31</v>
      </c>
      <c r="H106" s="2" t="s">
        <v>25</v>
      </c>
      <c r="I106" s="2" t="s">
        <v>32</v>
      </c>
      <c r="J106" s="7" t="s">
        <v>27</v>
      </c>
    </row>
    <row r="107" spans="1:20">
      <c r="A107">
        <v>0</v>
      </c>
      <c r="B107">
        <v>41411094</v>
      </c>
      <c r="C107" s="1">
        <v>133565737</v>
      </c>
      <c r="D107" s="1">
        <v>1411398010</v>
      </c>
      <c r="E107">
        <v>535303670</v>
      </c>
      <c r="F107" s="6">
        <v>0</v>
      </c>
      <c r="G107" s="2">
        <f>B107/41652231</f>
        <v>0.99421070626444952</v>
      </c>
      <c r="H107" s="2">
        <f>C107/133996295</f>
        <v>0.99678679175420482</v>
      </c>
      <c r="I107" s="2">
        <f>D107/1413511394</f>
        <v>0.99850486949806649</v>
      </c>
      <c r="J107" s="7">
        <f>E107/536867845</f>
        <v>0.99708648037954295</v>
      </c>
    </row>
    <row r="108" spans="1:20">
      <c r="A108">
        <v>1</v>
      </c>
      <c r="B108">
        <v>24304310</v>
      </c>
      <c r="C108" s="1">
        <v>48638021</v>
      </c>
      <c r="D108" s="1">
        <v>180181600</v>
      </c>
      <c r="E108">
        <v>188019092</v>
      </c>
      <c r="F108" s="6">
        <v>1</v>
      </c>
      <c r="G108" s="2">
        <f t="shared" ref="G108:G126" si="0">B108/41652231</f>
        <v>0.58350559901581267</v>
      </c>
      <c r="H108" s="2">
        <f t="shared" ref="H108:H126" si="1">C108/133996295</f>
        <v>0.3629803421057276</v>
      </c>
      <c r="I108" s="2">
        <f t="shared" ref="I108:I126" si="2">D108/1413511394</f>
        <v>0.12747092153966746</v>
      </c>
      <c r="J108" s="7">
        <f t="shared" ref="J108:J126" si="3">E108/536867845</f>
        <v>0.35021485036042715</v>
      </c>
    </row>
    <row r="109" spans="1:20">
      <c r="A109">
        <v>2</v>
      </c>
      <c r="B109">
        <v>15149847</v>
      </c>
      <c r="C109" s="1">
        <v>18058479</v>
      </c>
      <c r="D109" s="1">
        <v>99969491</v>
      </c>
      <c r="E109">
        <v>65148041</v>
      </c>
      <c r="F109" s="6">
        <v>2</v>
      </c>
      <c r="G109" s="2">
        <f t="shared" si="0"/>
        <v>0.3637223417876464</v>
      </c>
      <c r="H109" s="2">
        <f t="shared" si="1"/>
        <v>0.13476849490502704</v>
      </c>
      <c r="I109" s="2">
        <f t="shared" si="2"/>
        <v>7.0724220140244584E-2</v>
      </c>
      <c r="J109" s="7">
        <f t="shared" si="3"/>
        <v>0.12134837578138061</v>
      </c>
    </row>
    <row r="110" spans="1:20">
      <c r="A110">
        <v>3</v>
      </c>
      <c r="B110">
        <v>10048214</v>
      </c>
      <c r="C110" s="1">
        <v>3301905</v>
      </c>
      <c r="D110" s="1">
        <v>72443892</v>
      </c>
      <c r="E110">
        <v>11828095</v>
      </c>
      <c r="F110" s="6">
        <v>3</v>
      </c>
      <c r="G110" s="2">
        <f t="shared" si="0"/>
        <v>0.24124071529325763</v>
      </c>
      <c r="H110" s="2">
        <f t="shared" si="1"/>
        <v>2.4641763415921312E-2</v>
      </c>
      <c r="I110" s="2">
        <f t="shared" si="2"/>
        <v>5.1251013828049835E-2</v>
      </c>
      <c r="J110" s="7">
        <f t="shared" si="3"/>
        <v>2.203166963743191E-2</v>
      </c>
    </row>
    <row r="111" spans="1:20">
      <c r="A111">
        <v>4</v>
      </c>
      <c r="B111">
        <v>6187143</v>
      </c>
      <c r="C111" s="1">
        <v>2320445</v>
      </c>
      <c r="D111" s="1">
        <v>52415994</v>
      </c>
      <c r="E111">
        <v>8595628</v>
      </c>
      <c r="F111" s="6">
        <v>4</v>
      </c>
      <c r="G111" s="2">
        <f t="shared" si="0"/>
        <v>0.14854289557743017</v>
      </c>
      <c r="H111" s="2">
        <f t="shared" si="1"/>
        <v>1.7317232539899703E-2</v>
      </c>
      <c r="I111" s="2">
        <f t="shared" si="2"/>
        <v>3.7082116368140149E-2</v>
      </c>
      <c r="J111" s="7">
        <f t="shared" si="3"/>
        <v>1.6010696263621449E-2</v>
      </c>
    </row>
    <row r="112" spans="1:20">
      <c r="A112">
        <v>5</v>
      </c>
      <c r="B112">
        <v>3836066</v>
      </c>
      <c r="C112" s="1">
        <v>1354761</v>
      </c>
      <c r="D112" s="1">
        <v>35360372</v>
      </c>
      <c r="E112">
        <v>6859919</v>
      </c>
      <c r="F112" s="6">
        <v>5</v>
      </c>
      <c r="G112" s="2">
        <f t="shared" si="0"/>
        <v>9.2097491728594327E-2</v>
      </c>
      <c r="H112" s="2">
        <f t="shared" si="1"/>
        <v>1.0110436262435464E-2</v>
      </c>
      <c r="I112" s="2">
        <f t="shared" si="2"/>
        <v>2.5015979460863123E-2</v>
      </c>
      <c r="J112" s="7">
        <f t="shared" si="3"/>
        <v>1.2777667844867856E-2</v>
      </c>
    </row>
    <row r="113" spans="1:10">
      <c r="A113">
        <v>6</v>
      </c>
      <c r="B113">
        <v>2571161</v>
      </c>
      <c r="C113" s="1">
        <v>1299094</v>
      </c>
      <c r="D113" s="1">
        <v>25654532</v>
      </c>
      <c r="E113">
        <v>6481478</v>
      </c>
      <c r="F113" s="6">
        <v>6</v>
      </c>
      <c r="G113" s="2">
        <f t="shared" si="0"/>
        <v>6.172925046920056E-2</v>
      </c>
      <c r="H113" s="2">
        <f t="shared" si="1"/>
        <v>9.6949994027819945E-3</v>
      </c>
      <c r="I113" s="2">
        <f t="shared" si="2"/>
        <v>1.814950492008556E-2</v>
      </c>
      <c r="J113" s="7">
        <f t="shared" si="3"/>
        <v>1.2072762525012092E-2</v>
      </c>
    </row>
    <row r="114" spans="1:10">
      <c r="A114">
        <v>7</v>
      </c>
      <c r="B114">
        <v>1863471</v>
      </c>
      <c r="C114" s="1">
        <v>1294220</v>
      </c>
      <c r="D114" s="1">
        <v>17245110</v>
      </c>
      <c r="E114">
        <v>6007713</v>
      </c>
      <c r="F114" s="6">
        <v>7</v>
      </c>
      <c r="G114" s="2">
        <f t="shared" si="0"/>
        <v>4.4738804027088006E-2</v>
      </c>
      <c r="H114" s="2">
        <f t="shared" si="1"/>
        <v>9.6586252627358093E-3</v>
      </c>
      <c r="I114" s="2">
        <f t="shared" si="2"/>
        <v>1.2200191716318065E-2</v>
      </c>
      <c r="J114" s="7">
        <f t="shared" si="3"/>
        <v>1.1190301404622212E-2</v>
      </c>
    </row>
    <row r="115" spans="1:10">
      <c r="A115">
        <v>8</v>
      </c>
      <c r="B115">
        <v>1434274</v>
      </c>
      <c r="C115" s="1">
        <v>1293482</v>
      </c>
      <c r="D115" s="1">
        <v>11888650</v>
      </c>
      <c r="E115">
        <v>4493200</v>
      </c>
      <c r="F115" s="6">
        <v>8</v>
      </c>
      <c r="G115" s="2">
        <f t="shared" si="0"/>
        <v>3.443450604122502E-2</v>
      </c>
      <c r="H115" s="2">
        <f t="shared" si="1"/>
        <v>9.6531176477677987E-3</v>
      </c>
      <c r="I115" s="2">
        <f t="shared" si="2"/>
        <v>8.4107210245805766E-3</v>
      </c>
      <c r="J115" s="7">
        <f t="shared" si="3"/>
        <v>8.3692849960123796E-3</v>
      </c>
    </row>
    <row r="116" spans="1:10">
      <c r="A116">
        <v>9</v>
      </c>
      <c r="B116">
        <v>1147457</v>
      </c>
      <c r="C116" s="1">
        <v>1290626</v>
      </c>
      <c r="D116" s="1">
        <v>7715705</v>
      </c>
      <c r="E116">
        <v>3479485</v>
      </c>
      <c r="F116" s="6">
        <v>9</v>
      </c>
      <c r="G116" s="2">
        <f t="shared" si="0"/>
        <v>2.754851234739383E-2</v>
      </c>
      <c r="H116" s="2">
        <f t="shared" si="1"/>
        <v>9.6318036256151703E-3</v>
      </c>
      <c r="I116" s="2">
        <f t="shared" si="2"/>
        <v>5.4585375347883467E-3</v>
      </c>
      <c r="J116" s="7">
        <f t="shared" si="3"/>
        <v>6.4810828817658097E-3</v>
      </c>
    </row>
    <row r="117" spans="1:10">
      <c r="A117">
        <v>10</v>
      </c>
      <c r="B117">
        <v>942248</v>
      </c>
      <c r="C117" s="1">
        <v>1254302</v>
      </c>
      <c r="D117" s="1">
        <v>5457914</v>
      </c>
      <c r="E117">
        <v>3258578</v>
      </c>
      <c r="F117" s="6">
        <v>10</v>
      </c>
      <c r="G117" s="2">
        <f t="shared" si="0"/>
        <v>2.2621789454687312E-2</v>
      </c>
      <c r="H117" s="2">
        <f t="shared" si="1"/>
        <v>9.3607215035311237E-3</v>
      </c>
      <c r="I117" s="2">
        <f t="shared" si="2"/>
        <v>3.8612451397049014E-3</v>
      </c>
      <c r="J117" s="7">
        <f t="shared" si="3"/>
        <v>6.0696091791453818E-3</v>
      </c>
    </row>
    <row r="118" spans="1:10">
      <c r="A118">
        <v>11</v>
      </c>
      <c r="B118">
        <v>792177</v>
      </c>
      <c r="C118" s="1">
        <v>566247</v>
      </c>
      <c r="D118" s="1">
        <v>3913501</v>
      </c>
      <c r="E118">
        <v>2978664</v>
      </c>
      <c r="F118" s="6">
        <v>11</v>
      </c>
      <c r="G118" s="2">
        <f t="shared" si="0"/>
        <v>1.9018837190257588E-2</v>
      </c>
      <c r="H118" s="2">
        <f t="shared" si="1"/>
        <v>4.225840721939364E-3</v>
      </c>
      <c r="I118" s="2">
        <f t="shared" si="2"/>
        <v>2.7686377461206371E-3</v>
      </c>
      <c r="J118" s="7">
        <f t="shared" si="3"/>
        <v>5.5482257463193756E-3</v>
      </c>
    </row>
    <row r="119" spans="1:10">
      <c r="A119">
        <v>12</v>
      </c>
      <c r="B119">
        <v>751754</v>
      </c>
      <c r="C119" s="1">
        <v>404070</v>
      </c>
      <c r="D119" s="1">
        <v>2940929</v>
      </c>
      <c r="E119">
        <v>2189858</v>
      </c>
      <c r="F119" s="6">
        <v>12</v>
      </c>
      <c r="G119" s="2">
        <f t="shared" si="0"/>
        <v>1.8048348958786865E-2</v>
      </c>
      <c r="H119" s="2">
        <f t="shared" si="1"/>
        <v>3.0155311383796095E-3</v>
      </c>
      <c r="I119" s="2">
        <f t="shared" si="2"/>
        <v>2.0805838654598067E-3</v>
      </c>
      <c r="J119" s="7">
        <f t="shared" si="3"/>
        <v>4.0789516831651555E-3</v>
      </c>
    </row>
    <row r="120" spans="1:10">
      <c r="A120">
        <v>13</v>
      </c>
      <c r="B120">
        <v>696329</v>
      </c>
      <c r="C120" s="1">
        <v>402319</v>
      </c>
      <c r="D120" s="1">
        <v>2195752</v>
      </c>
      <c r="E120">
        <v>2185429</v>
      </c>
      <c r="F120" s="6">
        <v>13</v>
      </c>
      <c r="G120" s="2">
        <f t="shared" si="0"/>
        <v>1.671768794329408E-2</v>
      </c>
      <c r="H120" s="2">
        <f t="shared" si="1"/>
        <v>3.0024636128931775E-3</v>
      </c>
      <c r="I120" s="2">
        <f t="shared" si="2"/>
        <v>1.5534024057537947E-3</v>
      </c>
      <c r="J120" s="7">
        <f t="shared" si="3"/>
        <v>4.0707019806708669E-3</v>
      </c>
    </row>
    <row r="121" spans="1:10">
      <c r="A121">
        <v>14</v>
      </c>
      <c r="B121">
        <v>631920</v>
      </c>
      <c r="C121" s="1">
        <v>400631</v>
      </c>
      <c r="D121" s="1">
        <v>1721524</v>
      </c>
      <c r="E121">
        <v>1841257</v>
      </c>
      <c r="F121" s="6">
        <v>14</v>
      </c>
      <c r="G121" s="2">
        <f t="shared" si="0"/>
        <v>1.5171336200454666E-2</v>
      </c>
      <c r="H121" s="2">
        <f t="shared" si="1"/>
        <v>2.9898662496601119E-3</v>
      </c>
      <c r="I121" s="2">
        <f t="shared" si="2"/>
        <v>1.2179059944669962E-3</v>
      </c>
      <c r="J121" s="7">
        <f t="shared" si="3"/>
        <v>3.429628012085544E-3</v>
      </c>
    </row>
    <row r="122" spans="1:10">
      <c r="A122">
        <v>15</v>
      </c>
      <c r="B122">
        <v>569721</v>
      </c>
      <c r="C122" s="1">
        <v>400408</v>
      </c>
      <c r="D122" s="1">
        <v>1325933</v>
      </c>
      <c r="E122">
        <v>1347323</v>
      </c>
      <c r="F122" s="6">
        <v>15</v>
      </c>
      <c r="G122" s="2">
        <f t="shared" si="0"/>
        <v>1.3678042840010179E-2</v>
      </c>
      <c r="H122" s="2">
        <f t="shared" si="1"/>
        <v>2.9882020245410516E-3</v>
      </c>
      <c r="I122" s="2">
        <f t="shared" si="2"/>
        <v>9.3804196105404724E-4</v>
      </c>
      <c r="J122" s="7">
        <f t="shared" si="3"/>
        <v>2.5095989870654294E-3</v>
      </c>
    </row>
    <row r="123" spans="1:10">
      <c r="A123">
        <v>16</v>
      </c>
      <c r="B123">
        <v>512980</v>
      </c>
      <c r="C123" s="1">
        <v>399083</v>
      </c>
      <c r="D123" s="1">
        <v>1106658</v>
      </c>
      <c r="E123">
        <v>951134</v>
      </c>
      <c r="F123" s="6">
        <v>16</v>
      </c>
      <c r="G123" s="2">
        <f t="shared" si="0"/>
        <v>1.2315786878258694E-2</v>
      </c>
      <c r="H123" s="2">
        <f t="shared" si="1"/>
        <v>2.9783136914345279E-3</v>
      </c>
      <c r="I123" s="2">
        <f t="shared" si="2"/>
        <v>7.8291409938220841E-4</v>
      </c>
      <c r="J123" s="7">
        <f t="shared" si="3"/>
        <v>1.7716352522472267E-3</v>
      </c>
    </row>
    <row r="124" spans="1:10">
      <c r="A124">
        <v>17</v>
      </c>
      <c r="B124">
        <v>457686</v>
      </c>
      <c r="C124" s="1">
        <v>385998</v>
      </c>
      <c r="D124" s="1">
        <v>896984</v>
      </c>
      <c r="E124">
        <v>945645</v>
      </c>
      <c r="F124" s="6">
        <v>17</v>
      </c>
      <c r="G124" s="2">
        <f t="shared" si="0"/>
        <v>1.0988270952401085E-2</v>
      </c>
      <c r="H124" s="2">
        <f t="shared" si="1"/>
        <v>2.8806617376995387E-3</v>
      </c>
      <c r="I124" s="2">
        <f t="shared" si="2"/>
        <v>6.3457854235025716E-4</v>
      </c>
      <c r="J124" s="7">
        <f t="shared" si="3"/>
        <v>1.7614111346154471E-3</v>
      </c>
    </row>
    <row r="125" spans="1:10">
      <c r="A125">
        <v>18</v>
      </c>
      <c r="B125">
        <v>406306</v>
      </c>
      <c r="C125" s="1">
        <v>104452</v>
      </c>
      <c r="D125" s="1">
        <v>786845</v>
      </c>
      <c r="E125">
        <v>745489</v>
      </c>
      <c r="F125" s="6">
        <v>18</v>
      </c>
      <c r="G125" s="2">
        <f t="shared" si="0"/>
        <v>9.7547235825135026E-3</v>
      </c>
      <c r="H125" s="2">
        <f t="shared" si="1"/>
        <v>7.7951409029630258E-4</v>
      </c>
      <c r="I125" s="2">
        <f t="shared" si="2"/>
        <v>5.5665982130739019E-4</v>
      </c>
      <c r="J125" s="7">
        <f t="shared" si="3"/>
        <v>1.3885894022950844E-3</v>
      </c>
    </row>
    <row r="126" spans="1:10" ht="17" thickBot="1">
      <c r="A126">
        <v>19</v>
      </c>
      <c r="B126">
        <v>358127</v>
      </c>
      <c r="C126" s="1">
        <v>103405</v>
      </c>
      <c r="D126" s="1">
        <v>663371</v>
      </c>
      <c r="E126">
        <v>622947</v>
      </c>
      <c r="F126" s="8">
        <v>19</v>
      </c>
      <c r="G126" s="9">
        <f t="shared" si="0"/>
        <v>8.5980268379861821E-3</v>
      </c>
      <c r="H126" s="9">
        <f t="shared" si="1"/>
        <v>7.7170044141892133E-4</v>
      </c>
      <c r="I126" s="9">
        <f t="shared" si="2"/>
        <v>4.6930714730411294E-4</v>
      </c>
      <c r="J126" s="10">
        <f t="shared" si="3"/>
        <v>1.1603358364664213E-3</v>
      </c>
    </row>
    <row r="128" spans="1:10" ht="17" thickBot="1"/>
    <row r="129" spans="1:10">
      <c r="A129" t="s">
        <v>28</v>
      </c>
      <c r="B129" t="s">
        <v>21</v>
      </c>
      <c r="F129" s="3"/>
      <c r="G129" s="4" t="s">
        <v>33</v>
      </c>
      <c r="H129" s="4"/>
      <c r="I129" s="4"/>
      <c r="J129" s="5"/>
    </row>
    <row r="130" spans="1:10">
      <c r="A130" t="s">
        <v>23</v>
      </c>
      <c r="B130" t="s">
        <v>31</v>
      </c>
      <c r="C130" t="s">
        <v>25</v>
      </c>
      <c r="D130" t="s">
        <v>32</v>
      </c>
      <c r="E130" t="s">
        <v>27</v>
      </c>
      <c r="F130" s="6" t="s">
        <v>23</v>
      </c>
      <c r="G130" s="2" t="s">
        <v>31</v>
      </c>
      <c r="H130" s="2" t="s">
        <v>25</v>
      </c>
      <c r="I130" s="2" t="s">
        <v>32</v>
      </c>
      <c r="J130" s="7" t="s">
        <v>27</v>
      </c>
    </row>
    <row r="131" spans="1:10">
      <c r="A131">
        <v>0</v>
      </c>
      <c r="B131">
        <v>41652231</v>
      </c>
      <c r="C131" s="1">
        <v>133996295</v>
      </c>
      <c r="D131" s="1">
        <v>1413511394</v>
      </c>
      <c r="E131">
        <v>536867845</v>
      </c>
      <c r="F131" s="6">
        <v>0</v>
      </c>
      <c r="G131" s="2">
        <f>B131/41652231</f>
        <v>1</v>
      </c>
      <c r="H131" s="2">
        <f>C131/133996295</f>
        <v>1</v>
      </c>
      <c r="I131" s="2">
        <f>D131/1413511394</f>
        <v>1</v>
      </c>
      <c r="J131" s="7">
        <f>E131/536867845</f>
        <v>1</v>
      </c>
    </row>
    <row r="132" spans="1:10">
      <c r="A132">
        <v>1</v>
      </c>
      <c r="B132">
        <v>41161439</v>
      </c>
      <c r="C132" s="1">
        <v>60878511</v>
      </c>
      <c r="D132" s="1">
        <v>1413511394</v>
      </c>
      <c r="E132">
        <v>233418227</v>
      </c>
      <c r="F132" s="6">
        <v>1</v>
      </c>
      <c r="G132" s="2">
        <f t="shared" ref="G132:G138" si="4">B132/41652231</f>
        <v>0.98821690967765929</v>
      </c>
      <c r="H132" s="2">
        <f t="shared" ref="H132:H138" si="5">C132/133996295</f>
        <v>0.45432980814879992</v>
      </c>
      <c r="I132" s="2">
        <f t="shared" ref="I132:I138" si="6">D132/1413511394</f>
        <v>1</v>
      </c>
      <c r="J132" s="7">
        <f t="shared" ref="J132:J136" si="7">E132/536867845</f>
        <v>0.43477781203305255</v>
      </c>
    </row>
    <row r="133" spans="1:10">
      <c r="A133">
        <v>2</v>
      </c>
      <c r="B133">
        <v>41545568</v>
      </c>
      <c r="C133" s="1">
        <v>22118100</v>
      </c>
      <c r="D133" s="1">
        <v>435483145</v>
      </c>
      <c r="E133">
        <v>85730492</v>
      </c>
      <c r="F133" s="6">
        <v>2</v>
      </c>
      <c r="G133" s="2">
        <f t="shared" si="4"/>
        <v>0.99743920079575088</v>
      </c>
      <c r="H133" s="2">
        <f t="shared" si="5"/>
        <v>0.1650650116855843</v>
      </c>
      <c r="I133" s="2">
        <f t="shared" si="6"/>
        <v>0.30808605211710094</v>
      </c>
      <c r="J133" s="7">
        <f t="shared" si="7"/>
        <v>0.15968639731068268</v>
      </c>
    </row>
    <row r="134" spans="1:10">
      <c r="A134">
        <v>3</v>
      </c>
      <c r="B134">
        <v>3748116</v>
      </c>
      <c r="C134" s="1">
        <v>58419</v>
      </c>
      <c r="D134" s="1">
        <v>0</v>
      </c>
      <c r="E134">
        <v>199739</v>
      </c>
      <c r="F134" s="6">
        <v>3</v>
      </c>
      <c r="G134" s="2">
        <f t="shared" si="4"/>
        <v>8.9985960175818669E-2</v>
      </c>
      <c r="H134" s="2">
        <f t="shared" si="5"/>
        <v>4.3597474094339697E-4</v>
      </c>
      <c r="I134" s="2">
        <f t="shared" si="6"/>
        <v>0</v>
      </c>
      <c r="J134" s="7">
        <f t="shared" si="7"/>
        <v>3.7204500485589709E-4</v>
      </c>
    </row>
    <row r="135" spans="1:10">
      <c r="A135">
        <v>4</v>
      </c>
      <c r="B135">
        <v>13441</v>
      </c>
      <c r="C135" s="1">
        <v>76</v>
      </c>
      <c r="E135">
        <v>240</v>
      </c>
      <c r="F135" s="6">
        <v>4</v>
      </c>
      <c r="G135" s="2">
        <f t="shared" si="4"/>
        <v>3.2269579989604877E-4</v>
      </c>
      <c r="H135" s="2">
        <f t="shared" si="5"/>
        <v>5.6717986120437131E-7</v>
      </c>
      <c r="I135" s="2">
        <f t="shared" si="6"/>
        <v>0</v>
      </c>
      <c r="J135" s="7">
        <f t="shared" si="7"/>
        <v>4.4703738962053127E-7</v>
      </c>
    </row>
    <row r="136" spans="1:10">
      <c r="A136">
        <v>5</v>
      </c>
      <c r="B136">
        <v>140</v>
      </c>
      <c r="C136" s="1">
        <v>0</v>
      </c>
      <c r="E136">
        <v>0</v>
      </c>
      <c r="F136" s="6">
        <v>5</v>
      </c>
      <c r="G136" s="2">
        <f t="shared" si="4"/>
        <v>3.3611644956064897E-6</v>
      </c>
      <c r="H136" s="2">
        <f t="shared" si="5"/>
        <v>0</v>
      </c>
      <c r="I136" s="2">
        <f t="shared" si="6"/>
        <v>0</v>
      </c>
      <c r="J136" s="7">
        <f t="shared" si="7"/>
        <v>0</v>
      </c>
    </row>
    <row r="137" spans="1:10">
      <c r="A137">
        <v>6</v>
      </c>
      <c r="B137">
        <v>17</v>
      </c>
      <c r="F137" s="6">
        <v>6</v>
      </c>
      <c r="G137" s="2">
        <f t="shared" si="4"/>
        <v>4.0814140303793088E-7</v>
      </c>
      <c r="H137" s="2">
        <f t="shared" si="5"/>
        <v>0</v>
      </c>
      <c r="I137" s="2">
        <f t="shared" si="6"/>
        <v>0</v>
      </c>
      <c r="J137" s="7">
        <f t="shared" ref="J137:J138" si="8">E137/536867845</f>
        <v>0</v>
      </c>
    </row>
    <row r="138" spans="1:10">
      <c r="A138">
        <v>7</v>
      </c>
      <c r="B138">
        <v>3</v>
      </c>
      <c r="F138" s="6">
        <v>7</v>
      </c>
      <c r="G138" s="2">
        <f t="shared" si="4"/>
        <v>7.2024953477281929E-8</v>
      </c>
      <c r="H138" s="2">
        <f t="shared" si="5"/>
        <v>0</v>
      </c>
      <c r="I138" s="2">
        <f t="shared" si="6"/>
        <v>0</v>
      </c>
      <c r="J138" s="7">
        <f t="shared" si="8"/>
        <v>0</v>
      </c>
    </row>
    <row r="139" spans="1:10" ht="17" thickBot="1">
      <c r="A139">
        <v>8</v>
      </c>
      <c r="B139">
        <v>0</v>
      </c>
      <c r="F139" s="8"/>
      <c r="G139" s="9"/>
      <c r="H139" s="9"/>
      <c r="I139" s="9"/>
      <c r="J139" s="10"/>
    </row>
    <row r="141" spans="1:10" ht="17" thickBot="1"/>
    <row r="142" spans="1:10">
      <c r="A142" t="s">
        <v>29</v>
      </c>
      <c r="B142" t="s">
        <v>21</v>
      </c>
      <c r="F142" s="3"/>
      <c r="G142" s="4" t="s">
        <v>33</v>
      </c>
      <c r="H142" s="4"/>
      <c r="I142" s="4"/>
      <c r="J142" s="5"/>
    </row>
    <row r="143" spans="1:10">
      <c r="A143" t="s">
        <v>23</v>
      </c>
      <c r="B143" t="s">
        <v>31</v>
      </c>
      <c r="C143" t="s">
        <v>25</v>
      </c>
      <c r="D143" t="s">
        <v>32</v>
      </c>
      <c r="E143" t="s">
        <v>27</v>
      </c>
      <c r="F143" s="6" t="s">
        <v>23</v>
      </c>
      <c r="G143" s="2" t="s">
        <v>31</v>
      </c>
      <c r="H143" s="2" t="s">
        <v>25</v>
      </c>
      <c r="I143" s="2" t="s">
        <v>32</v>
      </c>
      <c r="J143" s="7" t="s">
        <v>27</v>
      </c>
    </row>
    <row r="144" spans="1:10">
      <c r="A144">
        <v>0</v>
      </c>
      <c r="B144">
        <v>41652231</v>
      </c>
      <c r="C144" s="1">
        <v>133996295</v>
      </c>
      <c r="D144">
        <v>1413511394</v>
      </c>
      <c r="E144">
        <v>536867845</v>
      </c>
      <c r="F144" s="6">
        <v>0</v>
      </c>
      <c r="G144" s="2">
        <f>B144/41652231</f>
        <v>1</v>
      </c>
      <c r="H144" s="2">
        <f>C144/133996295</f>
        <v>1</v>
      </c>
      <c r="I144" s="2">
        <f>D144/1413511394</f>
        <v>1</v>
      </c>
      <c r="J144" s="7">
        <f>E144/536867845</f>
        <v>1</v>
      </c>
    </row>
    <row r="145" spans="1:10">
      <c r="A145">
        <v>1</v>
      </c>
      <c r="B145">
        <v>41241793</v>
      </c>
      <c r="C145" s="1">
        <v>61430698</v>
      </c>
      <c r="D145">
        <v>1413511393</v>
      </c>
      <c r="E145">
        <v>235164159</v>
      </c>
      <c r="F145" s="6">
        <v>1</v>
      </c>
      <c r="G145" s="2">
        <f t="shared" ref="G145:G150" si="9">B145/41652231</f>
        <v>0.99014607404823041</v>
      </c>
      <c r="H145" s="2">
        <f t="shared" ref="H145:H150" si="10">C145/133996295</f>
        <v>0.45845072059641651</v>
      </c>
      <c r="I145" s="2">
        <f t="shared" ref="I145:I150" si="11">D145/1413511394</f>
        <v>0.99999999929254191</v>
      </c>
      <c r="J145" s="7">
        <f t="shared" ref="J145:J150" si="12">E145/536867845</f>
        <v>0.43802988238194823</v>
      </c>
    </row>
    <row r="146" spans="1:10">
      <c r="A146">
        <v>2</v>
      </c>
      <c r="B146">
        <v>41576654</v>
      </c>
      <c r="C146" s="1">
        <v>20282206</v>
      </c>
      <c r="D146">
        <v>28990387</v>
      </c>
      <c r="E146">
        <v>177035642</v>
      </c>
      <c r="F146" s="6">
        <v>2</v>
      </c>
      <c r="G146" s="2">
        <f t="shared" si="9"/>
        <v>0.99818552336368249</v>
      </c>
      <c r="H146" s="2">
        <f t="shared" si="10"/>
        <v>0.1513639313684009</v>
      </c>
      <c r="I146" s="2">
        <f t="shared" si="11"/>
        <v>2.0509482359361866E-2</v>
      </c>
      <c r="J146" s="7">
        <f t="shared" si="12"/>
        <v>0.32975646362281208</v>
      </c>
    </row>
    <row r="147" spans="1:10">
      <c r="A147">
        <v>3</v>
      </c>
      <c r="B147">
        <v>172514</v>
      </c>
      <c r="C147" s="1">
        <v>59489</v>
      </c>
      <c r="D147">
        <v>0</v>
      </c>
      <c r="E147">
        <v>651287</v>
      </c>
      <c r="F147" s="6">
        <v>3</v>
      </c>
      <c r="G147" s="2">
        <f t="shared" si="9"/>
        <v>4.141770941393271E-3</v>
      </c>
      <c r="H147" s="2">
        <f t="shared" si="10"/>
        <v>4.4396003635772171E-4</v>
      </c>
      <c r="I147" s="2">
        <f t="shared" si="11"/>
        <v>0</v>
      </c>
      <c r="J147" s="7">
        <f t="shared" si="12"/>
        <v>1.2131235015574457E-3</v>
      </c>
    </row>
    <row r="148" spans="1:10">
      <c r="A148">
        <v>4</v>
      </c>
      <c r="B148">
        <v>321</v>
      </c>
      <c r="C148" s="1">
        <v>106</v>
      </c>
      <c r="E148">
        <v>673</v>
      </c>
      <c r="F148" s="6">
        <v>4</v>
      </c>
      <c r="G148" s="2">
        <f t="shared" si="9"/>
        <v>7.7066700220691655E-6</v>
      </c>
      <c r="H148" s="2">
        <f t="shared" si="10"/>
        <v>7.910666485218864E-7</v>
      </c>
      <c r="I148" s="2">
        <f t="shared" si="11"/>
        <v>0</v>
      </c>
      <c r="J148" s="7">
        <f t="shared" si="12"/>
        <v>1.2535673467275732E-6</v>
      </c>
    </row>
    <row r="149" spans="1:10">
      <c r="A149">
        <v>5</v>
      </c>
      <c r="B149">
        <v>31</v>
      </c>
      <c r="C149" s="1">
        <v>0</v>
      </c>
      <c r="E149">
        <v>1</v>
      </c>
      <c r="F149" s="6">
        <v>5</v>
      </c>
      <c r="G149" s="2">
        <f t="shared" si="9"/>
        <v>7.4425785259857988E-7</v>
      </c>
      <c r="H149" s="2">
        <f t="shared" si="10"/>
        <v>0</v>
      </c>
      <c r="I149" s="2">
        <f t="shared" si="11"/>
        <v>0</v>
      </c>
      <c r="J149" s="7">
        <f t="shared" si="12"/>
        <v>1.8626557900855469E-9</v>
      </c>
    </row>
    <row r="150" spans="1:10">
      <c r="A150">
        <v>6</v>
      </c>
      <c r="B150">
        <v>10</v>
      </c>
      <c r="E150">
        <v>0</v>
      </c>
      <c r="F150" s="6">
        <v>6</v>
      </c>
      <c r="G150" s="2">
        <f t="shared" si="9"/>
        <v>2.4008317825760644E-7</v>
      </c>
      <c r="H150" s="2">
        <f t="shared" si="10"/>
        <v>0</v>
      </c>
      <c r="I150" s="2">
        <f t="shared" si="11"/>
        <v>0</v>
      </c>
      <c r="J150" s="7">
        <f t="shared" si="12"/>
        <v>0</v>
      </c>
    </row>
    <row r="151" spans="1:10" ht="17" thickBot="1">
      <c r="A151">
        <v>7</v>
      </c>
      <c r="B151">
        <v>0</v>
      </c>
      <c r="F151" s="8"/>
      <c r="G151" s="9"/>
      <c r="H151" s="9"/>
      <c r="I151" s="9"/>
      <c r="J151" s="10"/>
    </row>
    <row r="152" spans="1:10">
      <c r="F152" s="2"/>
      <c r="G152" s="2"/>
      <c r="H152" s="2"/>
      <c r="I152" s="2"/>
      <c r="J152" s="2"/>
    </row>
    <row r="154" spans="1:10" ht="17" thickBot="1"/>
    <row r="155" spans="1:10">
      <c r="A155" t="s">
        <v>30</v>
      </c>
      <c r="B155" t="s">
        <v>21</v>
      </c>
      <c r="F155" s="3"/>
      <c r="G155" s="4" t="s">
        <v>33</v>
      </c>
      <c r="H155" s="4"/>
      <c r="I155" s="4"/>
      <c r="J155" s="5"/>
    </row>
    <row r="156" spans="1:10">
      <c r="A156" t="s">
        <v>23</v>
      </c>
      <c r="B156" t="s">
        <v>31</v>
      </c>
      <c r="C156" t="s">
        <v>25</v>
      </c>
      <c r="D156" t="s">
        <v>32</v>
      </c>
      <c r="E156" t="s">
        <v>27</v>
      </c>
      <c r="F156" s="6" t="s">
        <v>23</v>
      </c>
      <c r="G156" s="2" t="s">
        <v>31</v>
      </c>
      <c r="H156" s="2" t="s">
        <v>25</v>
      </c>
      <c r="I156" s="2" t="s">
        <v>32</v>
      </c>
      <c r="J156" s="7" t="s">
        <v>27</v>
      </c>
    </row>
    <row r="157" spans="1:10">
      <c r="A157">
        <v>0</v>
      </c>
      <c r="B157">
        <v>1</v>
      </c>
      <c r="C157" s="1">
        <v>310225</v>
      </c>
      <c r="D157">
        <v>295</v>
      </c>
      <c r="E157">
        <v>825867</v>
      </c>
      <c r="F157" s="6">
        <v>0</v>
      </c>
      <c r="G157" s="2">
        <f>B157/41652231</f>
        <v>2.4008317825760642E-8</v>
      </c>
      <c r="H157" s="2">
        <f>C157/133996295</f>
        <v>2.3151759531858697E-3</v>
      </c>
      <c r="I157" s="2">
        <f>D157/1413511394</f>
        <v>2.0870012173386132E-7</v>
      </c>
      <c r="J157" s="7">
        <f>E157/536867845</f>
        <v>1.5383059493905805E-3</v>
      </c>
    </row>
    <row r="158" spans="1:10">
      <c r="A158">
        <v>1</v>
      </c>
      <c r="B158">
        <v>1</v>
      </c>
      <c r="C158" s="1">
        <v>34357596</v>
      </c>
      <c r="D158">
        <v>82</v>
      </c>
      <c r="E158">
        <v>129914809</v>
      </c>
      <c r="F158" s="6">
        <v>1</v>
      </c>
      <c r="G158" s="2">
        <f t="shared" ref="G158:G164" si="13">B158/41652231</f>
        <v>2.4008317825760642E-8</v>
      </c>
      <c r="H158" s="2">
        <f t="shared" ref="H158:H162" si="14">C158/133996295</f>
        <v>0.25640705961310351</v>
      </c>
      <c r="I158" s="2">
        <f t="shared" ref="I158:I164" si="15">D158/1413511394</f>
        <v>5.8011559261615687E-8</v>
      </c>
      <c r="J158" s="7">
        <f t="shared" ref="J158:J162" si="16">E158/536867845</f>
        <v>0.24198657120170794</v>
      </c>
    </row>
    <row r="159" spans="1:10">
      <c r="A159">
        <v>2</v>
      </c>
      <c r="B159">
        <v>1</v>
      </c>
      <c r="C159" s="1">
        <v>16974736</v>
      </c>
      <c r="D159">
        <v>737</v>
      </c>
      <c r="E159">
        <v>69196146</v>
      </c>
      <c r="F159" s="6">
        <v>2</v>
      </c>
      <c r="G159" s="2">
        <f t="shared" si="13"/>
        <v>2.4008317825760642E-8</v>
      </c>
      <c r="H159" s="2">
        <f t="shared" si="14"/>
        <v>0.12668063695343218</v>
      </c>
      <c r="I159" s="2">
        <f t="shared" si="15"/>
        <v>5.2139657531476534E-7</v>
      </c>
      <c r="J159" s="7">
        <f t="shared" si="16"/>
        <v>0.12888860199850485</v>
      </c>
    </row>
    <row r="160" spans="1:10">
      <c r="A160">
        <v>3</v>
      </c>
      <c r="B160">
        <v>1</v>
      </c>
      <c r="C160" s="1">
        <v>201912</v>
      </c>
      <c r="D160">
        <v>7790</v>
      </c>
      <c r="E160">
        <v>724033</v>
      </c>
      <c r="F160" s="6">
        <v>3</v>
      </c>
      <c r="G160" s="2">
        <f t="shared" si="13"/>
        <v>2.4008317825760642E-8</v>
      </c>
      <c r="H160" s="2">
        <f t="shared" si="14"/>
        <v>1.5068476333618031E-3</v>
      </c>
      <c r="I160" s="2">
        <f t="shared" si="15"/>
        <v>5.5110981298534898E-6</v>
      </c>
      <c r="J160" s="7">
        <f t="shared" si="16"/>
        <v>1.3486242596630088E-3</v>
      </c>
    </row>
    <row r="161" spans="1:10">
      <c r="A161">
        <v>4</v>
      </c>
      <c r="B161">
        <v>1</v>
      </c>
      <c r="C161" s="1">
        <v>1328</v>
      </c>
      <c r="D161">
        <v>82876</v>
      </c>
      <c r="E161">
        <v>4116</v>
      </c>
      <c r="F161" s="6">
        <v>4</v>
      </c>
      <c r="G161" s="2">
        <f t="shared" si="13"/>
        <v>2.4008317825760642E-8</v>
      </c>
      <c r="H161" s="2">
        <f t="shared" si="14"/>
        <v>9.9107217852553317E-6</v>
      </c>
      <c r="I161" s="2">
        <f t="shared" si="15"/>
        <v>5.8631292504459288E-5</v>
      </c>
      <c r="J161" s="7">
        <f t="shared" si="16"/>
        <v>7.6666912319921118E-6</v>
      </c>
    </row>
    <row r="162" spans="1:10">
      <c r="A162">
        <v>5</v>
      </c>
      <c r="B162">
        <v>2</v>
      </c>
      <c r="C162" s="1">
        <v>9</v>
      </c>
      <c r="D162">
        <v>234520</v>
      </c>
      <c r="E162">
        <v>28</v>
      </c>
      <c r="F162" s="6">
        <v>5</v>
      </c>
      <c r="G162" s="2">
        <f t="shared" si="13"/>
        <v>4.8016635651521284E-8</v>
      </c>
      <c r="H162" s="2">
        <f t="shared" si="14"/>
        <v>6.7166036195254507E-8</v>
      </c>
      <c r="I162" s="2">
        <f t="shared" si="15"/>
        <v>1.6591305948822086E-4</v>
      </c>
      <c r="J162" s="7">
        <f t="shared" si="16"/>
        <v>5.2154362122395316E-8</v>
      </c>
    </row>
    <row r="163" spans="1:10">
      <c r="A163">
        <v>6</v>
      </c>
      <c r="B163">
        <v>3</v>
      </c>
      <c r="C163" s="1">
        <v>0</v>
      </c>
      <c r="D163">
        <v>398235</v>
      </c>
      <c r="E163">
        <v>0</v>
      </c>
      <c r="F163" s="6">
        <v>6</v>
      </c>
      <c r="G163" s="2">
        <f t="shared" si="13"/>
        <v>7.2024953477281929E-8</v>
      </c>
      <c r="H163" s="2"/>
      <c r="I163" s="2">
        <f t="shared" si="15"/>
        <v>2.8173455247011616E-4</v>
      </c>
      <c r="J163" s="7"/>
    </row>
    <row r="164" spans="1:10">
      <c r="A164">
        <v>7</v>
      </c>
      <c r="B164">
        <v>10</v>
      </c>
      <c r="D164">
        <v>1016098</v>
      </c>
      <c r="F164" s="6">
        <v>7</v>
      </c>
      <c r="G164" s="2">
        <f t="shared" si="13"/>
        <v>2.4008317825760644E-7</v>
      </c>
      <c r="H164" s="2"/>
      <c r="I164" s="2">
        <f t="shared" si="15"/>
        <v>7.1884669930011194E-4</v>
      </c>
      <c r="J164" s="7"/>
    </row>
    <row r="165" spans="1:10">
      <c r="A165">
        <v>8</v>
      </c>
      <c r="B165">
        <v>34</v>
      </c>
      <c r="D165">
        <v>2350159</v>
      </c>
      <c r="F165" s="6">
        <v>8</v>
      </c>
      <c r="G165" s="2">
        <f t="shared" ref="G165:G183" si="17">B165/41652231</f>
        <v>8.1628280607586177E-7</v>
      </c>
      <c r="H165" s="2"/>
      <c r="I165" s="2">
        <f t="shared" ref="I165:I183" si="18">D165/1413511394</f>
        <v>1.6626388793014569E-3</v>
      </c>
      <c r="J165" s="7"/>
    </row>
    <row r="166" spans="1:10">
      <c r="A166">
        <v>9</v>
      </c>
      <c r="B166">
        <v>1478</v>
      </c>
      <c r="D166">
        <v>5685490</v>
      </c>
      <c r="F166" s="6">
        <v>9</v>
      </c>
      <c r="G166" s="2">
        <f t="shared" si="17"/>
        <v>3.5484293746474228E-5</v>
      </c>
      <c r="H166" s="2"/>
      <c r="I166" s="2">
        <f t="shared" si="18"/>
        <v>4.0222456105649187E-3</v>
      </c>
      <c r="J166" s="7"/>
    </row>
    <row r="167" spans="1:10">
      <c r="A167">
        <v>10</v>
      </c>
      <c r="B167">
        <v>2833546</v>
      </c>
      <c r="D167">
        <v>10011819</v>
      </c>
      <c r="F167" s="6">
        <v>10</v>
      </c>
      <c r="G167" s="2">
        <f t="shared" si="17"/>
        <v>6.8028672941912768E-2</v>
      </c>
      <c r="H167" s="2"/>
      <c r="I167" s="2">
        <f t="shared" si="18"/>
        <v>7.0829418443301212E-3</v>
      </c>
      <c r="J167" s="7"/>
    </row>
    <row r="168" spans="1:10">
      <c r="A168">
        <v>11</v>
      </c>
      <c r="B168">
        <v>22311276</v>
      </c>
      <c r="D168">
        <v>12096626</v>
      </c>
      <c r="F168" s="6">
        <v>11</v>
      </c>
      <c r="G168" s="2">
        <f t="shared" si="17"/>
        <v>0.53565620530626556</v>
      </c>
      <c r="H168" s="2"/>
      <c r="I168" s="2">
        <f t="shared" si="18"/>
        <v>8.5578553178609889E-3</v>
      </c>
      <c r="J168" s="7"/>
    </row>
    <row r="169" spans="1:10">
      <c r="A169">
        <v>12</v>
      </c>
      <c r="B169">
        <v>8327023</v>
      </c>
      <c r="D169">
        <v>11459649</v>
      </c>
      <c r="F169" s="6">
        <v>12</v>
      </c>
      <c r="G169" s="2">
        <f t="shared" si="17"/>
        <v>0.19991781472641887</v>
      </c>
      <c r="H169" s="2"/>
      <c r="I169" s="2">
        <f t="shared" si="18"/>
        <v>8.107220818058718E-3</v>
      </c>
      <c r="J169" s="7"/>
    </row>
    <row r="170" spans="1:10">
      <c r="A170">
        <v>13</v>
      </c>
      <c r="B170">
        <v>1089071</v>
      </c>
      <c r="D170">
        <v>9539898</v>
      </c>
      <c r="F170" s="6">
        <v>13</v>
      </c>
      <c r="G170" s="2">
        <f t="shared" si="17"/>
        <v>2.6146762702818967E-2</v>
      </c>
      <c r="H170" s="2"/>
      <c r="I170" s="2">
        <f t="shared" si="18"/>
        <v>6.7490775387410848E-3</v>
      </c>
      <c r="J170" s="7"/>
    </row>
    <row r="171" spans="1:10">
      <c r="A171">
        <v>14</v>
      </c>
      <c r="B171">
        <v>144709</v>
      </c>
      <c r="D171">
        <v>7054728</v>
      </c>
      <c r="F171" s="6">
        <v>14</v>
      </c>
      <c r="G171" s="2">
        <f t="shared" si="17"/>
        <v>3.4742196642479966E-3</v>
      </c>
      <c r="H171" s="2"/>
      <c r="I171" s="2">
        <f t="shared" si="18"/>
        <v>4.9909240420314572E-3</v>
      </c>
      <c r="J171" s="7"/>
    </row>
    <row r="172" spans="1:10">
      <c r="A172">
        <v>15</v>
      </c>
      <c r="B172">
        <v>24010</v>
      </c>
      <c r="D172">
        <v>4693813</v>
      </c>
      <c r="F172" s="6">
        <v>15</v>
      </c>
      <c r="G172" s="2">
        <f t="shared" si="17"/>
        <v>5.7643971099651295E-4</v>
      </c>
      <c r="H172" s="2"/>
      <c r="I172" s="2">
        <f t="shared" si="18"/>
        <v>3.3206757440541719E-3</v>
      </c>
      <c r="J172" s="7"/>
    </row>
    <row r="173" spans="1:10">
      <c r="A173">
        <v>16</v>
      </c>
      <c r="B173">
        <v>4990</v>
      </c>
      <c r="D173">
        <v>3079982</v>
      </c>
      <c r="F173" s="6">
        <v>16</v>
      </c>
      <c r="G173" s="2">
        <f t="shared" si="17"/>
        <v>1.1980150595054561E-4</v>
      </c>
      <c r="H173" s="2"/>
      <c r="I173" s="2">
        <f t="shared" si="18"/>
        <v>2.1789580282647512E-3</v>
      </c>
      <c r="J173" s="7"/>
    </row>
    <row r="174" spans="1:10">
      <c r="A174">
        <v>17</v>
      </c>
      <c r="B174">
        <v>1196</v>
      </c>
      <c r="D174">
        <v>2449230</v>
      </c>
      <c r="F174" s="6">
        <v>17</v>
      </c>
      <c r="G174" s="2">
        <f t="shared" si="17"/>
        <v>2.8713948119609727E-5</v>
      </c>
      <c r="H174" s="2"/>
      <c r="I174" s="2">
        <f t="shared" si="18"/>
        <v>1.7327274547600852E-3</v>
      </c>
      <c r="J174" s="7"/>
    </row>
    <row r="175" spans="1:10">
      <c r="A175">
        <v>18</v>
      </c>
      <c r="B175">
        <v>377</v>
      </c>
      <c r="D175">
        <v>1608380</v>
      </c>
      <c r="F175" s="6">
        <v>18</v>
      </c>
      <c r="G175" s="2">
        <f t="shared" si="17"/>
        <v>9.0511358203117627E-6</v>
      </c>
      <c r="H175" s="2"/>
      <c r="I175" s="2">
        <f t="shared" si="18"/>
        <v>1.137861362014603E-3</v>
      </c>
      <c r="J175" s="7"/>
    </row>
    <row r="176" spans="1:10">
      <c r="A176">
        <v>19</v>
      </c>
      <c r="B176">
        <v>180</v>
      </c>
      <c r="D176">
        <v>1219258</v>
      </c>
      <c r="F176" s="6">
        <v>19</v>
      </c>
      <c r="G176" s="2">
        <f t="shared" si="17"/>
        <v>4.3214972086369155E-6</v>
      </c>
      <c r="H176" s="2"/>
      <c r="I176" s="2">
        <f t="shared" si="18"/>
        <v>8.6257387466096361E-4</v>
      </c>
      <c r="J176" s="7"/>
    </row>
    <row r="177" spans="1:10">
      <c r="A177">
        <v>20</v>
      </c>
      <c r="B177">
        <v>59</v>
      </c>
      <c r="D177">
        <v>1051808</v>
      </c>
      <c r="F177" s="6">
        <v>20</v>
      </c>
      <c r="G177" s="2">
        <f t="shared" si="17"/>
        <v>1.4164907517198778E-6</v>
      </c>
      <c r="H177" s="2"/>
      <c r="I177" s="2">
        <f t="shared" si="18"/>
        <v>7.4411002590050578E-4</v>
      </c>
      <c r="J177" s="7"/>
    </row>
    <row r="178" spans="1:10">
      <c r="A178">
        <v>21</v>
      </c>
      <c r="B178">
        <v>31</v>
      </c>
      <c r="D178">
        <v>658271</v>
      </c>
      <c r="F178" s="6">
        <v>21</v>
      </c>
      <c r="G178" s="2">
        <f t="shared" si="17"/>
        <v>7.4425785259857988E-7</v>
      </c>
      <c r="H178" s="2"/>
      <c r="I178" s="2">
        <f t="shared" si="18"/>
        <v>4.6569911130125633E-4</v>
      </c>
      <c r="J178" s="7"/>
    </row>
    <row r="179" spans="1:10">
      <c r="A179">
        <v>22</v>
      </c>
      <c r="B179">
        <v>15</v>
      </c>
      <c r="D179">
        <v>522759</v>
      </c>
      <c r="F179" s="6">
        <v>22</v>
      </c>
      <c r="G179" s="2">
        <f t="shared" si="17"/>
        <v>3.6012476738640961E-7</v>
      </c>
      <c r="H179" s="2"/>
      <c r="I179" s="2">
        <f t="shared" si="18"/>
        <v>3.69830057415158E-4</v>
      </c>
      <c r="J179" s="7"/>
    </row>
    <row r="180" spans="1:10">
      <c r="A180">
        <v>23</v>
      </c>
      <c r="B180">
        <v>10</v>
      </c>
      <c r="D180">
        <v>451884</v>
      </c>
      <c r="F180" s="6">
        <v>23</v>
      </c>
      <c r="G180" s="2">
        <f t="shared" si="17"/>
        <v>2.4008317825760644E-7</v>
      </c>
      <c r="H180" s="2"/>
      <c r="I180" s="2">
        <f t="shared" si="18"/>
        <v>3.1968896884604809E-4</v>
      </c>
      <c r="J180" s="7"/>
    </row>
    <row r="181" spans="1:10">
      <c r="A181">
        <v>24</v>
      </c>
      <c r="B181">
        <v>3</v>
      </c>
      <c r="D181">
        <v>734206</v>
      </c>
      <c r="F181" s="6">
        <v>24</v>
      </c>
      <c r="G181" s="2">
        <f t="shared" si="17"/>
        <v>7.2024953477281929E-8</v>
      </c>
      <c r="H181" s="2"/>
      <c r="I181" s="2">
        <f t="shared" si="18"/>
        <v>5.1941993755163184E-4</v>
      </c>
      <c r="J181" s="7"/>
    </row>
    <row r="182" spans="1:10">
      <c r="A182">
        <v>25</v>
      </c>
      <c r="B182">
        <v>1</v>
      </c>
      <c r="D182">
        <v>1346989</v>
      </c>
      <c r="F182" s="6">
        <v>25</v>
      </c>
      <c r="G182" s="2">
        <f t="shared" si="17"/>
        <v>2.4008317825760642E-8</v>
      </c>
      <c r="H182" s="2"/>
      <c r="I182" s="2">
        <f t="shared" si="18"/>
        <v>9.5293819753956648E-4</v>
      </c>
      <c r="J182" s="7"/>
    </row>
    <row r="183" spans="1:10">
      <c r="A183">
        <v>26</v>
      </c>
      <c r="B183">
        <v>0</v>
      </c>
      <c r="D183">
        <v>269117</v>
      </c>
      <c r="F183" s="6">
        <v>26</v>
      </c>
      <c r="G183" s="2">
        <f t="shared" si="17"/>
        <v>0</v>
      </c>
      <c r="H183" s="2"/>
      <c r="I183" s="2">
        <f t="shared" si="18"/>
        <v>1.9038898529034426E-4</v>
      </c>
      <c r="J183" s="7"/>
    </row>
    <row r="184" spans="1:10">
      <c r="D184">
        <v>179075</v>
      </c>
    </row>
    <row r="185" spans="1:10">
      <c r="D185">
        <v>156226</v>
      </c>
    </row>
    <row r="186" spans="1:10">
      <c r="D186">
        <v>147676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39EF-4F71-2745-A394-C81C6C6F9781}">
  <dimension ref="A1:L57"/>
  <sheetViews>
    <sheetView tabSelected="1" topLeftCell="A16" zoomScaleNormal="120" workbookViewId="0">
      <selection activeCell="J40" sqref="J40"/>
    </sheetView>
  </sheetViews>
  <sheetFormatPr baseColWidth="10" defaultRowHeight="16"/>
  <sheetData>
    <row r="1" spans="1:12">
      <c r="A1" t="s">
        <v>17</v>
      </c>
      <c r="B1" t="s">
        <v>19</v>
      </c>
      <c r="C1" t="s">
        <v>28</v>
      </c>
      <c r="D1" t="s">
        <v>29</v>
      </c>
      <c r="E1" t="s">
        <v>30</v>
      </c>
    </row>
    <row r="2" spans="1:12">
      <c r="A2" t="s">
        <v>23</v>
      </c>
      <c r="B2" t="s">
        <v>21</v>
      </c>
      <c r="C2" t="s">
        <v>21</v>
      </c>
      <c r="D2" t="s">
        <v>21</v>
      </c>
      <c r="E2" t="s">
        <v>21</v>
      </c>
    </row>
    <row r="3" spans="1:12">
      <c r="A3">
        <v>0</v>
      </c>
      <c r="B3">
        <v>41411094</v>
      </c>
      <c r="C3">
        <v>41652231</v>
      </c>
      <c r="D3">
        <v>41652231</v>
      </c>
      <c r="E3">
        <v>1</v>
      </c>
      <c r="H3" t="s">
        <v>36</v>
      </c>
    </row>
    <row r="4" spans="1:12">
      <c r="A4">
        <v>1</v>
      </c>
      <c r="B4">
        <v>24304310</v>
      </c>
      <c r="C4">
        <v>41161439</v>
      </c>
      <c r="D4">
        <v>41241793</v>
      </c>
      <c r="E4">
        <v>1</v>
      </c>
      <c r="G4" t="s">
        <v>38</v>
      </c>
      <c r="H4" t="s">
        <v>37</v>
      </c>
      <c r="I4" t="s">
        <v>15</v>
      </c>
      <c r="J4" t="s">
        <v>14</v>
      </c>
      <c r="K4" t="s">
        <v>39</v>
      </c>
      <c r="L4" t="s">
        <v>40</v>
      </c>
    </row>
    <row r="5" spans="1:12">
      <c r="A5">
        <v>2</v>
      </c>
      <c r="B5">
        <v>15149847</v>
      </c>
      <c r="C5">
        <v>41545568</v>
      </c>
      <c r="D5">
        <v>41576654</v>
      </c>
      <c r="E5">
        <v>1</v>
      </c>
      <c r="G5">
        <v>0</v>
      </c>
      <c r="H5">
        <v>180250</v>
      </c>
      <c r="I5">
        <v>94713</v>
      </c>
      <c r="J5">
        <f>H5-I5</f>
        <v>85537</v>
      </c>
      <c r="K5">
        <f>I5/H5</f>
        <v>0.52545353675450768</v>
      </c>
      <c r="L5">
        <f>J5/H5</f>
        <v>0.47454646324549238</v>
      </c>
    </row>
    <row r="6" spans="1:12">
      <c r="A6">
        <v>3</v>
      </c>
      <c r="B6">
        <v>10048214</v>
      </c>
      <c r="C6">
        <v>3748116</v>
      </c>
      <c r="D6">
        <v>172514</v>
      </c>
      <c r="E6">
        <v>1</v>
      </c>
      <c r="G6">
        <v>1</v>
      </c>
      <c r="H6">
        <v>168650</v>
      </c>
      <c r="I6">
        <v>40258</v>
      </c>
      <c r="J6">
        <f t="shared" ref="J6:J25" si="0">H6-I6</f>
        <v>128392</v>
      </c>
      <c r="K6">
        <f>I6/180250</f>
        <v>0.22334535367545078</v>
      </c>
      <c r="L6">
        <f>J6/180250</f>
        <v>0.71229958391123438</v>
      </c>
    </row>
    <row r="7" spans="1:12">
      <c r="A7">
        <v>4</v>
      </c>
      <c r="B7">
        <v>6187143</v>
      </c>
      <c r="C7">
        <v>13441</v>
      </c>
      <c r="D7">
        <v>321</v>
      </c>
      <c r="E7">
        <v>1</v>
      </c>
      <c r="G7">
        <v>2</v>
      </c>
      <c r="H7">
        <v>171373</v>
      </c>
      <c r="I7">
        <v>48411</v>
      </c>
      <c r="J7">
        <f t="shared" si="0"/>
        <v>122962</v>
      </c>
      <c r="K7">
        <f t="shared" ref="K7:K24" si="1">I7/180250</f>
        <v>0.26857697642163664</v>
      </c>
      <c r="L7">
        <f t="shared" ref="L7:L24" si="2">J7/180250</f>
        <v>0.68217475728155341</v>
      </c>
    </row>
    <row r="8" spans="1:12">
      <c r="A8">
        <v>5</v>
      </c>
      <c r="B8">
        <v>3836066</v>
      </c>
      <c r="C8">
        <v>140</v>
      </c>
      <c r="D8">
        <v>31</v>
      </c>
      <c r="E8">
        <v>2</v>
      </c>
      <c r="G8">
        <v>3</v>
      </c>
      <c r="H8">
        <v>171577</v>
      </c>
      <c r="I8">
        <v>58195</v>
      </c>
      <c r="J8">
        <f t="shared" si="0"/>
        <v>113382</v>
      </c>
      <c r="K8">
        <f t="shared" si="1"/>
        <v>0.32285714285714284</v>
      </c>
      <c r="L8">
        <f t="shared" si="2"/>
        <v>0.62902635228848824</v>
      </c>
    </row>
    <row r="9" spans="1:12">
      <c r="A9">
        <v>6</v>
      </c>
      <c r="B9">
        <v>2571161</v>
      </c>
      <c r="C9">
        <v>17</v>
      </c>
      <c r="D9">
        <v>10</v>
      </c>
      <c r="E9">
        <v>3</v>
      </c>
      <c r="G9">
        <v>4</v>
      </c>
      <c r="H9">
        <v>167969</v>
      </c>
      <c r="I9">
        <v>52537</v>
      </c>
      <c r="J9">
        <f t="shared" si="0"/>
        <v>115432</v>
      </c>
      <c r="K9">
        <f t="shared" si="1"/>
        <v>0.29146740638002772</v>
      </c>
      <c r="L9">
        <f t="shared" si="2"/>
        <v>0.64039944521497916</v>
      </c>
    </row>
    <row r="10" spans="1:12">
      <c r="A10">
        <v>7</v>
      </c>
      <c r="B10">
        <v>1863471</v>
      </c>
      <c r="C10">
        <v>3</v>
      </c>
      <c r="D10">
        <v>0</v>
      </c>
      <c r="E10">
        <v>10</v>
      </c>
      <c r="G10">
        <v>5</v>
      </c>
      <c r="H10">
        <v>167471</v>
      </c>
      <c r="I10">
        <v>52263</v>
      </c>
      <c r="J10">
        <f t="shared" si="0"/>
        <v>115208</v>
      </c>
      <c r="K10">
        <f t="shared" si="1"/>
        <v>0.28994729542302355</v>
      </c>
      <c r="L10">
        <f t="shared" si="2"/>
        <v>0.6391567267683772</v>
      </c>
    </row>
    <row r="11" spans="1:12">
      <c r="A11">
        <v>8</v>
      </c>
      <c r="B11">
        <v>1434274</v>
      </c>
      <c r="C11">
        <v>0</v>
      </c>
      <c r="E11">
        <v>34</v>
      </c>
      <c r="G11">
        <v>6</v>
      </c>
      <c r="H11">
        <v>167855</v>
      </c>
      <c r="I11">
        <v>46406</v>
      </c>
      <c r="J11">
        <f t="shared" si="0"/>
        <v>121449</v>
      </c>
      <c r="K11">
        <f t="shared" si="1"/>
        <v>0.25745353675450761</v>
      </c>
      <c r="L11">
        <f t="shared" si="2"/>
        <v>0.67378085991678227</v>
      </c>
    </row>
    <row r="12" spans="1:12">
      <c r="A12">
        <v>9</v>
      </c>
      <c r="B12">
        <v>1147457</v>
      </c>
      <c r="E12">
        <v>1478</v>
      </c>
      <c r="G12">
        <v>7</v>
      </c>
      <c r="H12">
        <v>167883</v>
      </c>
      <c r="I12">
        <v>51540</v>
      </c>
      <c r="J12">
        <f t="shared" si="0"/>
        <v>116343</v>
      </c>
      <c r="K12">
        <f t="shared" si="1"/>
        <v>0.28593619972260748</v>
      </c>
      <c r="L12">
        <f t="shared" si="2"/>
        <v>0.64545353675450767</v>
      </c>
    </row>
    <row r="13" spans="1:12">
      <c r="A13">
        <v>10</v>
      </c>
      <c r="B13">
        <v>942248</v>
      </c>
      <c r="E13">
        <v>2833546</v>
      </c>
      <c r="G13">
        <v>8</v>
      </c>
      <c r="H13">
        <v>165344</v>
      </c>
      <c r="I13">
        <v>52711</v>
      </c>
      <c r="J13">
        <f t="shared" si="0"/>
        <v>112633</v>
      </c>
      <c r="K13">
        <f t="shared" si="1"/>
        <v>0.29243273231622746</v>
      </c>
      <c r="L13">
        <f t="shared" si="2"/>
        <v>0.62487101248266297</v>
      </c>
    </row>
    <row r="14" spans="1:12">
      <c r="A14">
        <v>11</v>
      </c>
      <c r="B14">
        <v>792177</v>
      </c>
      <c r="E14">
        <v>22311276</v>
      </c>
      <c r="G14">
        <v>9</v>
      </c>
      <c r="H14">
        <v>166398</v>
      </c>
      <c r="I14">
        <v>51848</v>
      </c>
      <c r="J14">
        <f t="shared" si="0"/>
        <v>114550</v>
      </c>
      <c r="K14">
        <f t="shared" si="1"/>
        <v>0.28764493758668513</v>
      </c>
      <c r="L14">
        <f t="shared" si="2"/>
        <v>0.63550624133148403</v>
      </c>
    </row>
    <row r="15" spans="1:12">
      <c r="A15">
        <v>12</v>
      </c>
      <c r="B15">
        <v>751754</v>
      </c>
      <c r="E15">
        <v>8327023</v>
      </c>
      <c r="G15">
        <v>10</v>
      </c>
      <c r="H15">
        <v>170493</v>
      </c>
      <c r="I15">
        <v>54067</v>
      </c>
      <c r="J15">
        <f t="shared" si="0"/>
        <v>116426</v>
      </c>
      <c r="K15">
        <f t="shared" si="1"/>
        <v>0.29995561719833563</v>
      </c>
      <c r="L15">
        <f t="shared" si="2"/>
        <v>0.64591400832177526</v>
      </c>
    </row>
    <row r="16" spans="1:12">
      <c r="A16">
        <v>13</v>
      </c>
      <c r="B16">
        <v>696329</v>
      </c>
      <c r="E16">
        <v>1089071</v>
      </c>
      <c r="G16">
        <v>11</v>
      </c>
      <c r="H16">
        <v>170192</v>
      </c>
      <c r="I16">
        <v>53021</v>
      </c>
      <c r="J16">
        <f t="shared" si="0"/>
        <v>117171</v>
      </c>
      <c r="K16">
        <f t="shared" si="1"/>
        <v>0.2941525658807212</v>
      </c>
      <c r="L16">
        <f t="shared" si="2"/>
        <v>0.65004715672676838</v>
      </c>
    </row>
    <row r="17" spans="1:12">
      <c r="A17">
        <v>14</v>
      </c>
      <c r="B17">
        <v>631920</v>
      </c>
      <c r="E17">
        <v>144709</v>
      </c>
      <c r="G17">
        <v>12</v>
      </c>
      <c r="H17">
        <v>166910</v>
      </c>
      <c r="I17">
        <v>50668</v>
      </c>
      <c r="J17">
        <f t="shared" si="0"/>
        <v>116242</v>
      </c>
      <c r="K17">
        <f t="shared" si="1"/>
        <v>0.28109847434119278</v>
      </c>
      <c r="L17">
        <f t="shared" si="2"/>
        <v>0.64489320388349514</v>
      </c>
    </row>
    <row r="18" spans="1:12">
      <c r="A18">
        <v>15</v>
      </c>
      <c r="B18">
        <v>569721</v>
      </c>
      <c r="E18">
        <v>24010</v>
      </c>
      <c r="G18">
        <v>13</v>
      </c>
      <c r="H18">
        <v>166901</v>
      </c>
      <c r="I18">
        <v>59093</v>
      </c>
      <c r="J18">
        <f t="shared" si="0"/>
        <v>107808</v>
      </c>
      <c r="K18">
        <f t="shared" si="1"/>
        <v>0.32783911234396673</v>
      </c>
      <c r="L18">
        <f t="shared" si="2"/>
        <v>0.59810263522884877</v>
      </c>
    </row>
    <row r="19" spans="1:12">
      <c r="A19">
        <v>16</v>
      </c>
      <c r="B19">
        <v>512980</v>
      </c>
      <c r="E19">
        <v>4990</v>
      </c>
      <c r="G19">
        <v>14</v>
      </c>
      <c r="H19">
        <v>168077</v>
      </c>
      <c r="I19">
        <v>53790</v>
      </c>
      <c r="J19">
        <f t="shared" si="0"/>
        <v>114287</v>
      </c>
      <c r="K19">
        <f t="shared" si="1"/>
        <v>0.29841886269070733</v>
      </c>
      <c r="L19">
        <f t="shared" si="2"/>
        <v>0.63404715672676837</v>
      </c>
    </row>
    <row r="20" spans="1:12">
      <c r="A20">
        <v>17</v>
      </c>
      <c r="B20">
        <v>457686</v>
      </c>
      <c r="E20">
        <v>1196</v>
      </c>
      <c r="G20">
        <v>15</v>
      </c>
      <c r="H20">
        <v>167329</v>
      </c>
      <c r="I20">
        <v>51066</v>
      </c>
      <c r="J20">
        <f t="shared" si="0"/>
        <v>116263</v>
      </c>
      <c r="K20">
        <f t="shared" si="1"/>
        <v>0.28330651872399443</v>
      </c>
      <c r="L20">
        <f t="shared" si="2"/>
        <v>0.64500970873786412</v>
      </c>
    </row>
    <row r="21" spans="1:12">
      <c r="A21">
        <v>18</v>
      </c>
      <c r="B21">
        <v>406306</v>
      </c>
      <c r="E21">
        <v>377</v>
      </c>
      <c r="G21">
        <v>16</v>
      </c>
      <c r="H21">
        <v>167652</v>
      </c>
      <c r="I21">
        <v>49913</v>
      </c>
      <c r="J21">
        <f t="shared" si="0"/>
        <v>117739</v>
      </c>
      <c r="K21">
        <f t="shared" si="1"/>
        <v>0.27690984743411928</v>
      </c>
      <c r="L21">
        <f t="shared" si="2"/>
        <v>0.65319833564493757</v>
      </c>
    </row>
    <row r="22" spans="1:12">
      <c r="A22">
        <v>19</v>
      </c>
      <c r="B22">
        <v>358127</v>
      </c>
      <c r="E22">
        <v>180</v>
      </c>
      <c r="G22">
        <v>17</v>
      </c>
      <c r="H22">
        <v>167255</v>
      </c>
      <c r="I22">
        <v>51960</v>
      </c>
      <c r="J22">
        <f t="shared" si="0"/>
        <v>115295</v>
      </c>
      <c r="K22">
        <f t="shared" si="1"/>
        <v>0.28826629680998611</v>
      </c>
      <c r="L22">
        <f t="shared" si="2"/>
        <v>0.63963938973647716</v>
      </c>
    </row>
    <row r="23" spans="1:12">
      <c r="A23">
        <v>20</v>
      </c>
      <c r="B23">
        <v>313522</v>
      </c>
      <c r="E23">
        <v>59</v>
      </c>
      <c r="G23">
        <v>18</v>
      </c>
      <c r="H23">
        <v>169061</v>
      </c>
      <c r="I23">
        <v>50950</v>
      </c>
      <c r="J23">
        <f t="shared" si="0"/>
        <v>118111</v>
      </c>
      <c r="K23">
        <f t="shared" si="1"/>
        <v>0.2826629680998613</v>
      </c>
      <c r="L23">
        <f t="shared" si="2"/>
        <v>0.65526213592233007</v>
      </c>
    </row>
    <row r="24" spans="1:12">
      <c r="A24">
        <v>21</v>
      </c>
      <c r="B24">
        <v>272094</v>
      </c>
      <c r="E24">
        <v>31</v>
      </c>
      <c r="G24">
        <v>19</v>
      </c>
      <c r="H24">
        <v>168397</v>
      </c>
      <c r="I24">
        <v>50488</v>
      </c>
      <c r="J24">
        <f t="shared" si="0"/>
        <v>117909</v>
      </c>
      <c r="K24">
        <f t="shared" si="1"/>
        <v>0.28009986130374481</v>
      </c>
      <c r="L24">
        <f t="shared" si="2"/>
        <v>0.65414147018030511</v>
      </c>
    </row>
    <row r="25" spans="1:12">
      <c r="A25">
        <v>22</v>
      </c>
      <c r="B25">
        <v>233345</v>
      </c>
      <c r="E25">
        <v>15</v>
      </c>
      <c r="G25">
        <v>20</v>
      </c>
      <c r="H25">
        <v>170801</v>
      </c>
      <c r="I25">
        <v>50481</v>
      </c>
      <c r="J25">
        <f t="shared" si="0"/>
        <v>120320</v>
      </c>
      <c r="K25">
        <f>I25/180250</f>
        <v>0.28006102635228847</v>
      </c>
      <c r="L25">
        <f>J25/180250</f>
        <v>0.66751733703190019</v>
      </c>
    </row>
    <row r="26" spans="1:12">
      <c r="A26">
        <v>23</v>
      </c>
      <c r="B26">
        <v>196576</v>
      </c>
      <c r="E26">
        <v>10</v>
      </c>
    </row>
    <row r="27" spans="1:12">
      <c r="A27">
        <v>24</v>
      </c>
      <c r="B27">
        <v>162172</v>
      </c>
      <c r="E27">
        <v>3</v>
      </c>
    </row>
    <row r="28" spans="1:12">
      <c r="A28">
        <v>25</v>
      </c>
      <c r="B28">
        <v>132400</v>
      </c>
      <c r="E28">
        <v>1</v>
      </c>
    </row>
    <row r="29" spans="1:12">
      <c r="A29">
        <v>26</v>
      </c>
      <c r="B29">
        <v>108374</v>
      </c>
      <c r="E29">
        <v>0</v>
      </c>
    </row>
    <row r="30" spans="1:12">
      <c r="A30">
        <v>27</v>
      </c>
      <c r="B30">
        <v>90376</v>
      </c>
    </row>
    <row r="31" spans="1:12">
      <c r="A31">
        <v>28</v>
      </c>
      <c r="B31">
        <v>75233</v>
      </c>
    </row>
    <row r="32" spans="1:12">
      <c r="A32">
        <v>29</v>
      </c>
      <c r="B32">
        <v>62373</v>
      </c>
    </row>
    <row r="33" spans="1:8">
      <c r="A33">
        <v>30</v>
      </c>
      <c r="B33">
        <v>51801</v>
      </c>
    </row>
    <row r="36" spans="1:8">
      <c r="A36" t="s">
        <v>31</v>
      </c>
      <c r="C36" t="s">
        <v>35</v>
      </c>
      <c r="E36" t="s">
        <v>36</v>
      </c>
      <c r="G36" t="s">
        <v>42</v>
      </c>
    </row>
    <row r="37" spans="1:8">
      <c r="A37" t="s">
        <v>22</v>
      </c>
      <c r="B37" s="11" t="s">
        <v>19</v>
      </c>
      <c r="C37" t="s">
        <v>34</v>
      </c>
      <c r="D37" s="11" t="s">
        <v>41</v>
      </c>
      <c r="E37" s="11" t="s">
        <v>43</v>
      </c>
      <c r="F37" s="11" t="s">
        <v>44</v>
      </c>
      <c r="G37" t="s">
        <v>14</v>
      </c>
      <c r="H37" s="11" t="s">
        <v>45</v>
      </c>
    </row>
    <row r="38" spans="1:8">
      <c r="A38">
        <v>0</v>
      </c>
      <c r="B38" s="11">
        <v>0.99421070626444952</v>
      </c>
      <c r="C38">
        <v>0.80110000000000003</v>
      </c>
      <c r="D38" s="11">
        <f>C38/0.8011</f>
        <v>1</v>
      </c>
      <c r="E38" s="11">
        <v>0.52545353675450768</v>
      </c>
      <c r="F38" s="11">
        <v>0.47454646324549238</v>
      </c>
      <c r="G38">
        <v>3774</v>
      </c>
      <c r="H38" s="11">
        <f>G38/3774</f>
        <v>1</v>
      </c>
    </row>
    <row r="39" spans="1:8">
      <c r="A39">
        <v>1</v>
      </c>
      <c r="B39" s="11">
        <v>0.58350559901581267</v>
      </c>
      <c r="C39">
        <v>0.51690000000000003</v>
      </c>
      <c r="D39" s="11">
        <f t="shared" ref="D39:D57" si="3">C39/0.8011</f>
        <v>0.64523779802771186</v>
      </c>
      <c r="E39" s="11">
        <v>0.22334535367545078</v>
      </c>
      <c r="F39" s="11">
        <v>0.71229958391123438</v>
      </c>
      <c r="G39">
        <v>1103</v>
      </c>
      <c r="H39" s="11">
        <f t="shared" ref="H39:H53" si="4">G39/3774</f>
        <v>0.2922628510863805</v>
      </c>
    </row>
    <row r="40" spans="1:8">
      <c r="A40">
        <v>2</v>
      </c>
      <c r="B40" s="11">
        <v>0.3637223417876464</v>
      </c>
      <c r="C40">
        <v>0.50900000000000001</v>
      </c>
      <c r="D40" s="11">
        <f t="shared" si="3"/>
        <v>0.63537635750842592</v>
      </c>
      <c r="E40" s="11">
        <v>0.26857697642163664</v>
      </c>
      <c r="F40" s="11">
        <v>0.68217475728155341</v>
      </c>
      <c r="G40">
        <v>376.2</v>
      </c>
      <c r="H40" s="11">
        <f t="shared" si="4"/>
        <v>9.968203497615262E-2</v>
      </c>
    </row>
    <row r="41" spans="1:8">
      <c r="A41">
        <v>3</v>
      </c>
      <c r="B41" s="11">
        <v>0.24124071529325763</v>
      </c>
      <c r="C41">
        <v>0.50119999999999998</v>
      </c>
      <c r="D41" s="11">
        <f t="shared" si="3"/>
        <v>0.62563974535014355</v>
      </c>
      <c r="E41" s="11">
        <v>0.32285714285714284</v>
      </c>
      <c r="F41" s="11">
        <v>0.62902635228848824</v>
      </c>
      <c r="G41">
        <v>583.79999999999995</v>
      </c>
      <c r="H41" s="11">
        <f t="shared" si="4"/>
        <v>0.15468998410174881</v>
      </c>
    </row>
    <row r="42" spans="1:8">
      <c r="A42">
        <v>4</v>
      </c>
      <c r="B42" s="11">
        <v>0.14854289557743017</v>
      </c>
      <c r="C42">
        <v>0.50460000000000005</v>
      </c>
      <c r="D42" s="11">
        <f t="shared" si="3"/>
        <v>0.62988390962426666</v>
      </c>
      <c r="E42" s="11">
        <v>0.29146740638002772</v>
      </c>
      <c r="F42" s="11">
        <v>0.64039944521497916</v>
      </c>
      <c r="G42">
        <v>542.5</v>
      </c>
      <c r="H42" s="11">
        <f t="shared" si="4"/>
        <v>0.14374668786433492</v>
      </c>
    </row>
    <row r="43" spans="1:8">
      <c r="A43">
        <v>5</v>
      </c>
      <c r="B43" s="11">
        <v>9.2097491728594327E-2</v>
      </c>
      <c r="C43">
        <v>0.51239999999999997</v>
      </c>
      <c r="D43" s="11">
        <f t="shared" si="3"/>
        <v>0.63962052178254891</v>
      </c>
      <c r="E43" s="11">
        <v>0.28994729542302355</v>
      </c>
      <c r="F43" s="11">
        <v>0.6391567267683772</v>
      </c>
      <c r="G43">
        <v>505.5</v>
      </c>
      <c r="H43" s="11">
        <f t="shared" si="4"/>
        <v>0.13394276629570748</v>
      </c>
    </row>
    <row r="44" spans="1:8">
      <c r="A44">
        <v>6</v>
      </c>
      <c r="B44" s="11">
        <v>6.172925046920056E-2</v>
      </c>
      <c r="C44">
        <v>0.51119999999999999</v>
      </c>
      <c r="D44" s="11">
        <f t="shared" si="3"/>
        <v>0.63812258145050549</v>
      </c>
      <c r="E44" s="11">
        <v>0.25745353675450761</v>
      </c>
      <c r="F44" s="11">
        <v>0.67378085991678227</v>
      </c>
      <c r="G44">
        <v>503.2</v>
      </c>
      <c r="H44" s="11">
        <f t="shared" si="4"/>
        <v>0.13333333333333333</v>
      </c>
    </row>
    <row r="45" spans="1:8">
      <c r="A45">
        <v>7</v>
      </c>
      <c r="B45" s="11">
        <v>4.4738804027088006E-2</v>
      </c>
      <c r="C45">
        <v>0.49730000000000002</v>
      </c>
      <c r="D45" s="11">
        <f t="shared" si="3"/>
        <v>0.62077143927100242</v>
      </c>
      <c r="E45" s="11">
        <v>0.28593619972260748</v>
      </c>
      <c r="F45" s="11">
        <v>0.64545353675450767</v>
      </c>
      <c r="G45">
        <v>309</v>
      </c>
      <c r="H45" s="11">
        <f t="shared" si="4"/>
        <v>8.1875993640699529E-2</v>
      </c>
    </row>
    <row r="46" spans="1:8">
      <c r="A46">
        <v>8</v>
      </c>
      <c r="B46" s="11">
        <v>3.443450604122502E-2</v>
      </c>
      <c r="C46">
        <v>0.5121</v>
      </c>
      <c r="D46" s="11">
        <f t="shared" si="3"/>
        <v>0.63924603669953806</v>
      </c>
      <c r="E46" s="11">
        <v>0.29243273231622746</v>
      </c>
      <c r="F46" s="11">
        <v>0.62487101248266297</v>
      </c>
      <c r="G46">
        <v>473.3</v>
      </c>
      <c r="H46" s="11">
        <f t="shared" si="4"/>
        <v>0.12541070482246952</v>
      </c>
    </row>
    <row r="47" spans="1:8">
      <c r="A47">
        <v>9</v>
      </c>
      <c r="B47" s="11">
        <v>2.754851234739383E-2</v>
      </c>
      <c r="C47">
        <v>0.50329999999999997</v>
      </c>
      <c r="D47" s="11">
        <f t="shared" si="3"/>
        <v>0.62826114093121954</v>
      </c>
      <c r="E47" s="11">
        <v>0.28764493758668513</v>
      </c>
      <c r="F47" s="11">
        <v>0.63550624133148403</v>
      </c>
      <c r="G47">
        <v>460.1</v>
      </c>
      <c r="H47" s="11">
        <f t="shared" si="4"/>
        <v>0.12191308956014839</v>
      </c>
    </row>
    <row r="48" spans="1:8">
      <c r="A48">
        <v>10</v>
      </c>
      <c r="B48" s="11">
        <v>2.2621789454687312E-2</v>
      </c>
      <c r="C48">
        <v>0.50439999999999996</v>
      </c>
      <c r="D48" s="11">
        <f t="shared" si="3"/>
        <v>0.62963425290225927</v>
      </c>
      <c r="E48" s="11">
        <v>0.29995561719833563</v>
      </c>
      <c r="F48" s="11">
        <v>0.64591400832177526</v>
      </c>
      <c r="G48">
        <v>255</v>
      </c>
      <c r="H48" s="11">
        <f t="shared" si="4"/>
        <v>6.7567567567567571E-2</v>
      </c>
    </row>
    <row r="49" spans="1:8">
      <c r="A49">
        <v>11</v>
      </c>
      <c r="B49">
        <v>1.9018837190257588E-2</v>
      </c>
      <c r="C49">
        <v>0.49980000000000002</v>
      </c>
      <c r="D49">
        <f t="shared" si="3"/>
        <v>0.62389214829609285</v>
      </c>
      <c r="E49">
        <v>0.2941525658807212</v>
      </c>
      <c r="F49">
        <v>0.65004715672676838</v>
      </c>
      <c r="G49">
        <v>395</v>
      </c>
      <c r="H49" s="11">
        <f t="shared" si="4"/>
        <v>0.10466348701642819</v>
      </c>
    </row>
    <row r="50" spans="1:8">
      <c r="A50">
        <v>12</v>
      </c>
      <c r="B50">
        <v>1.8048348958786865E-2</v>
      </c>
      <c r="C50">
        <v>0.51249999999999996</v>
      </c>
      <c r="D50">
        <f t="shared" si="3"/>
        <v>0.63974535014355249</v>
      </c>
      <c r="E50">
        <v>0.28109847434119278</v>
      </c>
      <c r="F50">
        <v>0.64489320388349514</v>
      </c>
      <c r="G50">
        <v>245</v>
      </c>
      <c r="H50" s="11">
        <f t="shared" si="4"/>
        <v>6.4917859035506092E-2</v>
      </c>
    </row>
    <row r="51" spans="1:8">
      <c r="A51">
        <v>13</v>
      </c>
      <c r="B51">
        <v>1.671768794329408E-2</v>
      </c>
      <c r="C51">
        <v>0.49930000000000002</v>
      </c>
      <c r="D51">
        <f t="shared" si="3"/>
        <v>0.62326800649107472</v>
      </c>
      <c r="E51">
        <v>0.32783911234396673</v>
      </c>
      <c r="F51">
        <v>0.59810263522884877</v>
      </c>
      <c r="G51">
        <v>408</v>
      </c>
      <c r="H51" s="11">
        <f t="shared" si="4"/>
        <v>0.10810810810810811</v>
      </c>
    </row>
    <row r="52" spans="1:8">
      <c r="A52">
        <v>14</v>
      </c>
      <c r="B52">
        <v>1.5171336200454666E-2</v>
      </c>
      <c r="C52">
        <v>0.50380000000000003</v>
      </c>
      <c r="D52">
        <f t="shared" si="3"/>
        <v>0.62888528273623767</v>
      </c>
      <c r="E52">
        <v>0.29841886269070733</v>
      </c>
      <c r="F52">
        <v>0.63404715672676837</v>
      </c>
      <c r="G52">
        <v>211</v>
      </c>
      <c r="H52" s="11">
        <f t="shared" si="4"/>
        <v>5.5908850026497085E-2</v>
      </c>
    </row>
    <row r="53" spans="1:8">
      <c r="A53">
        <v>15</v>
      </c>
      <c r="B53">
        <v>1.3678042840010179E-2</v>
      </c>
      <c r="C53">
        <v>0.50060000000000004</v>
      </c>
      <c r="D53">
        <f t="shared" si="3"/>
        <v>0.62489077518412184</v>
      </c>
      <c r="E53">
        <v>0.28330651872399443</v>
      </c>
      <c r="F53">
        <v>0.64500970873786412</v>
      </c>
      <c r="G53">
        <v>334</v>
      </c>
      <c r="H53" s="11">
        <f t="shared" si="4"/>
        <v>8.8500264970853212E-2</v>
      </c>
    </row>
    <row r="54" spans="1:8">
      <c r="A54">
        <v>16</v>
      </c>
      <c r="B54">
        <v>1.2315786878258694E-2</v>
      </c>
      <c r="C54">
        <v>0.50229999999999997</v>
      </c>
      <c r="D54">
        <f t="shared" si="3"/>
        <v>0.62701285732118328</v>
      </c>
      <c r="E54">
        <v>0.27690984743411928</v>
      </c>
      <c r="F54">
        <v>0.65319833564493757</v>
      </c>
    </row>
    <row r="55" spans="1:8">
      <c r="A55">
        <v>17</v>
      </c>
      <c r="B55">
        <v>1.0988270952401085E-2</v>
      </c>
      <c r="C55">
        <v>0.49869999999999998</v>
      </c>
      <c r="D55">
        <f t="shared" si="3"/>
        <v>0.62251903632505301</v>
      </c>
      <c r="E55">
        <v>0.28826629680998611</v>
      </c>
      <c r="F55">
        <v>0.63963938973647716</v>
      </c>
    </row>
    <row r="56" spans="1:8">
      <c r="A56">
        <v>18</v>
      </c>
      <c r="B56">
        <v>9.7547235825135026E-3</v>
      </c>
      <c r="C56">
        <v>0.50729999999999997</v>
      </c>
      <c r="D56">
        <f t="shared" si="3"/>
        <v>0.63325427537136436</v>
      </c>
      <c r="E56">
        <v>0.2826629680998613</v>
      </c>
      <c r="F56">
        <v>0.65526213592233007</v>
      </c>
    </row>
    <row r="57" spans="1:8">
      <c r="A57">
        <v>19</v>
      </c>
      <c r="B57">
        <v>8.5980268379861821E-3</v>
      </c>
      <c r="C57">
        <v>0.49299999999999999</v>
      </c>
      <c r="D57">
        <f t="shared" si="3"/>
        <v>0.61540381974784664</v>
      </c>
      <c r="E57">
        <v>0.28009986130374481</v>
      </c>
      <c r="F57">
        <v>0.65414147018030511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Active</vt:lpstr>
      <vt:lpstr>Twitter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2021-12-20T01:30:53Z</dcterms:created>
  <dcterms:modified xsi:type="dcterms:W3CDTF">2022-01-12T06:13:16Z</dcterms:modified>
</cp:coreProperties>
</file>