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3"/>
  </bookViews>
  <sheets>
    <sheet name="reference online" sheetId="4" r:id="rId1"/>
    <sheet name="KAD ratios" sheetId="1" r:id="rId2"/>
    <sheet name="carrefour ratios" sheetId="2" r:id="rId3"/>
    <sheet name="Cal" sheetId="3" r:id="rId4"/>
  </sheets>
  <externalReferences>
    <externalReference r:id="rId5"/>
  </externalReferences>
  <definedNames>
    <definedName name="Actual">#REF!</definedName>
    <definedName name="Forecast">#REF!</definedName>
    <definedName name="Year">#REF!</definedName>
    <definedName name="Revenue">'[1]Income&amp;Expenditure'!$A$2</definedName>
    <definedName name="COGS">'[1]Income&amp;Expenditure'!$A$3</definedName>
    <definedName name="Profitability">'[1]Peer Group Analysis'!$B$6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User10</author>
    <author>27228</author>
  </authors>
  <commentList>
    <comment ref="A65" authorId="0">
      <text>
        <r>
          <rPr>
            <sz val="9"/>
            <rFont val="Times New Roman"/>
            <charset val="0"/>
          </rPr>
          <t>Alex:
Quick Ratio=
(Currrent Assets- Inventory)/ Current Liabilities</t>
        </r>
      </text>
    </comment>
    <comment ref="A66" authorId="0">
      <text>
        <r>
          <rPr>
            <b/>
            <sz val="9"/>
            <rFont val="Times New Roman"/>
            <charset val="0"/>
          </rPr>
          <t>Alex:
Cash Ratio=
Cash&amp;Equivalents/ Current Liabilities</t>
        </r>
        <r>
          <rPr>
            <sz val="9"/>
            <rFont val="Times New Roman"/>
            <charset val="0"/>
          </rPr>
          <t xml:space="preserve">
</t>
        </r>
      </text>
    </comment>
    <comment ref="A67" authorId="1">
      <text>
        <r>
          <rPr>
            <b/>
            <sz val="9"/>
            <rFont val="Tahoma"/>
            <charset val="134"/>
          </rPr>
          <t>Alex:</t>
        </r>
        <r>
          <rPr>
            <sz val="9"/>
            <rFont val="Tahoma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Inventory Turnover
</t>
        </r>
        <r>
          <rPr>
            <sz val="9"/>
            <rFont val="Tahoma"/>
            <charset val="134"/>
          </rPr>
          <t>=Cost of Sales/
Stock &amp; W.I.P</t>
        </r>
      </text>
    </comment>
  </commentList>
</comments>
</file>

<file path=xl/comments2.xml><?xml version="1.0" encoding="utf-8"?>
<comments xmlns="http://schemas.openxmlformats.org/spreadsheetml/2006/main">
  <authors>
    <author>User10</author>
    <author>27228</author>
  </authors>
  <commentList>
    <comment ref="A56" authorId="0">
      <text>
        <r>
          <rPr>
            <sz val="9"/>
            <rFont val="Times New Roman"/>
            <charset val="0"/>
          </rPr>
          <t>Alex:
Quick Ratio=
(Currrent Assets- Inventory)/ Current Liabilities</t>
        </r>
      </text>
    </comment>
    <comment ref="A57" authorId="0">
      <text>
        <r>
          <rPr>
            <b/>
            <sz val="9"/>
            <rFont val="Times New Roman"/>
            <charset val="0"/>
          </rPr>
          <t>Alex:
Cash Ratio=
Cash&amp;Equivalents/ Current Liabilities</t>
        </r>
        <r>
          <rPr>
            <sz val="9"/>
            <rFont val="Times New Roman"/>
            <charset val="0"/>
          </rPr>
          <t xml:space="preserve">
</t>
        </r>
      </text>
    </comment>
    <comment ref="A58" authorId="1">
      <text>
        <r>
          <rPr>
            <b/>
            <sz val="9"/>
            <rFont val="Tahoma"/>
            <charset val="134"/>
          </rPr>
          <t>Alex:</t>
        </r>
        <r>
          <rPr>
            <sz val="9"/>
            <rFont val="Tahoma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Inventory Turnover
</t>
        </r>
        <r>
          <rPr>
            <sz val="9"/>
            <rFont val="Tahoma"/>
            <charset val="134"/>
          </rPr>
          <t>=Cost of Sales/
Stock &amp; W.I.P</t>
        </r>
      </text>
    </comment>
  </commentList>
</comments>
</file>

<file path=xl/comments3.xml><?xml version="1.0" encoding="utf-8"?>
<comments xmlns="http://schemas.openxmlformats.org/spreadsheetml/2006/main">
  <authors>
    <author>User10</author>
    <author>27228</author>
  </authors>
  <commentList>
    <comment ref="E39" authorId="0">
      <text>
        <r>
          <rPr>
            <b/>
            <sz val="9"/>
            <rFont val="Times New Roman"/>
            <charset val="0"/>
          </rPr>
          <t xml:space="preserve">Alex:
Market Cap forecast, here we use diluted EPS as the known values to calculate future market cap to increase accuracy
</t>
        </r>
        <r>
          <rPr>
            <sz val="9"/>
            <rFont val="Times New Roman"/>
            <charset val="0"/>
          </rPr>
          <t xml:space="preserve">
</t>
        </r>
      </text>
    </comment>
    <comment ref="E40" authorId="1">
      <text>
        <r>
          <rPr>
            <b/>
            <sz val="9"/>
            <rFont val="Tahoma"/>
            <charset val="134"/>
          </rPr>
          <t>Alex:
P/E Ratio</t>
        </r>
        <r>
          <rPr>
            <sz val="9"/>
            <rFont val="Tahoma"/>
            <charset val="134"/>
          </rPr>
          <t xml:space="preserve">
=Market cap(m £)*1000/
Profit before Tax
*Market Cap info sorced from QuickFS*</t>
        </r>
      </text>
    </comment>
    <comment ref="E41" authorId="1">
      <text>
        <r>
          <rPr>
            <b/>
            <sz val="9"/>
            <rFont val="Tahoma"/>
            <charset val="134"/>
          </rPr>
          <t>Alex:
Earnings per share(EPS)</t>
        </r>
        <r>
          <rPr>
            <sz val="9"/>
            <rFont val="Tahoma"/>
            <charset val="134"/>
          </rPr>
          <t xml:space="preserve">
=Net income/Shares outstanding
*Amount of shares outstanding sourced from QuickFS*</t>
        </r>
      </text>
    </comment>
    <comment ref="E44" authorId="0">
      <text>
        <r>
          <rPr>
            <b/>
            <sz val="9"/>
            <rFont val="Times New Roman"/>
            <charset val="0"/>
          </rPr>
          <t xml:space="preserve">Alex:
Market Cap forecast, here we use diluted EPS as the known values to calculate future market cap to increase accuracy
</t>
        </r>
        <r>
          <rPr>
            <sz val="9"/>
            <rFont val="Times New Roman"/>
            <charset val="0"/>
          </rPr>
          <t xml:space="preserve">
</t>
        </r>
      </text>
    </comment>
    <comment ref="E45" authorId="1">
      <text>
        <r>
          <rPr>
            <b/>
            <sz val="9"/>
            <rFont val="Tahoma"/>
            <charset val="134"/>
          </rPr>
          <t>Alex:
P/E Ratio</t>
        </r>
        <r>
          <rPr>
            <sz val="9"/>
            <rFont val="Tahoma"/>
            <charset val="134"/>
          </rPr>
          <t xml:space="preserve">
=Market cap(m £)*1000/
Profit before Tax
*Market Cap info sorced from QuickFS*</t>
        </r>
      </text>
    </comment>
    <comment ref="E46" authorId="1">
      <text>
        <r>
          <rPr>
            <b/>
            <sz val="9"/>
            <rFont val="Tahoma"/>
            <charset val="134"/>
          </rPr>
          <t>Alex:
Earnings per share(EPS)</t>
        </r>
        <r>
          <rPr>
            <sz val="9"/>
            <rFont val="Tahoma"/>
            <charset val="134"/>
          </rPr>
          <t xml:space="preserve">
=Net income/Shares outstanding
*Amount of shares outstanding sourced from QuickFS*</t>
        </r>
      </text>
    </comment>
    <comment ref="E49" authorId="0">
      <text>
        <r>
          <rPr>
            <b/>
            <sz val="9"/>
            <rFont val="Times New Roman"/>
            <charset val="0"/>
          </rPr>
          <t xml:space="preserve">Alex:
Market Cap forecast, here we use diluted EPS as the known values to calculate future market cap to increase accuracy
</t>
        </r>
        <r>
          <rPr>
            <sz val="9"/>
            <rFont val="Times New Roman"/>
            <charset val="0"/>
          </rPr>
          <t xml:space="preserve">
</t>
        </r>
      </text>
    </comment>
    <comment ref="E50" authorId="1">
      <text>
        <r>
          <rPr>
            <b/>
            <sz val="9"/>
            <rFont val="Tahoma"/>
            <charset val="134"/>
          </rPr>
          <t>Alex:
P/E Ratio</t>
        </r>
        <r>
          <rPr>
            <sz val="9"/>
            <rFont val="Tahoma"/>
            <charset val="134"/>
          </rPr>
          <t xml:space="preserve">
=Market cap(m £)*1000/
Profit before Tax
*Market Cap info sorced from QuickFS*</t>
        </r>
      </text>
    </comment>
    <comment ref="E58" authorId="0">
      <text>
        <r>
          <rPr>
            <b/>
            <sz val="9"/>
            <rFont val="Times New Roman"/>
            <charset val="0"/>
          </rPr>
          <t xml:space="preserve">Alex:
</t>
        </r>
        <r>
          <rPr>
            <sz val="9"/>
            <rFont val="Times New Roman"/>
            <charset val="0"/>
          </rPr>
          <t xml:space="preserve">Alex:
Short- term debt to Equity ratio=
Current Liabilities/ Total Equity
</t>
        </r>
      </text>
    </comment>
    <comment ref="E59" authorId="0">
      <text>
        <r>
          <rPr>
            <sz val="9"/>
            <rFont val="Times New Roman"/>
            <charset val="0"/>
          </rPr>
          <t>Alex:
Quick Ratio=
(Currrent Assets- Inventory)/ Current Liabilities</t>
        </r>
      </text>
    </comment>
    <comment ref="E60" authorId="0">
      <text>
        <r>
          <rPr>
            <b/>
            <sz val="9"/>
            <rFont val="Times New Roman"/>
            <charset val="0"/>
          </rPr>
          <t>Alex:
Cash Ratio=
Cash&amp;Equivalents/ Current Liabilities</t>
        </r>
        <r>
          <rPr>
            <sz val="9"/>
            <rFont val="Times New Roman"/>
            <charset val="0"/>
          </rPr>
          <t xml:space="preserve">
</t>
        </r>
      </text>
    </comment>
    <comment ref="E61" authorId="1">
      <text>
        <r>
          <rPr>
            <b/>
            <sz val="9"/>
            <rFont val="Tahoma"/>
            <charset val="134"/>
          </rPr>
          <t>Alex:</t>
        </r>
        <r>
          <rPr>
            <sz val="9"/>
            <rFont val="Tahoma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Inventory Turnover
</t>
        </r>
        <r>
          <rPr>
            <sz val="9"/>
            <rFont val="Tahoma"/>
            <charset val="134"/>
          </rPr>
          <t>=Cost of Sales/
Stock &amp; W.I.P</t>
        </r>
      </text>
    </comment>
    <comment ref="E64" authorId="0">
      <text>
        <r>
          <rPr>
            <b/>
            <sz val="9"/>
            <rFont val="Times New Roman"/>
            <charset val="0"/>
          </rPr>
          <t xml:space="preserve">Alex:
Operating Margin=
</t>
        </r>
        <r>
          <rPr>
            <sz val="9"/>
            <rFont val="Times New Roman"/>
            <charset val="0"/>
          </rPr>
          <t>Operating Profit/ Revenue</t>
        </r>
        <r>
          <rPr>
            <b/>
            <sz val="9"/>
            <rFont val="Times New Roman"/>
            <charset val="0"/>
          </rPr>
          <t xml:space="preserve">
</t>
        </r>
        <r>
          <rPr>
            <sz val="9"/>
            <rFont val="Times New Roman"/>
            <charset val="0"/>
          </rPr>
          <t xml:space="preserve">
</t>
        </r>
      </text>
    </comment>
    <comment ref="E65" authorId="0">
      <text>
        <r>
          <rPr>
            <b/>
            <sz val="9"/>
            <rFont val="Times New Roman"/>
            <charset val="0"/>
          </rPr>
          <t xml:space="preserve">Alex:
Net Profit Margin=
Net Income/Revenue
</t>
        </r>
        <r>
          <rPr>
            <sz val="9"/>
            <rFont val="Times New Roman"/>
            <charset val="0"/>
          </rPr>
          <t xml:space="preserve">
</t>
        </r>
      </text>
    </comment>
    <comment ref="E66" authorId="1">
      <text>
        <r>
          <rPr>
            <b/>
            <sz val="9"/>
            <rFont val="Tahoma"/>
            <charset val="134"/>
          </rPr>
          <t>Alex:
P/E Ratio</t>
        </r>
        <r>
          <rPr>
            <sz val="9"/>
            <rFont val="Tahoma"/>
            <charset val="134"/>
          </rPr>
          <t xml:space="preserve">
=Market cap(m £)*1000/
Profit before Tax
*Market Cap info sorced from QuickFS*</t>
        </r>
      </text>
    </comment>
    <comment ref="E67" authorId="1">
      <text>
        <r>
          <rPr>
            <b/>
            <sz val="9"/>
            <rFont val="Tahoma"/>
            <charset val="134"/>
          </rPr>
          <t>Alex:
Earnings per share(EPS)</t>
        </r>
        <r>
          <rPr>
            <sz val="9"/>
            <rFont val="Tahoma"/>
            <charset val="134"/>
          </rPr>
          <t xml:space="preserve">
=Net income/Shares outstanding
*Amount of shares outstanding sourced from QuickFS*</t>
        </r>
      </text>
    </comment>
    <comment ref="E70" authorId="0">
      <text>
        <r>
          <rPr>
            <b/>
            <sz val="9"/>
            <rFont val="Times New Roman"/>
            <charset val="0"/>
          </rPr>
          <t xml:space="preserve">Alex:
Operating Margin=
</t>
        </r>
        <r>
          <rPr>
            <sz val="9"/>
            <rFont val="Times New Roman"/>
            <charset val="0"/>
          </rPr>
          <t>Operating Profit/ Revenue</t>
        </r>
        <r>
          <rPr>
            <b/>
            <sz val="9"/>
            <rFont val="Times New Roman"/>
            <charset val="0"/>
          </rPr>
          <t xml:space="preserve">
</t>
        </r>
        <r>
          <rPr>
            <sz val="9"/>
            <rFont val="Times New Roman"/>
            <charset val="0"/>
          </rPr>
          <t xml:space="preserve">
</t>
        </r>
      </text>
    </comment>
    <comment ref="E71" authorId="0">
      <text>
        <r>
          <rPr>
            <b/>
            <sz val="9"/>
            <rFont val="Times New Roman"/>
            <charset val="0"/>
          </rPr>
          <t xml:space="preserve">Alex:
Net Profit Margin=
Net Income/Revenue
</t>
        </r>
        <r>
          <rPr>
            <sz val="9"/>
            <rFont val="Times New Roman"/>
            <charset val="0"/>
          </rPr>
          <t xml:space="preserve">
</t>
        </r>
      </text>
    </comment>
    <comment ref="E72" authorId="1">
      <text>
        <r>
          <rPr>
            <b/>
            <sz val="9"/>
            <rFont val="Tahoma"/>
            <charset val="134"/>
          </rPr>
          <t>Alex:
P/E Ratio</t>
        </r>
        <r>
          <rPr>
            <sz val="9"/>
            <rFont val="Tahoma"/>
            <charset val="134"/>
          </rPr>
          <t xml:space="preserve">
=Market cap(m £)*1000/
Profit before Tax
*Market Cap info sorced from QuickFS*</t>
        </r>
      </text>
    </comment>
    <comment ref="E73" authorId="1">
      <text>
        <r>
          <rPr>
            <b/>
            <sz val="9"/>
            <rFont val="Tahoma"/>
            <charset val="134"/>
          </rPr>
          <t>Alex:
Earnings per share(EPS)</t>
        </r>
        <r>
          <rPr>
            <sz val="9"/>
            <rFont val="Tahoma"/>
            <charset val="134"/>
          </rPr>
          <t xml:space="preserve">
=Net income/Shares outstanding
*Amount of shares outstanding sourced from QuickFS*</t>
        </r>
      </text>
    </comment>
    <comment ref="E76" authorId="0">
      <text>
        <r>
          <rPr>
            <b/>
            <sz val="9"/>
            <rFont val="Times New Roman"/>
            <charset val="0"/>
          </rPr>
          <t xml:space="preserve">Alex:
Operating Margin=
</t>
        </r>
        <r>
          <rPr>
            <sz val="9"/>
            <rFont val="Times New Roman"/>
            <charset val="0"/>
          </rPr>
          <t>Operating Profit/ Revenue</t>
        </r>
        <r>
          <rPr>
            <b/>
            <sz val="9"/>
            <rFont val="Times New Roman"/>
            <charset val="0"/>
          </rPr>
          <t xml:space="preserve">
</t>
        </r>
        <r>
          <rPr>
            <sz val="9"/>
            <rFont val="Times New Roman"/>
            <charset val="0"/>
          </rPr>
          <t xml:space="preserve">
</t>
        </r>
      </text>
    </comment>
    <comment ref="E77" authorId="0">
      <text>
        <r>
          <rPr>
            <b/>
            <sz val="9"/>
            <rFont val="Times New Roman"/>
            <charset val="0"/>
          </rPr>
          <t xml:space="preserve">Alex:
Net Profit Margin=
Net Income/Revenue
</t>
        </r>
        <r>
          <rPr>
            <sz val="9"/>
            <rFont val="Times New Roman"/>
            <charset val="0"/>
          </rPr>
          <t xml:space="preserve">
</t>
        </r>
      </text>
    </comment>
    <comment ref="E78" authorId="1">
      <text>
        <r>
          <rPr>
            <b/>
            <sz val="9"/>
            <rFont val="Tahoma"/>
            <charset val="134"/>
          </rPr>
          <t>Alex:
P/E Ratio</t>
        </r>
        <r>
          <rPr>
            <sz val="9"/>
            <rFont val="Tahoma"/>
            <charset val="134"/>
          </rPr>
          <t xml:space="preserve">
=Market cap(m £)*1000/
Profit before Tax
*Market Cap info sorced from QuickFS*</t>
        </r>
      </text>
    </comment>
    <comment ref="E79" authorId="1">
      <text>
        <r>
          <rPr>
            <b/>
            <sz val="9"/>
            <rFont val="Tahoma"/>
            <charset val="134"/>
          </rPr>
          <t>Alex:
Earnings per share(EPS)</t>
        </r>
        <r>
          <rPr>
            <sz val="9"/>
            <rFont val="Tahoma"/>
            <charset val="134"/>
          </rPr>
          <t xml:space="preserve">
=Net income/Shares outstanding
*Amount of shares outstanding sourced from QuickFS*</t>
        </r>
      </text>
    </comment>
    <comment ref="E82" authorId="1">
      <text>
        <r>
          <rPr>
            <b/>
            <sz val="9"/>
            <rFont val="Tahoma"/>
            <charset val="134"/>
          </rPr>
          <t>Alex:
P/E Ratio</t>
        </r>
        <r>
          <rPr>
            <sz val="9"/>
            <rFont val="Tahoma"/>
            <charset val="134"/>
          </rPr>
          <t xml:space="preserve">
=Market cap(m £)*1000/
Profit before Tax
*Market Cap info sorced from QuickFS*</t>
        </r>
      </text>
    </comment>
    <comment ref="E83" authorId="1">
      <text>
        <r>
          <rPr>
            <b/>
            <sz val="9"/>
            <rFont val="Tahoma"/>
            <charset val="134"/>
          </rPr>
          <t>Alex:
Earnings per share(EPS)</t>
        </r>
        <r>
          <rPr>
            <sz val="9"/>
            <rFont val="Tahoma"/>
            <charset val="134"/>
          </rPr>
          <t xml:space="preserve">
=Net income/Shares outstanding
*Amount of shares outstanding sourced from QuickFS*</t>
        </r>
      </text>
    </comment>
    <comment ref="E84" authorId="1">
      <text>
        <r>
          <rPr>
            <b/>
            <sz val="9"/>
            <rFont val="Tahoma"/>
            <charset val="134"/>
          </rPr>
          <t>Alex:
P/E Ratio</t>
        </r>
        <r>
          <rPr>
            <sz val="9"/>
            <rFont val="Tahoma"/>
            <charset val="134"/>
          </rPr>
          <t xml:space="preserve">
=Market cap(m £)*1000/
Profit before Tax
*Market Cap info sorced from QuickFS*</t>
        </r>
      </text>
    </comment>
    <comment ref="E85" authorId="1">
      <text>
        <r>
          <rPr>
            <b/>
            <sz val="9"/>
            <rFont val="Tahoma"/>
            <charset val="134"/>
          </rPr>
          <t>Alex:
Earnings per share(EPS)</t>
        </r>
        <r>
          <rPr>
            <sz val="9"/>
            <rFont val="Tahoma"/>
            <charset val="134"/>
          </rPr>
          <t xml:space="preserve">
=Net income/Shares outstanding
*Amount of shares outstanding sourced from QuickFS*</t>
        </r>
      </text>
    </comment>
    <comment ref="E86" authorId="1">
      <text>
        <r>
          <rPr>
            <b/>
            <sz val="9"/>
            <rFont val="Tahoma"/>
            <charset val="134"/>
          </rPr>
          <t>Alex:
P/E Ratio</t>
        </r>
        <r>
          <rPr>
            <sz val="9"/>
            <rFont val="Tahoma"/>
            <charset val="134"/>
          </rPr>
          <t xml:space="preserve">
=Market cap(m £)*1000/
Profit before Tax
*Market Cap info sorced from QuickFS*</t>
        </r>
      </text>
    </comment>
    <comment ref="E87" authorId="1">
      <text>
        <r>
          <rPr>
            <b/>
            <sz val="9"/>
            <rFont val="Tahoma"/>
            <charset val="134"/>
          </rPr>
          <t>Alex:
Earnings per share(EPS)</t>
        </r>
        <r>
          <rPr>
            <sz val="9"/>
            <rFont val="Tahoma"/>
            <charset val="134"/>
          </rPr>
          <t xml:space="preserve">
=Net income/Shares outstanding
*Amount of shares outstanding sourced from QuickFS*</t>
        </r>
      </text>
    </comment>
    <comment ref="E100" authorId="1">
      <text>
        <r>
          <rPr>
            <b/>
            <sz val="9"/>
            <rFont val="Tahoma"/>
            <charset val="134"/>
          </rPr>
          <t xml:space="preserve">Alex:ROE
</t>
        </r>
        <r>
          <rPr>
            <sz val="9"/>
            <rFont val="Tahoma"/>
            <charset val="134"/>
          </rPr>
          <t>=Profit after tax/
Shareholders Equity</t>
        </r>
      </text>
    </comment>
    <comment ref="E101" authorId="0">
      <text>
        <r>
          <rPr>
            <sz val="9"/>
            <rFont val="Times New Roman"/>
            <charset val="0"/>
          </rPr>
          <t xml:space="preserve">Alex:
ROA= 
Net Income/ Total Asset
</t>
        </r>
      </text>
    </comment>
    <comment ref="E102" authorId="1">
      <text>
        <r>
          <rPr>
            <b/>
            <sz val="9"/>
            <rFont val="Tahoma"/>
            <charset val="134"/>
          </rPr>
          <t>Alex:</t>
        </r>
        <r>
          <rPr>
            <sz val="9"/>
            <rFont val="Tahoma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Payout ratio
</t>
        </r>
        <r>
          <rPr>
            <sz val="9"/>
            <rFont val="Tahoma"/>
            <charset val="134"/>
          </rPr>
          <t xml:space="preserve">
*Data is provided by QuickFS*</t>
        </r>
      </text>
    </comment>
    <comment ref="E104" authorId="1">
      <text>
        <r>
          <rPr>
            <b/>
            <sz val="9"/>
            <rFont val="Tahoma"/>
            <charset val="134"/>
          </rPr>
          <t xml:space="preserve">Alex:ROE
</t>
        </r>
        <r>
          <rPr>
            <sz val="9"/>
            <rFont val="Tahoma"/>
            <charset val="134"/>
          </rPr>
          <t>=Profit after tax/
Shareholders Equity</t>
        </r>
      </text>
    </comment>
    <comment ref="E105" authorId="0">
      <text>
        <r>
          <rPr>
            <sz val="9"/>
            <rFont val="Times New Roman"/>
            <charset val="0"/>
          </rPr>
          <t xml:space="preserve">Alex:
ROA= 
Net Income/ Total Asset
</t>
        </r>
      </text>
    </comment>
    <comment ref="E106" authorId="1">
      <text>
        <r>
          <rPr>
            <b/>
            <sz val="9"/>
            <rFont val="Tahoma"/>
            <charset val="134"/>
          </rPr>
          <t>Alex:</t>
        </r>
        <r>
          <rPr>
            <sz val="9"/>
            <rFont val="Tahoma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Payout ratio
</t>
        </r>
        <r>
          <rPr>
            <sz val="9"/>
            <rFont val="Tahoma"/>
            <charset val="134"/>
          </rPr>
          <t xml:space="preserve">
*Data is provided by QuickFS*</t>
        </r>
      </text>
    </comment>
    <comment ref="E108" authorId="1">
      <text>
        <r>
          <rPr>
            <b/>
            <sz val="9"/>
            <rFont val="Tahoma"/>
            <charset val="134"/>
          </rPr>
          <t xml:space="preserve">Alex:ROE
</t>
        </r>
        <r>
          <rPr>
            <sz val="9"/>
            <rFont val="Tahoma"/>
            <charset val="134"/>
          </rPr>
          <t>=Profit after tax/
Shareholders Equity</t>
        </r>
      </text>
    </comment>
    <comment ref="E109" authorId="0">
      <text>
        <r>
          <rPr>
            <sz val="9"/>
            <rFont val="Times New Roman"/>
            <charset val="0"/>
          </rPr>
          <t xml:space="preserve">Alex:
ROA= 
Net Income/ Total Asset
</t>
        </r>
      </text>
    </comment>
    <comment ref="E110" authorId="1">
      <text>
        <r>
          <rPr>
            <b/>
            <sz val="9"/>
            <rFont val="Tahoma"/>
            <charset val="134"/>
          </rPr>
          <t>Alex:</t>
        </r>
        <r>
          <rPr>
            <sz val="9"/>
            <rFont val="Tahoma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Payout ratio
</t>
        </r>
        <r>
          <rPr>
            <sz val="9"/>
            <rFont val="Tahoma"/>
            <charset val="134"/>
          </rPr>
          <t xml:space="preserve">
*Data is provided by QuickFS*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<sst xmlns="http://schemas.openxmlformats.org/spreadsheetml/2006/main" count="415" uniqueCount="163">
  <si>
    <t>Online References:</t>
  </si>
  <si>
    <t>Retail Gazette</t>
  </si>
  <si>
    <t>QuickFS</t>
  </si>
  <si>
    <t>Eurostat</t>
  </si>
  <si>
    <t>Statista</t>
  </si>
  <si>
    <t>Simply Wall St</t>
  </si>
  <si>
    <t>Centre for Retail Research</t>
  </si>
  <si>
    <t>Column1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</si>
  <si>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</si>
  <si>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</si>
  <si>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</si>
  <si>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</si>
  <si>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</si>
  <si>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</si>
  <si>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</si>
  <si>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</si>
  <si>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</si>
  <si>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</si>
  <si>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</si>
  <si>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</si>
  <si>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</si>
  <si>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</si>
  <si>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</si>
  <si>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Returns</t>
  </si>
  <si>
    <t>Return on Assets</t>
  </si>
  <si>
    <t>Key Ratios- Koninklijke Ahold Delhaize NV (AD:NL)</t>
  </si>
  <si>
    <t>Return on Equity</t>
  </si>
  <si>
    <t>Return on Invested Capital</t>
  </si>
  <si>
    <t>Return on Capital Employed</t>
  </si>
  <si>
    <t>Return on Tangible Capital Employed</t>
  </si>
  <si>
    <t>Margins as % of Revenue</t>
  </si>
  <si>
    <t>Gross Margin</t>
  </si>
  <si>
    <t>EBITDA Margin</t>
  </si>
  <si>
    <t>Operating Margin</t>
  </si>
  <si>
    <t>Pretax Margin</t>
  </si>
  <si>
    <t>Net Margin</t>
  </si>
  <si>
    <t>Free Cash Margin</t>
  </si>
  <si>
    <t>Capital Structure</t>
  </si>
  <si>
    <t>Assets to Equity</t>
  </si>
  <si>
    <t>Equity to Assets</t>
  </si>
  <si>
    <t>Debt to Equity</t>
  </si>
  <si>
    <t>Debt to Assets</t>
  </si>
  <si>
    <t>Year-Over-Year Growth</t>
  </si>
  <si>
    <t>Revenue</t>
  </si>
  <si>
    <t>Gross Profit</t>
  </si>
  <si>
    <t>EBITDA</t>
  </si>
  <si>
    <t>Operating Income</t>
  </si>
  <si>
    <t>Pretax Income</t>
  </si>
  <si>
    <t>Net Income</t>
  </si>
  <si>
    <t>Diluted EPS</t>
  </si>
  <si>
    <t>Diluted Shares</t>
  </si>
  <si>
    <t>PP&amp;E</t>
  </si>
  <si>
    <t>Total Assets</t>
  </si>
  <si>
    <t>Equity</t>
  </si>
  <si>
    <t>Cash from Operations</t>
  </si>
  <si>
    <t>Capital Expenditures</t>
  </si>
  <si>
    <t>-</t>
  </si>
  <si>
    <t>Free Cash Flow</t>
  </si>
  <si>
    <t>Supplementary Items</t>
  </si>
  <si>
    <t>Book Value</t>
  </si>
  <si>
    <t>Tangible Book Value</t>
  </si>
  <si>
    <t>Per-Share Items</t>
  </si>
  <si>
    <t>Valuation Metrics</t>
  </si>
  <si>
    <t>Market Capitalization</t>
  </si>
  <si>
    <t>Price-to-Earnings</t>
  </si>
  <si>
    <t>Price-to-Book</t>
  </si>
  <si>
    <t>Price-to-Sales</t>
  </si>
  <si>
    <t>Dividends</t>
  </si>
  <si>
    <t>Dividends per share</t>
  </si>
  <si>
    <t>Payout Ratio</t>
  </si>
  <si>
    <t>Quick Ratio</t>
  </si>
  <si>
    <t>Cash Ratio</t>
  </si>
  <si>
    <t>Inventory Turnover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</si>
  <si>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</si>
  <si>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</si>
  <si>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</si>
  <si>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</si>
  <si>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</si>
  <si>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</si>
  <si>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</si>
  <si>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</si>
  <si>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</si>
  <si>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</si>
  <si>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</si>
  <si>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Liabilities &amp; Equity</t>
  </si>
  <si>
    <t>Accounts Payable</t>
  </si>
  <si>
    <t>Tax Payable</t>
  </si>
  <si>
    <t>Short-Term Debt</t>
  </si>
  <si>
    <t>Current Portion of Capital Leases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</si>
  <si>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</si>
  <si>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</si>
  <si>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</si>
  <si>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</si>
  <si>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</si>
  <si>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</si>
  <si>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</si>
  <si>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</si>
  <si>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</si>
  <si>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</si>
  <si>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Minority Interest</t>
  </si>
  <si>
    <t>Other</t>
  </si>
  <si>
    <t>Shareholders' Equity</t>
  </si>
  <si>
    <t>TTM</t>
  </si>
  <si>
    <t>Cost of Goods Sold</t>
  </si>
  <si>
    <t>Operating Expenses</t>
  </si>
  <si>
    <t>Sales, General, &amp; Administrative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</si>
  <si>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</si>
  <si>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</si>
  <si>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</si>
  <si>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</si>
  <si>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</si>
  <si>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</si>
  <si>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</si>
  <si>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EPS (Basic)</t>
  </si>
  <si>
    <t>EPS (Diluted)</t>
  </si>
  <si>
    <t>Shares (Basic)</t>
  </si>
  <si>
    <t>Shares (Diluted)</t>
  </si>
  <si>
    <t>Types</t>
  </si>
  <si>
    <t>Carrefour SA (CA:FR)</t>
  </si>
  <si>
    <t>Other Operating Expense</t>
  </si>
  <si>
    <t>Calculation Sheet</t>
  </si>
  <si>
    <t>Profitability Ratios</t>
  </si>
  <si>
    <t>Net Profit Margin</t>
  </si>
  <si>
    <t>Liquidity Ratios</t>
  </si>
  <si>
    <t>Debt to Equity Ratio</t>
  </si>
  <si>
    <t>Valuation Ratios</t>
  </si>
  <si>
    <t>Price to Earning Ratio</t>
  </si>
  <si>
    <t>Market Capitalisation</t>
  </si>
  <si>
    <t>Asset Efficiency</t>
  </si>
  <si>
    <t>Asset Turnover</t>
  </si>
  <si>
    <t>Working Capital Ratios</t>
  </si>
  <si>
    <t>Operating Return</t>
  </si>
  <si>
    <t>Return on Equity (ROE)</t>
  </si>
  <si>
    <t>Return on Total Assets</t>
  </si>
  <si>
    <t>tsco</t>
  </si>
  <si>
    <t>Ahold</t>
  </si>
  <si>
    <t>Carrefour</t>
  </si>
  <si>
    <t>Tsco</t>
  </si>
  <si>
    <t>carrefour</t>
  </si>
  <si>
    <t>Net profit margin</t>
  </si>
  <si>
    <t>ahold</t>
  </si>
  <si>
    <t>yoy</t>
  </si>
  <si>
    <t>Item</t>
  </si>
  <si>
    <t>yoy 2024-2025</t>
  </si>
  <si>
    <t>yoy 2025-2026</t>
  </si>
  <si>
    <t>yoy 2026-2027</t>
  </si>
  <si>
    <t>yoy 2027-2028</t>
  </si>
  <si>
    <t>yoy 2028-2029</t>
  </si>
  <si>
    <t>Price to Earning Ratio-TSCO</t>
  </si>
  <si>
    <t>Diluted EPS-TSCO</t>
  </si>
  <si>
    <t>Price to Earning Ratio-KAD</t>
  </si>
  <si>
    <t>Diluted EPS-KAD</t>
  </si>
  <si>
    <t>cf</t>
  </si>
  <si>
    <t>Price to Earning Ratio-Carrefour</t>
  </si>
  <si>
    <t>Diluted EPS-Carrefour</t>
  </si>
  <si>
    <t>Metrics</t>
  </si>
  <si>
    <t>carrrefour</t>
  </si>
  <si>
    <t>Tesco</t>
  </si>
  <si>
    <t>Other competitors</t>
  </si>
  <si>
    <t>KAD</t>
  </si>
  <si>
    <t>eu</t>
  </si>
  <si>
    <t>Inflatin rate (Groceries)</t>
  </si>
  <si>
    <t>consumption 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</si>
</sst>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00_ "/>
    <numFmt numFmtId="177" formatCode="0.000_ "/>
    <numFmt numFmtId="178" formatCode="0.000"/>
    <numFmt numFmtId="179" formatCode="0.0%"/>
    <numFmt numFmtId="180" formatCode="dd/mm/yyyy;@"/>
    <numFmt numFmtId="181" formatCode="mmm\-yy"/>
    <numFmt numFmtId="182" formatCode="[$€-2]\ #,##0.00;[Red][$€-2]\ #,##0.00"/>
  </numFmts>
  <fonts count="3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7.5"/>
      <color rgb="FF333333"/>
      <name val="Verdana"/>
      <charset val="134"/>
    </font>
    <font>
      <sz val="7.5"/>
      <color rgb="FF333333"/>
      <name val="Verdana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</font>
    <font>
      <b/>
      <sz val="9"/>
      <color rgb="FF909090"/>
      <name val="Verdana"/>
      <charset val="134"/>
    </font>
    <font>
      <b/>
      <sz val="9"/>
      <color rgb="FF333333"/>
      <name val="Verdana"/>
      <charset val="134"/>
    </font>
    <font>
      <sz val="13"/>
      <color rgb="FF003366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ahoma"/>
      <charset val="134"/>
    </font>
    <font>
      <sz val="9"/>
      <name val="Times New Roman"/>
      <charset val="0"/>
    </font>
    <font>
      <b/>
      <sz val="9"/>
      <name val="Times New Roman"/>
      <charset val="0"/>
    </font>
    <font>
      <b/>
      <sz val="9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E2E5E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theme="4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/>
      <top style="medium">
        <color rgb="FFE8E8E8"/>
      </top>
      <bottom style="thin">
        <color theme="4" tint="0.399975585192419"/>
      </bottom>
      <diagonal/>
    </border>
    <border>
      <left/>
      <right/>
      <top style="medium">
        <color rgb="FFE8E8E8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/>
      </right>
      <top style="medium">
        <color rgb="FFE8E8E8"/>
      </top>
      <bottom style="thin">
        <color theme="4" tint="0.39997558519241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rgb="FFE8E8E8"/>
      </top>
      <bottom style="thin">
        <color theme="4"/>
      </bottom>
      <diagonal/>
    </border>
    <border>
      <left/>
      <right/>
      <top style="thin">
        <color theme="4" tint="0.399975585192419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rgb="FFE8E8E8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23" applyNumberFormat="0" applyAlignment="0" applyProtection="0">
      <alignment vertical="center"/>
    </xf>
    <xf numFmtId="0" fontId="19" fillId="9" borderId="24" applyNumberFormat="0" applyAlignment="0" applyProtection="0">
      <alignment vertical="center"/>
    </xf>
    <xf numFmtId="0" fontId="20" fillId="9" borderId="23" applyNumberFormat="0" applyAlignment="0" applyProtection="0">
      <alignment vertical="center"/>
    </xf>
    <xf numFmtId="0" fontId="21" fillId="10" borderId="25" applyNumberFormat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0" fontId="3" fillId="2" borderId="2" xfId="0" applyNumberFormat="1" applyFont="1" applyFill="1" applyBorder="1" applyAlignment="1">
      <alignment horizontal="right" vertical="top" wrapText="1"/>
    </xf>
    <xf numFmtId="10" fontId="3" fillId="3" borderId="2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center" wrapText="1"/>
    </xf>
    <xf numFmtId="10" fontId="3" fillId="2" borderId="4" xfId="0" applyNumberFormat="1" applyFont="1" applyFill="1" applyBorder="1" applyAlignment="1">
      <alignment horizontal="right" vertical="top" wrapText="1"/>
    </xf>
    <xf numFmtId="10" fontId="3" fillId="3" borderId="4" xfId="0" applyNumberFormat="1" applyFont="1" applyFill="1" applyBorder="1" applyAlignment="1">
      <alignment horizontal="right" vertical="top" wrapText="1"/>
    </xf>
    <xf numFmtId="0" fontId="0" fillId="0" borderId="1" xfId="0" applyFont="1" applyBorder="1">
      <alignment vertical="center"/>
    </xf>
    <xf numFmtId="10" fontId="0" fillId="0" borderId="2" xfId="0" applyNumberFormat="1" applyFont="1" applyBorder="1">
      <alignment vertical="center"/>
    </xf>
    <xf numFmtId="0" fontId="4" fillId="0" borderId="5" xfId="0" applyFont="1" applyFill="1" applyBorder="1" applyAlignment="1">
      <alignment vertical="center"/>
    </xf>
    <xf numFmtId="43" fontId="5" fillId="0" borderId="0" xfId="1" applyFont="1" applyFill="1" applyAlignment="1">
      <alignment vertical="center"/>
    </xf>
    <xf numFmtId="0" fontId="6" fillId="0" borderId="5" xfId="0" applyFont="1" applyFill="1" applyBorder="1" applyAlignment="1">
      <alignment vertical="center"/>
    </xf>
    <xf numFmtId="0" fontId="0" fillId="0" borderId="0" xfId="0" applyBorder="1">
      <alignment vertical="center"/>
    </xf>
    <xf numFmtId="3" fontId="3" fillId="2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right" vertical="top" wrapText="1"/>
    </xf>
    <xf numFmtId="3" fontId="0" fillId="4" borderId="2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2" fontId="5" fillId="0" borderId="0" xfId="0" applyNumberFormat="1" applyFont="1" applyFill="1" applyAlignment="1">
      <alignment vertical="center"/>
    </xf>
    <xf numFmtId="0" fontId="0" fillId="0" borderId="6" xfId="0" applyBorder="1">
      <alignment vertical="center"/>
    </xf>
    <xf numFmtId="0" fontId="6" fillId="0" borderId="7" xfId="0" applyFont="1" applyFill="1" applyBorder="1" applyAlignment="1">
      <alignment vertical="center"/>
    </xf>
    <xf numFmtId="2" fontId="5" fillId="0" borderId="6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176" fontId="5" fillId="0" borderId="0" xfId="0" applyNumberFormat="1" applyFont="1" applyFill="1" applyAlignment="1">
      <alignment vertical="center"/>
    </xf>
    <xf numFmtId="10" fontId="3" fillId="2" borderId="8" xfId="0" applyNumberFormat="1" applyFont="1" applyFill="1" applyBorder="1" applyAlignment="1">
      <alignment horizontal="right" vertical="top" wrapText="1"/>
    </xf>
    <xf numFmtId="10" fontId="3" fillId="2" borderId="9" xfId="0" applyNumberFormat="1" applyFont="1" applyFill="1" applyBorder="1" applyAlignment="1">
      <alignment horizontal="right" vertical="top" wrapText="1"/>
    </xf>
    <xf numFmtId="10" fontId="0" fillId="0" borderId="8" xfId="0" applyNumberFormat="1" applyFont="1" applyBorder="1">
      <alignment vertical="center"/>
    </xf>
    <xf numFmtId="3" fontId="3" fillId="2" borderId="8" xfId="0" applyNumberFormat="1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horizontal="right" vertical="top" wrapText="1"/>
    </xf>
    <xf numFmtId="3" fontId="0" fillId="4" borderId="8" xfId="0" applyNumberFormat="1" applyFont="1" applyFill="1" applyBorder="1">
      <alignment vertical="center"/>
    </xf>
    <xf numFmtId="0" fontId="0" fillId="0" borderId="8" xfId="0" applyFont="1" applyBorder="1">
      <alignment vertical="center"/>
    </xf>
    <xf numFmtId="176" fontId="5" fillId="5" borderId="10" xfId="0" applyNumberFormat="1" applyFont="1" applyFill="1" applyBorder="1" applyAlignment="1">
      <alignment vertical="center"/>
    </xf>
    <xf numFmtId="176" fontId="5" fillId="5" borderId="11" xfId="0" applyNumberFormat="1" applyFont="1" applyFill="1" applyBorder="1" applyAlignment="1">
      <alignment vertical="center"/>
    </xf>
    <xf numFmtId="176" fontId="5" fillId="5" borderId="12" xfId="0" applyNumberFormat="1" applyFont="1" applyFill="1" applyBorder="1" applyAlignment="1">
      <alignment vertical="center"/>
    </xf>
    <xf numFmtId="177" fontId="0" fillId="0" borderId="0" xfId="0" applyNumberFormat="1">
      <alignment vertical="center"/>
    </xf>
    <xf numFmtId="0" fontId="3" fillId="2" borderId="4" xfId="3" applyNumberFormat="1" applyFont="1" applyFill="1" applyBorder="1" applyAlignment="1">
      <alignment horizontal="right" vertical="top" wrapText="1"/>
    </xf>
    <xf numFmtId="0" fontId="3" fillId="3" borderId="4" xfId="3" applyNumberFormat="1" applyFont="1" applyFill="1" applyBorder="1" applyAlignment="1">
      <alignment horizontal="right" vertical="top" wrapText="1"/>
    </xf>
    <xf numFmtId="0" fontId="0" fillId="0" borderId="2" xfId="0" applyNumberFormat="1" applyFont="1" applyBorder="1">
      <alignment vertical="center"/>
    </xf>
    <xf numFmtId="178" fontId="0" fillId="0" borderId="0" xfId="0" applyNumberFormat="1">
      <alignment vertical="center"/>
    </xf>
    <xf numFmtId="179" fontId="5" fillId="0" borderId="0" xfId="3" applyNumberFormat="1" applyFont="1" applyFill="1" applyBorder="1" applyAlignment="1" applyProtection="1">
      <alignment vertical="center"/>
    </xf>
    <xf numFmtId="10" fontId="5" fillId="0" borderId="0" xfId="0" applyNumberFormat="1" applyFont="1" applyFill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9" fontId="5" fillId="0" borderId="0" xfId="3" applyFont="1" applyFill="1" applyAlignment="1">
      <alignment vertical="center"/>
    </xf>
    <xf numFmtId="10" fontId="3" fillId="2" borderId="13" xfId="0" applyNumberFormat="1" applyFont="1" applyFill="1" applyBorder="1" applyAlignment="1">
      <alignment horizontal="right" vertical="top" wrapText="1"/>
    </xf>
    <xf numFmtId="10" fontId="3" fillId="3" borderId="13" xfId="0" applyNumberFormat="1" applyFont="1" applyFill="1" applyBorder="1" applyAlignment="1">
      <alignment horizontal="right" vertical="top" wrapText="1"/>
    </xf>
    <xf numFmtId="10" fontId="3" fillId="2" borderId="6" xfId="0" applyNumberFormat="1" applyFont="1" applyFill="1" applyBorder="1" applyAlignment="1">
      <alignment horizontal="right" vertical="top" wrapText="1"/>
    </xf>
    <xf numFmtId="10" fontId="3" fillId="3" borderId="6" xfId="0" applyNumberFormat="1" applyFont="1" applyFill="1" applyBorder="1" applyAlignment="1">
      <alignment horizontal="right" vertical="top" wrapText="1"/>
    </xf>
    <xf numFmtId="10" fontId="0" fillId="4" borderId="2" xfId="0" applyNumberFormat="1" applyFont="1" applyFill="1" applyBorder="1">
      <alignment vertical="center"/>
    </xf>
    <xf numFmtId="10" fontId="0" fillId="4" borderId="14" xfId="0" applyNumberFormat="1" applyFont="1" applyFill="1" applyBorder="1">
      <alignment vertical="center"/>
    </xf>
    <xf numFmtId="180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0" fillId="0" borderId="0" xfId="3" applyNumberFormat="1">
      <alignment vertical="center"/>
    </xf>
    <xf numFmtId="176" fontId="5" fillId="5" borderId="15" xfId="0" applyNumberFormat="1" applyFont="1" applyFill="1" applyBorder="1" applyAlignment="1">
      <alignment vertical="center"/>
    </xf>
    <xf numFmtId="176" fontId="5" fillId="5" borderId="16" xfId="0" applyNumberFormat="1" applyFont="1" applyFill="1" applyBorder="1" applyAlignment="1">
      <alignment vertical="center"/>
    </xf>
    <xf numFmtId="176" fontId="5" fillId="5" borderId="17" xfId="0" applyNumberFormat="1" applyFont="1" applyFill="1" applyBorder="1" applyAlignment="1">
      <alignment vertical="center"/>
    </xf>
    <xf numFmtId="178" fontId="5" fillId="5" borderId="15" xfId="0" applyNumberFormat="1" applyFont="1" applyFill="1" applyBorder="1" applyAlignment="1">
      <alignment vertical="center"/>
    </xf>
    <xf numFmtId="0" fontId="0" fillId="0" borderId="0" xfId="3" applyNumberFormat="1">
      <alignment vertical="center"/>
    </xf>
    <xf numFmtId="181" fontId="0" fillId="0" borderId="0" xfId="0" applyNumberFormat="1">
      <alignment vertical="center"/>
    </xf>
    <xf numFmtId="9" fontId="0" fillId="0" borderId="0" xfId="0" applyNumberFormat="1">
      <alignment vertical="center"/>
    </xf>
    <xf numFmtId="179" fontId="0" fillId="0" borderId="0" xfId="3" applyNumberFormat="1">
      <alignment vertical="center"/>
    </xf>
    <xf numFmtId="3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4" borderId="1" xfId="0" applyFont="1" applyFill="1" applyBorder="1">
      <alignment vertical="center"/>
    </xf>
    <xf numFmtId="0" fontId="0" fillId="4" borderId="2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7" fillId="2" borderId="0" xfId="0" applyFont="1" applyFill="1" applyAlignment="1">
      <alignment horizontal="left" wrapText="1"/>
    </xf>
    <xf numFmtId="0" fontId="8" fillId="3" borderId="0" xfId="0" applyFont="1" applyFill="1" applyAlignment="1">
      <alignment horizontal="right" wrapText="1"/>
    </xf>
    <xf numFmtId="0" fontId="8" fillId="2" borderId="0" xfId="0" applyFont="1" applyFill="1" applyAlignment="1">
      <alignment horizontal="right" wrapText="1"/>
    </xf>
    <xf numFmtId="0" fontId="8" fillId="6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vertical="center" wrapText="1"/>
    </xf>
    <xf numFmtId="3" fontId="3" fillId="3" borderId="0" xfId="0" applyNumberFormat="1" applyFont="1" applyFill="1" applyAlignment="1">
      <alignment horizontal="right" vertical="top" wrapText="1"/>
    </xf>
    <xf numFmtId="3" fontId="3" fillId="2" borderId="0" xfId="0" applyNumberFormat="1" applyFont="1" applyFill="1" applyAlignment="1">
      <alignment horizontal="right" vertical="top" wrapText="1"/>
    </xf>
    <xf numFmtId="0" fontId="9" fillId="0" borderId="0" xfId="0" applyFont="1">
      <alignment vertical="center"/>
    </xf>
    <xf numFmtId="0" fontId="3" fillId="2" borderId="18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right" vertical="top" wrapText="1"/>
    </xf>
    <xf numFmtId="0" fontId="3" fillId="2" borderId="18" xfId="0" applyFont="1" applyFill="1" applyBorder="1" applyAlignment="1">
      <alignment horizontal="right" vertical="top" wrapText="1"/>
    </xf>
    <xf numFmtId="3" fontId="3" fillId="3" borderId="18" xfId="0" applyNumberFormat="1" applyFont="1" applyFill="1" applyBorder="1" applyAlignment="1">
      <alignment horizontal="right" vertical="top" wrapText="1"/>
    </xf>
    <xf numFmtId="3" fontId="3" fillId="2" borderId="18" xfId="0" applyNumberFormat="1" applyFont="1" applyFill="1" applyBorder="1" applyAlignment="1">
      <alignment horizontal="right" vertical="top" wrapText="1"/>
    </xf>
    <xf numFmtId="0" fontId="3" fillId="2" borderId="19" xfId="0" applyFont="1" applyFill="1" applyBorder="1" applyAlignment="1">
      <alignment horizontal="left" vertical="center" wrapText="1"/>
    </xf>
    <xf numFmtId="3" fontId="3" fillId="3" borderId="19" xfId="0" applyNumberFormat="1" applyFont="1" applyFill="1" applyBorder="1" applyAlignment="1">
      <alignment horizontal="right" vertical="top" wrapText="1"/>
    </xf>
    <xf numFmtId="3" fontId="3" fillId="2" borderId="19" xfId="0" applyNumberFormat="1" applyFont="1" applyFill="1" applyBorder="1" applyAlignment="1">
      <alignment horizontal="right" vertical="top" wrapText="1"/>
    </xf>
    <xf numFmtId="0" fontId="3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19" xfId="0" applyFont="1" applyFill="1" applyBorder="1" applyAlignment="1">
      <alignment horizontal="left" vertical="center" wrapText="1"/>
    </xf>
    <xf numFmtId="3" fontId="2" fillId="3" borderId="19" xfId="0" applyNumberFormat="1" applyFont="1" applyFill="1" applyBorder="1" applyAlignment="1">
      <alignment horizontal="right" vertical="top" wrapText="1"/>
    </xf>
    <xf numFmtId="3" fontId="2" fillId="2" borderId="19" xfId="0" applyNumberFormat="1" applyFont="1" applyFill="1" applyBorder="1" applyAlignment="1">
      <alignment horizontal="right" vertical="top" wrapText="1"/>
    </xf>
    <xf numFmtId="0" fontId="8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3" borderId="19" xfId="0" applyFont="1" applyFill="1" applyBorder="1" applyAlignment="1">
      <alignment horizontal="right" vertical="top" wrapText="1"/>
    </xf>
    <xf numFmtId="0" fontId="2" fillId="2" borderId="19" xfId="0" applyFont="1" applyFill="1" applyBorder="1" applyAlignment="1">
      <alignment horizontal="right" vertical="top" wrapText="1"/>
    </xf>
    <xf numFmtId="182" fontId="3" fillId="3" borderId="18" xfId="0" applyNumberFormat="1" applyFont="1" applyFill="1" applyBorder="1" applyAlignment="1">
      <alignment horizontal="right" vertical="top" wrapText="1"/>
    </xf>
    <xf numFmtId="182" fontId="3" fillId="2" borderId="18" xfId="0" applyNumberFormat="1" applyFont="1" applyFill="1" applyBorder="1" applyAlignment="1">
      <alignment horizontal="right" vertical="top" wrapText="1"/>
    </xf>
    <xf numFmtId="0" fontId="0" fillId="6" borderId="0" xfId="0" applyFill="1">
      <alignment vertical="center"/>
    </xf>
    <xf numFmtId="10" fontId="3" fillId="3" borderId="0" xfId="0" applyNumberFormat="1" applyFont="1" applyFill="1" applyAlignment="1">
      <alignment horizontal="right" vertical="top" wrapText="1"/>
    </xf>
    <xf numFmtId="10" fontId="3" fillId="2" borderId="0" xfId="0" applyNumberFormat="1" applyFont="1" applyFill="1" applyAlignment="1">
      <alignment horizontal="right" vertical="top" wrapText="1"/>
    </xf>
    <xf numFmtId="10" fontId="3" fillId="3" borderId="18" xfId="0" applyNumberFormat="1" applyFont="1" applyFill="1" applyBorder="1" applyAlignment="1">
      <alignment horizontal="right" vertical="top" wrapText="1"/>
    </xf>
    <xf numFmtId="10" fontId="3" fillId="2" borderId="18" xfId="0" applyNumberFormat="1" applyFont="1" applyFill="1" applyBorder="1" applyAlignment="1">
      <alignment horizontal="right" vertical="top" wrapText="1"/>
    </xf>
    <xf numFmtId="0" fontId="3" fillId="3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vertical="top" wrapText="1"/>
    </xf>
    <xf numFmtId="182" fontId="3" fillId="3" borderId="0" xfId="0" applyNumberFormat="1" applyFont="1" applyFill="1" applyAlignment="1">
      <alignment horizontal="right" vertical="top" wrapText="1"/>
    </xf>
    <xf numFmtId="182" fontId="3" fillId="2" borderId="0" xfId="0" applyNumberFormat="1" applyFont="1" applyFill="1" applyAlignment="1">
      <alignment horizontal="right" vertical="top" wrapText="1"/>
    </xf>
    <xf numFmtId="0" fontId="0" fillId="0" borderId="0" xfId="0" applyFill="1">
      <alignment vertical="center"/>
    </xf>
    <xf numFmtId="0" fontId="10" fillId="0" borderId="0" xfId="6" applyFill="1">
      <alignment vertical="center"/>
    </xf>
    <xf numFmtId="0" fontId="10" fillId="0" borderId="0" xfId="6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en-US" sz="1200"/>
              <a:t>Inflation Rate- Grocery vs Consumption Index- Grocery</a:t>
            </a:r>
            <a:endParaRPr lang="en-GB" altLang="en-US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Cal!$K$146</c:f>
              <c:strCache>
                <c:ptCount val="1"/>
                <c:pt idx="0">
                  <c:v>Inflatin rate (Groceries)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Cal!$J$147:$J$152</c:f>
              <c:numCache>
                <c:formatCode>mmm\-yy</c:formatCode>
                <c:ptCount val="6"/>
                <c:pt idx="0">
                  <c:v>44927</c:v>
                </c:pt>
                <c:pt idx="1">
                  <c:v>45047</c:v>
                </c:pt>
                <c:pt idx="2">
                  <c:v>45170</c:v>
                </c:pt>
                <c:pt idx="3">
                  <c:v>45292</c:v>
                </c:pt>
                <c:pt idx="4">
                  <c:v>45413</c:v>
                </c:pt>
                <c:pt idx="5">
                  <c:v>45627</c:v>
                </c:pt>
              </c:numCache>
            </c:numRef>
          </c:xVal>
          <c:yVal>
            <c:numRef>
              <c:f>Cal!$K$147:$K$152</c:f>
              <c:numCache>
                <c:formatCode>0.00%</c:formatCode>
                <c:ptCount val="6"/>
                <c:pt idx="0">
                  <c:v>0.167</c:v>
                </c:pt>
                <c:pt idx="1">
                  <c:v>0.183</c:v>
                </c:pt>
                <c:pt idx="2">
                  <c:v>0.121</c:v>
                </c:pt>
                <c:pt idx="3">
                  <c:v>0.069</c:v>
                </c:pt>
                <c:pt idx="4">
                  <c:v>0.017</c:v>
                </c:pt>
                <c:pt idx="5" c:formatCode="0%">
                  <c:v>0.02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Cal!$L$146</c:f>
              <c:strCache>
                <c:ptCount val="1"/>
                <c:pt idx="0">
                  <c:v>consumption index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Cal!$J$147:$J$152</c:f>
              <c:numCache>
                <c:formatCode>mmm\-yy</c:formatCode>
                <c:ptCount val="6"/>
                <c:pt idx="0">
                  <c:v>44927</c:v>
                </c:pt>
                <c:pt idx="1">
                  <c:v>45047</c:v>
                </c:pt>
                <c:pt idx="2">
                  <c:v>45170</c:v>
                </c:pt>
                <c:pt idx="3">
                  <c:v>45292</c:v>
                </c:pt>
                <c:pt idx="4">
                  <c:v>45413</c:v>
                </c:pt>
                <c:pt idx="5">
                  <c:v>45627</c:v>
                </c:pt>
              </c:numCache>
            </c:numRef>
          </c:xVal>
          <c:yVal>
            <c:numRef>
              <c:f>Cal!$L$147:$L$152</c:f>
              <c:numCache>
                <c:formatCode>0.0%</c:formatCode>
                <c:ptCount val="6"/>
                <c:pt idx="0">
                  <c:v>0.0288844621513944</c:v>
                </c:pt>
                <c:pt idx="1">
                  <c:v>0.027760378110586</c:v>
                </c:pt>
                <c:pt idx="2">
                  <c:v>-0.00678726763997008</c:v>
                </c:pt>
                <c:pt idx="3">
                  <c:v>0.0117706125181301</c:v>
                </c:pt>
                <c:pt idx="4">
                  <c:v>-0.00328058664608259</c:v>
                </c:pt>
                <c:pt idx="5">
                  <c:v>0.00818697275618863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117069"/>
        <c:axId val="586962707"/>
      </c:scatterChart>
      <c:valAx>
        <c:axId val="43311706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6962707"/>
        <c:crosses val="autoZero"/>
        <c:crossBetween val="midCat"/>
      </c:valAx>
      <c:valAx>
        <c:axId val="5869627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3117069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5bca1ee-1155-4a3f-b9e7-1a6933cfc48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Inflation Rate- Grocery vs Consumption Index- Grocery</a:t>
            </a:r>
            <a:endParaRPr sz="1200"/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sz="1200"/>
          </a:p>
        </c:rich>
      </c:tx>
      <c:layout>
        <c:manualLayout>
          <c:xMode val="edge"/>
          <c:yMode val="edge"/>
          <c:x val="0.12988973483854"/>
          <c:y val="0.0068618481244281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Cal!$F$147</c:f>
              <c:strCache>
                <c:ptCount val="1"/>
                <c:pt idx="0">
                  <c:v>Inflatin rate (Groceries)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Cal!$E$148:$E$153</c:f>
              <c:numCache>
                <c:formatCode>mmm\-yy</c:formatCode>
                <c:ptCount val="6"/>
                <c:pt idx="0">
                  <c:v>44927</c:v>
                </c:pt>
                <c:pt idx="1">
                  <c:v>45047</c:v>
                </c:pt>
                <c:pt idx="2">
                  <c:v>45170</c:v>
                </c:pt>
                <c:pt idx="3">
                  <c:v>45292</c:v>
                </c:pt>
                <c:pt idx="4">
                  <c:v>45413</c:v>
                </c:pt>
                <c:pt idx="5">
                  <c:v>45627</c:v>
                </c:pt>
              </c:numCache>
            </c:numRef>
          </c:xVal>
          <c:yVal>
            <c:numRef>
              <c:f>Cal!$F$148:$F$153</c:f>
              <c:numCache>
                <c:formatCode>0.00%</c:formatCode>
                <c:ptCount val="6"/>
                <c:pt idx="0">
                  <c:v>0.18</c:v>
                </c:pt>
                <c:pt idx="1">
                  <c:v>0.154</c:v>
                </c:pt>
                <c:pt idx="2">
                  <c:v>0.0936</c:v>
                </c:pt>
                <c:pt idx="3">
                  <c:v>0.0507</c:v>
                </c:pt>
                <c:pt idx="4">
                  <c:v>0.016</c:v>
                </c:pt>
                <c:pt idx="5">
                  <c:v>0.024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Cal!$G$147</c:f>
              <c:strCache>
                <c:ptCount val="1"/>
                <c:pt idx="0">
                  <c:v>consumption index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Cal!$E$148:$E$153</c:f>
              <c:numCache>
                <c:formatCode>mmm\-yy</c:formatCode>
                <c:ptCount val="6"/>
                <c:pt idx="0">
                  <c:v>44927</c:v>
                </c:pt>
                <c:pt idx="1">
                  <c:v>45047</c:v>
                </c:pt>
                <c:pt idx="2">
                  <c:v>45170</c:v>
                </c:pt>
                <c:pt idx="3">
                  <c:v>45292</c:v>
                </c:pt>
                <c:pt idx="4">
                  <c:v>45413</c:v>
                </c:pt>
                <c:pt idx="5">
                  <c:v>45627</c:v>
                </c:pt>
              </c:numCache>
            </c:numRef>
          </c:xVal>
          <c:yVal>
            <c:numRef>
              <c:f>Cal!$G$148:$G$153</c:f>
              <c:numCache>
                <c:formatCode>0.00%</c:formatCode>
                <c:ptCount val="6"/>
                <c:pt idx="0">
                  <c:v>-0.002</c:v>
                </c:pt>
                <c:pt idx="1">
                  <c:v>0.001</c:v>
                </c:pt>
                <c:pt idx="2" c:formatCode="0%">
                  <c:v>0</c:v>
                </c:pt>
                <c:pt idx="3">
                  <c:v>0.003</c:v>
                </c:pt>
                <c:pt idx="4">
                  <c:v>0.001</c:v>
                </c:pt>
                <c:pt idx="5">
                  <c:v>0.008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957314"/>
        <c:axId val="929887090"/>
      </c:scatterChart>
      <c:valAx>
        <c:axId val="78295731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887090"/>
        <c:crosses val="autoZero"/>
        <c:crossBetween val="midCat"/>
      </c:valAx>
      <c:valAx>
        <c:axId val="9298870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2957314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2d8aee3-1897-4640-80bd-e825fd89fb2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7620</xdr:colOff>
      <xdr:row>1</xdr:row>
      <xdr:rowOff>167640</xdr:rowOff>
    </xdr:from>
    <xdr:to>
      <xdr:col>10</xdr:col>
      <xdr:colOff>182880</xdr:colOff>
      <xdr:row>13</xdr:row>
      <xdr:rowOff>99060</xdr:rowOff>
    </xdr:to>
    <xdr:sp>
      <xdr:nvSpPr>
        <xdr:cNvPr id="2" name="Frame 1"/>
        <xdr:cNvSpPr/>
      </xdr:nvSpPr>
      <xdr:spPr>
        <a:xfrm>
          <a:off x="5532120" y="434340"/>
          <a:ext cx="7109460" cy="2125980"/>
        </a:xfrm>
        <a:prstGeom prst="frame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73660</xdr:colOff>
      <xdr:row>12</xdr:row>
      <xdr:rowOff>35560</xdr:rowOff>
    </xdr:from>
    <xdr:to>
      <xdr:col>11</xdr:col>
      <xdr:colOff>385445</xdr:colOff>
      <xdr:row>34</xdr:row>
      <xdr:rowOff>8890</xdr:rowOff>
    </xdr:to>
    <xdr:sp>
      <xdr:nvSpPr>
        <xdr:cNvPr id="3" name="Frame 2"/>
        <xdr:cNvSpPr/>
      </xdr:nvSpPr>
      <xdr:spPr>
        <a:xfrm>
          <a:off x="1292860" y="2313940"/>
          <a:ext cx="12336145" cy="4015740"/>
        </a:xfrm>
        <a:prstGeom prst="frame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55880</xdr:colOff>
      <xdr:row>32</xdr:row>
      <xdr:rowOff>93980</xdr:rowOff>
    </xdr:from>
    <xdr:to>
      <xdr:col>11</xdr:col>
      <xdr:colOff>367665</xdr:colOff>
      <xdr:row>54</xdr:row>
      <xdr:rowOff>67310</xdr:rowOff>
    </xdr:to>
    <xdr:sp>
      <xdr:nvSpPr>
        <xdr:cNvPr id="4" name="Frame 3"/>
        <xdr:cNvSpPr/>
      </xdr:nvSpPr>
      <xdr:spPr>
        <a:xfrm>
          <a:off x="1275080" y="6049010"/>
          <a:ext cx="12336145" cy="4015740"/>
        </a:xfrm>
        <a:prstGeom prst="frame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1053465</xdr:colOff>
      <xdr:row>50</xdr:row>
      <xdr:rowOff>6985</xdr:rowOff>
    </xdr:from>
    <xdr:to>
      <xdr:col>16</xdr:col>
      <xdr:colOff>180975</xdr:colOff>
      <xdr:row>96</xdr:row>
      <xdr:rowOff>96520</xdr:rowOff>
    </xdr:to>
    <xdr:sp>
      <xdr:nvSpPr>
        <xdr:cNvPr id="5" name="Frame 4"/>
        <xdr:cNvSpPr/>
      </xdr:nvSpPr>
      <xdr:spPr>
        <a:xfrm>
          <a:off x="2272665" y="9272905"/>
          <a:ext cx="16167100" cy="8540115"/>
        </a:xfrm>
        <a:prstGeom prst="frame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1640205</xdr:colOff>
      <xdr:row>93</xdr:row>
      <xdr:rowOff>93980</xdr:rowOff>
    </xdr:from>
    <xdr:to>
      <xdr:col>11</xdr:col>
      <xdr:colOff>584200</xdr:colOff>
      <xdr:row>115</xdr:row>
      <xdr:rowOff>40005</xdr:rowOff>
    </xdr:to>
    <xdr:sp>
      <xdr:nvSpPr>
        <xdr:cNvPr id="6" name="Frame 5"/>
        <xdr:cNvSpPr/>
      </xdr:nvSpPr>
      <xdr:spPr>
        <a:xfrm>
          <a:off x="2859405" y="17261840"/>
          <a:ext cx="10968355" cy="3988435"/>
        </a:xfrm>
        <a:prstGeom prst="frame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164465</xdr:colOff>
      <xdr:row>154</xdr:row>
      <xdr:rowOff>16510</xdr:rowOff>
    </xdr:from>
    <xdr:to>
      <xdr:col>17</xdr:col>
      <xdr:colOff>86360</xdr:colOff>
      <xdr:row>172</xdr:row>
      <xdr:rowOff>15240</xdr:rowOff>
    </xdr:to>
    <xdr:graphicFrame>
      <xdr:nvGraphicFramePr>
        <xdr:cNvPr id="7" name="Chart 6"/>
        <xdr:cNvGraphicFramePr/>
      </xdr:nvGraphicFramePr>
      <xdr:xfrm>
        <a:off x="13408025" y="28359100"/>
        <a:ext cx="5897245" cy="3290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243205</xdr:colOff>
      <xdr:row>154</xdr:row>
      <xdr:rowOff>149225</xdr:rowOff>
    </xdr:from>
    <xdr:to>
      <xdr:col>7</xdr:col>
      <xdr:colOff>520065</xdr:colOff>
      <xdr:row>169</xdr:row>
      <xdr:rowOff>149225</xdr:rowOff>
    </xdr:to>
    <xdr:graphicFrame>
      <xdr:nvGraphicFramePr>
        <xdr:cNvPr id="8" name="Chart 7"/>
        <xdr:cNvGraphicFramePr/>
      </xdr:nvGraphicFramePr>
      <xdr:xfrm>
        <a:off x="5767705" y="2849181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940435</xdr:colOff>
      <xdr:row>111</xdr:row>
      <xdr:rowOff>160020</xdr:rowOff>
    </xdr:from>
    <xdr:to>
      <xdr:col>12</xdr:col>
      <xdr:colOff>34290</xdr:colOff>
      <xdr:row>135</xdr:row>
      <xdr:rowOff>74295</xdr:rowOff>
    </xdr:to>
    <xdr:sp>
      <xdr:nvSpPr>
        <xdr:cNvPr id="9" name="Frame 8"/>
        <xdr:cNvSpPr/>
      </xdr:nvSpPr>
      <xdr:spPr>
        <a:xfrm>
          <a:off x="2159635" y="20638770"/>
          <a:ext cx="12085955" cy="4303395"/>
        </a:xfrm>
        <a:prstGeom prst="frame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1453515</xdr:colOff>
      <xdr:row>141</xdr:row>
      <xdr:rowOff>29845</xdr:rowOff>
    </xdr:from>
    <xdr:to>
      <xdr:col>17</xdr:col>
      <xdr:colOff>688340</xdr:colOff>
      <xdr:row>178</xdr:row>
      <xdr:rowOff>103505</xdr:rowOff>
    </xdr:to>
    <xdr:sp>
      <xdr:nvSpPr>
        <xdr:cNvPr id="10" name="Frame 9"/>
        <xdr:cNvSpPr/>
      </xdr:nvSpPr>
      <xdr:spPr>
        <a:xfrm>
          <a:off x="5187315" y="25994995"/>
          <a:ext cx="14719935" cy="6840220"/>
        </a:xfrm>
        <a:prstGeom prst="frame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User10\Desktop\Project one\Peer Group Analysi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 online"/>
      <sheetName val="KAD ratios"/>
      <sheetName val="carrefour ratios"/>
      <sheetName val="Cal"/>
      <sheetName val="Intro"/>
      <sheetName val="Balance Sheet"/>
      <sheetName val="Income&amp;Expenditure"/>
      <sheetName val="Cash-flow "/>
      <sheetName val="Ratios+Forecast"/>
      <sheetName val="Peer Group Analysis"/>
      <sheetName val="Tesco Rati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0">
          <cell r="B30" t="str">
            <v>Gross Margin</v>
          </cell>
          <cell r="C30">
            <v>0.0705444905407034</v>
          </cell>
          <cell r="D30">
            <v>0.0652305353533609</v>
          </cell>
          <cell r="E30">
            <v>0.0755249087115284</v>
          </cell>
          <cell r="F30">
            <v>0.0514528030372616</v>
          </cell>
          <cell r="G30">
            <v>0.0711132620587502</v>
          </cell>
        </row>
        <row r="31">
          <cell r="B31" t="str">
            <v>Operating Margin</v>
          </cell>
          <cell r="C31">
            <v>0.0393004079805822</v>
          </cell>
          <cell r="D31">
            <v>0.0333926442897369</v>
          </cell>
          <cell r="E31">
            <v>0.0419437923839332</v>
          </cell>
          <cell r="F31">
            <v>0.0214935243868834</v>
          </cell>
          <cell r="G31">
            <v>0.0403449337850323</v>
          </cell>
        </row>
        <row r="32">
          <cell r="B32" t="str">
            <v>Net profit margin</v>
          </cell>
          <cell r="C32">
            <v>0.0167151538104009</v>
          </cell>
          <cell r="D32">
            <v>0.102855563425294</v>
          </cell>
          <cell r="E32">
            <v>0.0241425404277517</v>
          </cell>
          <cell r="F32">
            <v>0.0112825694253085</v>
          </cell>
          <cell r="G32">
            <v>0.0174226758766334</v>
          </cell>
        </row>
      </sheetData>
      <sheetData sheetId="9"/>
      <sheetData sheetId="10"/>
    </sheetDataSet>
  </externalBook>
</externalLink>
</file>

<file path=xl/tables/table1.xml><?xml version="1.0" encoding="utf-8"?>
<table xmlns="http://schemas.openxmlformats.org/spreadsheetml/2006/main" id="1" name="Table5" displayName="Table5" ref="A1:L63">
  <autoFilter xmlns:etc="http://www.wps.cn/officeDocument/2017/etCustomData" ref="A1:L63" etc:filterBottomFollowUsedRange="0"/>
  <tableColumns count="12">
    <tableColumn id="1" name="Column1" totalsRowLabel="Total"/>
    <tableColumn id="2" name="2015"/>
    <tableColumn id="3" name="2016"/>
    <tableColumn id="4" name="2017"/>
    <tableColumn id="5" name="2018"/>
    <tableColumn id="6" name="2019"/>
    <tableColumn id="7" name="2020"/>
    <tableColumn id="8" name="2021"/>
    <tableColumn id="9" name="2022"/>
    <tableColumn id="10" name="2023"/>
    <tableColumn id="11" name="2024" totalsRowFunction="sum"/>
    <tableColumn id="12" name="2025"/>
  </tableColumns>
  <tableStyleInfo name="TableStylePreset3_Accent1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54" totalsRowShown="0">
  <autoFilter xmlns:etc="http://www.wps.cn/officeDocument/2017/etCustomData" ref="A1:L54" etc:filterBottomFollowUsedRange="0"/>
  <tableColumns count="12">
    <tableColumn id="1" name="Types"/>
    <tableColumn id="2" name="2015"/>
    <tableColumn id="3" name="2016"/>
    <tableColumn id="4" name="2017"/>
    <tableColumn id="5" name="2018"/>
    <tableColumn id="6" name="2019"/>
    <tableColumn id="7" name="2020"/>
    <tableColumn id="8" name="2021"/>
    <tableColumn id="9" name="2022"/>
    <tableColumn id="10" name="2023"/>
    <tableColumn id="11" name="2024"/>
    <tableColumn id="12" name="2025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retailgazette.co.uk/blog/2025/04/tesco-price-wars-asda/" TargetMode="External"/><Relationship Id="rId5" Type="http://schemas.openxmlformats.org/officeDocument/2006/relationships/hyperlink" Target="https://www.retailresearch.org/retail-forecast.html" TargetMode="External"/><Relationship Id="rId4" Type="http://schemas.openxmlformats.org/officeDocument/2006/relationships/hyperlink" Target="https://simplywall.st/markets/gb/consumer-staples/food-staples-retail" TargetMode="External"/><Relationship Id="rId3" Type="http://schemas.openxmlformats.org/officeDocument/2006/relationships/hyperlink" Target="https://quickfs.net/" TargetMode="External"/><Relationship Id="rId2" Type="http://schemas.openxmlformats.org/officeDocument/2006/relationships/hyperlink" Target="https://www.statista.com/statistics/680184/inflation-rate-food-in-european-union-eu/" TargetMode="External"/><Relationship Id="rId1" Type="http://schemas.openxmlformats.org/officeDocument/2006/relationships/hyperlink" Target="https://ec.europa.eu/eurostat/web/products-euro-indicators/w/2-28012025-a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6"/>
  <sheetViews>
    <sheetView workbookViewId="0">
      <selection activeCell="M5" sqref="M5"/>
    </sheetView>
  </sheetViews>
  <sheetFormatPr defaultColWidth="8.88888888888889" defaultRowHeight="14.4" outlineLevelRow="5"/>
  <cols>
    <col min="2" max="2" width="17.2222222222222" customWidth="1"/>
    <col min="4" max="4" width="13.5555555555556" customWidth="1"/>
    <col min="5" max="5" width="8" customWidth="1"/>
    <col min="6" max="6" width="8.55555555555556" customWidth="1"/>
    <col min="7" max="7" width="7.77777777777778" customWidth="1"/>
    <col min="8" max="8" width="13.4444444444444" customWidth="1"/>
    <col min="9" max="9" width="8.33333333333333" customWidth="1"/>
  </cols>
  <sheetData>
    <row r="6" ht="43.2" spans="2:9">
      <c r="B6" t="s">
        <v>0</v>
      </c>
      <c r="C6" s="105"/>
      <c r="D6" s="106" t="s">
        <v>1</v>
      </c>
      <c r="E6" s="106" t="s">
        <v>2</v>
      </c>
      <c r="F6" s="106" t="s">
        <v>3</v>
      </c>
      <c r="G6" s="106" t="s">
        <v>4</v>
      </c>
      <c r="H6" s="106" t="s">
        <v>5</v>
      </c>
      <c r="I6" s="107" t="s">
        <v>6</v>
      </c>
    </row>
  </sheetData>
  <hyperlinks>
    <hyperlink ref="F6" r:id="rId1" location=":~:text=18:00%20PM.-,Overview,office%20of%20the%20European%20Union.&amp;text=In%20the%20EU%2C%20household%20real,the%20second%20quarter%20of%202024." display="Eurostat"/>
    <hyperlink ref="G6" r:id="rId2" display="Statista"/>
    <hyperlink ref="E6" r:id="rId3" display="QuickFS"/>
    <hyperlink ref="H6" r:id="rId4" display="Simply Wall St"/>
    <hyperlink ref="I6" r:id="rId5" display="Centre for Retail Research"/>
    <hyperlink ref="D6" r:id="rId6" location=":~:text=%E2%80%9COur%20formula%20for%20success%20has%20been%20the,prices%2C%20coupled%20with%20great%20quality%2C%E2%80%9D%20says%20Murphy.&amp;text=Adding%20to%20its%20Tesco.com%20offer%2C%2" display="Retail Gazett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4"/>
  <sheetViews>
    <sheetView workbookViewId="0">
      <selection activeCell="M5" sqref="M5"/>
    </sheetView>
  </sheetViews>
  <sheetFormatPr defaultColWidth="8.88888888888889" defaultRowHeight="14.4"/>
  <cols>
    <col min="1" max="1" width="11.4444444444444" customWidth="1"/>
    <col min="2" max="2" width="7" customWidth="1"/>
    <col min="3" max="4" width="7.88888888888889" customWidth="1"/>
    <col min="5" max="5" width="7" customWidth="1"/>
    <col min="6" max="8" width="7.77777777777778" customWidth="1"/>
    <col min="9" max="9" width="11.3333333333333" customWidth="1"/>
    <col min="10" max="10" width="7.77777777777778" customWidth="1"/>
    <col min="11" max="11" width="7.88888888888889" customWidth="1"/>
    <col min="12" max="12" width="12.8888888888889"/>
  </cols>
  <sheetData>
    <row r="1" spans="1:1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s="96" t="s">
        <v>18</v>
      </c>
      <c r="M1" s="96" t="s">
        <v>19</v>
      </c>
      <c r="N1" s="96" t="s">
        <v>20</v>
      </c>
      <c r="O1" s="96" t="s">
        <v>21</v>
      </c>
      <c r="P1" s="96" t="s">
        <v>22</v>
      </c>
    </row>
    <row r="2" spans="1:11">
      <c r="A2" s="70" t="s">
        <v>23</v>
      </c>
      <c r="B2" s="71"/>
      <c r="C2" s="71"/>
      <c r="D2" s="71"/>
      <c r="E2" s="71"/>
      <c r="F2" s="71"/>
      <c r="G2" s="71"/>
      <c r="H2" s="71"/>
      <c r="I2" s="71"/>
      <c r="J2" s="71"/>
      <c r="K2" s="71"/>
    </row>
    <row r="3" ht="21.15" spans="1:13">
      <c r="A3" s="72" t="s">
        <v>24</v>
      </c>
      <c r="B3" s="97">
        <v>0.057</v>
      </c>
      <c r="C3" s="98">
        <v>0.032</v>
      </c>
      <c r="D3" s="97">
        <v>0.047</v>
      </c>
      <c r="E3" s="98">
        <v>0.044</v>
      </c>
      <c r="F3" s="97">
        <v>0.043</v>
      </c>
      <c r="G3" s="98">
        <v>0.034</v>
      </c>
      <c r="H3" s="97">
        <v>0.052</v>
      </c>
      <c r="I3" s="98">
        <v>0.054</v>
      </c>
      <c r="J3" s="97">
        <v>0.039</v>
      </c>
      <c r="K3" s="98">
        <v>0.035</v>
      </c>
      <c r="M3" t="s">
        <v>25</v>
      </c>
    </row>
    <row r="4" ht="21.15" spans="1:11">
      <c r="A4" s="76" t="s">
        <v>26</v>
      </c>
      <c r="B4" s="99">
        <v>0.163</v>
      </c>
      <c r="C4" s="100">
        <v>0.076</v>
      </c>
      <c r="D4" s="99">
        <v>0.118</v>
      </c>
      <c r="E4" s="100">
        <v>0.124</v>
      </c>
      <c r="F4" s="99">
        <v>0.125</v>
      </c>
      <c r="G4" s="100">
        <v>0.105</v>
      </c>
      <c r="H4" s="99">
        <v>0.172</v>
      </c>
      <c r="I4" s="100">
        <v>0.175</v>
      </c>
      <c r="J4" s="99">
        <v>0.124</v>
      </c>
      <c r="K4" s="100">
        <v>0.117</v>
      </c>
    </row>
    <row r="5" ht="31.35" spans="1:11">
      <c r="A5" s="76" t="s">
        <v>27</v>
      </c>
      <c r="B5" s="99">
        <v>0.107</v>
      </c>
      <c r="C5" s="100">
        <v>0.052</v>
      </c>
      <c r="D5" s="99">
        <v>0.089</v>
      </c>
      <c r="E5" s="100">
        <v>0.079</v>
      </c>
      <c r="F5" s="99">
        <v>0.064</v>
      </c>
      <c r="G5" s="100">
        <v>0.052</v>
      </c>
      <c r="H5" s="99">
        <v>0.081</v>
      </c>
      <c r="I5" s="100">
        <v>0.083</v>
      </c>
      <c r="J5" s="99">
        <v>0.06</v>
      </c>
      <c r="K5" s="100">
        <v>0.068</v>
      </c>
    </row>
    <row r="6" ht="31.35" spans="1:11">
      <c r="A6" s="76" t="s">
        <v>28</v>
      </c>
      <c r="B6" s="99">
        <v>0.127</v>
      </c>
      <c r="C6" s="100">
        <v>0.082</v>
      </c>
      <c r="D6" s="99">
        <v>0.078</v>
      </c>
      <c r="E6" s="100">
        <v>0.089</v>
      </c>
      <c r="F6" s="99">
        <v>0.088</v>
      </c>
      <c r="G6" s="100">
        <v>0.058</v>
      </c>
      <c r="H6" s="99">
        <v>0.09</v>
      </c>
      <c r="I6" s="100">
        <v>0.092</v>
      </c>
      <c r="J6" s="99">
        <v>0.071</v>
      </c>
      <c r="K6" s="100">
        <v>0.069</v>
      </c>
    </row>
    <row r="7" ht="40.8" spans="1:11">
      <c r="A7" s="76" t="s">
        <v>29</v>
      </c>
      <c r="B7" s="99">
        <v>0.155</v>
      </c>
      <c r="C7" s="100">
        <v>0.131</v>
      </c>
      <c r="D7" s="99">
        <v>0.136</v>
      </c>
      <c r="E7" s="100">
        <v>0.147</v>
      </c>
      <c r="F7" s="99">
        <v>0.145</v>
      </c>
      <c r="G7" s="100">
        <v>0.095</v>
      </c>
      <c r="H7" s="99">
        <v>0.149</v>
      </c>
      <c r="I7" s="100">
        <v>0.15</v>
      </c>
      <c r="J7" s="99">
        <v>0.115</v>
      </c>
      <c r="K7" s="100">
        <v>0.112</v>
      </c>
    </row>
    <row r="8" spans="1:11">
      <c r="A8" s="72"/>
      <c r="B8" s="85"/>
      <c r="C8" s="85"/>
      <c r="D8" s="85"/>
      <c r="E8" s="85"/>
      <c r="F8" s="85"/>
      <c r="G8" s="85"/>
      <c r="H8" s="85"/>
      <c r="I8" s="85"/>
      <c r="J8" s="85"/>
      <c r="K8" s="85"/>
    </row>
    <row r="9" ht="34.2" spans="1:11">
      <c r="A9" s="89" t="s">
        <v>30</v>
      </c>
      <c r="B9" s="91"/>
      <c r="C9" s="91"/>
      <c r="D9" s="91"/>
      <c r="E9" s="91"/>
      <c r="F9" s="91"/>
      <c r="G9" s="91"/>
      <c r="H9" s="91"/>
      <c r="I9" s="91"/>
      <c r="J9" s="91"/>
      <c r="K9" s="91"/>
    </row>
    <row r="10" ht="15.15" spans="1:11">
      <c r="A10" s="72" t="s">
        <v>31</v>
      </c>
      <c r="B10" s="97">
        <v>0.273</v>
      </c>
      <c r="C10" s="98">
        <v>0.269</v>
      </c>
      <c r="D10" s="97">
        <v>0.267</v>
      </c>
      <c r="E10" s="98">
        <v>0.27</v>
      </c>
      <c r="F10" s="97">
        <v>0.273</v>
      </c>
      <c r="G10" s="98">
        <v>0.275</v>
      </c>
      <c r="H10" s="97">
        <v>0.274</v>
      </c>
      <c r="I10" s="98">
        <v>0.268</v>
      </c>
      <c r="J10" s="97">
        <v>0.269</v>
      </c>
      <c r="K10" s="98">
        <v>0.266</v>
      </c>
    </row>
    <row r="11" ht="15.15" spans="1:11">
      <c r="A11" s="76" t="s">
        <v>32</v>
      </c>
      <c r="B11" s="99">
        <v>0.06</v>
      </c>
      <c r="C11" s="100">
        <v>0.059</v>
      </c>
      <c r="D11" s="99">
        <v>0.064</v>
      </c>
      <c r="E11" s="100">
        <v>0.083</v>
      </c>
      <c r="F11" s="99">
        <v>0.082</v>
      </c>
      <c r="G11" s="100">
        <v>0.061</v>
      </c>
      <c r="H11" s="99">
        <v>0.077</v>
      </c>
      <c r="I11" s="100">
        <v>0.075</v>
      </c>
      <c r="J11" s="99">
        <v>0.071</v>
      </c>
      <c r="K11" s="100">
        <v>0.068</v>
      </c>
    </row>
    <row r="12" ht="21.15" spans="1:11">
      <c r="A12" s="76" t="s">
        <v>33</v>
      </c>
      <c r="B12" s="99">
        <v>0.034</v>
      </c>
      <c r="C12" s="100">
        <v>0.032</v>
      </c>
      <c r="D12" s="99">
        <v>0.035</v>
      </c>
      <c r="E12" s="100">
        <v>0.042</v>
      </c>
      <c r="F12" s="99">
        <v>0.04</v>
      </c>
      <c r="G12" s="100">
        <v>0.023</v>
      </c>
      <c r="H12" s="99">
        <v>0.037</v>
      </c>
      <c r="I12" s="100">
        <v>0.036</v>
      </c>
      <c r="J12" s="99">
        <v>0.027</v>
      </c>
      <c r="K12" s="100">
        <v>0.026</v>
      </c>
    </row>
    <row r="13" ht="15.15" spans="1:11">
      <c r="A13" s="76" t="s">
        <v>34</v>
      </c>
      <c r="B13" s="99">
        <v>0.028</v>
      </c>
      <c r="C13" s="100">
        <v>0.021</v>
      </c>
      <c r="D13" s="99">
        <v>0.031</v>
      </c>
      <c r="E13" s="100">
        <v>0.034</v>
      </c>
      <c r="F13" s="99">
        <v>0.032</v>
      </c>
      <c r="G13" s="100">
        <v>0.023</v>
      </c>
      <c r="H13" s="99">
        <v>0.037</v>
      </c>
      <c r="I13" s="100">
        <v>0.037</v>
      </c>
      <c r="J13" s="99">
        <v>0.026</v>
      </c>
      <c r="K13" s="100">
        <v>0.025</v>
      </c>
    </row>
    <row r="14" ht="23" customHeight="1" spans="1:11">
      <c r="A14" s="76" t="s">
        <v>35</v>
      </c>
      <c r="B14" s="99">
        <v>0.022</v>
      </c>
      <c r="C14" s="100">
        <v>0.017</v>
      </c>
      <c r="D14" s="99">
        <v>0.029</v>
      </c>
      <c r="E14" s="100">
        <v>0.028</v>
      </c>
      <c r="F14" s="99">
        <v>0.027</v>
      </c>
      <c r="G14" s="100">
        <v>0.019</v>
      </c>
      <c r="H14" s="99">
        <v>0.03</v>
      </c>
      <c r="I14" s="100">
        <v>0.029</v>
      </c>
      <c r="J14" s="99">
        <v>0.021</v>
      </c>
      <c r="K14" s="100">
        <v>0.02</v>
      </c>
    </row>
    <row r="15" ht="20.4" spans="1:11">
      <c r="A15" s="76" t="s">
        <v>36</v>
      </c>
      <c r="B15" s="99">
        <v>0.056</v>
      </c>
      <c r="C15" s="100">
        <v>0.032</v>
      </c>
      <c r="D15" s="99">
        <v>0.032</v>
      </c>
      <c r="E15" s="100">
        <v>0.057</v>
      </c>
      <c r="F15" s="99">
        <v>0.049</v>
      </c>
      <c r="G15" s="100">
        <v>0.049</v>
      </c>
      <c r="H15" s="99">
        <v>0.041</v>
      </c>
      <c r="I15" s="100">
        <v>0.042</v>
      </c>
      <c r="J15" s="99">
        <v>0.045</v>
      </c>
      <c r="K15" s="100">
        <v>0.07</v>
      </c>
    </row>
    <row r="16" spans="1:11">
      <c r="A16" s="72"/>
      <c r="B16" s="85"/>
      <c r="C16" s="85"/>
      <c r="D16" s="85"/>
      <c r="E16" s="85"/>
      <c r="F16" s="85"/>
      <c r="G16" s="85"/>
      <c r="H16" s="85"/>
      <c r="I16" s="85"/>
      <c r="J16" s="85"/>
      <c r="K16" s="85"/>
    </row>
    <row r="17" ht="22.8" spans="1:11">
      <c r="A17" s="89" t="s">
        <v>37</v>
      </c>
      <c r="B17" s="91"/>
      <c r="C17" s="91"/>
      <c r="D17" s="91"/>
      <c r="E17" s="91"/>
      <c r="F17" s="91"/>
      <c r="G17" s="91"/>
      <c r="H17" s="91"/>
      <c r="I17" s="91"/>
      <c r="J17" s="91"/>
      <c r="K17" s="91"/>
    </row>
    <row r="18" ht="21.15" spans="1:11">
      <c r="A18" s="72" t="s">
        <v>38</v>
      </c>
      <c r="B18" s="101">
        <v>2.8</v>
      </c>
      <c r="C18" s="102">
        <v>2.2</v>
      </c>
      <c r="D18" s="101">
        <v>2.8</v>
      </c>
      <c r="E18" s="102">
        <v>2.8</v>
      </c>
      <c r="F18" s="101">
        <v>2.9</v>
      </c>
      <c r="G18" s="102">
        <v>3.3</v>
      </c>
      <c r="H18" s="101">
        <v>3.3</v>
      </c>
      <c r="I18" s="102">
        <v>3.2</v>
      </c>
      <c r="J18" s="101">
        <v>3.2</v>
      </c>
      <c r="K18" s="102">
        <v>3.4</v>
      </c>
    </row>
    <row r="19" ht="21.15" spans="1:11">
      <c r="A19" s="76" t="s">
        <v>39</v>
      </c>
      <c r="B19" s="77">
        <v>0.4</v>
      </c>
      <c r="C19" s="78">
        <v>0.4</v>
      </c>
      <c r="D19" s="77">
        <v>0.4</v>
      </c>
      <c r="E19" s="78">
        <v>0.4</v>
      </c>
      <c r="F19" s="77">
        <v>0.3</v>
      </c>
      <c r="G19" s="78">
        <v>0.3</v>
      </c>
      <c r="H19" s="77">
        <v>0.3</v>
      </c>
      <c r="I19" s="78">
        <v>0.3</v>
      </c>
      <c r="J19" s="77">
        <v>0.3</v>
      </c>
      <c r="K19" s="78">
        <v>0.3</v>
      </c>
    </row>
    <row r="20" ht="15.15" spans="1:11">
      <c r="A20" s="76" t="s">
        <v>40</v>
      </c>
      <c r="B20" s="77">
        <v>0.5</v>
      </c>
      <c r="C20" s="78">
        <v>0.4</v>
      </c>
      <c r="D20" s="77">
        <v>0.2</v>
      </c>
      <c r="E20" s="78">
        <v>0.9</v>
      </c>
      <c r="F20" s="77">
        <v>1</v>
      </c>
      <c r="G20" s="78">
        <v>1.1</v>
      </c>
      <c r="H20" s="77">
        <v>1.2</v>
      </c>
      <c r="I20" s="78">
        <v>1.1</v>
      </c>
      <c r="J20" s="77">
        <v>1.1</v>
      </c>
      <c r="K20" s="78">
        <v>0.3</v>
      </c>
    </row>
    <row r="21" ht="20.4" spans="1:11">
      <c r="A21" s="76" t="s">
        <v>41</v>
      </c>
      <c r="B21" s="77">
        <v>0.2</v>
      </c>
      <c r="C21" s="78">
        <v>0.2</v>
      </c>
      <c r="D21" s="77">
        <v>0.1</v>
      </c>
      <c r="E21" s="78">
        <v>0.3</v>
      </c>
      <c r="F21" s="77">
        <v>0.3</v>
      </c>
      <c r="G21" s="78">
        <v>0.3</v>
      </c>
      <c r="H21" s="77">
        <v>0.3</v>
      </c>
      <c r="I21" s="78">
        <v>0.3</v>
      </c>
      <c r="J21" s="77">
        <v>0.3</v>
      </c>
      <c r="K21" s="78">
        <v>0.1</v>
      </c>
    </row>
    <row r="22" spans="1:11">
      <c r="A22" s="72"/>
      <c r="B22" s="85"/>
      <c r="C22" s="85"/>
      <c r="D22" s="85"/>
      <c r="E22" s="85"/>
      <c r="F22" s="85"/>
      <c r="G22" s="85"/>
      <c r="H22" s="85"/>
      <c r="I22" s="85"/>
      <c r="J22" s="85"/>
      <c r="K22" s="85"/>
    </row>
    <row r="23" ht="34.2" spans="1:11">
      <c r="A23" s="89" t="s">
        <v>42</v>
      </c>
      <c r="B23" s="91"/>
      <c r="C23" s="91"/>
      <c r="D23" s="91"/>
      <c r="E23" s="91"/>
      <c r="F23" s="91"/>
      <c r="G23" s="91"/>
      <c r="H23" s="91"/>
      <c r="I23" s="91"/>
      <c r="J23" s="91"/>
      <c r="K23" s="91"/>
    </row>
    <row r="24" ht="15.15" spans="1:11">
      <c r="A24" s="72" t="s">
        <v>43</v>
      </c>
      <c r="B24" s="97">
        <v>0.166</v>
      </c>
      <c r="C24" s="98">
        <v>0.301</v>
      </c>
      <c r="D24" s="97">
        <v>0.266</v>
      </c>
      <c r="E24" s="98">
        <v>-0.002</v>
      </c>
      <c r="F24" s="97">
        <v>0.055</v>
      </c>
      <c r="G24" s="98">
        <v>0.128</v>
      </c>
      <c r="H24" s="97">
        <v>0.012</v>
      </c>
      <c r="I24" s="98">
        <v>0.151</v>
      </c>
      <c r="J24" s="97">
        <v>0.02</v>
      </c>
      <c r="K24" s="98">
        <v>0.007</v>
      </c>
    </row>
    <row r="25" ht="15.15" spans="1:11">
      <c r="A25" s="76" t="s">
        <v>44</v>
      </c>
      <c r="B25" s="99">
        <v>0.202</v>
      </c>
      <c r="C25" s="100">
        <v>0.281</v>
      </c>
      <c r="D25" s="99">
        <v>0.253</v>
      </c>
      <c r="E25" s="100">
        <v>0.011</v>
      </c>
      <c r="F25" s="99">
        <v>0.065</v>
      </c>
      <c r="G25" s="100">
        <v>0.139</v>
      </c>
      <c r="H25" s="99">
        <v>0.005</v>
      </c>
      <c r="I25" s="100">
        <v>0.126</v>
      </c>
      <c r="J25" s="99">
        <v>0.024</v>
      </c>
      <c r="K25" s="100">
        <v>-0.002</v>
      </c>
    </row>
    <row r="26" ht="15.15" spans="1:11">
      <c r="A26" s="76" t="s">
        <v>45</v>
      </c>
      <c r="B26" s="99">
        <v>0.085</v>
      </c>
      <c r="C26" s="100">
        <v>0.274</v>
      </c>
      <c r="D26" s="99">
        <v>0.365</v>
      </c>
      <c r="E26" s="100">
        <v>0.302</v>
      </c>
      <c r="F26" s="99">
        <v>0.036</v>
      </c>
      <c r="G26" s="100">
        <v>-0.158</v>
      </c>
      <c r="H26" s="99">
        <v>0.27</v>
      </c>
      <c r="I26" s="100">
        <v>0.128</v>
      </c>
      <c r="J26" s="99">
        <v>-0.04</v>
      </c>
      <c r="K26" s="100">
        <v>-0.035</v>
      </c>
    </row>
    <row r="27" ht="21.15" spans="1:11">
      <c r="A27" s="76" t="s">
        <v>46</v>
      </c>
      <c r="B27" s="99">
        <v>0.054</v>
      </c>
      <c r="C27" s="100">
        <v>0.202</v>
      </c>
      <c r="D27" s="99">
        <v>0.405</v>
      </c>
      <c r="E27" s="100">
        <v>0.179</v>
      </c>
      <c r="F27" s="99">
        <v>0.015</v>
      </c>
      <c r="G27" s="100">
        <v>-0.354</v>
      </c>
      <c r="H27" s="99">
        <v>0.622</v>
      </c>
      <c r="I27" s="100">
        <v>0.113</v>
      </c>
      <c r="J27" s="99">
        <v>-0.217</v>
      </c>
      <c r="K27" s="100">
        <v>-0.033</v>
      </c>
    </row>
    <row r="28" ht="15.15" spans="1:11">
      <c r="A28" s="76" t="s">
        <v>47</v>
      </c>
      <c r="B28" s="99">
        <v>0.037</v>
      </c>
      <c r="C28" s="100">
        <v>-0.009</v>
      </c>
      <c r="D28" s="99">
        <v>0.849</v>
      </c>
      <c r="E28" s="100">
        <v>0.108</v>
      </c>
      <c r="F28" s="99">
        <v>-0.001</v>
      </c>
      <c r="G28" s="100">
        <v>-0.201</v>
      </c>
      <c r="H28" s="99">
        <v>0.643</v>
      </c>
      <c r="I28" s="100">
        <v>0.147</v>
      </c>
      <c r="J28" s="99">
        <v>-0.285</v>
      </c>
      <c r="K28" s="100">
        <v>-0.034</v>
      </c>
    </row>
    <row r="29" ht="15.15" spans="1:11">
      <c r="A29" s="76" t="s">
        <v>48</v>
      </c>
      <c r="B29" s="99">
        <v>0.434</v>
      </c>
      <c r="C29" s="100">
        <v>-0.026</v>
      </c>
      <c r="D29" s="99">
        <v>1.189</v>
      </c>
      <c r="E29" s="100">
        <v>-0.02</v>
      </c>
      <c r="F29" s="99">
        <v>-0.008</v>
      </c>
      <c r="G29" s="100">
        <v>-0.209</v>
      </c>
      <c r="H29" s="99">
        <v>0.608</v>
      </c>
      <c r="I29" s="100">
        <v>0.134</v>
      </c>
      <c r="J29" s="99">
        <v>-0.264</v>
      </c>
      <c r="K29" s="100">
        <v>-0.059</v>
      </c>
    </row>
    <row r="30" ht="15.15" spans="1:11">
      <c r="A30" s="76" t="s">
        <v>49</v>
      </c>
      <c r="B30" s="99">
        <v>0.522</v>
      </c>
      <c r="C30" s="100">
        <v>-0.253</v>
      </c>
      <c r="D30" s="99">
        <v>0.765</v>
      </c>
      <c r="E30" s="100">
        <v>0.042</v>
      </c>
      <c r="F30" s="99">
        <v>0.067</v>
      </c>
      <c r="G30" s="100">
        <v>-0.182</v>
      </c>
      <c r="H30" s="99">
        <v>0.669</v>
      </c>
      <c r="I30" s="100">
        <v>0.171</v>
      </c>
      <c r="J30" s="99">
        <v>-0.236</v>
      </c>
      <c r="K30" s="100">
        <v>-0.026</v>
      </c>
    </row>
    <row r="31" spans="1:11">
      <c r="A31" s="76" t="s">
        <v>50</v>
      </c>
      <c r="B31" s="99">
        <v>-0.072</v>
      </c>
      <c r="C31" s="100">
        <v>0.278</v>
      </c>
      <c r="D31" s="99">
        <v>0.242</v>
      </c>
      <c r="E31" s="100">
        <v>-0.061</v>
      </c>
      <c r="F31" s="99">
        <v>-0.076</v>
      </c>
      <c r="G31" s="100">
        <v>-0.036</v>
      </c>
      <c r="H31" s="99">
        <v>-0.035</v>
      </c>
      <c r="I31" s="100">
        <v>-0.032</v>
      </c>
      <c r="J31" s="99">
        <v>-0.035</v>
      </c>
      <c r="K31" s="100">
        <v>-0.034</v>
      </c>
    </row>
    <row r="32" ht="15.15" spans="1:11">
      <c r="A32" s="72"/>
      <c r="B32" s="84"/>
      <c r="C32" s="85"/>
      <c r="D32" s="84"/>
      <c r="E32" s="85"/>
      <c r="F32" s="84"/>
      <c r="G32" s="85"/>
      <c r="H32" s="84"/>
      <c r="I32" s="85"/>
      <c r="J32" s="84"/>
      <c r="K32" s="85"/>
    </row>
    <row r="33" ht="15.15" spans="1:11">
      <c r="A33" s="76" t="s">
        <v>51</v>
      </c>
      <c r="B33" s="99">
        <v>0.086</v>
      </c>
      <c r="C33" s="100">
        <v>0.763</v>
      </c>
      <c r="D33" s="99">
        <v>0.404</v>
      </c>
      <c r="E33" s="100">
        <v>0.033</v>
      </c>
      <c r="F33" s="99">
        <v>0.044</v>
      </c>
      <c r="G33" s="100">
        <v>0.018</v>
      </c>
      <c r="H33" s="99">
        <v>0.149</v>
      </c>
      <c r="I33" s="100">
        <v>0.06</v>
      </c>
      <c r="J33" s="99">
        <v>-0.043</v>
      </c>
      <c r="K33" s="100">
        <v>0.022</v>
      </c>
    </row>
    <row r="34" ht="15.15" spans="1:11">
      <c r="A34" s="76" t="s">
        <v>52</v>
      </c>
      <c r="B34" s="99">
        <v>0.123</v>
      </c>
      <c r="C34" s="100">
        <v>1.284</v>
      </c>
      <c r="D34" s="99">
        <v>0.11</v>
      </c>
      <c r="E34" s="100">
        <v>-0.011</v>
      </c>
      <c r="F34" s="99">
        <v>0.042</v>
      </c>
      <c r="G34" s="100">
        <v>-0.019</v>
      </c>
      <c r="H34" s="99">
        <v>0.123</v>
      </c>
      <c r="I34" s="100">
        <v>0.062</v>
      </c>
      <c r="J34" s="99">
        <v>-0.015</v>
      </c>
      <c r="K34" s="100">
        <v>0.084</v>
      </c>
    </row>
    <row r="35" spans="1:11">
      <c r="A35" s="76" t="s">
        <v>53</v>
      </c>
      <c r="B35" s="99">
        <v>0.16</v>
      </c>
      <c r="C35" s="100">
        <v>1.896</v>
      </c>
      <c r="D35" s="99">
        <v>-0.104</v>
      </c>
      <c r="E35" s="100">
        <v>-0.026</v>
      </c>
      <c r="F35" s="99">
        <v>-0.009</v>
      </c>
      <c r="G35" s="100">
        <v>-0.117</v>
      </c>
      <c r="H35" s="99">
        <v>0.104</v>
      </c>
      <c r="I35" s="100">
        <v>0.123</v>
      </c>
      <c r="J35" s="99">
        <v>-0.042</v>
      </c>
      <c r="K35" s="100">
        <v>0.047</v>
      </c>
    </row>
    <row r="36" ht="15.15" spans="1:11">
      <c r="A36" s="72"/>
      <c r="B36" s="84"/>
      <c r="C36" s="85"/>
      <c r="D36" s="84"/>
      <c r="E36" s="85"/>
      <c r="F36" s="84"/>
      <c r="G36" s="85"/>
      <c r="H36" s="84"/>
      <c r="I36" s="85"/>
      <c r="J36" s="84"/>
      <c r="K36" s="85"/>
    </row>
    <row r="37" ht="21.15" spans="1:11">
      <c r="A37" s="76" t="s">
        <v>54</v>
      </c>
      <c r="B37" s="99">
        <v>0.137</v>
      </c>
      <c r="C37" s="100">
        <v>0.356</v>
      </c>
      <c r="D37" s="99">
        <v>0.277</v>
      </c>
      <c r="E37" s="100">
        <v>0.45</v>
      </c>
      <c r="F37" s="99">
        <v>0.017</v>
      </c>
      <c r="G37" s="100">
        <v>0.164</v>
      </c>
      <c r="H37" s="99">
        <v>-0.138</v>
      </c>
      <c r="I37" s="100">
        <v>0.117</v>
      </c>
      <c r="J37" s="99">
        <v>0.058</v>
      </c>
      <c r="K37" s="100">
        <v>-0.037</v>
      </c>
    </row>
    <row r="38" ht="21.15" spans="1:11">
      <c r="A38" s="76" t="s">
        <v>55</v>
      </c>
      <c r="B38" s="77" t="s">
        <v>56</v>
      </c>
      <c r="C38" s="78" t="s">
        <v>56</v>
      </c>
      <c r="D38" s="99">
        <v>-0.304</v>
      </c>
      <c r="E38" s="100">
        <v>-0.048</v>
      </c>
      <c r="F38" s="99">
        <v>-0.246</v>
      </c>
      <c r="G38" s="100">
        <v>-0.199</v>
      </c>
      <c r="H38" s="99">
        <v>0.108</v>
      </c>
      <c r="I38" s="100">
        <v>-0.05</v>
      </c>
      <c r="J38" s="99">
        <v>0.022</v>
      </c>
      <c r="K38" s="100">
        <v>1</v>
      </c>
    </row>
    <row r="39" ht="20.4" spans="1:11">
      <c r="A39" s="76" t="s">
        <v>57</v>
      </c>
      <c r="B39" s="99">
        <v>0.137</v>
      </c>
      <c r="C39" s="100">
        <v>-0.254</v>
      </c>
      <c r="D39" s="99">
        <v>0.255</v>
      </c>
      <c r="E39" s="100">
        <v>0.792</v>
      </c>
      <c r="F39" s="99">
        <v>-0.097</v>
      </c>
      <c r="G39" s="100">
        <v>0.14</v>
      </c>
      <c r="H39" s="99">
        <v>-0.159</v>
      </c>
      <c r="I39" s="100">
        <v>0.169</v>
      </c>
      <c r="J39" s="99">
        <v>0.114</v>
      </c>
      <c r="K39" s="100">
        <v>0.544</v>
      </c>
    </row>
    <row r="40" spans="1:11">
      <c r="A40" s="72"/>
      <c r="B40" s="85"/>
      <c r="C40" s="85"/>
      <c r="D40" s="85"/>
      <c r="E40" s="85"/>
      <c r="F40" s="85"/>
      <c r="G40" s="85"/>
      <c r="H40" s="85"/>
      <c r="I40" s="85"/>
      <c r="J40" s="85"/>
      <c r="K40" s="85"/>
    </row>
    <row r="41" ht="22.8" spans="1:11">
      <c r="A41" s="89" t="s">
        <v>58</v>
      </c>
      <c r="B41" s="91"/>
      <c r="C41" s="91"/>
      <c r="D41" s="91"/>
      <c r="E41" s="91"/>
      <c r="F41" s="91"/>
      <c r="G41" s="91"/>
      <c r="H41" s="91"/>
      <c r="I41" s="91"/>
      <c r="J41" s="91"/>
      <c r="K41" s="91"/>
    </row>
    <row r="42" ht="21.15" spans="1:11">
      <c r="A42" s="72" t="s">
        <v>57</v>
      </c>
      <c r="B42" s="73">
        <v>2133</v>
      </c>
      <c r="C42" s="74">
        <v>1591</v>
      </c>
      <c r="D42" s="73">
        <v>1997</v>
      </c>
      <c r="E42" s="74">
        <v>3578</v>
      </c>
      <c r="F42" s="73">
        <v>3231</v>
      </c>
      <c r="G42" s="74">
        <v>3684</v>
      </c>
      <c r="H42" s="73">
        <v>3097</v>
      </c>
      <c r="I42" s="74">
        <v>3620</v>
      </c>
      <c r="J42" s="73">
        <v>4032</v>
      </c>
      <c r="K42" s="74">
        <v>6224</v>
      </c>
    </row>
    <row r="43" ht="15.15" spans="1:11">
      <c r="A43" s="76" t="s">
        <v>59</v>
      </c>
      <c r="B43" s="79">
        <v>5621</v>
      </c>
      <c r="C43" s="80">
        <v>16276</v>
      </c>
      <c r="D43" s="79">
        <v>14591</v>
      </c>
      <c r="E43" s="80">
        <v>14205</v>
      </c>
      <c r="F43" s="79">
        <v>14083</v>
      </c>
      <c r="G43" s="80">
        <v>12432</v>
      </c>
      <c r="H43" s="79">
        <v>13720</v>
      </c>
      <c r="I43" s="80">
        <v>15405</v>
      </c>
      <c r="J43" s="79">
        <v>14755</v>
      </c>
      <c r="K43" s="80">
        <v>15454</v>
      </c>
    </row>
    <row r="44" ht="20.4" spans="1:11">
      <c r="A44" s="76" t="s">
        <v>60</v>
      </c>
      <c r="B44" s="79">
        <v>3653</v>
      </c>
      <c r="C44" s="80">
        <v>3729</v>
      </c>
      <c r="D44" s="79">
        <v>3181</v>
      </c>
      <c r="E44" s="80">
        <v>2392</v>
      </c>
      <c r="F44" s="79">
        <v>2023</v>
      </c>
      <c r="G44" s="78">
        <v>867</v>
      </c>
      <c r="H44" s="77">
        <v>950</v>
      </c>
      <c r="I44" s="80">
        <v>2231</v>
      </c>
      <c r="J44" s="79">
        <v>1757</v>
      </c>
      <c r="K44" s="80">
        <v>2034</v>
      </c>
    </row>
    <row r="45" spans="1:11">
      <c r="A45" s="72"/>
      <c r="B45" s="85"/>
      <c r="C45" s="85"/>
      <c r="D45" s="85"/>
      <c r="E45" s="85"/>
      <c r="F45" s="85"/>
      <c r="G45" s="85"/>
      <c r="H45" s="85"/>
      <c r="I45" s="85"/>
      <c r="J45" s="85"/>
      <c r="K45" s="85"/>
    </row>
    <row r="46" ht="22.8" spans="1:11">
      <c r="A46" s="89" t="s">
        <v>61</v>
      </c>
      <c r="B46" s="91"/>
      <c r="C46" s="91"/>
      <c r="D46" s="91"/>
      <c r="E46" s="91"/>
      <c r="F46" s="91"/>
      <c r="G46" s="91"/>
      <c r="H46" s="91"/>
      <c r="I46" s="91"/>
      <c r="J46" s="91"/>
      <c r="K46" s="91"/>
    </row>
    <row r="47" ht="15.15" spans="1:11">
      <c r="A47" s="72" t="s">
        <v>43</v>
      </c>
      <c r="B47" s="101">
        <v>47.36</v>
      </c>
      <c r="C47" s="102">
        <v>48.2</v>
      </c>
      <c r="D47" s="101">
        <v>49.09</v>
      </c>
      <c r="E47" s="102">
        <v>52.2</v>
      </c>
      <c r="F47" s="101">
        <v>59.59</v>
      </c>
      <c r="G47" s="102">
        <v>69.72</v>
      </c>
      <c r="H47" s="101">
        <v>73.11</v>
      </c>
      <c r="I47" s="102">
        <v>86.9</v>
      </c>
      <c r="J47" s="101">
        <v>91.86</v>
      </c>
      <c r="K47" s="102">
        <v>95.77</v>
      </c>
    </row>
    <row r="48" ht="15.15" spans="1:11">
      <c r="A48" s="76" t="s">
        <v>45</v>
      </c>
      <c r="B48" s="77">
        <v>2.87</v>
      </c>
      <c r="C48" s="78">
        <v>2.86</v>
      </c>
      <c r="D48" s="77">
        <v>3.14</v>
      </c>
      <c r="E48" s="78">
        <v>4.35</v>
      </c>
      <c r="F48" s="77">
        <v>4.87</v>
      </c>
      <c r="G48" s="78">
        <v>4.26</v>
      </c>
      <c r="H48" s="77">
        <v>5.61</v>
      </c>
      <c r="I48" s="78">
        <v>6.53</v>
      </c>
      <c r="J48" s="77">
        <v>6.5</v>
      </c>
      <c r="K48" s="78">
        <v>6.49</v>
      </c>
    </row>
    <row r="49" ht="21.15" spans="1:11">
      <c r="A49" s="76" t="s">
        <v>46</v>
      </c>
      <c r="B49" s="77">
        <v>1.63</v>
      </c>
      <c r="C49" s="78">
        <v>1.54</v>
      </c>
      <c r="D49" s="77">
        <v>1.74</v>
      </c>
      <c r="E49" s="78">
        <v>2.18</v>
      </c>
      <c r="F49" s="77">
        <v>2.39</v>
      </c>
      <c r="G49" s="78">
        <v>1.6</v>
      </c>
      <c r="H49" s="77">
        <v>2.7</v>
      </c>
      <c r="I49" s="78">
        <v>3.1</v>
      </c>
      <c r="J49" s="77">
        <v>2.52</v>
      </c>
      <c r="K49" s="78">
        <v>2.52</v>
      </c>
    </row>
    <row r="50" ht="15.15" spans="1:11">
      <c r="A50" s="76" t="s">
        <v>49</v>
      </c>
      <c r="B50" s="77">
        <v>1.08</v>
      </c>
      <c r="C50" s="78">
        <v>0.81</v>
      </c>
      <c r="D50" s="77">
        <v>1.43</v>
      </c>
      <c r="E50" s="78">
        <v>1.49</v>
      </c>
      <c r="F50" s="77">
        <v>1.59</v>
      </c>
      <c r="G50" s="78">
        <v>1.3</v>
      </c>
      <c r="H50" s="77">
        <v>2.17</v>
      </c>
      <c r="I50" s="78">
        <v>2.54</v>
      </c>
      <c r="J50" s="77">
        <v>1.94</v>
      </c>
      <c r="K50" s="78">
        <v>1.89</v>
      </c>
    </row>
    <row r="51" ht="21.15" spans="1:11">
      <c r="A51" s="76" t="s">
        <v>57</v>
      </c>
      <c r="B51" s="77">
        <v>2.64</v>
      </c>
      <c r="C51" s="78">
        <v>1.54</v>
      </c>
      <c r="D51" s="77">
        <v>1.56</v>
      </c>
      <c r="E51" s="78">
        <v>2.97</v>
      </c>
      <c r="F51" s="77">
        <v>2.91</v>
      </c>
      <c r="G51" s="78">
        <v>3.44</v>
      </c>
      <c r="H51" s="77">
        <v>3</v>
      </c>
      <c r="I51" s="78">
        <v>3.62</v>
      </c>
      <c r="J51" s="77">
        <v>4.17</v>
      </c>
      <c r="K51" s="78">
        <v>6.67</v>
      </c>
    </row>
    <row r="52" ht="15.15" spans="1:11">
      <c r="A52" s="76" t="s">
        <v>59</v>
      </c>
      <c r="B52" s="77">
        <v>6.97</v>
      </c>
      <c r="C52" s="78">
        <v>15.79</v>
      </c>
      <c r="D52" s="77">
        <v>11.39</v>
      </c>
      <c r="E52" s="78">
        <v>11.81</v>
      </c>
      <c r="F52" s="77">
        <v>12.66</v>
      </c>
      <c r="G52" s="78">
        <v>11.6</v>
      </c>
      <c r="H52" s="77">
        <v>13.27</v>
      </c>
      <c r="I52" s="78">
        <v>15.39</v>
      </c>
      <c r="J52" s="77">
        <v>15.27</v>
      </c>
      <c r="K52" s="78">
        <v>16.56</v>
      </c>
    </row>
    <row r="53" ht="20.4" spans="1:11">
      <c r="A53" s="76" t="s">
        <v>60</v>
      </c>
      <c r="B53" s="77">
        <v>4.53</v>
      </c>
      <c r="C53" s="78">
        <v>3.62</v>
      </c>
      <c r="D53" s="77">
        <v>2.48</v>
      </c>
      <c r="E53" s="78">
        <v>1.99</v>
      </c>
      <c r="F53" s="77">
        <v>1.82</v>
      </c>
      <c r="G53" s="78">
        <v>0.81</v>
      </c>
      <c r="H53" s="77">
        <v>0.92</v>
      </c>
      <c r="I53" s="78">
        <v>2.23</v>
      </c>
      <c r="J53" s="77">
        <v>1.82</v>
      </c>
      <c r="K53" s="78">
        <v>2.18</v>
      </c>
    </row>
    <row r="54" spans="1:11">
      <c r="A54" s="72"/>
      <c r="B54" s="85"/>
      <c r="C54" s="85"/>
      <c r="D54" s="85"/>
      <c r="E54" s="85"/>
      <c r="F54" s="85"/>
      <c r="G54" s="85"/>
      <c r="H54" s="85"/>
      <c r="I54" s="85"/>
      <c r="J54" s="85"/>
      <c r="K54" s="85"/>
    </row>
    <row r="55" ht="22.8" spans="1:11">
      <c r="A55" s="89" t="s">
        <v>62</v>
      </c>
      <c r="B55" s="91"/>
      <c r="C55" s="91"/>
      <c r="D55" s="91"/>
      <c r="E55" s="91"/>
      <c r="F55" s="91"/>
      <c r="G55" s="91"/>
      <c r="H55" s="91"/>
      <c r="I55" s="91"/>
      <c r="J55" s="91"/>
      <c r="K55" s="91"/>
    </row>
    <row r="56" ht="21.15" spans="1:11">
      <c r="A56" s="72" t="s">
        <v>63</v>
      </c>
      <c r="B56" s="73">
        <v>15940</v>
      </c>
      <c r="C56" s="74">
        <v>25484</v>
      </c>
      <c r="D56" s="73">
        <v>22508</v>
      </c>
      <c r="E56" s="74">
        <v>24949</v>
      </c>
      <c r="F56" s="73">
        <v>24256</v>
      </c>
      <c r="G56" s="74">
        <v>24197</v>
      </c>
      <c r="H56" s="73">
        <v>30477</v>
      </c>
      <c r="I56" s="74">
        <v>26232</v>
      </c>
      <c r="J56" s="73">
        <v>24611</v>
      </c>
      <c r="K56" s="74">
        <v>29380</v>
      </c>
    </row>
    <row r="57" ht="21.15" spans="1:11">
      <c r="A57" s="76" t="s">
        <v>64</v>
      </c>
      <c r="B57" s="77">
        <v>18.71</v>
      </c>
      <c r="C57" s="78">
        <v>30.7</v>
      </c>
      <c r="D57" s="77">
        <v>12.39</v>
      </c>
      <c r="E57" s="78">
        <v>14.02</v>
      </c>
      <c r="F57" s="77">
        <v>13.73</v>
      </c>
      <c r="G57" s="78">
        <v>17.32</v>
      </c>
      <c r="H57" s="77">
        <v>13.57</v>
      </c>
      <c r="I57" s="78">
        <v>10.3</v>
      </c>
      <c r="J57" s="77">
        <v>13.13</v>
      </c>
      <c r="K57" s="78">
        <v>16.66</v>
      </c>
    </row>
    <row r="58" ht="15.15" spans="1:11">
      <c r="A58" s="76" t="s">
        <v>65</v>
      </c>
      <c r="B58" s="77">
        <v>2.84</v>
      </c>
      <c r="C58" s="78">
        <v>1.57</v>
      </c>
      <c r="D58" s="77">
        <v>1.54</v>
      </c>
      <c r="E58" s="78">
        <v>1.76</v>
      </c>
      <c r="F58" s="77">
        <v>1.72</v>
      </c>
      <c r="G58" s="78">
        <v>1.95</v>
      </c>
      <c r="H58" s="77">
        <v>2.22</v>
      </c>
      <c r="I58" s="78">
        <v>1.7</v>
      </c>
      <c r="J58" s="77">
        <v>1.67</v>
      </c>
      <c r="K58" s="78">
        <v>1.9</v>
      </c>
    </row>
    <row r="59" spans="1:11">
      <c r="A59" s="76" t="s">
        <v>66</v>
      </c>
      <c r="B59" s="77">
        <v>0.42</v>
      </c>
      <c r="C59" s="78">
        <v>0.51</v>
      </c>
      <c r="D59" s="77">
        <v>0.36</v>
      </c>
      <c r="E59" s="78">
        <v>0.4</v>
      </c>
      <c r="F59" s="77">
        <v>0.37</v>
      </c>
      <c r="G59" s="78">
        <v>0.32</v>
      </c>
      <c r="H59" s="77">
        <v>0.4</v>
      </c>
      <c r="I59" s="78">
        <v>0.3</v>
      </c>
      <c r="J59" s="77">
        <v>0.28</v>
      </c>
      <c r="K59" s="78">
        <v>0.33</v>
      </c>
    </row>
    <row r="60" spans="1:11">
      <c r="A60" s="72"/>
      <c r="B60" s="85"/>
      <c r="C60" s="85"/>
      <c r="D60" s="85"/>
      <c r="E60" s="85"/>
      <c r="F60" s="85"/>
      <c r="G60" s="85"/>
      <c r="H60" s="85"/>
      <c r="I60" s="85"/>
      <c r="J60" s="85"/>
      <c r="K60" s="85"/>
    </row>
    <row r="61" spans="1:11">
      <c r="A61" s="89" t="s">
        <v>67</v>
      </c>
      <c r="B61" s="91"/>
      <c r="C61" s="91"/>
      <c r="D61" s="91"/>
      <c r="E61" s="91"/>
      <c r="F61" s="91"/>
      <c r="G61" s="91"/>
      <c r="H61" s="91"/>
      <c r="I61" s="91"/>
      <c r="J61" s="91"/>
      <c r="K61" s="91"/>
    </row>
    <row r="62" ht="21.15" spans="1:11">
      <c r="A62" s="72" t="s">
        <v>68</v>
      </c>
      <c r="B62" s="103">
        <v>0.51</v>
      </c>
      <c r="C62" s="104">
        <v>0.55</v>
      </c>
      <c r="D62" s="103">
        <v>0.57</v>
      </c>
      <c r="E62" s="104">
        <v>0.63</v>
      </c>
      <c r="F62" s="103">
        <v>1</v>
      </c>
      <c r="G62" s="104">
        <v>0.96</v>
      </c>
      <c r="H62" s="103">
        <v>0.83</v>
      </c>
      <c r="I62" s="104">
        <v>0.98</v>
      </c>
      <c r="J62" s="103">
        <v>1.08</v>
      </c>
      <c r="K62" s="104">
        <v>1.11</v>
      </c>
    </row>
    <row r="63" spans="1:11">
      <c r="A63" s="76" t="s">
        <v>69</v>
      </c>
      <c r="B63" s="99">
        <v>0.47</v>
      </c>
      <c r="C63" s="100">
        <v>0.683</v>
      </c>
      <c r="D63" s="99">
        <v>0.399</v>
      </c>
      <c r="E63" s="100">
        <v>0.423</v>
      </c>
      <c r="F63" s="99">
        <v>0.629</v>
      </c>
      <c r="G63" s="100">
        <v>0.738</v>
      </c>
      <c r="H63" s="99">
        <v>0.382</v>
      </c>
      <c r="I63" s="100">
        <v>0.386</v>
      </c>
      <c r="J63" s="99">
        <v>0.557</v>
      </c>
      <c r="K63" s="100">
        <v>0.587</v>
      </c>
    </row>
    <row r="64" spans="1:11">
      <c r="A64" s="72"/>
      <c r="B64" s="85"/>
      <c r="C64" s="85"/>
      <c r="D64" s="85"/>
      <c r="E64" s="85"/>
      <c r="F64" s="85"/>
      <c r="G64" s="85"/>
      <c r="H64" s="85"/>
      <c r="I64" s="85"/>
      <c r="J64" s="85"/>
      <c r="K64" s="85"/>
    </row>
    <row r="65" spans="1:8">
      <c r="A65" s="12" t="s">
        <v>70</v>
      </c>
      <c r="B65" s="24">
        <f>(H79-H77)/H93</f>
        <v>0.44356852950359</v>
      </c>
      <c r="C65" s="24">
        <f>(I79-I77)/I93</f>
        <v>0.41307567529445</v>
      </c>
      <c r="D65" s="24">
        <f>(J79-J77)/J93</f>
        <v>0.411483888078504</v>
      </c>
      <c r="E65" s="24">
        <f>(K79-K77)/K93</f>
        <v>0.440679051889814</v>
      </c>
      <c r="F65" s="24">
        <f>(L79-L77)/L93</f>
        <v>0.559266498045528</v>
      </c>
      <c r="G65" s="62"/>
      <c r="H65" s="62"/>
    </row>
    <row r="66" spans="1:6">
      <c r="A66" s="12" t="s">
        <v>71</v>
      </c>
      <c r="B66" s="24">
        <f>H74/H93</f>
        <v>0.227130814861068</v>
      </c>
      <c r="C66" s="24">
        <f>I74/I93</f>
        <v>0.20932364764793</v>
      </c>
      <c r="D66" s="24">
        <f>J74/J93</f>
        <v>0.202493038058613</v>
      </c>
      <c r="E66" s="24">
        <f>K74/K93</f>
        <v>0.222549647661755</v>
      </c>
      <c r="F66" s="24">
        <f>L74/L93</f>
        <v>0.353931938376638</v>
      </c>
    </row>
    <row r="67" ht="15.15" spans="1:6">
      <c r="A67" s="12" t="s">
        <v>72</v>
      </c>
      <c r="B67" s="24">
        <f>H114/((H77+I77)/2)</f>
        <v>15.7530120481928</v>
      </c>
      <c r="C67" s="24">
        <f>I114/((I77+J77)/2)</f>
        <v>15.2749730183475</v>
      </c>
      <c r="D67" s="24">
        <f>J114/((J77+K77)/2)</f>
        <v>14.1104828186168</v>
      </c>
      <c r="E67" s="24">
        <f>K114/((K77+L77)/2)</f>
        <v>13.9754823579576</v>
      </c>
      <c r="F67" s="24">
        <f>L114/((L77+M77)/2)</f>
        <v>27.33041484261</v>
      </c>
    </row>
    <row r="68" ht="20.4" spans="1:6">
      <c r="A68" s="5" t="s">
        <v>40</v>
      </c>
      <c r="B68" s="16">
        <v>1.1</v>
      </c>
      <c r="C68" s="17">
        <v>1.2</v>
      </c>
      <c r="D68" s="16">
        <v>1.1</v>
      </c>
      <c r="E68" s="17">
        <v>1.1</v>
      </c>
      <c r="F68" s="30">
        <v>0.3</v>
      </c>
    </row>
    <row r="72" spans="1:12">
      <c r="A72" s="67"/>
      <c r="B72" s="68">
        <v>2014</v>
      </c>
      <c r="C72" s="69">
        <v>2015</v>
      </c>
      <c r="D72" s="68">
        <v>2016</v>
      </c>
      <c r="E72" s="69">
        <v>2017</v>
      </c>
      <c r="F72" s="68">
        <v>2018</v>
      </c>
      <c r="G72" s="69">
        <v>2019</v>
      </c>
      <c r="H72" s="68">
        <v>2020</v>
      </c>
      <c r="I72" s="69">
        <v>2021</v>
      </c>
      <c r="J72" s="68">
        <v>2022</v>
      </c>
      <c r="K72" s="69">
        <v>2023</v>
      </c>
      <c r="L72" s="68">
        <v>2024</v>
      </c>
    </row>
    <row r="73" spans="1:12">
      <c r="A73" s="70" t="s">
        <v>73</v>
      </c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</row>
    <row r="74" ht="21.15" spans="1:12">
      <c r="A74" s="72" t="s">
        <v>74</v>
      </c>
      <c r="B74" s="73">
        <v>1615</v>
      </c>
      <c r="C74" s="74">
        <v>1819</v>
      </c>
      <c r="D74" s="73">
        <v>3990</v>
      </c>
      <c r="E74" s="74">
        <v>4581</v>
      </c>
      <c r="F74" s="73">
        <v>3110</v>
      </c>
      <c r="G74" s="74">
        <v>3700</v>
      </c>
      <c r="H74" s="73">
        <v>2910</v>
      </c>
      <c r="I74" s="74">
        <v>2968</v>
      </c>
      <c r="J74" s="73">
        <v>3054</v>
      </c>
      <c r="K74" s="74">
        <v>3474</v>
      </c>
      <c r="L74" s="73">
        <v>6157</v>
      </c>
    </row>
    <row r="75" ht="21.15" spans="1:12">
      <c r="A75" s="76" t="s">
        <v>75</v>
      </c>
      <c r="B75" s="77">
        <v>61</v>
      </c>
      <c r="C75" s="78">
        <v>68</v>
      </c>
      <c r="D75" s="77">
        <v>268</v>
      </c>
      <c r="E75" s="78">
        <v>316</v>
      </c>
      <c r="F75" s="77">
        <v>276</v>
      </c>
      <c r="G75" s="78">
        <v>286</v>
      </c>
      <c r="H75" s="77">
        <v>299</v>
      </c>
      <c r="I75" s="78">
        <v>298</v>
      </c>
      <c r="J75" s="77">
        <v>393</v>
      </c>
      <c r="K75" s="78">
        <v>274</v>
      </c>
      <c r="L75" s="77">
        <v>323</v>
      </c>
    </row>
    <row r="76" ht="21.15" spans="1:12">
      <c r="A76" s="76" t="s">
        <v>76</v>
      </c>
      <c r="B76" s="77">
        <v>728</v>
      </c>
      <c r="C76" s="78">
        <v>837</v>
      </c>
      <c r="D76" s="79">
        <v>1588</v>
      </c>
      <c r="E76" s="80">
        <v>1605</v>
      </c>
      <c r="F76" s="79">
        <v>1765</v>
      </c>
      <c r="G76" s="80">
        <v>1921</v>
      </c>
      <c r="H76" s="79">
        <v>1980</v>
      </c>
      <c r="I76" s="80">
        <v>2101</v>
      </c>
      <c r="J76" s="79">
        <v>2354</v>
      </c>
      <c r="K76" s="80">
        <v>2500</v>
      </c>
      <c r="L76" s="79">
        <v>2721</v>
      </c>
    </row>
    <row r="77" ht="15.15" spans="1:12">
      <c r="A77" s="76" t="s">
        <v>77</v>
      </c>
      <c r="B77" s="79">
        <v>1589</v>
      </c>
      <c r="C77" s="80">
        <v>1676</v>
      </c>
      <c r="D77" s="79">
        <v>3288</v>
      </c>
      <c r="E77" s="80">
        <v>3077</v>
      </c>
      <c r="F77" s="79">
        <v>3196</v>
      </c>
      <c r="G77" s="80">
        <v>3347</v>
      </c>
      <c r="H77" s="79">
        <v>3245</v>
      </c>
      <c r="I77" s="80">
        <v>3727</v>
      </c>
      <c r="J77" s="79">
        <v>4612</v>
      </c>
      <c r="K77" s="80">
        <v>4584</v>
      </c>
      <c r="L77" s="79">
        <v>4797</v>
      </c>
    </row>
    <row r="78" ht="21.15" spans="1:12">
      <c r="A78" s="76" t="s">
        <v>78</v>
      </c>
      <c r="B78" s="77">
        <v>455</v>
      </c>
      <c r="C78" s="78">
        <v>860</v>
      </c>
      <c r="D78" s="77">
        <v>843</v>
      </c>
      <c r="E78" s="78">
        <v>425</v>
      </c>
      <c r="F78" s="77">
        <v>571</v>
      </c>
      <c r="G78" s="78">
        <v>316</v>
      </c>
      <c r="H78" s="77">
        <v>494</v>
      </c>
      <c r="I78" s="78">
        <v>490</v>
      </c>
      <c r="J78" s="77">
        <v>405</v>
      </c>
      <c r="K78" s="78">
        <v>631</v>
      </c>
      <c r="L78" s="77">
        <v>528</v>
      </c>
    </row>
    <row r="79" ht="20.4" spans="1:12">
      <c r="A79" s="81" t="s">
        <v>79</v>
      </c>
      <c r="B79" s="82">
        <v>4448</v>
      </c>
      <c r="C79" s="83">
        <v>5260</v>
      </c>
      <c r="D79" s="82">
        <v>9977</v>
      </c>
      <c r="E79" s="83">
        <v>10004</v>
      </c>
      <c r="F79" s="82">
        <v>8918</v>
      </c>
      <c r="G79" s="83">
        <v>9570</v>
      </c>
      <c r="H79" s="82">
        <v>8928</v>
      </c>
      <c r="I79" s="83">
        <v>9584</v>
      </c>
      <c r="J79" s="82">
        <v>10818</v>
      </c>
      <c r="K79" s="83">
        <v>11463</v>
      </c>
      <c r="L79" s="82">
        <v>14526</v>
      </c>
    </row>
    <row r="80" ht="15.15" spans="1:12">
      <c r="A80" s="72"/>
      <c r="B80" s="84"/>
      <c r="C80" s="85"/>
      <c r="D80" s="84"/>
      <c r="E80" s="85"/>
      <c r="F80" s="84"/>
      <c r="G80" s="85"/>
      <c r="H80" s="84"/>
      <c r="I80" s="85"/>
      <c r="J80" s="84"/>
      <c r="K80" s="85"/>
      <c r="L80" s="84"/>
    </row>
    <row r="81" ht="41.55" spans="1:12">
      <c r="A81" s="76" t="s">
        <v>80</v>
      </c>
      <c r="B81" s="79">
        <v>6150</v>
      </c>
      <c r="C81" s="80">
        <v>6677</v>
      </c>
      <c r="D81" s="79">
        <v>11770</v>
      </c>
      <c r="E81" s="80">
        <v>16527</v>
      </c>
      <c r="F81" s="79">
        <v>17073</v>
      </c>
      <c r="G81" s="80">
        <v>17827</v>
      </c>
      <c r="H81" s="79">
        <v>18152</v>
      </c>
      <c r="I81" s="80">
        <v>20848</v>
      </c>
      <c r="J81" s="79">
        <v>22089</v>
      </c>
      <c r="K81" s="80">
        <v>21130</v>
      </c>
      <c r="L81" s="79">
        <v>21602</v>
      </c>
    </row>
    <row r="82" ht="15.15" spans="1:12">
      <c r="A82" s="76" t="s">
        <v>81</v>
      </c>
      <c r="B82" s="79">
        <v>1031</v>
      </c>
      <c r="C82" s="80">
        <v>1236</v>
      </c>
      <c r="D82" s="79">
        <v>7395</v>
      </c>
      <c r="E82" s="80">
        <v>6860</v>
      </c>
      <c r="F82" s="79">
        <v>7094</v>
      </c>
      <c r="G82" s="80">
        <v>7234</v>
      </c>
      <c r="H82" s="79">
        <v>6831</v>
      </c>
      <c r="I82" s="80">
        <v>7641</v>
      </c>
      <c r="J82" s="79">
        <v>7921</v>
      </c>
      <c r="K82" s="80">
        <v>7788</v>
      </c>
      <c r="L82" s="77" t="s">
        <v>56</v>
      </c>
    </row>
    <row r="83" ht="31.35" spans="1:12">
      <c r="A83" s="76" t="s">
        <v>82</v>
      </c>
      <c r="B83" s="77">
        <v>732</v>
      </c>
      <c r="C83" s="78">
        <v>732</v>
      </c>
      <c r="D83" s="79">
        <v>5152</v>
      </c>
      <c r="E83" s="80">
        <v>4550</v>
      </c>
      <c r="F83" s="79">
        <v>4719</v>
      </c>
      <c r="G83" s="80">
        <v>4826</v>
      </c>
      <c r="H83" s="79">
        <v>4734</v>
      </c>
      <c r="I83" s="80">
        <v>5129</v>
      </c>
      <c r="J83" s="79">
        <v>5253</v>
      </c>
      <c r="K83" s="80">
        <v>5210</v>
      </c>
      <c r="L83" s="79">
        <v>13420</v>
      </c>
    </row>
    <row r="84" ht="15.15" spans="1:12">
      <c r="A84" s="76" t="s">
        <v>83</v>
      </c>
      <c r="B84" s="79">
        <v>1777</v>
      </c>
      <c r="C84" s="80">
        <v>1975</v>
      </c>
      <c r="D84" s="79">
        <v>1981</v>
      </c>
      <c r="E84" s="80">
        <v>2328</v>
      </c>
      <c r="F84" s="79">
        <v>2026</v>
      </c>
      <c r="G84" s="80">
        <v>2033</v>
      </c>
      <c r="H84" s="79">
        <v>2047</v>
      </c>
      <c r="I84" s="80">
        <v>2510</v>
      </c>
      <c r="J84" s="79">
        <v>2474</v>
      </c>
      <c r="K84" s="80">
        <v>2230</v>
      </c>
      <c r="L84" s="79">
        <v>2294</v>
      </c>
    </row>
    <row r="85" spans="1:12">
      <c r="A85" s="86" t="s">
        <v>52</v>
      </c>
      <c r="B85" s="87">
        <v>14138</v>
      </c>
      <c r="C85" s="88">
        <v>15880</v>
      </c>
      <c r="D85" s="87">
        <v>36275</v>
      </c>
      <c r="E85" s="88">
        <v>40269</v>
      </c>
      <c r="F85" s="87">
        <v>39830</v>
      </c>
      <c r="G85" s="88">
        <v>41490</v>
      </c>
      <c r="H85" s="87">
        <v>40692</v>
      </c>
      <c r="I85" s="88">
        <v>45712</v>
      </c>
      <c r="J85" s="87">
        <v>48555</v>
      </c>
      <c r="K85" s="88">
        <v>47821</v>
      </c>
      <c r="L85" s="87">
        <v>51842</v>
      </c>
    </row>
    <row r="86" spans="1:12">
      <c r="A86" s="72"/>
      <c r="B86" s="84"/>
      <c r="C86" s="85"/>
      <c r="D86" s="84"/>
      <c r="E86" s="85"/>
      <c r="F86" s="84"/>
      <c r="G86" s="85"/>
      <c r="H86" s="84"/>
      <c r="I86" s="85"/>
      <c r="J86" s="84"/>
      <c r="K86" s="85"/>
      <c r="L86" s="84"/>
    </row>
    <row r="87" ht="22.8" spans="1:12">
      <c r="A87" s="89" t="s">
        <v>84</v>
      </c>
      <c r="B87" s="90"/>
      <c r="C87" s="91"/>
      <c r="D87" s="90"/>
      <c r="E87" s="91"/>
      <c r="F87" s="90"/>
      <c r="G87" s="91"/>
      <c r="H87" s="90"/>
      <c r="I87" s="91"/>
      <c r="J87" s="90"/>
      <c r="K87" s="91"/>
      <c r="L87" s="90"/>
    </row>
    <row r="88" ht="21.15" spans="1:12">
      <c r="A88" s="72" t="s">
        <v>85</v>
      </c>
      <c r="B88" s="73">
        <v>2655</v>
      </c>
      <c r="C88" s="74">
        <v>2800</v>
      </c>
      <c r="D88" s="73">
        <v>5389</v>
      </c>
      <c r="E88" s="74">
        <v>5276</v>
      </c>
      <c r="F88" s="73">
        <v>5815</v>
      </c>
      <c r="G88" s="74">
        <v>6311</v>
      </c>
      <c r="H88" s="73">
        <v>6795</v>
      </c>
      <c r="I88" s="74">
        <v>7563</v>
      </c>
      <c r="J88" s="73">
        <v>8162</v>
      </c>
      <c r="K88" s="74">
        <v>8278</v>
      </c>
      <c r="L88" s="73">
        <v>8524</v>
      </c>
    </row>
    <row r="89" ht="15.15" spans="1:12">
      <c r="A89" s="76" t="s">
        <v>86</v>
      </c>
      <c r="B89" s="77">
        <v>284</v>
      </c>
      <c r="C89" s="78">
        <v>290</v>
      </c>
      <c r="D89" s="77">
        <v>556</v>
      </c>
      <c r="E89" s="78">
        <v>136</v>
      </c>
      <c r="F89" s="77">
        <v>618</v>
      </c>
      <c r="G89" s="78">
        <v>585</v>
      </c>
      <c r="H89" s="77">
        <v>661</v>
      </c>
      <c r="I89" s="78">
        <v>672</v>
      </c>
      <c r="J89" s="77">
        <v>847</v>
      </c>
      <c r="K89" s="78">
        <v>712</v>
      </c>
      <c r="L89" s="77">
        <v>104</v>
      </c>
    </row>
    <row r="90" ht="21.15" spans="1:12">
      <c r="A90" s="76" t="s">
        <v>87</v>
      </c>
      <c r="B90" s="77">
        <v>77</v>
      </c>
      <c r="C90" s="78">
        <v>83</v>
      </c>
      <c r="D90" s="79">
        <v>1792</v>
      </c>
      <c r="E90" s="78" t="s">
        <v>56</v>
      </c>
      <c r="F90" s="77">
        <v>915</v>
      </c>
      <c r="G90" s="80">
        <v>1908</v>
      </c>
      <c r="H90" s="79">
        <v>1105</v>
      </c>
      <c r="I90" s="80">
        <v>1149</v>
      </c>
      <c r="J90" s="79">
        <v>1149</v>
      </c>
      <c r="K90" s="80">
        <v>1804</v>
      </c>
      <c r="L90" s="77" t="s">
        <v>56</v>
      </c>
    </row>
    <row r="91" ht="31.35" spans="1:12">
      <c r="A91" s="76" t="s">
        <v>88</v>
      </c>
      <c r="B91" s="77">
        <v>88</v>
      </c>
      <c r="C91" s="78">
        <v>110</v>
      </c>
      <c r="D91" s="77">
        <v>199</v>
      </c>
      <c r="E91" s="78" t="s">
        <v>56</v>
      </c>
      <c r="F91" s="79">
        <v>1162</v>
      </c>
      <c r="G91" s="80">
        <v>1211</v>
      </c>
      <c r="H91" s="79">
        <v>1143</v>
      </c>
      <c r="I91" s="80">
        <v>1201</v>
      </c>
      <c r="J91" s="79">
        <v>1327</v>
      </c>
      <c r="K91" s="80">
        <v>1281</v>
      </c>
      <c r="L91" s="77" t="s">
        <v>56</v>
      </c>
    </row>
    <row r="92" ht="21.15" spans="1:12">
      <c r="A92" s="76" t="s">
        <v>89</v>
      </c>
      <c r="B92" s="79">
        <v>1362</v>
      </c>
      <c r="C92" s="80">
        <v>1719</v>
      </c>
      <c r="D92" s="79">
        <v>2461</v>
      </c>
      <c r="E92" s="80">
        <v>5741</v>
      </c>
      <c r="F92" s="79">
        <v>2433</v>
      </c>
      <c r="G92" s="80">
        <v>2575</v>
      </c>
      <c r="H92" s="79">
        <v>3108</v>
      </c>
      <c r="I92" s="80">
        <v>3594</v>
      </c>
      <c r="J92" s="79">
        <v>3597</v>
      </c>
      <c r="K92" s="80">
        <v>3535</v>
      </c>
      <c r="L92" s="79">
        <v>8768</v>
      </c>
    </row>
    <row r="93" ht="20.4" spans="1:12">
      <c r="A93" s="81" t="s">
        <v>90</v>
      </c>
      <c r="B93" s="82">
        <v>4466</v>
      </c>
      <c r="C93" s="83">
        <v>5002</v>
      </c>
      <c r="D93" s="82">
        <v>10397</v>
      </c>
      <c r="E93" s="83">
        <v>11153</v>
      </c>
      <c r="F93" s="82">
        <v>10943</v>
      </c>
      <c r="G93" s="83">
        <v>12590</v>
      </c>
      <c r="H93" s="82">
        <v>12812</v>
      </c>
      <c r="I93" s="83">
        <v>14179</v>
      </c>
      <c r="J93" s="82">
        <v>15082</v>
      </c>
      <c r="K93" s="83">
        <v>15610</v>
      </c>
      <c r="L93" s="82">
        <v>17396</v>
      </c>
    </row>
    <row r="94" ht="15.15" spans="1:12">
      <c r="A94" s="72"/>
      <c r="B94" s="84"/>
      <c r="C94" s="85"/>
      <c r="D94" s="84"/>
      <c r="E94" s="85"/>
      <c r="F94" s="84"/>
      <c r="G94" s="85"/>
      <c r="H94" s="84"/>
      <c r="I94" s="85"/>
      <c r="J94" s="84"/>
      <c r="K94" s="85"/>
      <c r="L94" s="84"/>
    </row>
    <row r="95" ht="21.15" spans="1:12">
      <c r="A95" s="76" t="s">
        <v>91</v>
      </c>
      <c r="B95" s="79">
        <v>1410</v>
      </c>
      <c r="C95" s="80">
        <v>1522</v>
      </c>
      <c r="D95" s="79">
        <v>3311</v>
      </c>
      <c r="E95" s="80">
        <v>3289</v>
      </c>
      <c r="F95" s="79">
        <v>3683</v>
      </c>
      <c r="G95" s="80">
        <v>3841</v>
      </c>
      <c r="H95" s="79">
        <v>3862</v>
      </c>
      <c r="I95" s="80">
        <v>4677</v>
      </c>
      <c r="J95" s="79">
        <v>4527</v>
      </c>
      <c r="K95" s="80">
        <v>4136</v>
      </c>
      <c r="L95" s="79">
        <v>5175</v>
      </c>
    </row>
    <row r="96" ht="15.15" spans="1:12">
      <c r="A96" s="76" t="s">
        <v>92</v>
      </c>
      <c r="B96" s="79">
        <v>1125</v>
      </c>
      <c r="C96" s="80">
        <v>1290</v>
      </c>
      <c r="D96" s="79">
        <v>1761</v>
      </c>
      <c r="E96" s="78" t="s">
        <v>56</v>
      </c>
      <c r="F96" s="79">
        <v>8270</v>
      </c>
      <c r="G96" s="80">
        <v>8484</v>
      </c>
      <c r="H96" s="79">
        <v>8442</v>
      </c>
      <c r="I96" s="80">
        <v>10061</v>
      </c>
      <c r="J96" s="79">
        <v>10637</v>
      </c>
      <c r="K96" s="80">
        <v>10545</v>
      </c>
      <c r="L96" s="77" t="s">
        <v>56</v>
      </c>
    </row>
    <row r="97" ht="21.15" spans="1:12">
      <c r="A97" s="76" t="s">
        <v>93</v>
      </c>
      <c r="B97" s="77">
        <v>290</v>
      </c>
      <c r="C97" s="78">
        <v>389</v>
      </c>
      <c r="D97" s="77">
        <v>659</v>
      </c>
      <c r="E97" s="78">
        <v>567</v>
      </c>
      <c r="F97" s="77">
        <v>532</v>
      </c>
      <c r="G97" s="78">
        <v>677</v>
      </c>
      <c r="H97" s="79">
        <v>1235</v>
      </c>
      <c r="I97" s="80">
        <v>1107</v>
      </c>
      <c r="J97" s="77">
        <v>696</v>
      </c>
      <c r="K97" s="78">
        <v>792</v>
      </c>
      <c r="L97" s="77">
        <v>553</v>
      </c>
    </row>
    <row r="98" ht="21.15" spans="1:12">
      <c r="A98" s="76" t="s">
        <v>94</v>
      </c>
      <c r="B98" s="79">
        <v>2003</v>
      </c>
      <c r="C98" s="80">
        <v>2056</v>
      </c>
      <c r="D98" s="79">
        <v>3871</v>
      </c>
      <c r="E98" s="80">
        <v>10669</v>
      </c>
      <c r="F98" s="79">
        <v>2197</v>
      </c>
      <c r="G98" s="80">
        <v>1815</v>
      </c>
      <c r="H98" s="79">
        <v>1909</v>
      </c>
      <c r="I98" s="80">
        <v>1968</v>
      </c>
      <c r="J98" s="79">
        <v>2208</v>
      </c>
      <c r="K98" s="80">
        <v>1983</v>
      </c>
      <c r="L98" s="79">
        <v>13264</v>
      </c>
    </row>
    <row r="99" ht="20.4" spans="1:12">
      <c r="A99" s="86" t="s">
        <v>95</v>
      </c>
      <c r="B99" s="87">
        <v>9294</v>
      </c>
      <c r="C99" s="88">
        <v>10259</v>
      </c>
      <c r="D99" s="87">
        <v>19999</v>
      </c>
      <c r="E99" s="88">
        <v>25678</v>
      </c>
      <c r="F99" s="87">
        <v>25625</v>
      </c>
      <c r="G99" s="88">
        <v>27407</v>
      </c>
      <c r="H99" s="87">
        <v>28260</v>
      </c>
      <c r="I99" s="88">
        <v>31992</v>
      </c>
      <c r="J99" s="87">
        <v>33150</v>
      </c>
      <c r="K99" s="88">
        <v>33066</v>
      </c>
      <c r="L99" s="87">
        <v>36388</v>
      </c>
    </row>
    <row r="100" ht="15.15" spans="1:12">
      <c r="A100" s="72"/>
      <c r="B100" s="84"/>
      <c r="C100" s="85"/>
      <c r="D100" s="84"/>
      <c r="E100" s="85"/>
      <c r="F100" s="84"/>
      <c r="G100" s="85"/>
      <c r="H100" s="84"/>
      <c r="I100" s="85"/>
      <c r="J100" s="84"/>
      <c r="K100" s="85"/>
      <c r="L100" s="84"/>
    </row>
    <row r="101" ht="21.15" spans="1:12">
      <c r="A101" s="76" t="s">
        <v>96</v>
      </c>
      <c r="B101" s="77" t="s">
        <v>56</v>
      </c>
      <c r="C101" s="78" t="s">
        <v>56</v>
      </c>
      <c r="D101" s="77" t="s">
        <v>56</v>
      </c>
      <c r="E101" s="78" t="s">
        <v>56</v>
      </c>
      <c r="F101" s="77" t="s">
        <v>56</v>
      </c>
      <c r="G101" s="78" t="s">
        <v>56</v>
      </c>
      <c r="H101" s="77">
        <v>597</v>
      </c>
      <c r="I101" s="80">
        <v>2350</v>
      </c>
      <c r="J101" s="79">
        <v>4744</v>
      </c>
      <c r="K101" s="78" t="s">
        <v>56</v>
      </c>
      <c r="L101" s="77" t="s">
        <v>56</v>
      </c>
    </row>
    <row r="102" ht="15.15" spans="1:12">
      <c r="A102" s="76" t="s">
        <v>97</v>
      </c>
      <c r="B102" s="79">
        <v>6844</v>
      </c>
      <c r="C102" s="80">
        <v>6059</v>
      </c>
      <c r="D102" s="79">
        <v>15802</v>
      </c>
      <c r="E102" s="80">
        <v>15175</v>
      </c>
      <c r="F102" s="79">
        <v>13999</v>
      </c>
      <c r="G102" s="80">
        <v>12246</v>
      </c>
      <c r="H102" s="79">
        <v>12246</v>
      </c>
      <c r="I102" s="80">
        <v>10988</v>
      </c>
      <c r="J102" s="79">
        <v>9603</v>
      </c>
      <c r="K102" s="80">
        <v>8413</v>
      </c>
      <c r="L102" s="79">
        <v>7516</v>
      </c>
    </row>
    <row r="103" ht="15.15" spans="1:12">
      <c r="A103" s="76" t="s">
        <v>98</v>
      </c>
      <c r="B103" s="77">
        <v>9</v>
      </c>
      <c r="C103" s="78">
        <v>8</v>
      </c>
      <c r="D103" s="77">
        <v>13</v>
      </c>
      <c r="E103" s="78">
        <v>12</v>
      </c>
      <c r="F103" s="77">
        <v>12</v>
      </c>
      <c r="G103" s="78">
        <v>11</v>
      </c>
      <c r="H103" s="77">
        <v>11</v>
      </c>
      <c r="I103" s="78">
        <v>10</v>
      </c>
      <c r="J103" s="77">
        <v>10</v>
      </c>
      <c r="K103" s="78">
        <v>10</v>
      </c>
      <c r="L103" s="77">
        <v>9</v>
      </c>
    </row>
    <row r="104" ht="21.15" spans="1:12">
      <c r="A104" s="76" t="s">
        <v>99</v>
      </c>
      <c r="B104" s="77" t="s">
        <v>56</v>
      </c>
      <c r="C104" s="78">
        <v>-1</v>
      </c>
      <c r="D104" s="77" t="s">
        <v>56</v>
      </c>
      <c r="E104" s="78" t="s">
        <v>56</v>
      </c>
      <c r="F104" s="77" t="s">
        <v>56</v>
      </c>
      <c r="G104" s="78" t="s">
        <v>56</v>
      </c>
      <c r="H104" s="77" t="s">
        <v>56</v>
      </c>
      <c r="I104" s="78" t="s">
        <v>56</v>
      </c>
      <c r="J104" s="77" t="s">
        <v>56</v>
      </c>
      <c r="K104" s="78" t="s">
        <v>56</v>
      </c>
      <c r="L104" s="77" t="s">
        <v>56</v>
      </c>
    </row>
    <row r="105" ht="15.15" spans="1:12">
      <c r="A105" s="76" t="s">
        <v>100</v>
      </c>
      <c r="B105" s="79">
        <v>-2009</v>
      </c>
      <c r="C105" s="78">
        <v>-445</v>
      </c>
      <c r="D105" s="77">
        <v>461</v>
      </c>
      <c r="E105" s="78">
        <v>-596</v>
      </c>
      <c r="F105" s="77">
        <v>194</v>
      </c>
      <c r="G105" s="80">
        <v>1826</v>
      </c>
      <c r="H105" s="77">
        <v>-422</v>
      </c>
      <c r="I105" s="78">
        <v>372</v>
      </c>
      <c r="J105" s="79">
        <v>1048</v>
      </c>
      <c r="K105" s="80">
        <v>6332</v>
      </c>
      <c r="L105" s="79">
        <v>7929</v>
      </c>
    </row>
    <row r="106" ht="21.15" spans="1:12">
      <c r="A106" s="76" t="s">
        <v>101</v>
      </c>
      <c r="B106" s="79">
        <v>4844</v>
      </c>
      <c r="C106" s="80">
        <v>5621</v>
      </c>
      <c r="D106" s="79">
        <v>16276</v>
      </c>
      <c r="E106" s="80">
        <v>14591</v>
      </c>
      <c r="F106" s="79">
        <v>14205</v>
      </c>
      <c r="G106" s="80">
        <v>14083</v>
      </c>
      <c r="H106" s="79">
        <v>12432</v>
      </c>
      <c r="I106" s="80">
        <v>13720</v>
      </c>
      <c r="J106" s="79">
        <v>15405</v>
      </c>
      <c r="K106" s="80">
        <v>14755</v>
      </c>
      <c r="L106" s="79">
        <v>15454</v>
      </c>
    </row>
    <row r="107" ht="20.4" spans="1:12">
      <c r="A107" s="86" t="s">
        <v>84</v>
      </c>
      <c r="B107" s="87">
        <v>14138</v>
      </c>
      <c r="C107" s="88">
        <v>15880</v>
      </c>
      <c r="D107" s="87">
        <v>36275</v>
      </c>
      <c r="E107" s="88">
        <v>40269</v>
      </c>
      <c r="F107" s="87">
        <v>39830</v>
      </c>
      <c r="G107" s="88">
        <v>41490</v>
      </c>
      <c r="H107" s="87">
        <v>40692</v>
      </c>
      <c r="I107" s="88">
        <v>45712</v>
      </c>
      <c r="J107" s="87">
        <v>48555</v>
      </c>
      <c r="K107" s="88">
        <v>47821</v>
      </c>
      <c r="L107" s="87">
        <v>51842</v>
      </c>
    </row>
    <row r="108" spans="1:12">
      <c r="A108" s="72"/>
      <c r="B108" s="84"/>
      <c r="C108" s="85"/>
      <c r="D108" s="84"/>
      <c r="E108" s="85"/>
      <c r="F108" s="84"/>
      <c r="G108" s="85"/>
      <c r="H108" s="84"/>
      <c r="I108" s="85"/>
      <c r="J108" s="84"/>
      <c r="K108" s="85"/>
      <c r="L108" s="84"/>
    </row>
    <row r="112" spans="1:12">
      <c r="A112" s="68">
        <v>2015</v>
      </c>
      <c r="B112" s="69">
        <v>2016</v>
      </c>
      <c r="C112" s="68">
        <v>2017</v>
      </c>
      <c r="D112" s="69">
        <v>2018</v>
      </c>
      <c r="E112" s="68">
        <v>2019</v>
      </c>
      <c r="F112" s="69">
        <v>2020</v>
      </c>
      <c r="G112" s="68">
        <v>2021</v>
      </c>
      <c r="H112" s="69">
        <v>2022</v>
      </c>
      <c r="I112" s="68">
        <v>2023</v>
      </c>
      <c r="J112" s="69">
        <v>2024</v>
      </c>
      <c r="K112" s="68" t="s">
        <v>102</v>
      </c>
      <c r="L112" s="96"/>
    </row>
    <row r="113" ht="15.15" spans="1:12">
      <c r="A113" s="72" t="s">
        <v>43</v>
      </c>
      <c r="B113" s="73">
        <v>38203</v>
      </c>
      <c r="C113" s="74">
        <v>49695</v>
      </c>
      <c r="D113" s="73">
        <v>62890</v>
      </c>
      <c r="E113" s="74">
        <v>62791</v>
      </c>
      <c r="F113" s="73">
        <v>66260</v>
      </c>
      <c r="G113" s="74">
        <v>74736</v>
      </c>
      <c r="H113" s="73">
        <v>75600</v>
      </c>
      <c r="I113" s="74">
        <v>86984</v>
      </c>
      <c r="J113" s="73">
        <v>88734</v>
      </c>
      <c r="K113" s="74">
        <v>89357</v>
      </c>
      <c r="L113" s="73">
        <v>89357</v>
      </c>
    </row>
    <row r="114" ht="21.15" spans="1:12">
      <c r="A114" s="76" t="s">
        <v>103</v>
      </c>
      <c r="B114" s="79">
        <v>27760</v>
      </c>
      <c r="C114" s="80">
        <v>36317</v>
      </c>
      <c r="D114" s="79">
        <v>46121</v>
      </c>
      <c r="E114" s="80">
        <v>45838</v>
      </c>
      <c r="F114" s="79">
        <v>48200</v>
      </c>
      <c r="G114" s="80">
        <v>54161</v>
      </c>
      <c r="H114" s="79">
        <v>54915</v>
      </c>
      <c r="I114" s="80">
        <v>63689</v>
      </c>
      <c r="J114" s="79">
        <v>64880</v>
      </c>
      <c r="K114" s="80">
        <v>65552</v>
      </c>
      <c r="L114" s="79">
        <v>65552</v>
      </c>
    </row>
    <row r="115" spans="1:12">
      <c r="A115" s="86" t="s">
        <v>44</v>
      </c>
      <c r="B115" s="87">
        <v>10443</v>
      </c>
      <c r="C115" s="88">
        <v>13378</v>
      </c>
      <c r="D115" s="87">
        <v>16769</v>
      </c>
      <c r="E115" s="88">
        <v>16953</v>
      </c>
      <c r="F115" s="87">
        <v>18060</v>
      </c>
      <c r="G115" s="88">
        <v>20575</v>
      </c>
      <c r="H115" s="87">
        <v>20685</v>
      </c>
      <c r="I115" s="88">
        <v>23295</v>
      </c>
      <c r="J115" s="87">
        <v>23854</v>
      </c>
      <c r="K115" s="88">
        <v>23805</v>
      </c>
      <c r="L115" s="87">
        <v>23805</v>
      </c>
    </row>
    <row r="116" spans="1:12">
      <c r="A116" s="72"/>
      <c r="B116" s="84"/>
      <c r="C116" s="85"/>
      <c r="D116" s="84"/>
      <c r="E116" s="85"/>
      <c r="F116" s="84"/>
      <c r="G116" s="85"/>
      <c r="H116" s="84"/>
      <c r="I116" s="85"/>
      <c r="J116" s="84"/>
      <c r="K116" s="85"/>
      <c r="L116" s="84"/>
    </row>
    <row r="117" ht="22.8" spans="1:12">
      <c r="A117" s="89" t="s">
        <v>104</v>
      </c>
      <c r="B117" s="90"/>
      <c r="C117" s="91"/>
      <c r="D117" s="90"/>
      <c r="E117" s="91"/>
      <c r="F117" s="90"/>
      <c r="G117" s="91"/>
      <c r="H117" s="90"/>
      <c r="I117" s="91"/>
      <c r="J117" s="90"/>
      <c r="K117" s="91"/>
      <c r="L117" s="90"/>
    </row>
    <row r="118" ht="31.35" spans="1:12">
      <c r="A118" s="72" t="s">
        <v>105</v>
      </c>
      <c r="B118" s="73">
        <v>9125</v>
      </c>
      <c r="C118" s="74">
        <v>11794</v>
      </c>
      <c r="D118" s="73">
        <v>14544</v>
      </c>
      <c r="E118" s="74">
        <v>14330</v>
      </c>
      <c r="F118" s="73">
        <v>15398</v>
      </c>
      <c r="G118" s="74">
        <v>18855</v>
      </c>
      <c r="H118" s="73">
        <v>17896</v>
      </c>
      <c r="I118" s="74">
        <v>20190</v>
      </c>
      <c r="J118" s="73">
        <v>21422</v>
      </c>
      <c r="K118" s="74">
        <v>21453</v>
      </c>
      <c r="L118" s="73">
        <v>21453</v>
      </c>
    </row>
    <row r="119" ht="31.35" spans="1:12">
      <c r="A119" s="76" t="s">
        <v>106</v>
      </c>
      <c r="B119" s="79">
        <v>9125</v>
      </c>
      <c r="C119" s="80">
        <v>11794</v>
      </c>
      <c r="D119" s="79">
        <v>14544</v>
      </c>
      <c r="E119" s="80">
        <v>14330</v>
      </c>
      <c r="F119" s="79">
        <v>15398</v>
      </c>
      <c r="G119" s="80">
        <v>18855</v>
      </c>
      <c r="H119" s="79">
        <v>17896</v>
      </c>
      <c r="I119" s="80">
        <v>20190</v>
      </c>
      <c r="J119" s="79">
        <v>21422</v>
      </c>
      <c r="K119" s="80">
        <v>21453</v>
      </c>
      <c r="L119" s="79">
        <v>21453</v>
      </c>
    </row>
    <row r="120" ht="20.4" spans="1:12">
      <c r="A120" s="86" t="s">
        <v>107</v>
      </c>
      <c r="B120" s="87">
        <v>1318</v>
      </c>
      <c r="C120" s="88">
        <v>1584</v>
      </c>
      <c r="D120" s="87">
        <v>2225</v>
      </c>
      <c r="E120" s="88">
        <v>2623</v>
      </c>
      <c r="F120" s="87">
        <v>2662</v>
      </c>
      <c r="G120" s="88">
        <v>1720</v>
      </c>
      <c r="H120" s="87">
        <v>2789</v>
      </c>
      <c r="I120" s="88">
        <v>3105</v>
      </c>
      <c r="J120" s="87">
        <v>2432</v>
      </c>
      <c r="K120" s="88">
        <v>2352</v>
      </c>
      <c r="L120" s="87">
        <v>2352</v>
      </c>
    </row>
    <row r="121" ht="15.15" spans="1:12">
      <c r="A121" s="72"/>
      <c r="B121" s="84"/>
      <c r="C121" s="85"/>
      <c r="D121" s="84"/>
      <c r="E121" s="85"/>
      <c r="F121" s="84"/>
      <c r="G121" s="85"/>
      <c r="H121" s="84"/>
      <c r="I121" s="85"/>
      <c r="J121" s="84"/>
      <c r="K121" s="85"/>
      <c r="L121" s="84"/>
    </row>
    <row r="122" ht="21.15" spans="1:12">
      <c r="A122" s="76" t="s">
        <v>108</v>
      </c>
      <c r="B122" s="77">
        <v>-249</v>
      </c>
      <c r="C122" s="78">
        <v>-522</v>
      </c>
      <c r="D122" s="77">
        <v>-285</v>
      </c>
      <c r="E122" s="78">
        <v>-491</v>
      </c>
      <c r="F122" s="77">
        <v>-537</v>
      </c>
      <c r="G122" s="78">
        <v>-492</v>
      </c>
      <c r="H122" s="77">
        <v>-510</v>
      </c>
      <c r="I122" s="78">
        <v>-545</v>
      </c>
      <c r="J122" s="77">
        <v>-546</v>
      </c>
      <c r="K122" s="78">
        <v>-562</v>
      </c>
      <c r="L122" s="77">
        <v>-562</v>
      </c>
    </row>
    <row r="123" ht="31.35" spans="1:12">
      <c r="A123" s="76" t="s">
        <v>109</v>
      </c>
      <c r="B123" s="77">
        <v>-16</v>
      </c>
      <c r="C123" s="78">
        <v>-19</v>
      </c>
      <c r="D123" s="77">
        <v>-12</v>
      </c>
      <c r="E123" s="78">
        <v>4</v>
      </c>
      <c r="F123" s="77">
        <v>9</v>
      </c>
      <c r="G123" s="78">
        <v>478</v>
      </c>
      <c r="H123" s="77">
        <v>524</v>
      </c>
      <c r="I123" s="78">
        <v>656</v>
      </c>
      <c r="J123" s="77">
        <v>414</v>
      </c>
      <c r="K123" s="78">
        <v>432</v>
      </c>
      <c r="L123" s="77">
        <v>432</v>
      </c>
    </row>
    <row r="124" ht="20.4" spans="1:12">
      <c r="A124" s="86" t="s">
        <v>110</v>
      </c>
      <c r="B124" s="87">
        <v>1053</v>
      </c>
      <c r="C124" s="88">
        <v>1043</v>
      </c>
      <c r="D124" s="87">
        <v>1928</v>
      </c>
      <c r="E124" s="88">
        <v>2136</v>
      </c>
      <c r="F124" s="87">
        <v>2134</v>
      </c>
      <c r="G124" s="88">
        <v>1706</v>
      </c>
      <c r="H124" s="87">
        <v>2803</v>
      </c>
      <c r="I124" s="88">
        <v>3216</v>
      </c>
      <c r="J124" s="87">
        <v>2300</v>
      </c>
      <c r="K124" s="88">
        <v>2222</v>
      </c>
      <c r="L124" s="87">
        <v>2222</v>
      </c>
    </row>
    <row r="125" ht="15.15" spans="1:12">
      <c r="A125" s="72"/>
      <c r="B125" s="84"/>
      <c r="C125" s="85"/>
      <c r="D125" s="84"/>
      <c r="E125" s="85"/>
      <c r="F125" s="84"/>
      <c r="G125" s="85"/>
      <c r="H125" s="84"/>
      <c r="I125" s="85"/>
      <c r="J125" s="84"/>
      <c r="K125" s="85"/>
      <c r="L125" s="84"/>
    </row>
    <row r="126" ht="15.15" spans="1:12">
      <c r="A126" s="76" t="s">
        <v>111</v>
      </c>
      <c r="B126" s="77">
        <v>-224</v>
      </c>
      <c r="C126" s="78">
        <v>-247</v>
      </c>
      <c r="D126" s="77">
        <v>-146</v>
      </c>
      <c r="E126" s="78">
        <v>-373</v>
      </c>
      <c r="F126" s="77">
        <v>-417</v>
      </c>
      <c r="G126" s="78">
        <v>-331</v>
      </c>
      <c r="H126" s="77">
        <v>-591</v>
      </c>
      <c r="I126" s="78">
        <v>-714</v>
      </c>
      <c r="J126" s="77">
        <v>-456</v>
      </c>
      <c r="K126" s="78">
        <v>-481</v>
      </c>
      <c r="L126" s="77">
        <v>-481</v>
      </c>
    </row>
    <row r="127" ht="21.15" spans="1:12">
      <c r="A127" s="76" t="s">
        <v>99</v>
      </c>
      <c r="B127" s="77">
        <v>1</v>
      </c>
      <c r="C127" s="78" t="s">
        <v>56</v>
      </c>
      <c r="D127" s="77" t="s">
        <v>56</v>
      </c>
      <c r="E127" s="78" t="s">
        <v>56</v>
      </c>
      <c r="F127" s="77" t="s">
        <v>56</v>
      </c>
      <c r="G127" s="78" t="s">
        <v>56</v>
      </c>
      <c r="H127" s="77" t="s">
        <v>56</v>
      </c>
      <c r="I127" s="78" t="s">
        <v>56</v>
      </c>
      <c r="J127" s="77" t="s">
        <v>56</v>
      </c>
      <c r="K127" s="78" t="s">
        <v>56</v>
      </c>
      <c r="L127" s="77" t="s">
        <v>56</v>
      </c>
    </row>
    <row r="128" ht="21.15" spans="1:12">
      <c r="A128" s="76" t="s">
        <v>112</v>
      </c>
      <c r="B128" s="77">
        <v>20</v>
      </c>
      <c r="C128" s="78">
        <v>34</v>
      </c>
      <c r="D128" s="77">
        <v>35</v>
      </c>
      <c r="E128" s="78">
        <v>34</v>
      </c>
      <c r="F128" s="77">
        <v>50</v>
      </c>
      <c r="G128" s="78">
        <v>22</v>
      </c>
      <c r="H128" s="77">
        <v>34</v>
      </c>
      <c r="I128" s="78">
        <v>44</v>
      </c>
      <c r="J128" s="77">
        <v>30</v>
      </c>
      <c r="K128" s="78">
        <v>23</v>
      </c>
      <c r="L128" s="77">
        <v>23</v>
      </c>
    </row>
    <row r="129" spans="1:12">
      <c r="A129" s="86" t="s">
        <v>48</v>
      </c>
      <c r="B129" s="92">
        <v>852</v>
      </c>
      <c r="C129" s="93">
        <v>830</v>
      </c>
      <c r="D129" s="87">
        <v>1817</v>
      </c>
      <c r="E129" s="88">
        <v>1780</v>
      </c>
      <c r="F129" s="87">
        <v>1766</v>
      </c>
      <c r="G129" s="88">
        <v>1397</v>
      </c>
      <c r="H129" s="87">
        <v>2246</v>
      </c>
      <c r="I129" s="88">
        <v>2546</v>
      </c>
      <c r="J129" s="87">
        <v>1874</v>
      </c>
      <c r="K129" s="88">
        <v>1764</v>
      </c>
      <c r="L129" s="87">
        <v>1764</v>
      </c>
    </row>
    <row r="130" ht="15.15" spans="1:12">
      <c r="A130" s="72"/>
      <c r="B130" s="84"/>
      <c r="C130" s="85"/>
      <c r="D130" s="84"/>
      <c r="E130" s="85"/>
      <c r="F130" s="84"/>
      <c r="G130" s="85"/>
      <c r="H130" s="84"/>
      <c r="I130" s="85"/>
      <c r="J130" s="84"/>
      <c r="K130" s="85"/>
      <c r="L130" s="84"/>
    </row>
    <row r="131" ht="15.15" spans="1:12">
      <c r="A131" s="76" t="s">
        <v>113</v>
      </c>
      <c r="B131" s="94">
        <v>1.11</v>
      </c>
      <c r="C131" s="95">
        <v>0.81</v>
      </c>
      <c r="D131" s="94">
        <v>1.45</v>
      </c>
      <c r="E131" s="95">
        <v>1.51</v>
      </c>
      <c r="F131" s="94">
        <v>1.6</v>
      </c>
      <c r="G131" s="95">
        <v>1.31</v>
      </c>
      <c r="H131" s="94">
        <v>2.18</v>
      </c>
      <c r="I131" s="95">
        <v>2.56</v>
      </c>
      <c r="J131" s="94">
        <v>1.95</v>
      </c>
      <c r="K131" s="95">
        <v>1.9</v>
      </c>
      <c r="L131" s="94">
        <v>1.9</v>
      </c>
    </row>
    <row r="132" ht="15.15" spans="1:12">
      <c r="A132" s="76" t="s">
        <v>114</v>
      </c>
      <c r="B132" s="94">
        <v>1.08</v>
      </c>
      <c r="C132" s="95">
        <v>0.81</v>
      </c>
      <c r="D132" s="94">
        <v>1.43</v>
      </c>
      <c r="E132" s="95">
        <v>1.49</v>
      </c>
      <c r="F132" s="94">
        <v>1.59</v>
      </c>
      <c r="G132" s="95">
        <v>1.3</v>
      </c>
      <c r="H132" s="94">
        <v>2.17</v>
      </c>
      <c r="I132" s="95">
        <v>2.54</v>
      </c>
      <c r="J132" s="94">
        <v>1.94</v>
      </c>
      <c r="K132" s="95">
        <v>1.89</v>
      </c>
      <c r="L132" s="94">
        <v>1.89</v>
      </c>
    </row>
    <row r="133" ht="15.15" spans="1:12">
      <c r="A133" s="76" t="s">
        <v>115</v>
      </c>
      <c r="B133" s="77">
        <v>772</v>
      </c>
      <c r="C133" s="80">
        <v>1022</v>
      </c>
      <c r="D133" s="79">
        <v>1251</v>
      </c>
      <c r="E133" s="80">
        <v>1176</v>
      </c>
      <c r="F133" s="79">
        <v>1107</v>
      </c>
      <c r="G133" s="80">
        <v>1067</v>
      </c>
      <c r="H133" s="79">
        <v>1028</v>
      </c>
      <c r="I133" s="78">
        <v>995</v>
      </c>
      <c r="J133" s="77">
        <v>962</v>
      </c>
      <c r="K133" s="78">
        <v>930</v>
      </c>
      <c r="L133" s="77">
        <v>930</v>
      </c>
    </row>
    <row r="134" ht="20.4" spans="1:12">
      <c r="A134" s="76" t="s">
        <v>116</v>
      </c>
      <c r="B134" s="77">
        <v>807</v>
      </c>
      <c r="C134" s="80">
        <v>1031</v>
      </c>
      <c r="D134" s="79">
        <v>1281</v>
      </c>
      <c r="E134" s="80">
        <v>1203</v>
      </c>
      <c r="F134" s="79">
        <v>1112</v>
      </c>
      <c r="G134" s="80">
        <v>1072</v>
      </c>
      <c r="H134" s="79">
        <v>1034</v>
      </c>
      <c r="I134" s="80">
        <v>1001</v>
      </c>
      <c r="J134" s="77">
        <v>966</v>
      </c>
      <c r="K134" s="78">
        <v>933</v>
      </c>
      <c r="L134" s="77">
        <v>933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0"/>
  <sheetViews>
    <sheetView workbookViewId="0">
      <selection activeCell="M5" sqref="M5"/>
    </sheetView>
  </sheetViews>
  <sheetFormatPr defaultColWidth="8.88888888888889" defaultRowHeight="14.4"/>
  <cols>
    <col min="1" max="1" width="34.1111111111111" customWidth="1"/>
    <col min="2" max="3" width="8.33333333333333" customWidth="1"/>
    <col min="4" max="4" width="9.33333333333333" customWidth="1"/>
    <col min="5" max="5" width="8.33333333333333" customWidth="1"/>
    <col min="6" max="6" width="8.66666666666667" customWidth="1"/>
    <col min="7" max="7" width="8.33333333333333" customWidth="1"/>
    <col min="8" max="8" width="7.66666666666667" customWidth="1"/>
    <col min="9" max="11" width="8.33333333333333" customWidth="1"/>
    <col min="12" max="12" width="12.8888888888889"/>
  </cols>
  <sheetData>
    <row r="1" spans="1:16">
      <c r="A1" t="s">
        <v>117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">
      <c r="A2" t="s">
        <v>23</v>
      </c>
    </row>
    <row r="3" spans="1:11">
      <c r="A3" t="s">
        <v>24</v>
      </c>
      <c r="B3" s="52">
        <v>0.022</v>
      </c>
      <c r="C3" s="52">
        <v>0.016</v>
      </c>
      <c r="D3" s="52">
        <v>-0.011</v>
      </c>
      <c r="E3" s="52">
        <v>-0.012</v>
      </c>
      <c r="F3" s="52">
        <v>0.023</v>
      </c>
      <c r="G3" s="52">
        <v>0.013</v>
      </c>
      <c r="H3" s="52">
        <v>0.023</v>
      </c>
      <c r="I3" s="52">
        <v>0.026</v>
      </c>
      <c r="J3" s="52">
        <v>0.029</v>
      </c>
      <c r="K3" s="52">
        <v>0.013</v>
      </c>
    </row>
    <row r="4" ht="16.2" spans="1:13">
      <c r="A4" t="s">
        <v>26</v>
      </c>
      <c r="B4" s="52">
        <v>0.104</v>
      </c>
      <c r="C4" s="52">
        <v>0.074</v>
      </c>
      <c r="D4" s="52">
        <v>-0.052</v>
      </c>
      <c r="E4" s="52">
        <v>-0.058</v>
      </c>
      <c r="F4" s="52">
        <v>0.118</v>
      </c>
      <c r="G4" s="52">
        <v>0.064</v>
      </c>
      <c r="H4" s="52">
        <v>0.105</v>
      </c>
      <c r="I4" s="52">
        <v>0.126</v>
      </c>
      <c r="J4" s="52">
        <v>0.146</v>
      </c>
      <c r="K4" s="52">
        <v>0.065</v>
      </c>
      <c r="M4" s="75" t="s">
        <v>118</v>
      </c>
    </row>
    <row r="5" spans="1:11">
      <c r="A5" t="s">
        <v>27</v>
      </c>
      <c r="B5" s="52">
        <v>0.05</v>
      </c>
      <c r="C5" s="52">
        <v>0.036</v>
      </c>
      <c r="D5" s="52">
        <v>-0.024</v>
      </c>
      <c r="E5" s="52">
        <v>-0.026</v>
      </c>
      <c r="F5" s="52">
        <v>0.048</v>
      </c>
      <c r="G5" s="52">
        <v>0.026</v>
      </c>
      <c r="H5" s="52">
        <v>0.045</v>
      </c>
      <c r="I5" s="52">
        <v>0.052</v>
      </c>
      <c r="J5" s="52">
        <v>0.07</v>
      </c>
      <c r="K5" s="52">
        <v>0.039</v>
      </c>
    </row>
    <row r="6" spans="1:11">
      <c r="A6" t="s">
        <v>28</v>
      </c>
      <c r="B6" s="52">
        <v>0.099</v>
      </c>
      <c r="C6" s="52">
        <v>0.094</v>
      </c>
      <c r="D6" s="52">
        <v>0.082</v>
      </c>
      <c r="E6" s="52">
        <v>0.075</v>
      </c>
      <c r="F6" s="52">
        <v>0.076</v>
      </c>
      <c r="G6" s="52">
        <v>0.076</v>
      </c>
      <c r="H6" s="52">
        <v>0.08</v>
      </c>
      <c r="I6" s="52">
        <v>0.079</v>
      </c>
      <c r="J6" s="52">
        <v>0.071</v>
      </c>
      <c r="K6" s="52">
        <v>0.071</v>
      </c>
    </row>
    <row r="7" spans="1:11">
      <c r="A7" t="s">
        <v>29</v>
      </c>
      <c r="B7" s="52">
        <v>0.164</v>
      </c>
      <c r="C7" s="52">
        <v>0.155</v>
      </c>
      <c r="D7" s="52">
        <v>0.13</v>
      </c>
      <c r="E7" s="52">
        <v>0.118</v>
      </c>
      <c r="F7" s="52">
        <v>0.115</v>
      </c>
      <c r="G7" s="52">
        <v>0.114</v>
      </c>
      <c r="H7" s="52">
        <v>0.122</v>
      </c>
      <c r="I7" s="52">
        <v>0.118</v>
      </c>
      <c r="J7" s="52">
        <v>0.105</v>
      </c>
      <c r="K7" s="52">
        <v>0.108</v>
      </c>
    </row>
    <row r="8" spans="1:1">
      <c r="A8" t="s">
        <v>30</v>
      </c>
    </row>
    <row r="9" spans="1:11">
      <c r="A9" t="s">
        <v>31</v>
      </c>
      <c r="B9" s="52">
        <v>0.229</v>
      </c>
      <c r="C9" s="52">
        <v>0.228</v>
      </c>
      <c r="D9" s="52">
        <v>0.225</v>
      </c>
      <c r="E9" s="52">
        <v>0.218</v>
      </c>
      <c r="F9" s="52">
        <v>0.217</v>
      </c>
      <c r="G9" s="52">
        <v>0.214</v>
      </c>
      <c r="H9" s="52">
        <v>0.208</v>
      </c>
      <c r="I9" s="52">
        <v>0.196</v>
      </c>
      <c r="J9" s="52">
        <v>0.196</v>
      </c>
      <c r="K9" s="52">
        <v>0.194</v>
      </c>
    </row>
    <row r="10" spans="1:11">
      <c r="A10" t="s">
        <v>32</v>
      </c>
      <c r="B10" s="52">
        <v>0.05</v>
      </c>
      <c r="C10" s="52">
        <v>0.049</v>
      </c>
      <c r="D10" s="52">
        <v>0.046</v>
      </c>
      <c r="E10" s="52">
        <v>0.045</v>
      </c>
      <c r="F10" s="52">
        <v>0.059</v>
      </c>
      <c r="G10" s="52">
        <v>0.062</v>
      </c>
      <c r="H10" s="52">
        <v>0.06</v>
      </c>
      <c r="I10" s="52">
        <v>0.055</v>
      </c>
      <c r="J10" s="52">
        <v>0.053</v>
      </c>
      <c r="K10" s="52">
        <v>0.053</v>
      </c>
    </row>
    <row r="11" spans="1:11">
      <c r="A11" t="s">
        <v>33</v>
      </c>
      <c r="B11" s="52">
        <v>0.03</v>
      </c>
      <c r="C11" s="52">
        <v>0.029</v>
      </c>
      <c r="D11" s="52">
        <v>0.026</v>
      </c>
      <c r="E11" s="52">
        <v>0.026</v>
      </c>
      <c r="F11" s="52">
        <v>0.028</v>
      </c>
      <c r="G11" s="52">
        <v>0.03</v>
      </c>
      <c r="H11" s="52">
        <v>0.03</v>
      </c>
      <c r="I11" s="52">
        <v>0.028</v>
      </c>
      <c r="J11" s="52">
        <v>0.026</v>
      </c>
      <c r="K11" s="52">
        <v>0.025</v>
      </c>
    </row>
    <row r="12" spans="1:11">
      <c r="A12" t="s">
        <v>34</v>
      </c>
      <c r="B12" s="52">
        <v>0.022</v>
      </c>
      <c r="C12" s="52">
        <v>0.018</v>
      </c>
      <c r="D12" s="52">
        <v>0.007</v>
      </c>
      <c r="E12" s="52">
        <v>0.008</v>
      </c>
      <c r="F12" s="52">
        <v>0.01</v>
      </c>
      <c r="G12" s="52">
        <v>0.019</v>
      </c>
      <c r="H12" s="52">
        <v>0.022</v>
      </c>
      <c r="I12" s="52">
        <v>0.024</v>
      </c>
      <c r="J12" s="52">
        <v>0.016</v>
      </c>
      <c r="K12" s="52">
        <v>0.013</v>
      </c>
    </row>
    <row r="13" spans="1:11">
      <c r="A13" t="s">
        <v>35</v>
      </c>
      <c r="B13" s="52">
        <v>0.012</v>
      </c>
      <c r="C13" s="52">
        <v>0.009</v>
      </c>
      <c r="D13" s="52">
        <v>-0.007</v>
      </c>
      <c r="E13" s="52">
        <v>-0.008</v>
      </c>
      <c r="F13" s="52">
        <v>0.015</v>
      </c>
      <c r="G13" s="52">
        <v>0.009</v>
      </c>
      <c r="H13" s="52">
        <v>0.015</v>
      </c>
      <c r="I13" s="52">
        <v>0.016</v>
      </c>
      <c r="J13" s="52">
        <v>0.02</v>
      </c>
      <c r="K13" s="52">
        <v>0.008</v>
      </c>
    </row>
    <row r="14" spans="1:11">
      <c r="A14" t="s">
        <v>36</v>
      </c>
      <c r="B14" s="52">
        <v>0.008</v>
      </c>
      <c r="C14" s="52">
        <v>0.009</v>
      </c>
      <c r="D14" s="52">
        <v>0.008</v>
      </c>
      <c r="E14" s="52">
        <v>0.01</v>
      </c>
      <c r="F14" s="52">
        <v>0.026</v>
      </c>
      <c r="G14" s="52">
        <v>0.029</v>
      </c>
      <c r="H14" s="52">
        <v>0.033</v>
      </c>
      <c r="I14" s="52">
        <v>0.033</v>
      </c>
      <c r="J14" s="52">
        <v>0.037</v>
      </c>
      <c r="K14" s="52">
        <v>0.034</v>
      </c>
    </row>
    <row r="15" spans="1:1">
      <c r="A15" t="s">
        <v>37</v>
      </c>
    </row>
    <row r="16" spans="1:11">
      <c r="A16" t="s">
        <v>38</v>
      </c>
      <c r="B16">
        <v>4.2</v>
      </c>
      <c r="C16">
        <v>4.1</v>
      </c>
      <c r="D16">
        <v>3.9</v>
      </c>
      <c r="E16">
        <v>4.2</v>
      </c>
      <c r="F16">
        <v>4.4</v>
      </c>
      <c r="G16">
        <v>4.1</v>
      </c>
      <c r="H16">
        <v>4</v>
      </c>
      <c r="I16">
        <v>4.3</v>
      </c>
      <c r="J16">
        <v>4.2</v>
      </c>
      <c r="K16">
        <v>4.6</v>
      </c>
    </row>
    <row r="17" spans="1:11">
      <c r="A17" t="s">
        <v>39</v>
      </c>
      <c r="B17">
        <v>0.2</v>
      </c>
      <c r="C17">
        <v>0.2</v>
      </c>
      <c r="D17">
        <v>0.3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</row>
    <row r="18" spans="1:11">
      <c r="A18" t="s">
        <v>40</v>
      </c>
      <c r="B18">
        <v>0.8</v>
      </c>
      <c r="C18">
        <v>0.8</v>
      </c>
      <c r="D18">
        <v>0.7</v>
      </c>
      <c r="E18">
        <v>0.9</v>
      </c>
      <c r="F18">
        <v>1.2</v>
      </c>
      <c r="G18">
        <v>1.1</v>
      </c>
      <c r="H18">
        <v>1</v>
      </c>
      <c r="I18">
        <v>1.2</v>
      </c>
      <c r="J18">
        <v>0.3</v>
      </c>
      <c r="K18">
        <v>0.4</v>
      </c>
    </row>
    <row r="19" spans="1:11">
      <c r="A19" t="s">
        <v>41</v>
      </c>
      <c r="B19">
        <v>0.2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0.1</v>
      </c>
      <c r="K19">
        <v>0.1</v>
      </c>
    </row>
    <row r="20" spans="1:1">
      <c r="A20" t="s">
        <v>42</v>
      </c>
    </row>
    <row r="21" spans="1:11">
      <c r="A21" t="s">
        <v>43</v>
      </c>
      <c r="B21" s="52">
        <v>0.033</v>
      </c>
      <c r="C21" s="52">
        <v>-0.001</v>
      </c>
      <c r="D21" s="52">
        <v>0.021</v>
      </c>
      <c r="E21" s="52">
        <v>-0.077</v>
      </c>
      <c r="F21" s="52">
        <v>0</v>
      </c>
      <c r="G21" s="52">
        <v>-0.027</v>
      </c>
      <c r="H21" s="52">
        <v>-0.005</v>
      </c>
      <c r="I21" s="52">
        <v>0.158</v>
      </c>
      <c r="J21" s="52">
        <v>0.022</v>
      </c>
      <c r="K21" s="52">
        <v>0.028</v>
      </c>
    </row>
    <row r="22" spans="1:11">
      <c r="A22" t="s">
        <v>44</v>
      </c>
      <c r="B22" s="52">
        <v>0.057</v>
      </c>
      <c r="C22" s="52">
        <v>-0.002</v>
      </c>
      <c r="D22" s="52">
        <v>0.005</v>
      </c>
      <c r="E22" s="52">
        <v>-0.107</v>
      </c>
      <c r="F22" s="52">
        <v>-0.004</v>
      </c>
      <c r="G22" s="52">
        <v>-0.04</v>
      </c>
      <c r="H22" s="52">
        <v>-0.036</v>
      </c>
      <c r="I22" s="52">
        <v>0.095</v>
      </c>
      <c r="J22" s="52">
        <v>0.019</v>
      </c>
      <c r="K22" s="52">
        <v>0.02</v>
      </c>
    </row>
    <row r="23" spans="1:11">
      <c r="A23" t="s">
        <v>45</v>
      </c>
      <c r="B23" s="52">
        <v>0.045</v>
      </c>
      <c r="C23" s="52">
        <v>-0.028</v>
      </c>
      <c r="D23" s="52">
        <v>-0.042</v>
      </c>
      <c r="E23" s="52">
        <v>-0.093</v>
      </c>
      <c r="F23" s="52">
        <v>0.311</v>
      </c>
      <c r="G23" s="52">
        <v>0.011</v>
      </c>
      <c r="H23" s="52">
        <v>-0.037</v>
      </c>
      <c r="I23" s="52">
        <v>0.069</v>
      </c>
      <c r="J23" s="52">
        <v>-0.01</v>
      </c>
      <c r="K23" s="52">
        <v>0.015</v>
      </c>
    </row>
    <row r="24" spans="1:11">
      <c r="A24" t="s">
        <v>46</v>
      </c>
      <c r="B24" s="52">
        <v>0.02</v>
      </c>
      <c r="C24" s="52">
        <v>-0.035</v>
      </c>
      <c r="D24" s="52">
        <v>-0.094</v>
      </c>
      <c r="E24" s="52">
        <v>-0.086</v>
      </c>
      <c r="F24" s="52">
        <v>0.085</v>
      </c>
      <c r="G24" s="52">
        <v>0.036</v>
      </c>
      <c r="H24" s="52">
        <v>0.007</v>
      </c>
      <c r="I24" s="52">
        <v>0.08</v>
      </c>
      <c r="J24" s="52">
        <v>-0.046</v>
      </c>
      <c r="K24" s="52">
        <v>-0.027</v>
      </c>
    </row>
    <row r="25" spans="1:11">
      <c r="A25" t="s">
        <v>47</v>
      </c>
      <c r="B25" s="52">
        <v>-0.146</v>
      </c>
      <c r="C25" s="52">
        <v>-0.168</v>
      </c>
      <c r="D25" s="52">
        <v>-0.627</v>
      </c>
      <c r="E25" s="52">
        <v>0.06</v>
      </c>
      <c r="F25" s="52">
        <v>0.273</v>
      </c>
      <c r="G25" s="52">
        <v>0.879</v>
      </c>
      <c r="H25" s="52">
        <v>0.162</v>
      </c>
      <c r="I25" s="52">
        <v>0.257</v>
      </c>
      <c r="J25" s="52">
        <v>-0.321</v>
      </c>
      <c r="K25" s="52">
        <v>-0.184</v>
      </c>
    </row>
    <row r="26" spans="1:11">
      <c r="A26" t="s">
        <v>48</v>
      </c>
      <c r="B26" s="52">
        <v>-0.215</v>
      </c>
      <c r="C26" s="52">
        <v>-0.239</v>
      </c>
      <c r="D26" s="52">
        <v>-1.712</v>
      </c>
      <c r="E26" s="52">
        <v>-0.056</v>
      </c>
      <c r="F26" s="52">
        <v>3.007</v>
      </c>
      <c r="G26" s="52">
        <v>-0.431</v>
      </c>
      <c r="H26" s="52">
        <v>0.672</v>
      </c>
      <c r="I26" s="52">
        <v>0.257</v>
      </c>
      <c r="J26" s="52">
        <v>0.231</v>
      </c>
      <c r="K26" s="52">
        <v>-0.564</v>
      </c>
    </row>
    <row r="27" spans="1:11">
      <c r="A27" t="s">
        <v>49</v>
      </c>
      <c r="B27" s="52">
        <v>-0.237</v>
      </c>
      <c r="C27" s="52">
        <v>-0.252</v>
      </c>
      <c r="D27" s="52">
        <v>-1.693</v>
      </c>
      <c r="E27" s="52">
        <v>-0.029</v>
      </c>
      <c r="F27" s="52">
        <v>2.972</v>
      </c>
      <c r="G27" s="52">
        <v>-0.444</v>
      </c>
      <c r="H27" s="52">
        <v>0.709</v>
      </c>
      <c r="I27" s="52">
        <v>0.333</v>
      </c>
      <c r="J27" s="52">
        <v>0.283</v>
      </c>
      <c r="K27" s="52">
        <v>-0.537</v>
      </c>
    </row>
    <row r="28" spans="1:11">
      <c r="A28" t="s">
        <v>50</v>
      </c>
      <c r="B28" s="52">
        <v>0.024</v>
      </c>
      <c r="C28" s="52">
        <v>0.022</v>
      </c>
      <c r="D28" s="52">
        <v>0.021</v>
      </c>
      <c r="E28" s="52">
        <v>0.026</v>
      </c>
      <c r="F28" s="52">
        <v>0.021</v>
      </c>
      <c r="G28" s="52">
        <v>0.02</v>
      </c>
      <c r="H28" s="52">
        <v>-0.02</v>
      </c>
      <c r="I28" s="52">
        <v>-0.057</v>
      </c>
      <c r="J28" s="52">
        <v>-0.037</v>
      </c>
      <c r="K28" s="52">
        <v>-0.064</v>
      </c>
    </row>
    <row r="29" spans="1:11">
      <c r="A29" t="s">
        <v>51</v>
      </c>
      <c r="B29" s="52">
        <v>-0.016</v>
      </c>
      <c r="C29" s="52">
        <v>0.111</v>
      </c>
      <c r="D29" s="52">
        <v>-0.023</v>
      </c>
      <c r="E29" s="52">
        <v>-0.035</v>
      </c>
      <c r="F29" s="52">
        <v>0.299</v>
      </c>
      <c r="G29" s="52">
        <v>-0.086</v>
      </c>
      <c r="H29" s="52">
        <v>0.005</v>
      </c>
      <c r="I29" s="52">
        <v>0.114</v>
      </c>
      <c r="J29" s="52">
        <v>0.001</v>
      </c>
      <c r="K29" s="52">
        <v>0.042</v>
      </c>
    </row>
    <row r="30" spans="1:11">
      <c r="A30" t="s">
        <v>52</v>
      </c>
      <c r="B30" s="52">
        <v>-0.015</v>
      </c>
      <c r="C30" s="52">
        <v>0.083</v>
      </c>
      <c r="D30" s="52">
        <v>-0.021</v>
      </c>
      <c r="E30" s="52">
        <v>-0.009</v>
      </c>
      <c r="F30" s="52">
        <v>0.086</v>
      </c>
      <c r="G30" s="52">
        <v>-0.075</v>
      </c>
      <c r="H30" s="52">
        <v>0.002</v>
      </c>
      <c r="I30" s="52">
        <v>0.186</v>
      </c>
      <c r="J30" s="52">
        <v>-0.007</v>
      </c>
      <c r="K30" s="52">
        <v>0.021</v>
      </c>
    </row>
    <row r="31" spans="1:11">
      <c r="A31" t="s">
        <v>53</v>
      </c>
      <c r="B31" s="52">
        <v>0.043</v>
      </c>
      <c r="C31" s="52">
        <v>0.125</v>
      </c>
      <c r="D31" s="52">
        <v>0.012</v>
      </c>
      <c r="E31" s="52">
        <v>-0.072</v>
      </c>
      <c r="F31" s="52">
        <v>0.034</v>
      </c>
      <c r="G31" s="52">
        <v>-0.005</v>
      </c>
      <c r="H31" s="52">
        <v>0.019</v>
      </c>
      <c r="I31" s="52">
        <v>0.115</v>
      </c>
      <c r="J31" s="52">
        <v>0.015</v>
      </c>
      <c r="K31" s="52">
        <v>-0.067</v>
      </c>
    </row>
    <row r="32" spans="1:11">
      <c r="A32" t="s">
        <v>54</v>
      </c>
      <c r="B32" s="52">
        <v>0.08</v>
      </c>
      <c r="C32" s="52">
        <v>0.173</v>
      </c>
      <c r="D32" s="52">
        <v>-0.14</v>
      </c>
      <c r="E32" s="52">
        <v>-0.259</v>
      </c>
      <c r="F32" s="52">
        <v>0.54</v>
      </c>
      <c r="G32" s="52">
        <v>0.046</v>
      </c>
      <c r="H32" s="52">
        <v>0.078</v>
      </c>
      <c r="I32" s="52">
        <v>0.152</v>
      </c>
      <c r="J32" s="52">
        <v>0.102</v>
      </c>
      <c r="K32" s="52">
        <v>-0.097</v>
      </c>
    </row>
    <row r="33" spans="1:11">
      <c r="A33" t="s">
        <v>55</v>
      </c>
      <c r="B33" s="52">
        <v>-0.035</v>
      </c>
      <c r="C33" s="52">
        <v>-0.185</v>
      </c>
      <c r="D33" s="52">
        <v>0.149</v>
      </c>
      <c r="E33" s="52">
        <v>0.371</v>
      </c>
      <c r="F33" s="52">
        <v>0.07</v>
      </c>
      <c r="G33" s="52">
        <v>-0.029</v>
      </c>
      <c r="H33" s="52">
        <v>0.022</v>
      </c>
      <c r="I33" s="52">
        <v>-0.153</v>
      </c>
      <c r="J33" s="52">
        <v>0.001</v>
      </c>
      <c r="K33" s="52">
        <v>0.202</v>
      </c>
    </row>
    <row r="34" spans="1:11">
      <c r="A34" t="s">
        <v>57</v>
      </c>
      <c r="B34" s="52">
        <v>0.275</v>
      </c>
      <c r="C34" s="52">
        <v>0.131</v>
      </c>
      <c r="D34" s="52">
        <v>-0.107</v>
      </c>
      <c r="E34" s="52">
        <v>0.134</v>
      </c>
      <c r="F34" s="52">
        <v>1.724</v>
      </c>
      <c r="G34" s="52">
        <v>0.056</v>
      </c>
      <c r="H34" s="52">
        <v>0.143</v>
      </c>
      <c r="I34" s="52">
        <v>0.152</v>
      </c>
      <c r="J34" s="52">
        <v>0.159</v>
      </c>
      <c r="K34" s="52">
        <v>-0.047</v>
      </c>
    </row>
    <row r="35" spans="1:1">
      <c r="A35" t="s">
        <v>58</v>
      </c>
    </row>
    <row r="36" spans="1:11">
      <c r="A36" t="s">
        <v>57</v>
      </c>
      <c r="B36">
        <v>626</v>
      </c>
      <c r="C36">
        <v>708</v>
      </c>
      <c r="D36">
        <v>632</v>
      </c>
      <c r="E36">
        <v>717</v>
      </c>
      <c r="F36" s="62">
        <v>1953</v>
      </c>
      <c r="G36" s="62">
        <v>2063</v>
      </c>
      <c r="H36" s="62">
        <v>2358</v>
      </c>
      <c r="I36" s="62">
        <v>2717</v>
      </c>
      <c r="J36" s="62">
        <v>3150</v>
      </c>
      <c r="K36" s="62">
        <v>3003</v>
      </c>
    </row>
    <row r="37" spans="1:11">
      <c r="A37" t="s">
        <v>59</v>
      </c>
      <c r="B37" s="62">
        <v>10672</v>
      </c>
      <c r="C37" s="62">
        <v>12008</v>
      </c>
      <c r="D37" s="62">
        <v>12158</v>
      </c>
      <c r="E37" s="62">
        <v>11286</v>
      </c>
      <c r="F37" s="62">
        <v>11673</v>
      </c>
      <c r="G37" s="62">
        <v>11610</v>
      </c>
      <c r="H37" s="62">
        <v>11830</v>
      </c>
      <c r="I37" s="62">
        <v>13186</v>
      </c>
      <c r="J37" s="62">
        <v>13387</v>
      </c>
      <c r="K37" s="62">
        <v>12485</v>
      </c>
    </row>
    <row r="38" spans="1:11">
      <c r="A38" t="s">
        <v>60</v>
      </c>
      <c r="B38" s="62">
        <v>1163</v>
      </c>
      <c r="C38" s="62">
        <v>2102</v>
      </c>
      <c r="D38" s="62">
        <v>2817</v>
      </c>
      <c r="E38" s="62">
        <v>1842</v>
      </c>
      <c r="F38" s="62">
        <v>2244</v>
      </c>
      <c r="G38" s="62">
        <v>2251</v>
      </c>
      <c r="H38" s="62">
        <v>2503</v>
      </c>
      <c r="I38" s="62">
        <v>3043</v>
      </c>
      <c r="J38" s="62">
        <v>3123</v>
      </c>
      <c r="K38" s="62">
        <v>1974</v>
      </c>
    </row>
    <row r="39" spans="1:1">
      <c r="A39" t="s">
        <v>61</v>
      </c>
    </row>
    <row r="40" spans="1:11">
      <c r="A40" t="s">
        <v>43</v>
      </c>
      <c r="B40">
        <v>108.85</v>
      </c>
      <c r="C40">
        <v>106.43</v>
      </c>
      <c r="D40">
        <v>106.41</v>
      </c>
      <c r="E40">
        <v>95.69</v>
      </c>
      <c r="F40">
        <v>93.66</v>
      </c>
      <c r="G40">
        <v>89.34</v>
      </c>
      <c r="H40">
        <v>90.67</v>
      </c>
      <c r="I40">
        <v>111.29</v>
      </c>
      <c r="J40">
        <v>118.06</v>
      </c>
      <c r="K40">
        <v>129.58</v>
      </c>
    </row>
    <row r="41" spans="1:11">
      <c r="A41" t="s">
        <v>45</v>
      </c>
      <c r="B41">
        <v>5.48</v>
      </c>
      <c r="C41">
        <v>5.22</v>
      </c>
      <c r="D41">
        <v>4.9</v>
      </c>
      <c r="E41">
        <v>4.33</v>
      </c>
      <c r="F41">
        <v>5.56</v>
      </c>
      <c r="G41">
        <v>5.51</v>
      </c>
      <c r="H41">
        <v>5.41</v>
      </c>
      <c r="I41">
        <v>6.13</v>
      </c>
      <c r="J41">
        <v>6.3</v>
      </c>
      <c r="K41">
        <v>6.83</v>
      </c>
    </row>
    <row r="42" spans="1:11">
      <c r="A42" t="s">
        <v>46</v>
      </c>
      <c r="B42">
        <v>3.31</v>
      </c>
      <c r="C42">
        <v>3.13</v>
      </c>
      <c r="D42">
        <v>2.78</v>
      </c>
      <c r="E42">
        <v>2.47</v>
      </c>
      <c r="F42">
        <v>2.63</v>
      </c>
      <c r="G42">
        <v>2.67</v>
      </c>
      <c r="H42">
        <v>2.74</v>
      </c>
      <c r="I42">
        <v>3.14</v>
      </c>
      <c r="J42">
        <v>3.11</v>
      </c>
      <c r="K42">
        <v>3.23</v>
      </c>
    </row>
    <row r="43" spans="1:11">
      <c r="A43" t="s">
        <v>49</v>
      </c>
      <c r="B43">
        <v>1.35</v>
      </c>
      <c r="C43">
        <v>1.01</v>
      </c>
      <c r="D43">
        <v>-0.7</v>
      </c>
      <c r="E43">
        <v>-0.72</v>
      </c>
      <c r="F43">
        <v>1.42</v>
      </c>
      <c r="G43">
        <v>0.79</v>
      </c>
      <c r="H43">
        <v>1.35</v>
      </c>
      <c r="I43">
        <v>1.8</v>
      </c>
      <c r="J43">
        <v>2.31</v>
      </c>
      <c r="K43">
        <v>1.07</v>
      </c>
    </row>
    <row r="44" spans="1:11">
      <c r="A44" t="s">
        <v>57</v>
      </c>
      <c r="B44">
        <v>0.86</v>
      </c>
      <c r="C44">
        <v>0.96</v>
      </c>
      <c r="D44">
        <v>0.84</v>
      </c>
      <c r="E44">
        <v>0.93</v>
      </c>
      <c r="F44">
        <v>2.47</v>
      </c>
      <c r="G44">
        <v>2.55</v>
      </c>
      <c r="H44">
        <v>2.98</v>
      </c>
      <c r="I44">
        <v>3.64</v>
      </c>
      <c r="J44">
        <v>4.38</v>
      </c>
      <c r="K44">
        <v>4.46</v>
      </c>
    </row>
    <row r="45" spans="1:11">
      <c r="A45" t="s">
        <v>59</v>
      </c>
      <c r="B45">
        <v>14.73</v>
      </c>
      <c r="C45">
        <v>16.22</v>
      </c>
      <c r="D45">
        <v>16.09</v>
      </c>
      <c r="E45">
        <v>14.56</v>
      </c>
      <c r="F45">
        <v>14.75</v>
      </c>
      <c r="G45">
        <v>14.38</v>
      </c>
      <c r="H45">
        <v>14.95</v>
      </c>
      <c r="I45">
        <v>17.66</v>
      </c>
      <c r="J45">
        <v>18.61</v>
      </c>
      <c r="K45">
        <v>18.54</v>
      </c>
    </row>
    <row r="46" spans="1:11">
      <c r="A46" t="s">
        <v>60</v>
      </c>
      <c r="B46">
        <v>1.61</v>
      </c>
      <c r="C46">
        <v>2.84</v>
      </c>
      <c r="D46">
        <v>3.73</v>
      </c>
      <c r="E46">
        <v>2.38</v>
      </c>
      <c r="F46">
        <v>2.83</v>
      </c>
      <c r="G46">
        <v>2.79</v>
      </c>
      <c r="H46">
        <v>3.16</v>
      </c>
      <c r="I46">
        <v>4.08</v>
      </c>
      <c r="J46">
        <v>4.34</v>
      </c>
      <c r="K46">
        <v>2.93</v>
      </c>
    </row>
    <row r="47" spans="1:1">
      <c r="A47" t="s">
        <v>62</v>
      </c>
    </row>
    <row r="48" spans="1:11">
      <c r="A48" t="s">
        <v>63</v>
      </c>
      <c r="B48" s="62">
        <v>19680</v>
      </c>
      <c r="C48" s="62">
        <v>17093</v>
      </c>
      <c r="D48" s="62">
        <v>13764</v>
      </c>
      <c r="E48" s="62">
        <v>11627</v>
      </c>
      <c r="F48" s="62">
        <v>11927</v>
      </c>
      <c r="G48" s="62">
        <v>11339</v>
      </c>
      <c r="H48" s="62">
        <v>12343</v>
      </c>
      <c r="I48" s="62">
        <v>11427</v>
      </c>
      <c r="J48" s="62">
        <v>11449</v>
      </c>
      <c r="K48" s="62">
        <v>8866</v>
      </c>
    </row>
    <row r="49" spans="1:11">
      <c r="A49" t="s">
        <v>64</v>
      </c>
      <c r="B49">
        <v>20.08</v>
      </c>
      <c r="C49">
        <v>22.91</v>
      </c>
      <c r="D49">
        <v>-25.92</v>
      </c>
      <c r="E49">
        <v>-20.73</v>
      </c>
      <c r="F49">
        <v>10.59</v>
      </c>
      <c r="G49">
        <v>17.69</v>
      </c>
      <c r="H49">
        <v>11.51</v>
      </c>
      <c r="I49">
        <v>8.48</v>
      </c>
      <c r="J49">
        <v>6.9</v>
      </c>
      <c r="K49">
        <v>12.26</v>
      </c>
    </row>
    <row r="50" spans="1:11">
      <c r="A50" t="s">
        <v>65</v>
      </c>
      <c r="B50">
        <v>1.84</v>
      </c>
      <c r="C50">
        <v>1.42</v>
      </c>
      <c r="D50">
        <v>1.13</v>
      </c>
      <c r="E50">
        <v>1.03</v>
      </c>
      <c r="F50">
        <v>1.02</v>
      </c>
      <c r="G50">
        <v>0.98</v>
      </c>
      <c r="H50">
        <v>1.04</v>
      </c>
      <c r="I50">
        <v>0.87</v>
      </c>
      <c r="J50">
        <v>0.86</v>
      </c>
      <c r="K50">
        <v>0.71</v>
      </c>
    </row>
    <row r="51" spans="1:11">
      <c r="A51" t="s">
        <v>66</v>
      </c>
      <c r="B51">
        <v>0.25</v>
      </c>
      <c r="C51">
        <v>0.22</v>
      </c>
      <c r="D51">
        <v>0.17</v>
      </c>
      <c r="E51">
        <v>0.16</v>
      </c>
      <c r="F51">
        <v>0.16</v>
      </c>
      <c r="G51">
        <v>0.16</v>
      </c>
      <c r="H51">
        <v>0.17</v>
      </c>
      <c r="I51">
        <v>0.14</v>
      </c>
      <c r="J51">
        <v>0.13</v>
      </c>
      <c r="K51">
        <v>0.1</v>
      </c>
    </row>
    <row r="52" spans="1:1">
      <c r="A52" t="s">
        <v>67</v>
      </c>
    </row>
    <row r="53" spans="1:11">
      <c r="A53" t="s">
        <v>68</v>
      </c>
      <c r="B53" s="63">
        <v>0.68</v>
      </c>
      <c r="C53" s="63">
        <v>0.7</v>
      </c>
      <c r="D53" s="63">
        <v>0.7</v>
      </c>
      <c r="E53" s="63">
        <v>0.46</v>
      </c>
      <c r="F53" s="63">
        <v>0.46</v>
      </c>
      <c r="G53" s="63">
        <v>0.23</v>
      </c>
      <c r="H53" s="63">
        <v>0.48</v>
      </c>
      <c r="I53" s="63">
        <v>0.52</v>
      </c>
      <c r="J53" s="63">
        <v>0.56</v>
      </c>
      <c r="K53" s="63">
        <v>0.87</v>
      </c>
    </row>
    <row r="54" spans="1:11">
      <c r="A54" t="s">
        <v>69</v>
      </c>
      <c r="B54" s="52">
        <v>0.504</v>
      </c>
      <c r="C54" s="52">
        <v>0.693</v>
      </c>
      <c r="D54" s="52">
        <v>-1</v>
      </c>
      <c r="E54" s="52">
        <v>-0.639</v>
      </c>
      <c r="F54" s="52">
        <v>0.324</v>
      </c>
      <c r="G54" s="52">
        <v>0.291</v>
      </c>
      <c r="H54" s="52">
        <v>0.356</v>
      </c>
      <c r="I54" s="52">
        <v>0.289</v>
      </c>
      <c r="J54" s="52">
        <v>0.242</v>
      </c>
      <c r="K54" s="52">
        <v>0.813</v>
      </c>
    </row>
    <row r="56" spans="1:6">
      <c r="A56" s="12" t="s">
        <v>70</v>
      </c>
      <c r="B56" s="24">
        <f>(H69-H67)/H83</f>
        <v>0.569112548027364</v>
      </c>
      <c r="C56" s="24">
        <f>(I69-I67)/I83</f>
        <v>0.538465011286682</v>
      </c>
      <c r="D56" s="24">
        <f>(J69-J67)/J83</f>
        <v>0.633366781878322</v>
      </c>
      <c r="E56" s="24">
        <f>(K69-K67)/K83</f>
        <v>0.667456368948906</v>
      </c>
      <c r="F56" s="24">
        <f>(L69-L67)/L83</f>
        <v>0.629923000405261</v>
      </c>
    </row>
    <row r="57" spans="1:6">
      <c r="A57" s="12" t="s">
        <v>71</v>
      </c>
      <c r="B57" s="24">
        <f>H64/H83</f>
        <v>0.207993627588792</v>
      </c>
      <c r="C57" s="24">
        <f>I64/I83</f>
        <v>0.167178329571106</v>
      </c>
      <c r="D57" s="24">
        <f>J64/J83</f>
        <v>0.193852900732151</v>
      </c>
      <c r="E57" s="24">
        <f>K64/K83</f>
        <v>0.248361367764353</v>
      </c>
      <c r="F57" s="24">
        <f>L64/L83</f>
        <v>0.241830306156283</v>
      </c>
    </row>
    <row r="58" spans="1:6">
      <c r="A58" s="12" t="s">
        <v>72</v>
      </c>
      <c r="B58" s="24">
        <f>H99/((H67+I67)/2)</f>
        <v>10.1680822530174</v>
      </c>
      <c r="C58" s="24">
        <f>I99/((I67+J67)/2)</f>
        <v>10.4736883381696</v>
      </c>
      <c r="D58" s="24">
        <f>J99/((J67+K67)/2)</f>
        <v>10.1629828086626</v>
      </c>
      <c r="E58" s="24">
        <f>K99/((K67+L67)/2)</f>
        <v>10.6092205538369</v>
      </c>
      <c r="F58" s="24">
        <f>L99/((L67+M67)/2)</f>
        <v>20.9575197495901</v>
      </c>
    </row>
    <row r="59" spans="1:6">
      <c r="A59" s="64" t="s">
        <v>40</v>
      </c>
      <c r="B59" s="65">
        <v>1.1</v>
      </c>
      <c r="C59" s="65">
        <v>1</v>
      </c>
      <c r="D59" s="65">
        <v>1.2</v>
      </c>
      <c r="E59" s="65">
        <v>0.3</v>
      </c>
      <c r="F59" s="66">
        <v>0.4</v>
      </c>
    </row>
    <row r="62" spans="1:12">
      <c r="A62" s="67"/>
      <c r="B62" s="68">
        <v>2014</v>
      </c>
      <c r="C62" s="69">
        <v>2015</v>
      </c>
      <c r="D62" s="68">
        <v>2016</v>
      </c>
      <c r="E62" s="69">
        <v>2017</v>
      </c>
      <c r="F62" s="68">
        <v>2018</v>
      </c>
      <c r="G62" s="69">
        <v>2019</v>
      </c>
      <c r="H62" s="68">
        <v>2020</v>
      </c>
      <c r="I62" s="69">
        <v>2021</v>
      </c>
      <c r="J62" s="68">
        <v>2022</v>
      </c>
      <c r="K62" s="69">
        <v>2023</v>
      </c>
      <c r="L62" s="68">
        <v>2024</v>
      </c>
    </row>
    <row r="63" spans="1:12">
      <c r="A63" s="70" t="s">
        <v>73</v>
      </c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</row>
    <row r="64" ht="15.15" spans="1:12">
      <c r="A64" s="72" t="s">
        <v>74</v>
      </c>
      <c r="B64" s="73">
        <v>3113</v>
      </c>
      <c r="C64" s="74">
        <v>2724</v>
      </c>
      <c r="D64" s="73">
        <v>3305</v>
      </c>
      <c r="E64" s="74">
        <v>3593</v>
      </c>
      <c r="F64" s="73">
        <v>4300</v>
      </c>
      <c r="G64" s="74">
        <v>4466</v>
      </c>
      <c r="H64" s="73">
        <v>4439</v>
      </c>
      <c r="I64" s="74">
        <v>3703</v>
      </c>
      <c r="J64" s="73">
        <v>5216</v>
      </c>
      <c r="K64" s="74">
        <v>6290</v>
      </c>
      <c r="L64" s="73">
        <v>6564</v>
      </c>
    </row>
    <row r="65" ht="15.15" spans="1:12">
      <c r="A65" s="76" t="s">
        <v>75</v>
      </c>
      <c r="B65" s="77">
        <v>394</v>
      </c>
      <c r="C65" s="78">
        <v>208</v>
      </c>
      <c r="D65" s="77">
        <v>190</v>
      </c>
      <c r="E65" s="78">
        <v>134</v>
      </c>
      <c r="F65" s="77">
        <v>104</v>
      </c>
      <c r="G65" s="78">
        <v>94</v>
      </c>
      <c r="H65" s="77">
        <v>212</v>
      </c>
      <c r="I65" s="78">
        <v>291</v>
      </c>
      <c r="J65" s="77">
        <v>403</v>
      </c>
      <c r="K65" s="78">
        <v>523</v>
      </c>
      <c r="L65" s="77">
        <v>322</v>
      </c>
    </row>
    <row r="66" ht="15.15" spans="1:12">
      <c r="A66" s="76" t="s">
        <v>76</v>
      </c>
      <c r="B66" s="79">
        <v>6209</v>
      </c>
      <c r="C66" s="80">
        <v>6322</v>
      </c>
      <c r="D66" s="79">
        <v>7145</v>
      </c>
      <c r="E66" s="80">
        <v>7123</v>
      </c>
      <c r="F66" s="79">
        <v>6797</v>
      </c>
      <c r="G66" s="80">
        <v>7115</v>
      </c>
      <c r="H66" s="79">
        <v>6306</v>
      </c>
      <c r="I66" s="80">
        <v>6504</v>
      </c>
      <c r="J66" s="79">
        <v>8036</v>
      </c>
      <c r="K66" s="80">
        <v>8464</v>
      </c>
      <c r="L66" s="79">
        <v>8475</v>
      </c>
    </row>
    <row r="67" ht="15.15" spans="1:12">
      <c r="A67" s="76" t="s">
        <v>77</v>
      </c>
      <c r="B67" s="79">
        <v>6213</v>
      </c>
      <c r="C67" s="80">
        <v>6362</v>
      </c>
      <c r="D67" s="79">
        <v>7039</v>
      </c>
      <c r="E67" s="80">
        <v>6690</v>
      </c>
      <c r="F67" s="79">
        <v>6134</v>
      </c>
      <c r="G67" s="80">
        <v>5868</v>
      </c>
      <c r="H67" s="79">
        <v>5327</v>
      </c>
      <c r="I67" s="80">
        <v>5858</v>
      </c>
      <c r="J67" s="79">
        <v>6893</v>
      </c>
      <c r="K67" s="80">
        <v>6544</v>
      </c>
      <c r="L67" s="79">
        <v>6709</v>
      </c>
    </row>
    <row r="68" ht="15.15" spans="1:12">
      <c r="A68" s="76" t="s">
        <v>78</v>
      </c>
      <c r="B68" s="79">
        <v>1620</v>
      </c>
      <c r="C68" s="80">
        <v>1695</v>
      </c>
      <c r="D68" s="79">
        <v>1469</v>
      </c>
      <c r="E68" s="80">
        <v>1276</v>
      </c>
      <c r="F68" s="79">
        <v>1335</v>
      </c>
      <c r="G68" s="80">
        <v>1332</v>
      </c>
      <c r="H68" s="79">
        <v>1189</v>
      </c>
      <c r="I68" s="80">
        <v>1429</v>
      </c>
      <c r="J68" s="79">
        <v>3387</v>
      </c>
      <c r="K68" s="80">
        <v>1627</v>
      </c>
      <c r="L68" s="79">
        <v>1737</v>
      </c>
    </row>
    <row r="69" spans="1:12">
      <c r="A69" s="81" t="s">
        <v>79</v>
      </c>
      <c r="B69" s="82">
        <v>17549</v>
      </c>
      <c r="C69" s="83">
        <v>17311</v>
      </c>
      <c r="D69" s="82">
        <v>19148</v>
      </c>
      <c r="E69" s="83">
        <v>18816</v>
      </c>
      <c r="F69" s="82">
        <v>18670</v>
      </c>
      <c r="G69" s="83">
        <v>18875</v>
      </c>
      <c r="H69" s="82">
        <v>17473</v>
      </c>
      <c r="I69" s="83">
        <v>17785</v>
      </c>
      <c r="J69" s="82">
        <v>23935</v>
      </c>
      <c r="K69" s="83">
        <v>23448</v>
      </c>
      <c r="L69" s="82">
        <v>23807</v>
      </c>
    </row>
    <row r="70" ht="15.15" spans="1:12">
      <c r="A70" s="72"/>
      <c r="B70" s="84"/>
      <c r="C70" s="85"/>
      <c r="D70" s="84"/>
      <c r="E70" s="85"/>
      <c r="F70" s="84"/>
      <c r="G70" s="85"/>
      <c r="H70" s="84"/>
      <c r="I70" s="85"/>
      <c r="J70" s="84"/>
      <c r="K70" s="85"/>
      <c r="L70" s="84"/>
    </row>
    <row r="71" ht="15.15" spans="1:12">
      <c r="A71" s="76" t="s">
        <v>80</v>
      </c>
      <c r="B71" s="79">
        <v>12270</v>
      </c>
      <c r="C71" s="80">
        <v>12070</v>
      </c>
      <c r="D71" s="79">
        <v>13405</v>
      </c>
      <c r="E71" s="80">
        <v>13097</v>
      </c>
      <c r="F71" s="79">
        <v>12638</v>
      </c>
      <c r="G71" s="80">
        <v>16421</v>
      </c>
      <c r="H71" s="79">
        <v>15012</v>
      </c>
      <c r="I71" s="80">
        <v>15080</v>
      </c>
      <c r="J71" s="79">
        <v>16801</v>
      </c>
      <c r="K71" s="80">
        <v>16823</v>
      </c>
      <c r="L71" s="79">
        <v>17533</v>
      </c>
    </row>
    <row r="72" ht="15.15" spans="1:12">
      <c r="A72" s="76" t="s">
        <v>81</v>
      </c>
      <c r="B72" s="79">
        <v>8228</v>
      </c>
      <c r="C72" s="80">
        <v>8495</v>
      </c>
      <c r="D72" s="79">
        <v>8640</v>
      </c>
      <c r="E72" s="80">
        <v>7977</v>
      </c>
      <c r="F72" s="79">
        <v>7983</v>
      </c>
      <c r="G72" s="80">
        <v>7976</v>
      </c>
      <c r="H72" s="79">
        <v>8034</v>
      </c>
      <c r="I72" s="80">
        <v>7995</v>
      </c>
      <c r="J72" s="79">
        <v>8644</v>
      </c>
      <c r="K72" s="80">
        <v>8712</v>
      </c>
      <c r="L72" s="79">
        <v>8946</v>
      </c>
    </row>
    <row r="73" ht="15.15" spans="1:12">
      <c r="A73" s="76" t="s">
        <v>82</v>
      </c>
      <c r="B73" s="79">
        <v>1315</v>
      </c>
      <c r="C73" s="80">
        <v>1014</v>
      </c>
      <c r="D73" s="79">
        <v>1266</v>
      </c>
      <c r="E73" s="80">
        <v>1364</v>
      </c>
      <c r="F73" s="79">
        <v>1461</v>
      </c>
      <c r="G73" s="80">
        <v>1453</v>
      </c>
      <c r="H73" s="79">
        <v>1325</v>
      </c>
      <c r="I73" s="80">
        <v>1332</v>
      </c>
      <c r="J73" s="79">
        <v>1499</v>
      </c>
      <c r="K73" s="80">
        <v>1552</v>
      </c>
      <c r="L73" s="79">
        <v>1565</v>
      </c>
    </row>
    <row r="74" ht="15.15" spans="1:12">
      <c r="A74" s="76" t="s">
        <v>83</v>
      </c>
      <c r="B74" s="79">
        <v>6427</v>
      </c>
      <c r="C74" s="80">
        <v>6205</v>
      </c>
      <c r="D74" s="79">
        <v>6386</v>
      </c>
      <c r="E74" s="80">
        <v>6559</v>
      </c>
      <c r="F74" s="79">
        <v>6626</v>
      </c>
      <c r="G74" s="80">
        <v>6739</v>
      </c>
      <c r="H74" s="79">
        <v>5744</v>
      </c>
      <c r="I74" s="80">
        <v>5476</v>
      </c>
      <c r="J74" s="79">
        <v>5679</v>
      </c>
      <c r="K74" s="80">
        <v>5636</v>
      </c>
      <c r="L74" s="79">
        <v>5512</v>
      </c>
    </row>
    <row r="75" spans="1:12">
      <c r="A75" s="86" t="s">
        <v>52</v>
      </c>
      <c r="B75" s="87">
        <v>45789</v>
      </c>
      <c r="C75" s="88">
        <v>45095</v>
      </c>
      <c r="D75" s="87">
        <v>48845</v>
      </c>
      <c r="E75" s="88">
        <v>47813</v>
      </c>
      <c r="F75" s="87">
        <v>47378</v>
      </c>
      <c r="G75" s="88">
        <v>51464</v>
      </c>
      <c r="H75" s="87">
        <v>47588</v>
      </c>
      <c r="I75" s="88">
        <v>47668</v>
      </c>
      <c r="J75" s="87">
        <v>56558</v>
      </c>
      <c r="K75" s="88">
        <v>56171</v>
      </c>
      <c r="L75" s="87">
        <v>57363</v>
      </c>
    </row>
    <row r="76" spans="1:12">
      <c r="A76" s="72"/>
      <c r="B76" s="84"/>
      <c r="C76" s="85"/>
      <c r="D76" s="84"/>
      <c r="E76" s="85"/>
      <c r="F76" s="84"/>
      <c r="G76" s="85"/>
      <c r="H76" s="84"/>
      <c r="I76" s="85"/>
      <c r="J76" s="84"/>
      <c r="K76" s="85"/>
      <c r="L76" s="84"/>
    </row>
    <row r="77" spans="1:12">
      <c r="A77" s="89" t="s">
        <v>84</v>
      </c>
      <c r="B77" s="90"/>
      <c r="C77" s="91"/>
      <c r="D77" s="90"/>
      <c r="E77" s="91"/>
      <c r="F77" s="90"/>
      <c r="G77" s="91"/>
      <c r="H77" s="90"/>
      <c r="I77" s="91"/>
      <c r="J77" s="90"/>
      <c r="K77" s="91"/>
      <c r="L77" s="90"/>
    </row>
    <row r="78" ht="15.15" spans="1:12">
      <c r="A78" s="72" t="s">
        <v>85</v>
      </c>
      <c r="B78" s="73">
        <v>17102</v>
      </c>
      <c r="C78" s="74">
        <v>16976</v>
      </c>
      <c r="D78" s="73">
        <v>18791</v>
      </c>
      <c r="E78" s="74">
        <v>17899</v>
      </c>
      <c r="F78" s="73">
        <v>17743</v>
      </c>
      <c r="G78" s="74">
        <v>17358</v>
      </c>
      <c r="H78" s="73">
        <v>15627</v>
      </c>
      <c r="I78" s="74">
        <v>15940</v>
      </c>
      <c r="J78" s="73">
        <v>17985</v>
      </c>
      <c r="K78" s="74">
        <v>18013</v>
      </c>
      <c r="L78" s="73">
        <v>18530</v>
      </c>
    </row>
    <row r="79" ht="15.15" spans="1:12">
      <c r="A79" s="76" t="s">
        <v>86</v>
      </c>
      <c r="B79" s="79">
        <v>1172</v>
      </c>
      <c r="C79" s="80">
        <v>1097</v>
      </c>
      <c r="D79" s="79">
        <v>1260</v>
      </c>
      <c r="E79" s="80">
        <v>1282</v>
      </c>
      <c r="F79" s="79">
        <v>1142</v>
      </c>
      <c r="G79" s="80">
        <v>1095</v>
      </c>
      <c r="H79" s="79">
        <v>1039</v>
      </c>
      <c r="I79" s="80">
        <v>1108</v>
      </c>
      <c r="J79" s="79">
        <v>1182</v>
      </c>
      <c r="K79" s="80">
        <v>1222</v>
      </c>
      <c r="L79" s="79">
        <v>1358</v>
      </c>
    </row>
    <row r="80" ht="15.15" spans="1:12">
      <c r="A80" s="76" t="s">
        <v>87</v>
      </c>
      <c r="B80" s="79">
        <v>1757</v>
      </c>
      <c r="C80" s="78">
        <v>966</v>
      </c>
      <c r="D80" s="79">
        <v>1875</v>
      </c>
      <c r="E80" s="80">
        <v>1069</v>
      </c>
      <c r="F80" s="79">
        <v>1339</v>
      </c>
      <c r="G80" s="78">
        <v>997</v>
      </c>
      <c r="H80" s="79">
        <v>1084</v>
      </c>
      <c r="I80" s="80">
        <v>1342</v>
      </c>
      <c r="J80" s="79">
        <v>2646</v>
      </c>
      <c r="K80" s="78" t="s">
        <v>56</v>
      </c>
      <c r="L80" s="77" t="s">
        <v>56</v>
      </c>
    </row>
    <row r="81" ht="15.15" spans="1:12">
      <c r="A81" s="76" t="s">
        <v>88</v>
      </c>
      <c r="B81" s="77" t="s">
        <v>56</v>
      </c>
      <c r="C81" s="78" t="s">
        <v>56</v>
      </c>
      <c r="D81" s="77" t="s">
        <v>56</v>
      </c>
      <c r="E81" s="78" t="s">
        <v>56</v>
      </c>
      <c r="F81" s="77" t="s">
        <v>56</v>
      </c>
      <c r="G81" s="78">
        <v>941</v>
      </c>
      <c r="H81" s="77">
        <v>936</v>
      </c>
      <c r="I81" s="78">
        <v>995</v>
      </c>
      <c r="J81" s="77">
        <v>955</v>
      </c>
      <c r="K81" s="80">
        <v>1007</v>
      </c>
      <c r="L81" s="79">
        <v>1093</v>
      </c>
    </row>
    <row r="82" ht="15.15" spans="1:12">
      <c r="A82" s="76" t="s">
        <v>89</v>
      </c>
      <c r="B82" s="79">
        <v>3022</v>
      </c>
      <c r="C82" s="80">
        <v>3278</v>
      </c>
      <c r="D82" s="79">
        <v>3169</v>
      </c>
      <c r="E82" s="80">
        <v>2824</v>
      </c>
      <c r="F82" s="79">
        <v>2938</v>
      </c>
      <c r="G82" s="80">
        <v>2698</v>
      </c>
      <c r="H82" s="79">
        <v>2656</v>
      </c>
      <c r="I82" s="80">
        <v>2765</v>
      </c>
      <c r="J82" s="79">
        <v>4139</v>
      </c>
      <c r="K82" s="80">
        <v>5084</v>
      </c>
      <c r="L82" s="79">
        <v>6162</v>
      </c>
    </row>
    <row r="83" spans="1:12">
      <c r="A83" s="81" t="s">
        <v>90</v>
      </c>
      <c r="B83" s="82">
        <v>23053</v>
      </c>
      <c r="C83" s="83">
        <v>22317</v>
      </c>
      <c r="D83" s="82">
        <v>25095</v>
      </c>
      <c r="E83" s="83">
        <v>23074</v>
      </c>
      <c r="F83" s="82">
        <v>23162</v>
      </c>
      <c r="G83" s="83">
        <v>23089</v>
      </c>
      <c r="H83" s="82">
        <v>21342</v>
      </c>
      <c r="I83" s="83">
        <v>22150</v>
      </c>
      <c r="J83" s="82">
        <v>26907</v>
      </c>
      <c r="K83" s="83">
        <v>25326</v>
      </c>
      <c r="L83" s="82">
        <v>27143</v>
      </c>
    </row>
    <row r="84" ht="15.15" spans="1:12">
      <c r="A84" s="72"/>
      <c r="B84" s="84"/>
      <c r="C84" s="85"/>
      <c r="D84" s="84"/>
      <c r="E84" s="85"/>
      <c r="F84" s="84"/>
      <c r="G84" s="85"/>
      <c r="H84" s="84"/>
      <c r="I84" s="85"/>
      <c r="J84" s="84"/>
      <c r="K84" s="85"/>
      <c r="L84" s="84"/>
    </row>
    <row r="85" ht="15.15" spans="1:12">
      <c r="A85" s="76" t="s">
        <v>91</v>
      </c>
      <c r="B85" s="79">
        <v>6815</v>
      </c>
      <c r="C85" s="80">
        <v>6662</v>
      </c>
      <c r="D85" s="79">
        <v>6200</v>
      </c>
      <c r="E85" s="80">
        <v>6428</v>
      </c>
      <c r="F85" s="79">
        <v>6936</v>
      </c>
      <c r="G85" s="80">
        <v>6303</v>
      </c>
      <c r="H85" s="79">
        <v>6305</v>
      </c>
      <c r="I85" s="80">
        <v>5491</v>
      </c>
      <c r="J85" s="79">
        <v>6912</v>
      </c>
      <c r="K85" s="78" t="s">
        <v>56</v>
      </c>
      <c r="L85" s="77" t="s">
        <v>56</v>
      </c>
    </row>
    <row r="86" ht="15.15" spans="1:12">
      <c r="A86" s="76" t="s">
        <v>92</v>
      </c>
      <c r="B86" s="77" t="s">
        <v>56</v>
      </c>
      <c r="C86" s="78" t="s">
        <v>56</v>
      </c>
      <c r="D86" s="77" t="s">
        <v>56</v>
      </c>
      <c r="E86" s="78" t="s">
        <v>56</v>
      </c>
      <c r="F86" s="77" t="s">
        <v>56</v>
      </c>
      <c r="G86" s="80">
        <v>4297</v>
      </c>
      <c r="H86" s="79">
        <v>3787</v>
      </c>
      <c r="I86" s="80">
        <v>3602</v>
      </c>
      <c r="J86" s="79">
        <v>3574</v>
      </c>
      <c r="K86" s="80">
        <v>3894</v>
      </c>
      <c r="L86" s="79">
        <v>3976</v>
      </c>
    </row>
    <row r="87" ht="15.15" spans="1:12">
      <c r="A87" s="76" t="s">
        <v>94</v>
      </c>
      <c r="B87" s="79">
        <v>5693</v>
      </c>
      <c r="C87" s="80">
        <v>5444</v>
      </c>
      <c r="D87" s="79">
        <v>5542</v>
      </c>
      <c r="E87" s="80">
        <v>6153</v>
      </c>
      <c r="F87" s="79">
        <v>5994</v>
      </c>
      <c r="G87" s="80">
        <v>6102</v>
      </c>
      <c r="H87" s="79">
        <v>4544</v>
      </c>
      <c r="I87" s="80">
        <v>4595</v>
      </c>
      <c r="J87" s="79">
        <v>5979</v>
      </c>
      <c r="K87" s="80">
        <v>13564</v>
      </c>
      <c r="L87" s="79">
        <v>13759</v>
      </c>
    </row>
    <row r="88" spans="1:12">
      <c r="A88" s="86" t="s">
        <v>95</v>
      </c>
      <c r="B88" s="87">
        <v>35561</v>
      </c>
      <c r="C88" s="88">
        <v>34423</v>
      </c>
      <c r="D88" s="87">
        <v>36837</v>
      </c>
      <c r="E88" s="88">
        <v>35655</v>
      </c>
      <c r="F88" s="87">
        <v>36092</v>
      </c>
      <c r="G88" s="88">
        <v>39791</v>
      </c>
      <c r="H88" s="87">
        <v>35978</v>
      </c>
      <c r="I88" s="88">
        <v>35838</v>
      </c>
      <c r="J88" s="87">
        <v>43372</v>
      </c>
      <c r="K88" s="88">
        <v>42784</v>
      </c>
      <c r="L88" s="87">
        <v>44878</v>
      </c>
    </row>
    <row r="89" ht="15.15" spans="1:12">
      <c r="A89" s="72"/>
      <c r="B89" s="84"/>
      <c r="C89" s="85"/>
      <c r="D89" s="84"/>
      <c r="E89" s="85"/>
      <c r="F89" s="84"/>
      <c r="G89" s="85"/>
      <c r="H89" s="84"/>
      <c r="I89" s="85"/>
      <c r="J89" s="84"/>
      <c r="K89" s="85"/>
      <c r="L89" s="84"/>
    </row>
    <row r="90" ht="15.15" spans="1:12">
      <c r="A90" s="76" t="s">
        <v>98</v>
      </c>
      <c r="B90" s="79">
        <v>1837</v>
      </c>
      <c r="C90" s="80">
        <v>1846</v>
      </c>
      <c r="D90" s="79">
        <v>1891</v>
      </c>
      <c r="E90" s="80">
        <v>1937</v>
      </c>
      <c r="F90" s="79">
        <v>1973</v>
      </c>
      <c r="G90" s="80">
        <v>2018</v>
      </c>
      <c r="H90" s="79">
        <v>2044</v>
      </c>
      <c r="I90" s="80">
        <v>1940</v>
      </c>
      <c r="J90" s="79">
        <v>1855</v>
      </c>
      <c r="K90" s="80">
        <v>1772</v>
      </c>
      <c r="L90" s="79">
        <v>1695</v>
      </c>
    </row>
    <row r="91" ht="15.15" spans="1:12">
      <c r="A91" s="76" t="s">
        <v>99</v>
      </c>
      <c r="B91" s="79">
        <v>1037</v>
      </c>
      <c r="C91" s="80">
        <v>1039</v>
      </c>
      <c r="D91" s="79">
        <v>1582</v>
      </c>
      <c r="E91" s="80">
        <v>2099</v>
      </c>
      <c r="F91" s="79">
        <v>2117</v>
      </c>
      <c r="G91" s="80">
        <v>1736</v>
      </c>
      <c r="H91" s="79">
        <v>1507</v>
      </c>
      <c r="I91" s="80">
        <v>1579</v>
      </c>
      <c r="J91" s="79">
        <v>2042</v>
      </c>
      <c r="K91" s="80">
        <v>1848</v>
      </c>
      <c r="L91" s="79">
        <v>1665</v>
      </c>
    </row>
    <row r="92" ht="15.15" spans="1:12">
      <c r="A92" s="76" t="s">
        <v>100</v>
      </c>
      <c r="B92" s="79">
        <v>7354</v>
      </c>
      <c r="C92" s="80">
        <v>7787</v>
      </c>
      <c r="D92" s="79">
        <v>8535</v>
      </c>
      <c r="E92" s="80">
        <v>8122</v>
      </c>
      <c r="F92" s="79">
        <v>7196</v>
      </c>
      <c r="G92" s="80">
        <v>7919</v>
      </c>
      <c r="H92" s="79">
        <v>8059</v>
      </c>
      <c r="I92" s="80">
        <v>8311</v>
      </c>
      <c r="J92" s="79">
        <v>9289</v>
      </c>
      <c r="K92" s="80">
        <v>9767</v>
      </c>
      <c r="L92" s="79">
        <v>9125</v>
      </c>
    </row>
    <row r="93" ht="15.15" spans="1:12">
      <c r="A93" s="76" t="s">
        <v>101</v>
      </c>
      <c r="B93" s="79">
        <v>10228</v>
      </c>
      <c r="C93" s="80">
        <v>10672</v>
      </c>
      <c r="D93" s="79">
        <v>12008</v>
      </c>
      <c r="E93" s="80">
        <v>12158</v>
      </c>
      <c r="F93" s="79">
        <v>11286</v>
      </c>
      <c r="G93" s="80">
        <v>11673</v>
      </c>
      <c r="H93" s="79">
        <v>11610</v>
      </c>
      <c r="I93" s="80">
        <v>11830</v>
      </c>
      <c r="J93" s="79">
        <v>13186</v>
      </c>
      <c r="K93" s="80">
        <v>13387</v>
      </c>
      <c r="L93" s="79">
        <v>12485</v>
      </c>
    </row>
    <row r="94" spans="1:12">
      <c r="A94" s="86" t="s">
        <v>84</v>
      </c>
      <c r="B94" s="87">
        <v>45789</v>
      </c>
      <c r="C94" s="88">
        <v>45095</v>
      </c>
      <c r="D94" s="87">
        <v>48845</v>
      </c>
      <c r="E94" s="88">
        <v>47813</v>
      </c>
      <c r="F94" s="87">
        <v>47378</v>
      </c>
      <c r="G94" s="88">
        <v>51464</v>
      </c>
      <c r="H94" s="87">
        <v>47588</v>
      </c>
      <c r="I94" s="88">
        <v>47668</v>
      </c>
      <c r="J94" s="87">
        <v>56558</v>
      </c>
      <c r="K94" s="88">
        <v>56171</v>
      </c>
      <c r="L94" s="87">
        <v>57363</v>
      </c>
    </row>
    <row r="95" spans="1:12">
      <c r="A95" s="72"/>
      <c r="B95" s="84"/>
      <c r="C95" s="85"/>
      <c r="D95" s="84"/>
      <c r="E95" s="85"/>
      <c r="F95" s="84"/>
      <c r="G95" s="85"/>
      <c r="H95" s="84"/>
      <c r="I95" s="85"/>
      <c r="J95" s="84"/>
      <c r="K95" s="85"/>
      <c r="L95" s="84"/>
    </row>
    <row r="97" spans="1:12">
      <c r="A97" s="68">
        <v>2015</v>
      </c>
      <c r="B97" s="69">
        <v>2016</v>
      </c>
      <c r="C97" s="68">
        <v>2017</v>
      </c>
      <c r="D97" s="69">
        <v>2018</v>
      </c>
      <c r="E97" s="68">
        <v>2019</v>
      </c>
      <c r="F97" s="69">
        <v>2020</v>
      </c>
      <c r="G97" s="68">
        <v>2021</v>
      </c>
      <c r="H97" s="69">
        <v>2022</v>
      </c>
      <c r="I97" s="68">
        <v>2023</v>
      </c>
      <c r="J97" s="69">
        <v>2024</v>
      </c>
      <c r="K97" s="68" t="s">
        <v>102</v>
      </c>
      <c r="L97" s="96"/>
    </row>
    <row r="98" ht="15.15" spans="1:12">
      <c r="A98" s="72" t="s">
        <v>43</v>
      </c>
      <c r="B98" s="73">
        <v>78857</v>
      </c>
      <c r="C98" s="74">
        <v>78774</v>
      </c>
      <c r="D98" s="73">
        <v>80392</v>
      </c>
      <c r="E98" s="74">
        <v>74165</v>
      </c>
      <c r="F98" s="73">
        <v>74142</v>
      </c>
      <c r="G98" s="74">
        <v>72150</v>
      </c>
      <c r="H98" s="73">
        <v>71761</v>
      </c>
      <c r="I98" s="74">
        <v>83088</v>
      </c>
      <c r="J98" s="73">
        <v>84910</v>
      </c>
      <c r="K98" s="74">
        <v>87270</v>
      </c>
      <c r="L98" s="73">
        <v>87270</v>
      </c>
    </row>
    <row r="99" ht="15.15" spans="1:12">
      <c r="A99" s="76" t="s">
        <v>103</v>
      </c>
      <c r="B99" s="79">
        <v>60838</v>
      </c>
      <c r="C99" s="80">
        <v>60789</v>
      </c>
      <c r="D99" s="79">
        <v>62311</v>
      </c>
      <c r="E99" s="80">
        <v>58012</v>
      </c>
      <c r="F99" s="79">
        <v>58051</v>
      </c>
      <c r="G99" s="80">
        <v>56705</v>
      </c>
      <c r="H99" s="79">
        <v>56865</v>
      </c>
      <c r="I99" s="80">
        <v>66775</v>
      </c>
      <c r="J99" s="79">
        <v>68280</v>
      </c>
      <c r="K99" s="80">
        <v>70302</v>
      </c>
      <c r="L99" s="79">
        <v>70302</v>
      </c>
    </row>
    <row r="100" spans="1:12">
      <c r="A100" s="86" t="s">
        <v>44</v>
      </c>
      <c r="B100" s="87">
        <v>18019</v>
      </c>
      <c r="C100" s="88">
        <v>17985</v>
      </c>
      <c r="D100" s="87">
        <v>18081</v>
      </c>
      <c r="E100" s="88">
        <v>16153</v>
      </c>
      <c r="F100" s="87">
        <v>16091</v>
      </c>
      <c r="G100" s="88">
        <v>15445</v>
      </c>
      <c r="H100" s="87">
        <v>14896</v>
      </c>
      <c r="I100" s="88">
        <v>16313</v>
      </c>
      <c r="J100" s="87">
        <v>16630</v>
      </c>
      <c r="K100" s="88">
        <v>16968</v>
      </c>
      <c r="L100" s="87">
        <v>16968</v>
      </c>
    </row>
    <row r="101" spans="1:12">
      <c r="A101" s="72"/>
      <c r="B101" s="84"/>
      <c r="C101" s="85"/>
      <c r="D101" s="84"/>
      <c r="E101" s="85"/>
      <c r="F101" s="84"/>
      <c r="G101" s="85"/>
      <c r="H101" s="84"/>
      <c r="I101" s="85"/>
      <c r="J101" s="84"/>
      <c r="K101" s="85"/>
      <c r="L101" s="84"/>
    </row>
    <row r="102" spans="1:12">
      <c r="A102" s="89" t="s">
        <v>104</v>
      </c>
      <c r="B102" s="90"/>
      <c r="C102" s="91"/>
      <c r="D102" s="90"/>
      <c r="E102" s="91"/>
      <c r="F102" s="90"/>
      <c r="G102" s="91"/>
      <c r="H102" s="90"/>
      <c r="I102" s="91"/>
      <c r="J102" s="90"/>
      <c r="K102" s="91"/>
      <c r="L102" s="90"/>
    </row>
    <row r="103" ht="15.15" spans="1:12">
      <c r="A103" s="72" t="s">
        <v>105</v>
      </c>
      <c r="B103" s="73">
        <v>3457</v>
      </c>
      <c r="C103" s="74">
        <v>3512</v>
      </c>
      <c r="D103" s="73">
        <v>3512</v>
      </c>
      <c r="E103" s="74">
        <v>2971</v>
      </c>
      <c r="F103" s="73">
        <v>3081</v>
      </c>
      <c r="G103" s="74">
        <v>2700</v>
      </c>
      <c r="H103" s="73">
        <v>2549</v>
      </c>
      <c r="I103" s="74">
        <v>3254</v>
      </c>
      <c r="J103" s="73">
        <v>3583</v>
      </c>
      <c r="K103" s="74">
        <v>3428</v>
      </c>
      <c r="L103" s="73">
        <v>3428</v>
      </c>
    </row>
    <row r="104" ht="15.15" spans="1:12">
      <c r="A104" s="76" t="s">
        <v>119</v>
      </c>
      <c r="B104" s="79">
        <v>12164</v>
      </c>
      <c r="C104" s="80">
        <v>12158</v>
      </c>
      <c r="D104" s="79">
        <v>12471</v>
      </c>
      <c r="E104" s="80">
        <v>11265</v>
      </c>
      <c r="F104" s="79">
        <v>10930</v>
      </c>
      <c r="G104" s="80">
        <v>10590</v>
      </c>
      <c r="H104" s="79">
        <v>10177</v>
      </c>
      <c r="I104" s="80">
        <v>10716</v>
      </c>
      <c r="J104" s="79">
        <v>10812</v>
      </c>
      <c r="K104" s="80">
        <v>11366</v>
      </c>
      <c r="L104" s="79">
        <v>11366</v>
      </c>
    </row>
    <row r="105" ht="15.15" spans="1:12">
      <c r="A105" s="76" t="s">
        <v>106</v>
      </c>
      <c r="B105" s="79">
        <v>15621</v>
      </c>
      <c r="C105" s="80">
        <v>15670</v>
      </c>
      <c r="D105" s="79">
        <v>15983</v>
      </c>
      <c r="E105" s="80">
        <v>14236</v>
      </c>
      <c r="F105" s="79">
        <v>14011</v>
      </c>
      <c r="G105" s="80">
        <v>13290</v>
      </c>
      <c r="H105" s="79">
        <v>12726</v>
      </c>
      <c r="I105" s="80">
        <v>13970</v>
      </c>
      <c r="J105" s="79">
        <v>14395</v>
      </c>
      <c r="K105" s="80">
        <v>14794</v>
      </c>
      <c r="L105" s="79">
        <v>14794</v>
      </c>
    </row>
    <row r="106" spans="1:12">
      <c r="A106" s="86" t="s">
        <v>107</v>
      </c>
      <c r="B106" s="87">
        <v>2398</v>
      </c>
      <c r="C106" s="88">
        <v>2315</v>
      </c>
      <c r="D106" s="87">
        <v>2098</v>
      </c>
      <c r="E106" s="88">
        <v>1917</v>
      </c>
      <c r="F106" s="87">
        <v>2080</v>
      </c>
      <c r="G106" s="88">
        <v>2155</v>
      </c>
      <c r="H106" s="87">
        <v>2170</v>
      </c>
      <c r="I106" s="88">
        <v>2343</v>
      </c>
      <c r="J106" s="87">
        <v>2235</v>
      </c>
      <c r="K106" s="88">
        <v>2174</v>
      </c>
      <c r="L106" s="87">
        <v>2174</v>
      </c>
    </row>
    <row r="107" ht="15.15" spans="1:12">
      <c r="A107" s="72"/>
      <c r="B107" s="84"/>
      <c r="C107" s="85"/>
      <c r="D107" s="84"/>
      <c r="E107" s="85"/>
      <c r="F107" s="84"/>
      <c r="G107" s="85"/>
      <c r="H107" s="84"/>
      <c r="I107" s="85"/>
      <c r="J107" s="84"/>
      <c r="K107" s="85"/>
      <c r="L107" s="84"/>
    </row>
    <row r="108" ht="15.15" spans="1:12">
      <c r="A108" s="76" t="s">
        <v>108</v>
      </c>
      <c r="B108" s="77">
        <v>-478</v>
      </c>
      <c r="C108" s="78">
        <v>-468</v>
      </c>
      <c r="D108" s="77">
        <v>-405</v>
      </c>
      <c r="E108" s="78">
        <v>-297</v>
      </c>
      <c r="F108" s="77">
        <v>-395</v>
      </c>
      <c r="G108" s="78">
        <v>-321</v>
      </c>
      <c r="H108" s="77">
        <v>-310</v>
      </c>
      <c r="I108" s="78">
        <v>-575</v>
      </c>
      <c r="J108" s="77">
        <v>-519</v>
      </c>
      <c r="K108" s="78">
        <v>-853</v>
      </c>
      <c r="L108" s="77">
        <v>-853</v>
      </c>
    </row>
    <row r="109" ht="15.15" spans="1:12">
      <c r="A109" s="76" t="s">
        <v>109</v>
      </c>
      <c r="B109" s="77">
        <v>-203</v>
      </c>
      <c r="C109" s="78">
        <v>-419</v>
      </c>
      <c r="D109" s="79">
        <v>-1160</v>
      </c>
      <c r="E109" s="80">
        <v>-1055</v>
      </c>
      <c r="F109" s="77">
        <v>-966</v>
      </c>
      <c r="G109" s="78">
        <v>-483</v>
      </c>
      <c r="H109" s="77">
        <v>-290</v>
      </c>
      <c r="I109" s="78">
        <v>205</v>
      </c>
      <c r="J109" s="77">
        <v>-377</v>
      </c>
      <c r="K109" s="78">
        <v>-228</v>
      </c>
      <c r="L109" s="77">
        <v>-228</v>
      </c>
    </row>
    <row r="110" spans="1:12">
      <c r="A110" s="86" t="s">
        <v>110</v>
      </c>
      <c r="B110" s="87">
        <v>1717</v>
      </c>
      <c r="C110" s="88">
        <v>1428</v>
      </c>
      <c r="D110" s="92">
        <v>533</v>
      </c>
      <c r="E110" s="93">
        <v>565</v>
      </c>
      <c r="F110" s="92">
        <v>719</v>
      </c>
      <c r="G110" s="88">
        <v>1351</v>
      </c>
      <c r="H110" s="87">
        <v>1570</v>
      </c>
      <c r="I110" s="88">
        <v>1973</v>
      </c>
      <c r="J110" s="87">
        <v>1339</v>
      </c>
      <c r="K110" s="88">
        <v>1093</v>
      </c>
      <c r="L110" s="87">
        <v>1093</v>
      </c>
    </row>
    <row r="111" ht="15.15" spans="1:12">
      <c r="A111" s="72"/>
      <c r="B111" s="84"/>
      <c r="C111" s="85"/>
      <c r="D111" s="84"/>
      <c r="E111" s="85"/>
      <c r="F111" s="84"/>
      <c r="G111" s="85"/>
      <c r="H111" s="84"/>
      <c r="I111" s="85"/>
      <c r="J111" s="84"/>
      <c r="K111" s="85"/>
      <c r="L111" s="84"/>
    </row>
    <row r="112" ht="15.15" spans="1:12">
      <c r="A112" s="76" t="s">
        <v>111</v>
      </c>
      <c r="B112" s="77">
        <v>-597</v>
      </c>
      <c r="C112" s="78">
        <v>-494</v>
      </c>
      <c r="D112" s="77">
        <v>-618</v>
      </c>
      <c r="E112" s="78">
        <v>-529</v>
      </c>
      <c r="F112" s="77">
        <v>-503</v>
      </c>
      <c r="G112" s="78">
        <v>-498</v>
      </c>
      <c r="H112" s="77">
        <v>-360</v>
      </c>
      <c r="I112" s="78">
        <v>-408</v>
      </c>
      <c r="J112" s="77">
        <v>-439</v>
      </c>
      <c r="K112" s="78">
        <v>-303</v>
      </c>
      <c r="L112" s="77">
        <v>-303</v>
      </c>
    </row>
    <row r="113" ht="15.15" spans="1:12">
      <c r="A113" s="76" t="s">
        <v>99</v>
      </c>
      <c r="B113" s="77">
        <v>-143</v>
      </c>
      <c r="C113" s="78">
        <v>-148</v>
      </c>
      <c r="D113" s="77">
        <v>-169</v>
      </c>
      <c r="E113" s="78">
        <v>-216</v>
      </c>
      <c r="F113" s="77">
        <v>-182</v>
      </c>
      <c r="G113" s="78">
        <v>-190</v>
      </c>
      <c r="H113" s="77">
        <v>-229</v>
      </c>
      <c r="I113" s="78">
        <v>-218</v>
      </c>
      <c r="J113" s="77">
        <v>17</v>
      </c>
      <c r="K113" s="78">
        <v>-66</v>
      </c>
      <c r="L113" s="77">
        <v>-66</v>
      </c>
    </row>
    <row r="114" ht="15.15" spans="1:12">
      <c r="A114" s="76" t="s">
        <v>112</v>
      </c>
      <c r="B114" s="77">
        <v>-1</v>
      </c>
      <c r="C114" s="78" t="s">
        <v>56</v>
      </c>
      <c r="D114" s="77" t="s">
        <v>56</v>
      </c>
      <c r="E114" s="78">
        <v>-1</v>
      </c>
      <c r="F114" s="77" t="s">
        <v>56</v>
      </c>
      <c r="G114" s="78" t="s">
        <v>56</v>
      </c>
      <c r="H114" s="77">
        <v>-1</v>
      </c>
      <c r="I114" s="78" t="s">
        <v>56</v>
      </c>
      <c r="J114" s="77" t="s">
        <v>56</v>
      </c>
      <c r="K114" s="78">
        <v>-1</v>
      </c>
      <c r="L114" s="77">
        <v>-1</v>
      </c>
    </row>
    <row r="115" spans="1:12">
      <c r="A115" s="86" t="s">
        <v>48</v>
      </c>
      <c r="B115" s="92">
        <v>980</v>
      </c>
      <c r="C115" s="93">
        <v>746</v>
      </c>
      <c r="D115" s="92">
        <v>-531</v>
      </c>
      <c r="E115" s="93">
        <v>-561</v>
      </c>
      <c r="F115" s="87">
        <v>1126</v>
      </c>
      <c r="G115" s="93">
        <v>641</v>
      </c>
      <c r="H115" s="87">
        <v>1072</v>
      </c>
      <c r="I115" s="88">
        <v>1348</v>
      </c>
      <c r="J115" s="87">
        <v>1659</v>
      </c>
      <c r="K115" s="93">
        <v>723</v>
      </c>
      <c r="L115" s="92">
        <v>723</v>
      </c>
    </row>
    <row r="116" ht="15.15" spans="1:12">
      <c r="A116" s="72"/>
      <c r="B116" s="84"/>
      <c r="C116" s="85"/>
      <c r="D116" s="84"/>
      <c r="E116" s="85"/>
      <c r="F116" s="84"/>
      <c r="G116" s="85"/>
      <c r="H116" s="84"/>
      <c r="I116" s="85"/>
      <c r="J116" s="84"/>
      <c r="K116" s="85"/>
      <c r="L116" s="84"/>
    </row>
    <row r="117" ht="15.15" spans="1:12">
      <c r="A117" s="76" t="s">
        <v>113</v>
      </c>
      <c r="B117" s="94">
        <v>1.35</v>
      </c>
      <c r="C117" s="95">
        <v>1.01</v>
      </c>
      <c r="D117" s="94">
        <v>-0.7</v>
      </c>
      <c r="E117" s="95">
        <v>-0.72</v>
      </c>
      <c r="F117" s="94">
        <v>1.42</v>
      </c>
      <c r="G117" s="95">
        <v>0.8</v>
      </c>
      <c r="H117" s="94">
        <v>1.36</v>
      </c>
      <c r="I117" s="95">
        <v>1.82</v>
      </c>
      <c r="J117" s="94">
        <v>2.32</v>
      </c>
      <c r="K117" s="95">
        <v>1.08</v>
      </c>
      <c r="L117" s="94">
        <v>1.08</v>
      </c>
    </row>
    <row r="118" ht="15.15" spans="1:12">
      <c r="A118" s="76" t="s">
        <v>114</v>
      </c>
      <c r="B118" s="94">
        <v>1.35</v>
      </c>
      <c r="C118" s="95">
        <v>1.01</v>
      </c>
      <c r="D118" s="94">
        <v>-0.7</v>
      </c>
      <c r="E118" s="95">
        <v>-0.72</v>
      </c>
      <c r="F118" s="94">
        <v>1.42</v>
      </c>
      <c r="G118" s="95">
        <v>0.79</v>
      </c>
      <c r="H118" s="94">
        <v>1.35</v>
      </c>
      <c r="I118" s="95">
        <v>1.8</v>
      </c>
      <c r="J118" s="94">
        <v>2.31</v>
      </c>
      <c r="K118" s="95">
        <v>1.07</v>
      </c>
      <c r="L118" s="94">
        <v>1.07</v>
      </c>
    </row>
    <row r="119" ht="15.15" spans="1:12">
      <c r="A119" s="76" t="s">
        <v>115</v>
      </c>
      <c r="B119" s="77">
        <v>724</v>
      </c>
      <c r="C119" s="78">
        <v>740</v>
      </c>
      <c r="D119" s="77">
        <v>755</v>
      </c>
      <c r="E119" s="78">
        <v>775</v>
      </c>
      <c r="F119" s="77">
        <v>791</v>
      </c>
      <c r="G119" s="78">
        <v>806</v>
      </c>
      <c r="H119" s="77">
        <v>787</v>
      </c>
      <c r="I119" s="78">
        <v>741</v>
      </c>
      <c r="J119" s="77">
        <v>714</v>
      </c>
      <c r="K119" s="78">
        <v>670</v>
      </c>
      <c r="L119" s="77">
        <v>670</v>
      </c>
    </row>
    <row r="120" spans="1:12">
      <c r="A120" s="76" t="s">
        <v>116</v>
      </c>
      <c r="B120" s="77">
        <v>724</v>
      </c>
      <c r="C120" s="78">
        <v>740</v>
      </c>
      <c r="D120" s="77">
        <v>755</v>
      </c>
      <c r="E120" s="78">
        <v>775</v>
      </c>
      <c r="F120" s="77">
        <v>792</v>
      </c>
      <c r="G120" s="78">
        <v>808</v>
      </c>
      <c r="H120" s="77">
        <v>791</v>
      </c>
      <c r="I120" s="78">
        <v>747</v>
      </c>
      <c r="J120" s="77">
        <v>719</v>
      </c>
      <c r="K120" s="78">
        <v>673</v>
      </c>
      <c r="L120" s="77">
        <v>673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6"/>
  <sheetViews>
    <sheetView tabSelected="1" zoomScale="70" zoomScaleNormal="70" topLeftCell="C1" workbookViewId="0">
      <selection activeCell="D6" sqref="D6"/>
    </sheetView>
  </sheetViews>
  <sheetFormatPr defaultColWidth="8.88888888888889" defaultRowHeight="14.4"/>
  <cols>
    <col min="3" max="3" width="36.6666666666667"/>
    <col min="4" max="6" width="26.1111111111111"/>
    <col min="7" max="7" width="14.1111111111111"/>
    <col min="8" max="9" width="11.6666666666667"/>
    <col min="10" max="11" width="11.4444444444444"/>
    <col min="12" max="12" width="14.1111111111111"/>
    <col min="13" max="13" width="12.8888888888889"/>
    <col min="14" max="15" width="16.0092592592593"/>
    <col min="16" max="16" width="14.1111111111111"/>
    <col min="17" max="17" width="14"/>
    <col min="18" max="20" width="20.2222222222222"/>
    <col min="21" max="21" width="11.4444444444444"/>
    <col min="22" max="22" width="22.2222222222222"/>
    <col min="23" max="23" width="14.1111111111111"/>
    <col min="24" max="24" width="24.5555555555556"/>
    <col min="25" max="25" width="22.2222222222222"/>
    <col min="26" max="27" width="11.4444444444444"/>
    <col min="28" max="28" width="24.5555555555556"/>
    <col min="29" max="29" width="14.787037037037"/>
    <col min="30" max="30" width="22.2222222222222"/>
    <col min="31" max="31" width="20.7777777777778"/>
    <col min="32" max="32" width="17.2222222222222"/>
    <col min="33" max="33" width="20.7777777777778"/>
    <col min="34" max="34" width="17.2222222222222"/>
  </cols>
  <sheetData>
    <row r="1" ht="21" spans="3:3">
      <c r="C1" s="1" t="s">
        <v>120</v>
      </c>
    </row>
    <row r="6" spans="6:9">
      <c r="F6" t="s">
        <v>121</v>
      </c>
      <c r="G6" t="s">
        <v>31</v>
      </c>
      <c r="H6" t="s">
        <v>33</v>
      </c>
      <c r="I6" t="s">
        <v>122</v>
      </c>
    </row>
    <row r="7" spans="6:9">
      <c r="F7" t="s">
        <v>123</v>
      </c>
      <c r="G7" t="s">
        <v>124</v>
      </c>
      <c r="H7" t="s">
        <v>70</v>
      </c>
      <c r="I7" t="s">
        <v>71</v>
      </c>
    </row>
    <row r="8" spans="6:9">
      <c r="F8" t="s">
        <v>125</v>
      </c>
      <c r="G8" t="s">
        <v>126</v>
      </c>
      <c r="H8" t="s">
        <v>49</v>
      </c>
      <c r="I8" t="s">
        <v>127</v>
      </c>
    </row>
    <row r="9" spans="6:7">
      <c r="F9" t="s">
        <v>128</v>
      </c>
      <c r="G9" t="s">
        <v>129</v>
      </c>
    </row>
    <row r="10" spans="6:7">
      <c r="F10" t="s">
        <v>130</v>
      </c>
      <c r="G10" t="s">
        <v>72</v>
      </c>
    </row>
    <row r="11" spans="6:8">
      <c r="F11" t="s">
        <v>131</v>
      </c>
      <c r="G11" t="s">
        <v>132</v>
      </c>
      <c r="H11" t="s">
        <v>133</v>
      </c>
    </row>
    <row r="12" spans="6:7">
      <c r="F12" t="s">
        <v>67</v>
      </c>
      <c r="G12" t="s">
        <v>69</v>
      </c>
    </row>
    <row r="16" spans="6:10">
      <c r="F16">
        <v>2020</v>
      </c>
      <c r="G16">
        <v>2021</v>
      </c>
      <c r="H16">
        <v>2022</v>
      </c>
      <c r="I16">
        <v>2023</v>
      </c>
      <c r="J16">
        <v>2024</v>
      </c>
    </row>
    <row r="17" spans="5:10">
      <c r="E17" t="str" cm="1">
        <f t="array" ref="E17:J20">'[1]Ratios+Forecast'!B30:G33</f>
        <v>Gross Margin</v>
      </c>
      <c r="F17">
        <v>0.0705444905407034</v>
      </c>
      <c r="G17">
        <v>0.0652305353533609</v>
      </c>
      <c r="H17">
        <v>0.0755249087115284</v>
      </c>
      <c r="I17">
        <v>0.0514528030372616</v>
      </c>
      <c r="J17">
        <v>0.0711132620587502</v>
      </c>
    </row>
    <row r="18" spans="4:10">
      <c r="D18" t="s">
        <v>134</v>
      </c>
      <c r="E18" t="str">
        <v>Operating Margin</v>
      </c>
      <c r="F18">
        <v>0.0393004079805822</v>
      </c>
      <c r="G18">
        <v>0.0333926442897369</v>
      </c>
      <c r="H18">
        <v>0.0419437923839332</v>
      </c>
      <c r="I18">
        <v>0.0214935243868834</v>
      </c>
      <c r="J18">
        <v>0.0403449337850323</v>
      </c>
    </row>
    <row r="19" spans="5:10">
      <c r="E19" t="str">
        <v>Net profit margin</v>
      </c>
      <c r="F19">
        <v>0.0167151538104009</v>
      </c>
      <c r="G19">
        <v>0.102855563425294</v>
      </c>
      <c r="H19">
        <v>0.0241425404277517</v>
      </c>
      <c r="I19">
        <v>0.0112825694253085</v>
      </c>
      <c r="J19">
        <v>0.0174226758766334</v>
      </c>
    </row>
    <row r="20" spans="5:10"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2" spans="13:13">
      <c r="M22">
        <f>MEDIAN(F17:J17,F23:J23,F29:J29)</f>
        <v>0.196</v>
      </c>
    </row>
    <row r="23" ht="15.15" spans="5:10">
      <c r="E23" s="2" t="s">
        <v>31</v>
      </c>
      <c r="F23" s="3">
        <v>0.275</v>
      </c>
      <c r="G23" s="4">
        <v>0.274</v>
      </c>
      <c r="H23" s="3">
        <v>0.268</v>
      </c>
      <c r="I23" s="4">
        <v>0.269</v>
      </c>
      <c r="J23" s="26">
        <v>0.266</v>
      </c>
    </row>
    <row r="24" ht="15.15" spans="4:10">
      <c r="D24" t="s">
        <v>135</v>
      </c>
      <c r="E24" s="5" t="s">
        <v>33</v>
      </c>
      <c r="F24" s="6">
        <v>0.023</v>
      </c>
      <c r="G24" s="7">
        <v>0.037</v>
      </c>
      <c r="H24" s="6">
        <v>0.036</v>
      </c>
      <c r="I24" s="7">
        <v>0.027</v>
      </c>
      <c r="J24" s="27">
        <v>0.026</v>
      </c>
    </row>
    <row r="25" spans="5:10">
      <c r="E25" s="5" t="s">
        <v>122</v>
      </c>
      <c r="F25" s="6">
        <v>0.019</v>
      </c>
      <c r="G25" s="7">
        <v>0.03</v>
      </c>
      <c r="H25" s="6">
        <v>0.029</v>
      </c>
      <c r="I25" s="7">
        <v>0.021</v>
      </c>
      <c r="J25" s="27">
        <v>0.02</v>
      </c>
    </row>
    <row r="29" spans="4:10">
      <c r="D29" t="s">
        <v>136</v>
      </c>
      <c r="E29" s="8" t="s">
        <v>31</v>
      </c>
      <c r="F29" s="9">
        <v>0.214</v>
      </c>
      <c r="G29" s="9">
        <v>0.208</v>
      </c>
      <c r="H29" s="9">
        <v>0.196</v>
      </c>
      <c r="I29" s="9">
        <v>0.196</v>
      </c>
      <c r="J29" s="28">
        <v>0.194</v>
      </c>
    </row>
    <row r="30" spans="5:10">
      <c r="E30" s="8" t="s">
        <v>33</v>
      </c>
      <c r="F30" s="9">
        <v>0.03</v>
      </c>
      <c r="G30" s="9">
        <v>0.03</v>
      </c>
      <c r="H30" s="9">
        <v>0.028</v>
      </c>
      <c r="I30" s="9">
        <v>0.026</v>
      </c>
      <c r="J30" s="28">
        <v>0.025</v>
      </c>
    </row>
    <row r="31" spans="5:10">
      <c r="E31" s="8" t="s">
        <v>122</v>
      </c>
      <c r="F31" s="9">
        <v>0.009</v>
      </c>
      <c r="G31" s="9">
        <v>0.015</v>
      </c>
      <c r="H31" s="9">
        <v>0.016</v>
      </c>
      <c r="I31" s="9">
        <v>0.02</v>
      </c>
      <c r="J31" s="28">
        <v>0.008</v>
      </c>
    </row>
    <row r="38" spans="6:10">
      <c r="F38">
        <v>2020</v>
      </c>
      <c r="G38">
        <v>2021</v>
      </c>
      <c r="H38">
        <v>2022</v>
      </c>
      <c r="I38">
        <v>2023</v>
      </c>
      <c r="J38">
        <v>2024</v>
      </c>
    </row>
    <row r="39" spans="5:10">
      <c r="E39" s="10" t="s">
        <v>127</v>
      </c>
      <c r="F39" s="11">
        <v>22376</v>
      </c>
      <c r="G39" s="11">
        <v>17381</v>
      </c>
      <c r="H39" s="11">
        <v>21971</v>
      </c>
      <c r="I39" s="11">
        <v>18517</v>
      </c>
      <c r="J39" s="11">
        <v>19429</v>
      </c>
    </row>
    <row r="40" spans="4:10">
      <c r="D40" t="s">
        <v>137</v>
      </c>
      <c r="E40" s="12" t="s">
        <v>126</v>
      </c>
      <c r="F40">
        <v>23.04</v>
      </c>
      <c r="G40">
        <v>2.92</v>
      </c>
      <c r="H40" s="13">
        <v>14.84</v>
      </c>
      <c r="I40">
        <v>25.12</v>
      </c>
      <c r="J40">
        <v>16.35</v>
      </c>
    </row>
    <row r="41" spans="5:10">
      <c r="E41" s="12" t="s">
        <v>49</v>
      </c>
      <c r="F41">
        <v>0.02</v>
      </c>
      <c r="G41">
        <v>-0.01</v>
      </c>
      <c r="H41">
        <v>0.19</v>
      </c>
      <c r="I41">
        <v>0.1</v>
      </c>
      <c r="J41">
        <v>0.17</v>
      </c>
    </row>
    <row r="44" ht="15.15" spans="5:10">
      <c r="E44" s="10" t="s">
        <v>127</v>
      </c>
      <c r="F44" s="14">
        <v>24197</v>
      </c>
      <c r="G44" s="15">
        <v>30477</v>
      </c>
      <c r="H44" s="14">
        <v>26232</v>
      </c>
      <c r="I44" s="15">
        <v>24611</v>
      </c>
      <c r="J44" s="29">
        <v>29380</v>
      </c>
    </row>
    <row r="45" ht="15.15" spans="4:10">
      <c r="D45" t="s">
        <v>135</v>
      </c>
      <c r="E45" s="12" t="s">
        <v>126</v>
      </c>
      <c r="F45" s="16">
        <v>17.32</v>
      </c>
      <c r="G45" s="17">
        <v>13.57</v>
      </c>
      <c r="H45" s="16">
        <v>10.3</v>
      </c>
      <c r="I45" s="17">
        <v>13.13</v>
      </c>
      <c r="J45" s="30">
        <v>16.66</v>
      </c>
    </row>
    <row r="46" spans="5:10">
      <c r="E46" s="12" t="s">
        <v>49</v>
      </c>
      <c r="F46" s="16">
        <v>1.3</v>
      </c>
      <c r="G46" s="17">
        <v>2.17</v>
      </c>
      <c r="H46" s="16">
        <v>2.54</v>
      </c>
      <c r="I46" s="17">
        <v>1.94</v>
      </c>
      <c r="J46" s="30">
        <v>1.89</v>
      </c>
    </row>
    <row r="49" spans="5:10">
      <c r="E49" s="10" t="s">
        <v>127</v>
      </c>
      <c r="F49" s="18">
        <v>11339</v>
      </c>
      <c r="G49" s="18">
        <v>12343</v>
      </c>
      <c r="H49" s="18">
        <v>11427</v>
      </c>
      <c r="I49" s="18">
        <v>11449</v>
      </c>
      <c r="J49" s="31">
        <v>8866</v>
      </c>
    </row>
    <row r="50" spans="4:10">
      <c r="D50" t="s">
        <v>138</v>
      </c>
      <c r="E50" s="12" t="s">
        <v>126</v>
      </c>
      <c r="F50" s="19">
        <v>17.69</v>
      </c>
      <c r="G50" s="19">
        <v>11.51</v>
      </c>
      <c r="H50" s="19">
        <v>8.48</v>
      </c>
      <c r="I50" s="19">
        <v>6.9</v>
      </c>
      <c r="J50" s="32">
        <v>12.26</v>
      </c>
    </row>
    <row r="51" spans="5:10">
      <c r="E51" s="8" t="s">
        <v>49</v>
      </c>
      <c r="F51" s="19">
        <v>0.79</v>
      </c>
      <c r="G51" s="19">
        <v>1.35</v>
      </c>
      <c r="H51" s="19">
        <v>1.8</v>
      </c>
      <c r="I51" s="19">
        <v>2.31</v>
      </c>
      <c r="J51" s="32">
        <v>1.07</v>
      </c>
    </row>
    <row r="57" spans="6:10">
      <c r="F57">
        <v>2020</v>
      </c>
      <c r="G57">
        <v>2021</v>
      </c>
      <c r="H57">
        <v>2022</v>
      </c>
      <c r="I57">
        <v>2023</v>
      </c>
      <c r="J57">
        <v>2024</v>
      </c>
    </row>
    <row r="58" spans="5:10">
      <c r="E58" s="12" t="s">
        <v>40</v>
      </c>
      <c r="F58" s="20">
        <v>1.40355100812519</v>
      </c>
      <c r="G58" s="20">
        <v>1.32656107471598</v>
      </c>
      <c r="H58" s="20">
        <v>1.02117451381781</v>
      </c>
      <c r="I58" s="20">
        <v>1.44049079754601</v>
      </c>
      <c r="J58" s="20">
        <v>1.75499357051007</v>
      </c>
    </row>
    <row r="59" spans="4:10">
      <c r="D59" t="s">
        <v>134</v>
      </c>
      <c r="E59" s="12" t="s">
        <v>70</v>
      </c>
      <c r="F59" s="20">
        <v>0.614279588336192</v>
      </c>
      <c r="G59" s="20">
        <v>0.546227417640808</v>
      </c>
      <c r="H59" s="20">
        <v>0.604272379878469</v>
      </c>
      <c r="I59" s="20">
        <v>0.565530948324815</v>
      </c>
      <c r="J59" s="20">
        <v>0.682444314185229</v>
      </c>
    </row>
    <row r="60" spans="5:10">
      <c r="E60" s="12" t="s">
        <v>71</v>
      </c>
      <c r="F60" s="20">
        <v>0.221751715265866</v>
      </c>
      <c r="G60" s="20">
        <v>0.150590735762956</v>
      </c>
      <c r="H60" s="20">
        <v>0.146902211363779</v>
      </c>
      <c r="I60" s="20">
        <v>0.13503691084611</v>
      </c>
      <c r="J60" s="20">
        <v>0.112837045720985</v>
      </c>
    </row>
    <row r="61" spans="1:15">
      <c r="A61" s="21"/>
      <c r="B61" s="21"/>
      <c r="C61" s="21"/>
      <c r="D61" s="21"/>
      <c r="E61" s="22" t="s">
        <v>72</v>
      </c>
      <c r="F61" s="23">
        <v>23.9862283429587</v>
      </c>
      <c r="G61" s="23">
        <v>24.5512704174229</v>
      </c>
      <c r="H61" s="23">
        <v>23.3908022272634</v>
      </c>
      <c r="I61" s="23">
        <v>24.085908649174</v>
      </c>
      <c r="J61" s="23">
        <v>48.0743833017078</v>
      </c>
      <c r="K61" s="21"/>
      <c r="L61" s="21"/>
      <c r="M61" s="21"/>
      <c r="N61" s="21"/>
      <c r="O61" s="21"/>
    </row>
    <row r="63" spans="6:15">
      <c r="F63" s="24">
        <v>2020</v>
      </c>
      <c r="G63" s="24">
        <v>2021</v>
      </c>
      <c r="H63" s="24">
        <v>2022</v>
      </c>
      <c r="I63" s="24">
        <v>2023</v>
      </c>
      <c r="J63" s="24">
        <v>2024</v>
      </c>
      <c r="K63" s="24">
        <v>2025</v>
      </c>
      <c r="L63" s="24">
        <v>2026</v>
      </c>
      <c r="M63" s="24">
        <v>2027</v>
      </c>
      <c r="N63" s="24">
        <v>2028</v>
      </c>
      <c r="O63" s="24">
        <v>2029</v>
      </c>
    </row>
    <row r="64" spans="5:15">
      <c r="E64" s="12" t="s">
        <v>33</v>
      </c>
      <c r="F64" s="25">
        <v>0.0393004079805822</v>
      </c>
      <c r="G64" s="25">
        <v>0.0333926442897369</v>
      </c>
      <c r="H64" s="25">
        <v>0.0419437923839332</v>
      </c>
      <c r="I64" s="25">
        <v>0.0214935243868834</v>
      </c>
      <c r="J64" s="25">
        <v>0.0403449337850323</v>
      </c>
      <c r="K64" s="33">
        <v>0.0323520400770356</v>
      </c>
      <c r="L64" s="34">
        <v>0.0313710332476363</v>
      </c>
      <c r="M64" s="35">
        <v>0.0303900264182371</v>
      </c>
      <c r="N64" s="35">
        <v>0.0294090195888378</v>
      </c>
      <c r="O64" s="35">
        <v>0.0284280127594385</v>
      </c>
    </row>
    <row r="65" spans="5:15">
      <c r="E65" s="12" t="s">
        <v>139</v>
      </c>
      <c r="F65" s="25">
        <v>0.0167151538104009</v>
      </c>
      <c r="G65" s="25">
        <v>0.102855563425294</v>
      </c>
      <c r="H65" s="25">
        <v>0.0241425404277517</v>
      </c>
      <c r="I65" s="25">
        <v>0.0112825694253085</v>
      </c>
      <c r="J65" s="25">
        <v>0.0174226758766334</v>
      </c>
      <c r="K65" s="33">
        <v>0.00743631563281424</v>
      </c>
      <c r="L65" s="54">
        <v>-0.00157947935394038</v>
      </c>
      <c r="M65" s="55">
        <v>-0.010595274340695</v>
      </c>
      <c r="N65" s="55">
        <v>-0.0196110693274496</v>
      </c>
      <c r="O65" s="56">
        <v>-0.0286268643142042</v>
      </c>
    </row>
    <row r="66" spans="4:15">
      <c r="D66" t="s">
        <v>134</v>
      </c>
      <c r="E66" s="12" t="s">
        <v>126</v>
      </c>
      <c r="F66">
        <v>23.04</v>
      </c>
      <c r="G66">
        <v>2.92</v>
      </c>
      <c r="H66" s="13">
        <v>14.84</v>
      </c>
      <c r="I66">
        <v>25.12</v>
      </c>
      <c r="J66">
        <v>16.35</v>
      </c>
      <c r="K66" s="57">
        <v>19.0999999999878</v>
      </c>
      <c r="L66" s="57">
        <v>19.9819999999837</v>
      </c>
      <c r="M66" s="57">
        <v>20.8639999999797</v>
      </c>
      <c r="N66" s="57">
        <v>21.7459999999757</v>
      </c>
      <c r="O66" s="57">
        <v>22.6279999999716</v>
      </c>
    </row>
    <row r="67" spans="5:15">
      <c r="E67" s="12" t="s">
        <v>49</v>
      </c>
      <c r="F67">
        <v>0.02</v>
      </c>
      <c r="G67">
        <v>-0.01</v>
      </c>
      <c r="H67">
        <v>0.19</v>
      </c>
      <c r="I67">
        <v>0.1</v>
      </c>
      <c r="J67">
        <v>0.17</v>
      </c>
      <c r="K67" s="57">
        <v>0.217000000000052</v>
      </c>
      <c r="L67" s="57">
        <v>0.258000000000068</v>
      </c>
      <c r="M67" s="57">
        <v>0.299000000000085</v>
      </c>
      <c r="N67" s="57">
        <v>0.340000000000102</v>
      </c>
      <c r="O67" s="57">
        <v>0.381000000000119</v>
      </c>
    </row>
    <row r="68" spans="6:15">
      <c r="F68" s="36"/>
      <c r="G68" s="36"/>
      <c r="H68" s="36"/>
      <c r="I68" s="36"/>
      <c r="J68" s="36"/>
      <c r="K68" s="36"/>
      <c r="L68" s="36"/>
      <c r="M68" s="36"/>
      <c r="N68" s="36"/>
      <c r="O68" s="36"/>
    </row>
    <row r="69" ht="15.15" spans="6:15">
      <c r="F69">
        <v>2020</v>
      </c>
      <c r="G69">
        <v>2021</v>
      </c>
      <c r="H69">
        <v>2022</v>
      </c>
      <c r="I69">
        <v>2023</v>
      </c>
      <c r="J69">
        <v>2024</v>
      </c>
      <c r="K69">
        <v>2025</v>
      </c>
      <c r="L69">
        <v>2026</v>
      </c>
      <c r="M69">
        <v>2027</v>
      </c>
      <c r="N69">
        <v>2028</v>
      </c>
      <c r="O69">
        <v>2029</v>
      </c>
    </row>
    <row r="70" ht="15.15" spans="5:15">
      <c r="E70" s="12" t="s">
        <v>33</v>
      </c>
      <c r="F70" s="37">
        <v>0.023</v>
      </c>
      <c r="G70" s="38">
        <v>0.037</v>
      </c>
      <c r="H70" s="37">
        <v>0.036</v>
      </c>
      <c r="I70" s="38">
        <v>0.027</v>
      </c>
      <c r="J70" s="37">
        <v>0.026</v>
      </c>
      <c r="K70" s="58" cm="1">
        <f t="array" ref="K70:O70">TREND(F70:J70,$F$69:$J$69,$K$69:$O$69)</f>
        <v>0.0286000000000041</v>
      </c>
      <c r="L70" s="58">
        <v>0.0282000000000055</v>
      </c>
      <c r="M70" s="58">
        <v>0.0278000000000069</v>
      </c>
      <c r="N70" s="58">
        <v>0.0274000000000083</v>
      </c>
      <c r="O70" s="58">
        <v>0.0270000000000097</v>
      </c>
    </row>
    <row r="71" ht="15.15" spans="5:15">
      <c r="E71" s="12" t="s">
        <v>139</v>
      </c>
      <c r="F71" s="37">
        <v>0.019</v>
      </c>
      <c r="G71" s="38">
        <v>0.03</v>
      </c>
      <c r="H71" s="37">
        <v>0.029</v>
      </c>
      <c r="I71" s="38">
        <v>0.021</v>
      </c>
      <c r="J71" s="37">
        <v>0.02</v>
      </c>
      <c r="K71" s="58" cm="1">
        <f t="array" ref="K71:O71">TREND(F71:J71,$F$69:$J$69,$K$69:$O$69)</f>
        <v>0.0216999999999918</v>
      </c>
      <c r="L71" s="58">
        <v>0.020999999999989</v>
      </c>
      <c r="M71" s="58">
        <v>0.0202999999999863</v>
      </c>
      <c r="N71" s="58">
        <v>0.0195999999999836</v>
      </c>
      <c r="O71" s="58">
        <v>0.0188999999999808</v>
      </c>
    </row>
    <row r="72" ht="15.15" spans="4:15">
      <c r="D72" t="s">
        <v>140</v>
      </c>
      <c r="E72" s="12" t="s">
        <v>126</v>
      </c>
      <c r="F72" s="37">
        <v>17.32</v>
      </c>
      <c r="G72" s="38">
        <v>13.57</v>
      </c>
      <c r="H72" s="37">
        <v>10.3</v>
      </c>
      <c r="I72" s="38">
        <v>13.13</v>
      </c>
      <c r="J72" s="37">
        <v>16.66</v>
      </c>
      <c r="K72" s="58" cm="1">
        <f t="array" ref="K72:O72">TREND(F72:J72,$F$69:$J$69,$K$69:$O$69)</f>
        <v>13.6680000000028</v>
      </c>
      <c r="L72" s="58">
        <v>13.4920000000038</v>
      </c>
      <c r="M72" s="58">
        <v>13.3160000000047</v>
      </c>
      <c r="N72" s="58">
        <v>13.1400000000057</v>
      </c>
      <c r="O72" s="58">
        <v>12.9640000000066</v>
      </c>
    </row>
    <row r="73" spans="5:15">
      <c r="E73" s="12" t="s">
        <v>49</v>
      </c>
      <c r="F73" s="37">
        <v>1.3</v>
      </c>
      <c r="G73" s="38">
        <v>2.17</v>
      </c>
      <c r="H73" s="37">
        <v>2.54</v>
      </c>
      <c r="I73" s="38">
        <v>1.94</v>
      </c>
      <c r="J73" s="37">
        <v>1.89</v>
      </c>
      <c r="K73" s="58" cm="1">
        <f t="array" ref="K73:O73">TREND(F73:J73,$F$69:$J$69,$K$69:$O$69)</f>
        <v>2.25300000000016</v>
      </c>
      <c r="L73" s="58">
        <v>2.34800000000022</v>
      </c>
      <c r="M73" s="58">
        <v>2.44300000000028</v>
      </c>
      <c r="N73" s="58">
        <v>2.53800000000034</v>
      </c>
      <c r="O73" s="58">
        <v>2.6330000000004</v>
      </c>
    </row>
    <row r="75" spans="6:15">
      <c r="F75">
        <v>2020</v>
      </c>
      <c r="G75">
        <v>2021</v>
      </c>
      <c r="H75">
        <v>2022</v>
      </c>
      <c r="I75">
        <v>2023</v>
      </c>
      <c r="J75">
        <v>2024</v>
      </c>
      <c r="K75">
        <v>2025</v>
      </c>
      <c r="L75">
        <v>2026</v>
      </c>
      <c r="M75">
        <v>2027</v>
      </c>
      <c r="N75">
        <v>2028</v>
      </c>
      <c r="O75">
        <v>2029</v>
      </c>
    </row>
    <row r="76" spans="5:15">
      <c r="E76" s="12" t="s">
        <v>33</v>
      </c>
      <c r="F76" s="39">
        <v>0.03</v>
      </c>
      <c r="G76" s="39">
        <v>0.03</v>
      </c>
      <c r="H76" s="39">
        <v>0.028</v>
      </c>
      <c r="I76" s="39">
        <v>0.026</v>
      </c>
      <c r="J76" s="39">
        <v>0.025</v>
      </c>
      <c r="K76" s="24" cm="1">
        <f t="array" ref="K76:O76">TREND(F76:J76,$F$75:$J$75,$K$75:$O$75)</f>
        <v>0.0236000000000041</v>
      </c>
      <c r="L76" s="24">
        <v>0.0222000000000055</v>
      </c>
      <c r="M76" s="24">
        <v>0.0208000000000068</v>
      </c>
      <c r="N76" s="24">
        <v>0.0194000000000082</v>
      </c>
      <c r="O76" s="24">
        <v>0.0180000000000096</v>
      </c>
    </row>
    <row r="77" spans="4:15">
      <c r="D77" t="s">
        <v>138</v>
      </c>
      <c r="E77" s="12" t="s">
        <v>139</v>
      </c>
      <c r="F77" s="39">
        <v>0.009</v>
      </c>
      <c r="G77" s="39">
        <v>0.015</v>
      </c>
      <c r="H77" s="39">
        <v>0.016</v>
      </c>
      <c r="I77" s="39">
        <v>0.02</v>
      </c>
      <c r="J77" s="39">
        <v>0.008</v>
      </c>
      <c r="K77" s="24" cm="1">
        <f t="array" ref="K77:O77">TREND(F77:J77,$F$75:$J$75,$K$75:$O$75)</f>
        <v>0.0144999999999956</v>
      </c>
      <c r="L77" s="24">
        <v>0.0147999999999941</v>
      </c>
      <c r="M77" s="24">
        <v>0.0150999999999927</v>
      </c>
      <c r="N77" s="24">
        <v>0.0153999999999912</v>
      </c>
      <c r="O77" s="24">
        <v>0.0156999999999897</v>
      </c>
    </row>
    <row r="78" spans="5:15">
      <c r="E78" s="12" t="s">
        <v>126</v>
      </c>
      <c r="F78" s="19">
        <v>17.69</v>
      </c>
      <c r="G78" s="19">
        <v>11.51</v>
      </c>
      <c r="H78" s="19">
        <v>8.48</v>
      </c>
      <c r="I78" s="19">
        <v>6.9</v>
      </c>
      <c r="J78" s="19">
        <v>12.26</v>
      </c>
      <c r="K78" cm="1">
        <f t="array" ref="K78:O78">TREND(F78:J78,$F$75:$J$75,$K$75:$O$75)</f>
        <v>6.72700000000524</v>
      </c>
      <c r="L78">
        <v>5.18000000000691</v>
      </c>
      <c r="M78">
        <v>3.63300000000859</v>
      </c>
      <c r="N78">
        <v>2.08600000001027</v>
      </c>
      <c r="O78">
        <v>0.53900000001195</v>
      </c>
    </row>
    <row r="79" spans="5:15">
      <c r="E79" s="12" t="s">
        <v>49</v>
      </c>
      <c r="F79" s="19">
        <v>0.79</v>
      </c>
      <c r="G79" s="19">
        <v>1.35</v>
      </c>
      <c r="H79" s="19">
        <v>1.8</v>
      </c>
      <c r="I79" s="19">
        <v>2.31</v>
      </c>
      <c r="J79" s="19">
        <v>1.07</v>
      </c>
      <c r="K79" cm="1">
        <f t="array" ref="K79:O79">TREND(F79:J79,$F$75:$J$75,$K$75:$O$75)</f>
        <v>1.92000000000024</v>
      </c>
      <c r="L79">
        <v>2.07200000000031</v>
      </c>
      <c r="M79">
        <v>2.22400000000039</v>
      </c>
      <c r="N79">
        <v>2.37600000000046</v>
      </c>
      <c r="O79">
        <v>2.52800000000053</v>
      </c>
    </row>
    <row r="81" spans="3:10">
      <c r="C81" t="s">
        <v>141</v>
      </c>
      <c r="E81" t="s">
        <v>142</v>
      </c>
      <c r="F81" t="s">
        <v>143</v>
      </c>
      <c r="G81" t="s">
        <v>144</v>
      </c>
      <c r="H81" t="s">
        <v>145</v>
      </c>
      <c r="I81" t="s">
        <v>146</v>
      </c>
      <c r="J81" t="s">
        <v>147</v>
      </c>
    </row>
    <row r="82" spans="4:10">
      <c r="D82" t="s">
        <v>134</v>
      </c>
      <c r="E82" s="12" t="s">
        <v>148</v>
      </c>
      <c r="F82" s="40">
        <f>(K66-J66)/J66</f>
        <v>0.168195718653688</v>
      </c>
      <c r="G82" s="40">
        <f>(L66-K66)/K66</f>
        <v>0.0461780104710189</v>
      </c>
      <c r="H82" s="40">
        <f>(M66-L66)/L66</f>
        <v>0.0441397257530137</v>
      </c>
      <c r="I82" s="40">
        <f>(N66-M66)/M66</f>
        <v>0.0422737730059844</v>
      </c>
      <c r="J82" s="40">
        <f>(O66-N66)/N66</f>
        <v>0.0405591832979345</v>
      </c>
    </row>
    <row r="83" spans="5:10">
      <c r="E83" s="12" t="s">
        <v>149</v>
      </c>
      <c r="F83" s="40">
        <f>(K67-J67)/J67</f>
        <v>0.2764705882356</v>
      </c>
      <c r="G83" s="40">
        <f>(L67-K67)/K67</f>
        <v>0.188940092165927</v>
      </c>
      <c r="H83" s="40">
        <f>(M67-L67)/L67</f>
        <v>0.158914728682194</v>
      </c>
      <c r="I83" s="40">
        <f>(N67-M67)/M67</f>
        <v>0.137123745819416</v>
      </c>
      <c r="J83" s="40">
        <f>(O67-N67)/N67</f>
        <v>0.120588235294132</v>
      </c>
    </row>
    <row r="84" spans="4:10">
      <c r="D84" t="s">
        <v>135</v>
      </c>
      <c r="E84" s="12" t="s">
        <v>150</v>
      </c>
      <c r="F84" s="40">
        <f>(K72-J72)/J72</f>
        <v>-0.179591836734523</v>
      </c>
      <c r="G84" s="40">
        <f>(L72-K72)/K72</f>
        <v>-0.0128767925079763</v>
      </c>
      <c r="H84" s="40">
        <f>(M72-L72)/L72</f>
        <v>-0.0130447672694196</v>
      </c>
      <c r="I84" s="40">
        <f>(N72-M72)/M72</f>
        <v>-0.0132171823369628</v>
      </c>
      <c r="J84" s="40">
        <f>(O72-N72)/N72</f>
        <v>-0.0133942161338647</v>
      </c>
    </row>
    <row r="85" spans="5:10">
      <c r="E85" s="12" t="s">
        <v>151</v>
      </c>
      <c r="F85" s="40">
        <f>(K73-J73)/J73</f>
        <v>0.192063492063579</v>
      </c>
      <c r="G85" s="40">
        <f>(L73-K73)/K73</f>
        <v>0.0421660008877279</v>
      </c>
      <c r="H85" s="40">
        <f>(M73-L73)/L73</f>
        <v>0.0404599659284706</v>
      </c>
      <c r="I85" s="40">
        <f>(N73-M73)/M73</f>
        <v>0.0388866148178662</v>
      </c>
      <c r="J85" s="40">
        <f>(O73-N73)/N73</f>
        <v>0.0374310480693638</v>
      </c>
    </row>
    <row r="86" spans="4:10">
      <c r="D86" t="s">
        <v>152</v>
      </c>
      <c r="E86" s="12" t="s">
        <v>153</v>
      </c>
      <c r="F86" s="40">
        <f>(K78-J78)/J78</f>
        <v>-0.451305057095821</v>
      </c>
      <c r="G86" s="40">
        <f>(L78-K78)/K78</f>
        <v>-0.229968782517782</v>
      </c>
      <c r="H86" s="40">
        <f>(M78-L78)/L78</f>
        <v>-0.298648648647926</v>
      </c>
      <c r="I86" s="40">
        <f>(N78-M78)/M78</f>
        <v>-0.425818882464812</v>
      </c>
      <c r="J86" s="40">
        <f>(O78-N78)/N78</f>
        <v>-0.741610738250577</v>
      </c>
    </row>
    <row r="87" spans="5:10">
      <c r="E87" s="12" t="s">
        <v>154</v>
      </c>
      <c r="F87" s="40">
        <f>(K79-J79)/J79</f>
        <v>0.794392523364709</v>
      </c>
      <c r="G87" s="40">
        <f>(L79-K79)/K79</f>
        <v>0.0791666666666952</v>
      </c>
      <c r="H87" s="40">
        <f>(M79-L79)/L79</f>
        <v>0.0733590733590977</v>
      </c>
      <c r="I87" s="40">
        <f>(N79-M79)/M79</f>
        <v>0.0683453237410283</v>
      </c>
      <c r="J87" s="40">
        <f>(O79-N79)/N79</f>
        <v>0.0639730639730825</v>
      </c>
    </row>
    <row r="99" spans="5:10">
      <c r="E99" t="s">
        <v>155</v>
      </c>
      <c r="F99">
        <v>2020</v>
      </c>
      <c r="G99">
        <v>2021</v>
      </c>
      <c r="H99">
        <v>2022</v>
      </c>
      <c r="I99">
        <v>2023</v>
      </c>
      <c r="J99">
        <v>2024</v>
      </c>
    </row>
    <row r="100" spans="5:10">
      <c r="E100" s="12" t="s">
        <v>132</v>
      </c>
      <c r="F100" s="41">
        <v>0.073</v>
      </c>
      <c r="G100" s="41">
        <v>0.469</v>
      </c>
      <c r="H100" s="41">
        <v>0.107</v>
      </c>
      <c r="I100" s="41">
        <v>0.053</v>
      </c>
      <c r="J100" s="41">
        <v>0.099</v>
      </c>
    </row>
    <row r="101" spans="4:10">
      <c r="D101" t="s">
        <v>134</v>
      </c>
      <c r="E101" s="12" t="s">
        <v>133</v>
      </c>
      <c r="F101" s="42">
        <v>0.0182965894102129</v>
      </c>
      <c r="G101" s="43">
        <v>0.130822640182809</v>
      </c>
      <c r="H101" s="42">
        <v>0.0301402202006634</v>
      </c>
      <c r="I101" s="43">
        <v>0.0160678468649167</v>
      </c>
      <c r="J101" s="42">
        <v>0.0252556389379026</v>
      </c>
    </row>
    <row r="102" spans="5:10">
      <c r="E102" s="12" t="s">
        <v>69</v>
      </c>
      <c r="F102" s="44">
        <v>0.683</v>
      </c>
      <c r="G102" s="44">
        <v>0.199</v>
      </c>
      <c r="H102" s="44">
        <v>0.482</v>
      </c>
      <c r="I102" s="44">
        <v>1.172</v>
      </c>
      <c r="J102" s="44">
        <v>0.657</v>
      </c>
    </row>
    <row r="103" spans="5:10">
      <c r="E103" s="12"/>
      <c r="F103" s="44"/>
      <c r="G103" s="44"/>
      <c r="H103" s="44"/>
      <c r="I103" s="44"/>
      <c r="J103" s="44"/>
    </row>
    <row r="104" ht="15.15" spans="5:10">
      <c r="E104" s="12" t="s">
        <v>132</v>
      </c>
      <c r="F104" s="3">
        <v>0.034</v>
      </c>
      <c r="G104" s="4">
        <v>0.052</v>
      </c>
      <c r="H104" s="3">
        <v>0.054</v>
      </c>
      <c r="I104" s="4">
        <v>0.039</v>
      </c>
      <c r="J104" s="3">
        <v>0.035</v>
      </c>
    </row>
    <row r="105" ht="15.15" spans="4:10">
      <c r="D105" t="s">
        <v>135</v>
      </c>
      <c r="E105" s="12" t="s">
        <v>133</v>
      </c>
      <c r="F105" s="6">
        <v>0.105</v>
      </c>
      <c r="G105" s="7">
        <v>0.172</v>
      </c>
      <c r="H105" s="6">
        <v>0.175</v>
      </c>
      <c r="I105" s="7">
        <v>0.124</v>
      </c>
      <c r="J105" s="6">
        <v>0.117</v>
      </c>
    </row>
    <row r="106" spans="5:10">
      <c r="E106" s="12" t="s">
        <v>69</v>
      </c>
      <c r="F106" s="45">
        <v>0.738</v>
      </c>
      <c r="G106" s="46">
        <v>0.382</v>
      </c>
      <c r="H106" s="45">
        <v>0.386</v>
      </c>
      <c r="I106" s="46">
        <v>0.557</v>
      </c>
      <c r="J106" s="45">
        <v>0.587</v>
      </c>
    </row>
    <row r="107" spans="5:10">
      <c r="E107" s="12"/>
      <c r="F107" s="47"/>
      <c r="G107" s="48"/>
      <c r="H107" s="47"/>
      <c r="I107" s="48"/>
      <c r="J107" s="47"/>
    </row>
    <row r="108" spans="5:10">
      <c r="E108" s="12" t="s">
        <v>132</v>
      </c>
      <c r="F108" s="9">
        <v>0.013</v>
      </c>
      <c r="G108" s="9">
        <v>0.023</v>
      </c>
      <c r="H108" s="9">
        <v>0.026</v>
      </c>
      <c r="I108" s="9">
        <v>0.029</v>
      </c>
      <c r="J108" s="9">
        <v>0.013</v>
      </c>
    </row>
    <row r="109" spans="4:10">
      <c r="D109" t="s">
        <v>156</v>
      </c>
      <c r="E109" s="12" t="s">
        <v>133</v>
      </c>
      <c r="F109" s="49">
        <v>0.064</v>
      </c>
      <c r="G109" s="49">
        <v>0.105</v>
      </c>
      <c r="H109" s="49">
        <v>0.126</v>
      </c>
      <c r="I109" s="49">
        <v>0.146</v>
      </c>
      <c r="J109" s="49">
        <v>0.065</v>
      </c>
    </row>
    <row r="110" spans="5:10">
      <c r="E110" s="12" t="s">
        <v>69</v>
      </c>
      <c r="F110" s="50">
        <v>0.291</v>
      </c>
      <c r="G110" s="50">
        <v>0.356</v>
      </c>
      <c r="H110" s="50">
        <v>0.289</v>
      </c>
      <c r="I110" s="50">
        <v>0.242</v>
      </c>
      <c r="J110" s="50">
        <v>0.813</v>
      </c>
    </row>
    <row r="115" spans="6:6">
      <c r="F115" s="51"/>
    </row>
    <row r="116" spans="6:6">
      <c r="F116" s="51"/>
    </row>
    <row r="118" spans="6:6">
      <c r="F118">
        <v>2025</v>
      </c>
    </row>
    <row r="119" spans="5:6">
      <c r="E119" t="s">
        <v>157</v>
      </c>
      <c r="F119" s="52">
        <v>0.285</v>
      </c>
    </row>
    <row r="120" spans="5:6">
      <c r="E120" t="s">
        <v>158</v>
      </c>
      <c r="F120" s="52">
        <v>0.715</v>
      </c>
    </row>
    <row r="122" spans="5:6">
      <c r="E122" t="s">
        <v>136</v>
      </c>
      <c r="F122" s="52">
        <v>0.216</v>
      </c>
    </row>
    <row r="123" spans="5:6">
      <c r="E123" t="s">
        <v>158</v>
      </c>
      <c r="F123" s="53">
        <f>100%-F122</f>
        <v>0.784</v>
      </c>
    </row>
    <row r="125" spans="5:6">
      <c r="E125" t="s">
        <v>159</v>
      </c>
      <c r="F125" s="52">
        <v>0.377</v>
      </c>
    </row>
    <row r="126" spans="5:6">
      <c r="E126" t="s">
        <v>158</v>
      </c>
      <c r="F126" s="53">
        <f>100%-F125</f>
        <v>0.623</v>
      </c>
    </row>
    <row r="146" spans="5:12">
      <c r="E146" t="s">
        <v>160</v>
      </c>
      <c r="F146" t="s">
        <v>4</v>
      </c>
      <c r="G146" t="s">
        <v>3</v>
      </c>
      <c r="K146" t="s">
        <v>161</v>
      </c>
      <c r="L146" t="s">
        <v>162</v>
      </c>
    </row>
    <row r="147" spans="6:12">
      <c r="F147" t="s">
        <v>161</v>
      </c>
      <c r="G147" t="s">
        <v>162</v>
      </c>
      <c r="J147" s="59">
        <v>44927</v>
      </c>
      <c r="K147" s="52">
        <v>0.167</v>
      </c>
      <c r="L147" s="61">
        <f>(J156-I156)/I156</f>
        <v>0.0288844621513944</v>
      </c>
    </row>
    <row r="148" spans="5:12">
      <c r="E148" s="59">
        <v>44927</v>
      </c>
      <c r="F148" s="52">
        <v>0.18</v>
      </c>
      <c r="G148" s="52">
        <v>-0.002</v>
      </c>
      <c r="J148" s="59">
        <v>45047</v>
      </c>
      <c r="K148" s="52">
        <v>0.183</v>
      </c>
      <c r="L148" s="61">
        <f>(K156-J156)/J156</f>
        <v>0.027760378110586</v>
      </c>
    </row>
    <row r="149" spans="5:12">
      <c r="E149" s="59">
        <v>45047</v>
      </c>
      <c r="F149" s="52">
        <v>0.154</v>
      </c>
      <c r="G149" s="52">
        <v>0.001</v>
      </c>
      <c r="J149" s="59">
        <v>45170</v>
      </c>
      <c r="K149" s="52">
        <v>0.121</v>
      </c>
      <c r="L149" s="61">
        <f>(L156-K156)/K156</f>
        <v>-0.00678726763997008</v>
      </c>
    </row>
    <row r="150" spans="5:12">
      <c r="E150" s="59">
        <v>45170</v>
      </c>
      <c r="F150" s="52">
        <v>0.0936</v>
      </c>
      <c r="G150" s="60">
        <v>0</v>
      </c>
      <c r="J150" s="59">
        <v>45292</v>
      </c>
      <c r="K150" s="52">
        <v>0.069</v>
      </c>
      <c r="L150" s="61">
        <f>(M156-L156)/L156</f>
        <v>0.0117706125181301</v>
      </c>
    </row>
    <row r="151" spans="5:12">
      <c r="E151" s="59">
        <v>45292</v>
      </c>
      <c r="F151" s="52">
        <v>0.0507</v>
      </c>
      <c r="G151" s="52">
        <v>0.003</v>
      </c>
      <c r="J151" s="59">
        <v>45413</v>
      </c>
      <c r="K151" s="52">
        <v>0.017</v>
      </c>
      <c r="L151" s="61">
        <f>(N156-M156)/M156</f>
        <v>-0.00328058664608259</v>
      </c>
    </row>
    <row r="152" spans="5:12">
      <c r="E152" s="59">
        <v>45413</v>
      </c>
      <c r="F152" s="52">
        <v>0.016</v>
      </c>
      <c r="G152" s="52">
        <v>0.001</v>
      </c>
      <c r="J152" s="59">
        <v>45627</v>
      </c>
      <c r="K152" s="60">
        <v>0.02</v>
      </c>
      <c r="L152" s="61">
        <f>(O156-N156)/N156</f>
        <v>0.00818697275618863</v>
      </c>
    </row>
    <row r="153" spans="5:7">
      <c r="E153" s="59">
        <v>45627</v>
      </c>
      <c r="F153" s="52">
        <v>0.024</v>
      </c>
      <c r="G153" s="52">
        <v>0.008</v>
      </c>
    </row>
    <row r="154" spans="5:6">
      <c r="E154" s="59"/>
      <c r="F154" s="52"/>
    </row>
    <row r="156" spans="9:15">
      <c r="I156">
        <v>34136</v>
      </c>
      <c r="J156">
        <v>35122</v>
      </c>
      <c r="K156">
        <v>36097</v>
      </c>
      <c r="L156">
        <v>35852</v>
      </c>
      <c r="M156">
        <v>36274</v>
      </c>
      <c r="N156">
        <v>36155</v>
      </c>
      <c r="O156">
        <v>36451</v>
      </c>
    </row>
  </sheetData>
  <conditionalFormatting sqref="F39:J41">
    <cfRule type="cellIs" dxfId="0" priority="4" operator="lessThan">
      <formula>0</formula>
    </cfRule>
  </conditionalFormatting>
  <conditionalFormatting sqref="F58:J60 F61:J61">
    <cfRule type="cellIs" dxfId="0" priority="3" operator="lessThan">
      <formula>0</formula>
    </cfRule>
  </conditionalFormatting>
  <conditionalFormatting sqref="F64:O64 F65:O65 F66:O67">
    <cfRule type="cellIs" dxfId="0" priority="2" operator="lessThan">
      <formula>0</formula>
    </cfRule>
  </conditionalFormatting>
  <conditionalFormatting sqref="F100:J103">
    <cfRule type="cellIs" dxfId="0" priority="1" operator="lessThan">
      <formula>0</formula>
    </cfRule>
  </conditionalFormatting>
  <dataValidations count="1">
    <dataValidation type="decimal" operator="greaterThan" allowBlank="1" showInputMessage="1" showErrorMessage="1" sqref="K66:K67 F58:J60">
      <formula1>0</formula1>
    </dataValidation>
  </dataValidations>
  <pageMargins left="0.75" right="0.75" top="1" bottom="1" header="0.5" footer="0.5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reference online</vt:lpstr>
      <vt:lpstr>KAD ratios</vt:lpstr>
      <vt:lpstr>carrefour ratios</vt:lpstr>
      <vt:lpstr>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User10</cp:lastModifiedBy>
  <dcterms:created xsi:type="dcterms:W3CDTF">2025-05-12T11:53:00Z</dcterms:created>
  <dcterms:modified xsi:type="dcterms:W3CDTF">2025-05-12T12:54:08Z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5F352317CEAC47E3B6FB7B766360FD88_11</vt:lpwstr>
  </property>
  <property fmtid="{D5CDD505-2E9C-101B-9397-08002B2CF9AE}" pid="3" name="KSOProductBuildVer">
    <vt:lpwstr>1033-12.2.0.20795</vt:lpwstr>
  </property>
</Properties>
</file>