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C121BEB-09BC-4638-8524-082948BEFF44}" xr6:coauthVersionLast="36" xr6:coauthVersionMax="36" xr10:uidLastSave="{00000000-0000-0000-0000-000000000000}"/>
  <bookViews>
    <workbookView xWindow="0" yWindow="0" windowWidth="20490" windowHeight="7500" activeTab="1" xr2:uid="{00000000-000D-0000-FFFF-FFFF00000000}"/>
  </bookViews>
  <sheets>
    <sheet name="現有VM盤點" sheetId="1" r:id="rId1"/>
    <sheet name="G node評估" sheetId="2" r:id="rId2"/>
    <sheet name="報價單HCI 380G" sheetId="4" r:id="rId3"/>
  </sheets>
  <definedNames>
    <definedName name="_xlnm._FilterDatabase" localSheetId="0" hidden="1">現有VM盤點!$B$1:$M$36</definedName>
    <definedName name="_xlnm.Print_Area" localSheetId="2">'報價單HCI 380G'!$A$1:$G$40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I13" i="2" s="1"/>
  <c r="I14" i="2" s="1"/>
  <c r="I15" i="2" s="1"/>
  <c r="I16" i="2" s="1"/>
  <c r="I17" i="2" s="1"/>
  <c r="G21" i="4"/>
  <c r="G19" i="4"/>
  <c r="G17" i="4"/>
  <c r="G16" i="4"/>
  <c r="I14" i="4"/>
  <c r="G14" i="4"/>
  <c r="G13" i="4"/>
  <c r="G12" i="4"/>
  <c r="G11" i="4"/>
  <c r="G22" i="4" l="1"/>
  <c r="G23" i="4" s="1"/>
  <c r="J24" i="1" l="1"/>
</calcChain>
</file>

<file path=xl/sharedStrings.xml><?xml version="1.0" encoding="utf-8"?>
<sst xmlns="http://schemas.openxmlformats.org/spreadsheetml/2006/main" count="412" uniqueCount="330">
  <si>
    <t>VM名稱</t>
    <phoneticPr fontId="2" type="noConversion"/>
  </si>
  <si>
    <t>客體作業系統</t>
  </si>
  <si>
    <t>IP 位址</t>
  </si>
  <si>
    <t>附註</t>
  </si>
  <si>
    <t>記憶體</t>
    <phoneticPr fontId="2" type="noConversion"/>
  </si>
  <si>
    <t>BPM-3.5M</t>
    <phoneticPr fontId="2" type="noConversion"/>
  </si>
  <si>
    <t>468.44 GB</t>
    <phoneticPr fontId="2" type="noConversion"/>
  </si>
  <si>
    <t>189.46 GB</t>
    <phoneticPr fontId="2" type="noConversion"/>
  </si>
  <si>
    <t>192.168.66.223</t>
    <phoneticPr fontId="2" type="noConversion"/>
  </si>
  <si>
    <t>BPM-DB</t>
    <phoneticPr fontId="2" type="noConversion"/>
  </si>
  <si>
    <t>2.15 TB</t>
    <phoneticPr fontId="2" type="noConversion"/>
  </si>
  <si>
    <t>192.168.66.210</t>
    <phoneticPr fontId="2" type="noConversion"/>
  </si>
  <si>
    <t>資訊部</t>
    <phoneticPr fontId="2" type="noConversion"/>
  </si>
  <si>
    <t>CR-KFI</t>
    <phoneticPr fontId="2" type="noConversion"/>
  </si>
  <si>
    <t>200 GB</t>
    <phoneticPr fontId="2" type="noConversion"/>
  </si>
  <si>
    <t>155.62 GB</t>
    <phoneticPr fontId="2" type="noConversion"/>
  </si>
  <si>
    <t>192.168.66.92</t>
    <phoneticPr fontId="2" type="noConversion"/>
  </si>
  <si>
    <t>DB</t>
    <phoneticPr fontId="2" type="noConversion"/>
  </si>
  <si>
    <t>780.01 GB</t>
    <phoneticPr fontId="2" type="noConversion"/>
  </si>
  <si>
    <t>188.85 GB</t>
    <phoneticPr fontId="2" type="noConversion"/>
  </si>
  <si>
    <t>192.168.66.198</t>
    <phoneticPr fontId="2" type="noConversion"/>
  </si>
  <si>
    <t>DNS-01</t>
    <phoneticPr fontId="2" type="noConversion"/>
  </si>
  <si>
    <t>134.32 GB</t>
    <phoneticPr fontId="2" type="noConversion"/>
  </si>
  <si>
    <t>46.53 GB</t>
    <phoneticPr fontId="2" type="noConversion"/>
  </si>
  <si>
    <t>192.168.66.252</t>
    <phoneticPr fontId="2" type="noConversion"/>
  </si>
  <si>
    <t>DNS-OUT01</t>
    <phoneticPr fontId="2" type="noConversion"/>
  </si>
  <si>
    <t>40 GB</t>
    <phoneticPr fontId="2" type="noConversion"/>
  </si>
  <si>
    <t>15.65 GB</t>
    <phoneticPr fontId="2" type="noConversion"/>
  </si>
  <si>
    <t>CentOS 8 (64-bit)</t>
    <phoneticPr fontId="2" type="noConversion"/>
  </si>
  <si>
    <t>192.168.66.226</t>
    <phoneticPr fontId="2" type="noConversion"/>
  </si>
  <si>
    <t>DNS-OUT02</t>
    <phoneticPr fontId="2" type="noConversion"/>
  </si>
  <si>
    <t>46.74 GB</t>
    <phoneticPr fontId="2" type="noConversion"/>
  </si>
  <si>
    <t>6.65 GB</t>
    <phoneticPr fontId="2" type="noConversion"/>
  </si>
  <si>
    <t>192.168.66.227</t>
    <phoneticPr fontId="2" type="noConversion"/>
  </si>
  <si>
    <t>DSC_BI_AP1</t>
    <phoneticPr fontId="2" type="noConversion"/>
  </si>
  <si>
    <t>993.37 GB</t>
    <phoneticPr fontId="2" type="noConversion"/>
  </si>
  <si>
    <t>283.17 GB</t>
    <phoneticPr fontId="2" type="noConversion"/>
  </si>
  <si>
    <t>192.168.66.4</t>
    <phoneticPr fontId="2" type="noConversion"/>
  </si>
  <si>
    <t>OSM</t>
    <phoneticPr fontId="2" type="noConversion"/>
  </si>
  <si>
    <t>DSC_BI_DB1</t>
    <phoneticPr fontId="2" type="noConversion"/>
  </si>
  <si>
    <t>1.02 TB</t>
    <phoneticPr fontId="2" type="noConversion"/>
  </si>
  <si>
    <t>406.92 GB</t>
    <phoneticPr fontId="2" type="noConversion"/>
  </si>
  <si>
    <t>192.168.66.5</t>
    <phoneticPr fontId="2" type="noConversion"/>
  </si>
  <si>
    <t xml:space="preserve">資訊部
</t>
    <phoneticPr fontId="2" type="noConversion"/>
  </si>
  <si>
    <t>EIP</t>
    <phoneticPr fontId="2" type="noConversion"/>
  </si>
  <si>
    <t>394.32 GB</t>
    <phoneticPr fontId="2" type="noConversion"/>
  </si>
  <si>
    <t>129.76 GB</t>
    <phoneticPr fontId="2" type="noConversion"/>
  </si>
  <si>
    <t>192.168.66.172</t>
    <phoneticPr fontId="2" type="noConversion"/>
  </si>
  <si>
    <t>新版TT外掛系統</t>
    <phoneticPr fontId="2" type="noConversion"/>
  </si>
  <si>
    <t>HRM-GR</t>
    <phoneticPr fontId="2" type="noConversion"/>
  </si>
  <si>
    <t>700 GB</t>
    <phoneticPr fontId="2" type="noConversion"/>
  </si>
  <si>
    <t>560.44 GB</t>
    <phoneticPr fontId="2" type="noConversion"/>
  </si>
  <si>
    <t>192.168.66.135</t>
    <phoneticPr fontId="2" type="noConversion"/>
  </si>
  <si>
    <t>Kaspersky</t>
    <phoneticPr fontId="2" type="noConversion"/>
  </si>
  <si>
    <t>220 GB</t>
    <phoneticPr fontId="2" type="noConversion"/>
  </si>
  <si>
    <t>119.43 GB</t>
    <phoneticPr fontId="2" type="noConversion"/>
  </si>
  <si>
    <t>192.168.66.13</t>
    <phoneticPr fontId="2" type="noConversion"/>
  </si>
  <si>
    <t>卡巴斯基防毒伺服器</t>
    <phoneticPr fontId="2" type="noConversion"/>
  </si>
  <si>
    <t>KR-AP</t>
    <phoneticPr fontId="2" type="noConversion"/>
  </si>
  <si>
    <t>398.05 GB</t>
    <phoneticPr fontId="2" type="noConversion"/>
  </si>
  <si>
    <t>209.2 GB</t>
    <phoneticPr fontId="2" type="noConversion"/>
  </si>
  <si>
    <t>192.168.66.251</t>
    <phoneticPr fontId="2" type="noConversion"/>
  </si>
  <si>
    <t>KR-DB</t>
    <phoneticPr fontId="2" type="noConversion"/>
  </si>
  <si>
    <t>600 GB</t>
    <phoneticPr fontId="2" type="noConversion"/>
  </si>
  <si>
    <t>369.26 GB</t>
    <phoneticPr fontId="2" type="noConversion"/>
  </si>
  <si>
    <t>192.168.66.125</t>
  </si>
  <si>
    <t>LANDBANK-FTP</t>
    <phoneticPr fontId="2" type="noConversion"/>
  </si>
  <si>
    <t>96.19 GB</t>
    <phoneticPr fontId="2" type="noConversion"/>
  </si>
  <si>
    <t>56.71 GB</t>
    <phoneticPr fontId="2" type="noConversion"/>
  </si>
  <si>
    <t>192.168.66.103</t>
    <phoneticPr fontId="2" type="noConversion"/>
  </si>
  <si>
    <t>土地銀行即時入金</t>
    <phoneticPr fontId="2" type="noConversion"/>
  </si>
  <si>
    <t>TT-KFI</t>
    <phoneticPr fontId="2" type="noConversion"/>
  </si>
  <si>
    <t>930 GB</t>
    <phoneticPr fontId="2" type="noConversion"/>
  </si>
  <si>
    <t>845.82 GB</t>
    <phoneticPr fontId="2" type="noConversion"/>
  </si>
  <si>
    <t>Red Hat Enterprise Linux 6 (64 位元)</t>
    <phoneticPr fontId="2" type="noConversion"/>
  </si>
  <si>
    <t>192.168.66.91</t>
    <phoneticPr fontId="2" type="noConversion"/>
  </si>
  <si>
    <t>Vmware vCenter Server Appliance</t>
    <phoneticPr fontId="2" type="noConversion"/>
  </si>
  <si>
    <t>286.64 GB</t>
    <phoneticPr fontId="2" type="noConversion"/>
  </si>
  <si>
    <t>39.24 GB</t>
    <phoneticPr fontId="2" type="noConversion"/>
  </si>
  <si>
    <t>VMware Photon OS (64-bit)</t>
    <phoneticPr fontId="2" type="noConversion"/>
  </si>
  <si>
    <t>192.168.66.122</t>
    <phoneticPr fontId="2" type="noConversion"/>
  </si>
  <si>
    <t>vCenter Server</t>
    <phoneticPr fontId="2" type="noConversion"/>
  </si>
  <si>
    <t>中興保全_EVA</t>
    <phoneticPr fontId="2" type="noConversion"/>
  </si>
  <si>
    <t>200.08 GB</t>
    <phoneticPr fontId="2" type="noConversion"/>
  </si>
  <si>
    <t>68.22 GB</t>
    <phoneticPr fontId="2" type="noConversion"/>
  </si>
  <si>
    <t>192.168.66.61</t>
    <phoneticPr fontId="2" type="noConversion"/>
  </si>
  <si>
    <t>中興保全鎔利考勤系統</t>
    <phoneticPr fontId="2" type="noConversion"/>
  </si>
  <si>
    <t>行政組</t>
    <phoneticPr fontId="2" type="noConversion"/>
  </si>
  <si>
    <t>中興保全_KFI</t>
    <phoneticPr fontId="2" type="noConversion"/>
  </si>
  <si>
    <t>365.79 GB</t>
    <phoneticPr fontId="2" type="noConversion"/>
  </si>
  <si>
    <t>118.61 GB</t>
    <phoneticPr fontId="2" type="noConversion"/>
  </si>
  <si>
    <t>192.168.66.67</t>
    <phoneticPr fontId="2" type="noConversion"/>
  </si>
  <si>
    <t>中興保全金豐盛考勤系統</t>
    <phoneticPr fontId="2" type="noConversion"/>
  </si>
  <si>
    <t>OmniStackVC-192-168-66-130</t>
    <phoneticPr fontId="2" type="noConversion"/>
  </si>
  <si>
    <t>192.168.66.130</t>
    <phoneticPr fontId="2" type="noConversion"/>
  </si>
  <si>
    <t>HPE 超融合系統</t>
    <phoneticPr fontId="2" type="noConversion"/>
  </si>
  <si>
    <t>OmniStackVC-192-168-66-131</t>
    <phoneticPr fontId="2" type="noConversion"/>
  </si>
  <si>
    <t>192.168.66.131</t>
    <phoneticPr fontId="2" type="noConversion"/>
  </si>
  <si>
    <t>10037GB</t>
    <phoneticPr fontId="2" type="noConversion"/>
  </si>
  <si>
    <t>DSC_GUSER</t>
  </si>
  <si>
    <t>278.20GB</t>
    <phoneticPr fontId="2" type="noConversion"/>
  </si>
  <si>
    <t>Red Hat Enterprise Linux 6 (64 位元)</t>
  </si>
  <si>
    <t>192.168.66.93</t>
  </si>
  <si>
    <t>EVA_ERP_DB3</t>
    <phoneticPr fontId="2" type="noConversion"/>
  </si>
  <si>
    <t>716.19GB</t>
    <phoneticPr fontId="2" type="noConversion"/>
  </si>
  <si>
    <t>715.92GB</t>
    <phoneticPr fontId="2" type="noConversion"/>
  </si>
  <si>
    <t>192.168.66.8</t>
    <phoneticPr fontId="3" type="noConversion"/>
  </si>
  <si>
    <t>EVA-TipTop-Development</t>
    <phoneticPr fontId="2" type="noConversion"/>
  </si>
  <si>
    <t>187.75GB</t>
    <phoneticPr fontId="2" type="noConversion"/>
  </si>
  <si>
    <t>192.168.66.211</t>
  </si>
  <si>
    <t>鎔利TIPTOP正式區</t>
    <phoneticPr fontId="2" type="noConversion"/>
  </si>
  <si>
    <t>EVA-TipTop-Production</t>
  </si>
  <si>
    <t>1.48 TB</t>
    <phoneticPr fontId="2" type="noConversion"/>
  </si>
  <si>
    <t>756.76GB</t>
    <phoneticPr fontId="2" type="noConversion"/>
  </si>
  <si>
    <t>192.168.66.212</t>
  </si>
  <si>
    <t>鎔利TIPTOP測試區</t>
    <phoneticPr fontId="2" type="noConversion"/>
  </si>
  <si>
    <t>EVA-TIPTOP-CR</t>
    <phoneticPr fontId="2" type="noConversion"/>
  </si>
  <si>
    <t>108.18 GB</t>
    <phoneticPr fontId="2" type="noConversion"/>
  </si>
  <si>
    <t>192.168.66.213</t>
  </si>
  <si>
    <t>Smart BPM(179)</t>
    <phoneticPr fontId="2" type="noConversion"/>
  </si>
  <si>
    <t>616.20 GB</t>
    <phoneticPr fontId="2" type="noConversion"/>
  </si>
  <si>
    <t>346.12 GB</t>
    <phoneticPr fontId="2" type="noConversion"/>
  </si>
  <si>
    <t>192.168.66.112</t>
    <phoneticPr fontId="2" type="noConversion"/>
  </si>
  <si>
    <t>Spiecworks</t>
    <phoneticPr fontId="2" type="noConversion"/>
  </si>
  <si>
    <t>108.19 GB</t>
    <phoneticPr fontId="2" type="noConversion"/>
  </si>
  <si>
    <t>192.168.66.14</t>
    <phoneticPr fontId="2" type="noConversion"/>
  </si>
  <si>
    <t>DC2</t>
    <phoneticPr fontId="2" type="noConversion"/>
  </si>
  <si>
    <t>108.18GB</t>
    <phoneticPr fontId="2" type="noConversion"/>
  </si>
  <si>
    <t>192.168.66.253</t>
    <phoneticPr fontId="2" type="noConversion"/>
  </si>
  <si>
    <t>5TB</t>
    <phoneticPr fontId="2" type="noConversion"/>
  </si>
  <si>
    <t>10.37TB</t>
    <phoneticPr fontId="2" type="noConversion"/>
  </si>
  <si>
    <t>原始未壓縮資料大小</t>
    <phoneticPr fontId="2" type="noConversion"/>
  </si>
  <si>
    <t>G8 SERVER</t>
    <phoneticPr fontId="2" type="noConversion"/>
  </si>
  <si>
    <t>352GB</t>
    <phoneticPr fontId="2" type="noConversion"/>
  </si>
  <si>
    <t>10TB</t>
    <phoneticPr fontId="2" type="noConversion"/>
  </si>
  <si>
    <t>空間總容量</t>
    <phoneticPr fontId="2" type="noConversion"/>
  </si>
  <si>
    <t>8.5TB</t>
    <phoneticPr fontId="2" type="noConversion"/>
  </si>
  <si>
    <t>228GB</t>
    <phoneticPr fontId="2" type="noConversion"/>
  </si>
  <si>
    <t>剩餘可用空間</t>
    <phoneticPr fontId="2" type="noConversion"/>
  </si>
  <si>
    <t>經過重複數據刪除技術</t>
    <phoneticPr fontId="2" type="noConversion"/>
  </si>
  <si>
    <t>記憶體使用加總</t>
    <phoneticPr fontId="2" type="noConversion"/>
  </si>
  <si>
    <t>現況</t>
    <phoneticPr fontId="2" type="noConversion"/>
  </si>
  <si>
    <t>預計轉移</t>
    <phoneticPr fontId="2" type="noConversion"/>
  </si>
  <si>
    <t>空間加總</t>
    <phoneticPr fontId="2" type="noConversion"/>
  </si>
  <si>
    <t>記憶體加總</t>
    <phoneticPr fontId="2" type="noConversion"/>
  </si>
  <si>
    <t>20TB</t>
    <phoneticPr fontId="2" type="noConversion"/>
  </si>
  <si>
    <t>S Model</t>
    <phoneticPr fontId="2" type="noConversion"/>
  </si>
  <si>
    <t>S model + G8</t>
    <phoneticPr fontId="2" type="noConversion"/>
  </si>
  <si>
    <t>空間容量加總</t>
    <phoneticPr fontId="2" type="noConversion"/>
  </si>
  <si>
    <t>記憶體使用加總</t>
    <phoneticPr fontId="2" type="noConversion"/>
  </si>
  <si>
    <t>異地備援S model</t>
    <phoneticPr fontId="2" type="noConversion"/>
  </si>
  <si>
    <t>空間經過壓縮</t>
    <phoneticPr fontId="2" type="noConversion"/>
  </si>
  <si>
    <t>記憶體加總</t>
    <phoneticPr fontId="2" type="noConversion"/>
  </si>
  <si>
    <t>32TB</t>
    <phoneticPr fontId="2" type="noConversion"/>
  </si>
  <si>
    <t>剩餘</t>
    <phoneticPr fontId="2" type="noConversion"/>
  </si>
  <si>
    <t>已使用
空間</t>
    <phoneticPr fontId="2" type="noConversion"/>
  </si>
  <si>
    <t>主機 CPU
(MHz)</t>
    <phoneticPr fontId="2" type="noConversion"/>
  </si>
  <si>
    <t>主機記憶體
(GB)</t>
    <phoneticPr fontId="2" type="noConversion"/>
  </si>
  <si>
    <t>客體記憶體
(%)</t>
    <phoneticPr fontId="2" type="noConversion"/>
  </si>
  <si>
    <t>使用人
管理人</t>
    <phoneticPr fontId="2" type="noConversion"/>
  </si>
  <si>
    <t>BPM 正式區AP</t>
    <phoneticPr fontId="2" type="noConversion"/>
  </si>
  <si>
    <t>新版TT外掛DB</t>
    <phoneticPr fontId="2" type="noConversion"/>
  </si>
  <si>
    <t>外部DNS解析</t>
    <phoneticPr fontId="2" type="noConversion"/>
  </si>
  <si>
    <t>外部DNS解析(備用)</t>
    <phoneticPr fontId="2" type="noConversion"/>
  </si>
  <si>
    <t>新中興TIPTOP正式區與測式區</t>
    <phoneticPr fontId="2" type="noConversion"/>
  </si>
  <si>
    <t>大陸人資系統DB</t>
    <phoneticPr fontId="3" type="noConversion"/>
  </si>
  <si>
    <t xml:space="preserve">公司 發票Ftp Server </t>
    <phoneticPr fontId="3" type="noConversion"/>
  </si>
  <si>
    <t>佈建
空間</t>
    <phoneticPr fontId="2" type="noConversion"/>
  </si>
  <si>
    <t>內部DNS解析與AD備份</t>
    <phoneticPr fontId="2" type="noConversion"/>
  </si>
  <si>
    <t>BPM系統DB</t>
    <phoneticPr fontId="2" type="noConversion"/>
  </si>
  <si>
    <t>金豐盛與新中興CR報表</t>
    <phoneticPr fontId="2" type="noConversion"/>
  </si>
  <si>
    <t>內部DNS解析與AD</t>
    <phoneticPr fontId="2" type="noConversion"/>
  </si>
  <si>
    <t>BI 程式</t>
    <phoneticPr fontId="2" type="noConversion"/>
  </si>
  <si>
    <t>BI 資料庫</t>
    <phoneticPr fontId="2" type="noConversion"/>
  </si>
  <si>
    <t>鎔利HRM</t>
    <phoneticPr fontId="2" type="noConversion"/>
  </si>
  <si>
    <t>舊版TT外掛系統</t>
    <phoneticPr fontId="2" type="noConversion"/>
  </si>
  <si>
    <t>舊版TT外掛系統DB</t>
    <phoneticPr fontId="2" type="noConversion"/>
  </si>
  <si>
    <t>金豐盛TIPTOP正式區與測式區</t>
    <phoneticPr fontId="2" type="noConversion"/>
  </si>
  <si>
    <t>鎔利CR報表</t>
    <phoneticPr fontId="2" type="noConversion"/>
  </si>
  <si>
    <t>（S model）</t>
    <phoneticPr fontId="2" type="noConversion"/>
  </si>
  <si>
    <t>Windows Server 2003, Enterprise Edition (32-bit)</t>
  </si>
  <si>
    <t>Windows Server 2008 R2 (64 位元)</t>
  </si>
  <si>
    <t>Windows Server 2016 (64-bit)</t>
  </si>
  <si>
    <t>Windows Server 2012 R2 (64 位元)</t>
  </si>
  <si>
    <t>Windows Server 2008 R2 (64-bit)</t>
  </si>
  <si>
    <t>Windows Server 2008 (64-bit)</t>
  </si>
  <si>
    <t>Windows 7 (32-bit)</t>
  </si>
  <si>
    <t>Windows 7 (64-bit)</t>
  </si>
  <si>
    <t>黃沁慧</t>
  </si>
  <si>
    <t>李仁達</t>
  </si>
  <si>
    <t>張勝淜</t>
  </si>
  <si>
    <t>謝世隆</t>
    <phoneticPr fontId="2" type="noConversion"/>
  </si>
  <si>
    <t>廖繼易</t>
    <phoneticPr fontId="2" type="noConversion"/>
  </si>
  <si>
    <t>（DL380 G8）</t>
    <phoneticPr fontId="2" type="noConversion"/>
  </si>
  <si>
    <t>小計</t>
    <phoneticPr fontId="2" type="noConversion"/>
  </si>
  <si>
    <t>曾芯怡</t>
    <phoneticPr fontId="2" type="noConversion"/>
  </si>
  <si>
    <t>新版BPM正式區</t>
    <phoneticPr fontId="2" type="noConversion"/>
  </si>
  <si>
    <t>黃沁慧</t>
    <phoneticPr fontId="2" type="noConversion"/>
  </si>
  <si>
    <t>是</t>
    <phoneticPr fontId="2" type="noConversion"/>
  </si>
  <si>
    <t>異地備援建構</t>
    <phoneticPr fontId="2" type="noConversion"/>
  </si>
  <si>
    <t>異地備援</t>
  </si>
  <si>
    <t>現有合計</t>
    <phoneticPr fontId="2" type="noConversion"/>
  </si>
  <si>
    <t>異地備援合計</t>
    <phoneticPr fontId="2" type="noConversion"/>
  </si>
  <si>
    <t>7456GB</t>
    <phoneticPr fontId="2" type="noConversion"/>
  </si>
  <si>
    <t>68GB</t>
    <phoneticPr fontId="2" type="noConversion"/>
  </si>
  <si>
    <t>352+68=420G</t>
    <phoneticPr fontId="2" type="noConversion"/>
  </si>
  <si>
    <t>預計產生備份容量</t>
    <phoneticPr fontId="2" type="noConversion"/>
  </si>
  <si>
    <t>NAS備份</t>
    <phoneticPr fontId="2" type="noConversion"/>
  </si>
  <si>
    <t>(備援22部VM)</t>
    <phoneticPr fontId="2" type="noConversion"/>
  </si>
  <si>
    <t>10TB - 5TB = 5TB</t>
    <phoneticPr fontId="2" type="noConversion"/>
  </si>
  <si>
    <r>
      <rPr>
        <sz val="12"/>
        <rFont val="微軟正黑體"/>
        <family val="2"/>
        <charset val="136"/>
      </rPr>
      <t xml:space="preserve">10TB - 8.5TB </t>
    </r>
    <r>
      <rPr>
        <sz val="12"/>
        <color rgb="FFFF0000"/>
        <rFont val="微軟正黑體"/>
        <family val="2"/>
        <charset val="136"/>
      </rPr>
      <t>= 1.5TB</t>
    </r>
    <phoneticPr fontId="2" type="noConversion"/>
  </si>
  <si>
    <t>預計轉建構於HP Simplivity G node</t>
    <phoneticPr fontId="2" type="noConversion"/>
  </si>
  <si>
    <t>G node預估</t>
    <phoneticPr fontId="2" type="noConversion"/>
  </si>
  <si>
    <t>768G</t>
    <phoneticPr fontId="2" type="noConversion"/>
  </si>
  <si>
    <t>348GB</t>
    <phoneticPr fontId="2" type="noConversion"/>
  </si>
  <si>
    <t>以目前估算所需與預留未來發展空間，選擇依HP Simplivity G node標準記憶體768G。</t>
    <phoneticPr fontId="2" type="noConversion"/>
  </si>
  <si>
    <t>以目前估算所需空間與預留未來發展空間，HP Simplivity G node空間預計需要20TB。</t>
    <phoneticPr fontId="2" type="noConversion"/>
  </si>
  <si>
    <t>320 + 60 = 380</t>
    <phoneticPr fontId="2" type="noConversion"/>
  </si>
  <si>
    <t>1. 現有S model與DL380 G8之所有VM皆轉建置於G node。</t>
    <phoneticPr fontId="2" type="noConversion"/>
  </si>
  <si>
    <t>2. 現有S model轉為異地備援機制，預計放置於鎔利研發辦公室。</t>
    <phoneticPr fontId="2" type="noConversion"/>
  </si>
  <si>
    <t>3. DL380 G8將以資訊部開發環境為主。</t>
    <phoneticPr fontId="2" type="noConversion"/>
  </si>
  <si>
    <t>4. 輔助使用NAS做全VM第2備份機制。（搭配Nakivo備份軟體，可還原至其他機器。）</t>
    <phoneticPr fontId="2" type="noConversion"/>
  </si>
  <si>
    <t>目前S model記憶體不足以支撐備援VM所需記憶體數，</t>
    <phoneticPr fontId="2" type="noConversion"/>
  </si>
  <si>
    <t>需要增加。考量未來發展空間，預計擴充至384G。</t>
    <phoneticPr fontId="2" type="noConversion"/>
  </si>
  <si>
    <t>預估剩餘可用</t>
    <phoneticPr fontId="2" type="noConversion"/>
  </si>
  <si>
    <t>佈建空間調整</t>
    <phoneticPr fontId="2" type="noConversion"/>
  </si>
  <si>
    <t>2 TB</t>
    <phoneticPr fontId="2" type="noConversion"/>
  </si>
  <si>
    <t>1.47 TB</t>
    <phoneticPr fontId="2" type="noConversion"/>
  </si>
  <si>
    <t>500 GB</t>
    <phoneticPr fontId="2" type="noConversion"/>
  </si>
  <si>
    <t>300GB</t>
    <phoneticPr fontId="2" type="noConversion"/>
  </si>
  <si>
    <t>300 GB</t>
    <phoneticPr fontId="2" type="noConversion"/>
  </si>
  <si>
    <t>400 GB</t>
    <phoneticPr fontId="2" type="noConversion"/>
  </si>
  <si>
    <t>100 GB</t>
    <phoneticPr fontId="2" type="noConversion"/>
  </si>
  <si>
    <t>200 GB</t>
    <phoneticPr fontId="2" type="noConversion"/>
  </si>
  <si>
    <t>214.19GB</t>
  </si>
  <si>
    <t>250 GB</t>
    <phoneticPr fontId="2" type="noConversion"/>
  </si>
  <si>
    <t>40 GB</t>
    <phoneticPr fontId="2" type="noConversion"/>
  </si>
  <si>
    <t>700 GB</t>
    <phoneticPr fontId="2" type="noConversion"/>
  </si>
  <si>
    <t>930 GB</t>
    <phoneticPr fontId="2" type="noConversion"/>
  </si>
  <si>
    <t>7460 GB</t>
    <phoneticPr fontId="2" type="noConversion"/>
  </si>
  <si>
    <t>278.20 GB</t>
    <phoneticPr fontId="2" type="noConversion"/>
  </si>
  <si>
    <t>214.2GB</t>
    <phoneticPr fontId="2" type="noConversion"/>
  </si>
  <si>
    <t>108.2 GB</t>
    <phoneticPr fontId="2" type="noConversion"/>
  </si>
  <si>
    <t>3630GB</t>
    <phoneticPr fontId="2" type="noConversion"/>
  </si>
  <si>
    <t>13667GB</t>
    <phoneticPr fontId="2" type="noConversion"/>
  </si>
  <si>
    <t>6770 GB</t>
    <phoneticPr fontId="2" type="noConversion"/>
  </si>
  <si>
    <t>縮減空間配置後，預計合計空間為3.6 TB</t>
    <phoneticPr fontId="2" type="noConversion"/>
  </si>
  <si>
    <t>經過重複數據刪除技術後，預計為4 TB</t>
    <phoneticPr fontId="2" type="noConversion"/>
  </si>
  <si>
    <t>縮減空間配置後，預計空間為7460 GB（8 TB）</t>
    <phoneticPr fontId="2" type="noConversion"/>
  </si>
  <si>
    <t>8+3.6=11.6 TB</t>
    <phoneticPr fontId="2" type="noConversion"/>
  </si>
  <si>
    <t>32-11.6=20.4TB</t>
    <phoneticPr fontId="2" type="noConversion"/>
  </si>
  <si>
    <t>NAS 除了VM備份之外，還有其他資料夾存放檔案</t>
    <phoneticPr fontId="2" type="noConversion"/>
  </si>
  <si>
    <t>報　價　單</t>
  </si>
  <si>
    <t>QUOTATION</t>
  </si>
  <si>
    <t>客戶名稱：(E106008A)鎔利興業股份有限公司</t>
  </si>
  <si>
    <t>報價單號：</t>
    <phoneticPr fontId="2" type="noConversion"/>
  </si>
  <si>
    <t>報價日期：2021/05/09</t>
    <phoneticPr fontId="2" type="noConversion"/>
  </si>
  <si>
    <t>有效日期：14天</t>
  </si>
  <si>
    <t>付款方式：收月結60天-01起15日付款</t>
  </si>
  <si>
    <t>項次</t>
  </si>
  <si>
    <t>品牌</t>
  </si>
  <si>
    <t>商品代號</t>
  </si>
  <si>
    <t>品名及規格</t>
  </si>
  <si>
    <t>單價</t>
  </si>
  <si>
    <t>數量</t>
  </si>
  <si>
    <t>金額</t>
  </si>
  <si>
    <t>一</t>
    <phoneticPr fontId="2" type="noConversion"/>
  </si>
  <si>
    <t>鎔利HCI 本地端 (金豐盛/鎔利虛合併)建置</t>
    <phoneticPr fontId="2" type="noConversion"/>
  </si>
  <si>
    <t>HP</t>
    <phoneticPr fontId="2" type="noConversion"/>
  </si>
  <si>
    <t xml:space="preserve">Simplivity </t>
    <phoneticPr fontId="2" type="noConversion"/>
  </si>
  <si>
    <t>HPE SimpliVity 380 Gen10 NC G Node
CPU：4214R*2
RAM：768G(64G*12)
HDD：300GB SAS *2
SSD：1.92TB*8(可用容量：10TB)
Raid Card：HPE Smart Array P816i-a SR Gen10 12G SAS Modular Controller
網卡1：10Gb 2-port FLR-T 57810S Adapter (Rj45)
網卡2：10Gb 2-port FLR-T 57810S Adapter(光纖)
網卡3：HPE Ethernet 1Gb 4-port BASE-T BCM5719 Adapter
遠端同步抄寫：HPE SimpliVity RapidDR 25 VM Starter Pack E-LTU(25台虛擬機授權)
5年保固</t>
    <phoneticPr fontId="2" type="noConversion"/>
  </si>
  <si>
    <t>Cisco</t>
    <phoneticPr fontId="2" type="noConversion"/>
  </si>
  <si>
    <t>核心交換器</t>
    <phoneticPr fontId="2" type="noConversion"/>
  </si>
  <si>
    <t>NetGear</t>
    <phoneticPr fontId="2" type="noConversion"/>
  </si>
  <si>
    <t>資料傳輸交換器</t>
    <phoneticPr fontId="2" type="noConversion"/>
  </si>
  <si>
    <t xml:space="preserve">VMware </t>
  </si>
  <si>
    <t>VS6-ESP-KIT-C
VS6-ESP-KIT-G-SSS-C</t>
  </si>
  <si>
    <t>VMware vSphere 6 Essentials Plus Kit for 3 hosts (Max 2 processors per host); 含 1-year Basic Support/Subscription</t>
    <phoneticPr fontId="2" type="noConversion"/>
  </si>
  <si>
    <t>BC 滿足</t>
    <phoneticPr fontId="2" type="noConversion"/>
  </si>
  <si>
    <t>二</t>
    <phoneticPr fontId="2" type="noConversion"/>
  </si>
  <si>
    <t>異地端建置(現有設備移機及擴充)</t>
    <phoneticPr fontId="2" type="noConversion"/>
  </si>
  <si>
    <t>HPE</t>
    <phoneticPr fontId="2" type="noConversion"/>
  </si>
  <si>
    <t>HCI 記憶體擴充
HPE SimpliVity 384G (6x64G) LRDIMM Kit</t>
    <phoneticPr fontId="2" type="noConversion"/>
  </si>
  <si>
    <t>LaVent</t>
    <phoneticPr fontId="2" type="noConversion"/>
  </si>
  <si>
    <t>LVR-A02342U 單機櫃式空調 (機架式空調)
含室外機安裝</t>
    <phoneticPr fontId="2" type="noConversion"/>
  </si>
  <si>
    <t>三</t>
    <phoneticPr fontId="2" type="noConversion"/>
  </si>
  <si>
    <t>安裝建置內容</t>
    <phoneticPr fontId="2" type="noConversion"/>
  </si>
  <si>
    <t>大綜</t>
    <phoneticPr fontId="2" type="noConversion"/>
  </si>
  <si>
    <t>安裝設定</t>
    <phoneticPr fontId="2" type="noConversion"/>
  </si>
  <si>
    <t>未稅合計:</t>
  </si>
  <si>
    <t>營業稅(5%):</t>
  </si>
  <si>
    <t>含稅總計:</t>
  </si>
  <si>
    <t>以上報價含安裝設定
3個NODE, 1:3 壓縮比下
預計可用空間27TB</t>
    <phoneticPr fontId="2" type="noConversion"/>
  </si>
  <si>
    <t>1.本報價單經客戶簽名或(客戶簽名加蓋公司章),視同客戶訂購單,本公司得保留接受本訂單之權利</t>
  </si>
  <si>
    <t>請蓋公司章及簽名</t>
  </si>
  <si>
    <t>2.付款條件：依照本報價單右上方付款方式</t>
  </si>
  <si>
    <t>3.本交易為附條件買賣，依動產交易法第三章之規定，在本貨款未付清或票據未兌現償付之前，標的物之所有權歸屬大綜本公司所有，不得抵押、轉讓、質借 、貸款，買受人無異議同意，本公司無須經法律程序隨時取回本貨品或代物清償。</t>
  </si>
  <si>
    <t>客戶簽章：___________</t>
  </si>
  <si>
    <t>4.交貨後七天後不得要求退換貨，7天內退貨酌收產品處理手續費。</t>
  </si>
  <si>
    <t>報價業務：</t>
  </si>
  <si>
    <t>王維淨　0928-053626</t>
  </si>
  <si>
    <t>JOYCEWG@mail.jetwell.com.tw</t>
  </si>
  <si>
    <t>內勤業務：</t>
  </si>
  <si>
    <t>洪小惠　#18</t>
    <phoneticPr fontId="2" type="noConversion"/>
  </si>
  <si>
    <t>TEL：</t>
  </si>
  <si>
    <t>(04)2301-6491</t>
  </si>
  <si>
    <t>FAX：</t>
  </si>
  <si>
    <t>(04)2301-4411</t>
  </si>
  <si>
    <t>聯  絡  人：張勝淜(統編：89984398)</t>
    <phoneticPr fontId="2" type="noConversion"/>
  </si>
  <si>
    <t>電        話：04-25363113</t>
    <phoneticPr fontId="2" type="noConversion"/>
  </si>
  <si>
    <t>傳        真：04-25371173</t>
  </si>
  <si>
    <t>幣        別：NTD</t>
    <phoneticPr fontId="2" type="noConversion"/>
  </si>
  <si>
    <t>C9200-24PXG-E ：Catalyst 9200 24-port 8xmGig PoE+, Network Essentials 
C9200-NM-4X：  Catalyst 9200 4 x 10G Network Module 
C9200-DNA-E-24-3Y ： C9200 Cisco DNA Essentials, 24-Port, 3 Year Term License 
C9200-STACK-KIT： Cisco Catalyst 9200 Stack Module 
STACK-T4-50CM ：50CM Type 4 Stacking Cable 
CON-SNT-C920024E：保固3年 
Power *2</t>
    <phoneticPr fontId="2" type="noConversion"/>
  </si>
  <si>
    <t>NETGEAR M4300-24X(XSM4324CS) 2 MANAGED SWITCH
L3全網管功能
24個100M/1G/10G BASE-T RJ4埠
4個共享1G/10G SFP+光纖埠 
堆疊線*1
10GBASE-SR SFP+ *8
5年保固</t>
    <phoneticPr fontId="2" type="noConversion"/>
  </si>
  <si>
    <t>1. 鎔利/金豐盛線上端：
        (A) HCI 二節點系統安裝、設定及超融合功能驗證.
        (B) HCI系統快照-排程備份至外部儲存安裝設定及備份/還原功能驗證.
        (C) 既有虛擬化資料移轉-設定及功能驗證.
        (D) C9300 核心交換器建置
        (E) 與M4300 24X24F交換器連線-設定及功能驗證.
2.鎔利/金豐盛備援端：
        (A) M4300 12X12F 交換器連線-設定及功能驗證.
        (B) 虛擬化平台系統安裝設定
        (C) HCI VM遠端複寫設定及Replication功能驗證.
3.配合客戶假日施工
4.設備移轉到異地</t>
    <phoneticPr fontId="2" type="noConversion"/>
  </si>
  <si>
    <t>716.2 GB</t>
    <phoneticPr fontId="2" type="noConversion"/>
  </si>
  <si>
    <t>3.52TB</t>
    <phoneticPr fontId="2" type="noConversion"/>
  </si>
  <si>
    <t>4 TB+3.52 TB=7.52 TB</t>
    <phoneticPr fontId="2" type="noConversion"/>
  </si>
  <si>
    <t>（以每年資料增量10%估算，在未增加新VM的情況下，6年內預估成長至13.32TB）</t>
    <phoneticPr fontId="2" type="noConversion"/>
  </si>
  <si>
    <t>20-7.52=12.48 TB</t>
    <phoneticPr fontId="2" type="noConversion"/>
  </si>
  <si>
    <t>3413GB</t>
    <phoneticPr fontId="2" type="noConversion"/>
  </si>
  <si>
    <t>10869GB</t>
    <phoneticPr fontId="2" type="noConversion"/>
  </si>
  <si>
    <t>1000 GB</t>
    <phoneticPr fontId="2" type="noConversion"/>
  </si>
  <si>
    <t>3034 GB</t>
    <phoneticPr fontId="2" type="noConversion"/>
  </si>
  <si>
    <t>2817 GB</t>
    <phoneticPr fontId="2" type="noConversion"/>
  </si>
  <si>
    <t>10494 GB</t>
    <phoneticPr fontId="2" type="noConversion"/>
  </si>
  <si>
    <t>9587 GB</t>
    <phoneticPr fontId="2" type="noConversion"/>
  </si>
  <si>
    <t>6770GB + 2817GB</t>
    <phoneticPr fontId="2" type="noConversion"/>
  </si>
  <si>
    <t>6.8 + 2.8 = 9.6TB</t>
    <phoneticPr fontId="2" type="noConversion"/>
  </si>
  <si>
    <t>4.8TB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</si>
</sst>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u/>
      <sz val="12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176" fontId="14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0" xfId="1" applyFont="1">
      <alignment vertical="center"/>
    </xf>
    <xf numFmtId="9" fontId="5" fillId="0" borderId="4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9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1" applyFont="1" applyFill="1">
      <alignment vertical="center"/>
    </xf>
    <xf numFmtId="0" fontId="5" fillId="0" borderId="3" xfId="0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/>
    </xf>
    <xf numFmtId="0" fontId="10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10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16" fillId="0" borderId="14" xfId="0" applyFont="1" applyFill="1" applyBorder="1" applyAlignment="1">
      <alignment wrapText="1"/>
    </xf>
    <xf numFmtId="0" fontId="19" fillId="0" borderId="2" xfId="0" applyFont="1" applyFill="1" applyBorder="1" applyAlignment="1">
      <alignment horizontal="center" wrapText="1"/>
    </xf>
    <xf numFmtId="0" fontId="20" fillId="7" borderId="2" xfId="0" applyFont="1" applyFill="1" applyBorder="1" applyAlignment="1">
      <alignment horizontal="center" wrapText="1"/>
    </xf>
    <xf numFmtId="0" fontId="20" fillId="7" borderId="2" xfId="0" applyFont="1" applyFill="1" applyBorder="1" applyAlignment="1">
      <alignment horizontal="left" wrapText="1"/>
    </xf>
    <xf numFmtId="0" fontId="20" fillId="7" borderId="0" xfId="0" applyFont="1" applyFill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177" fontId="16" fillId="0" borderId="2" xfId="2" applyNumberFormat="1" applyFont="1" applyFill="1" applyBorder="1" applyAlignment="1">
      <alignment horizontal="right" vertical="center" wrapText="1"/>
    </xf>
    <xf numFmtId="0" fontId="16" fillId="0" borderId="0" xfId="0" applyFont="1" applyFill="1" applyAlignment="1">
      <alignment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vertical="center" wrapText="1"/>
    </xf>
    <xf numFmtId="177" fontId="16" fillId="0" borderId="2" xfId="2" applyNumberFormat="1" applyFont="1" applyFill="1" applyBorder="1" applyAlignment="1">
      <alignment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vertical="center" wrapText="1"/>
    </xf>
    <xf numFmtId="177" fontId="16" fillId="0" borderId="17" xfId="2" applyNumberFormat="1" applyFont="1" applyFill="1" applyBorder="1" applyAlignment="1">
      <alignment vertical="center" wrapText="1"/>
    </xf>
    <xf numFmtId="177" fontId="16" fillId="0" borderId="17" xfId="2" applyNumberFormat="1" applyFont="1" applyFill="1" applyBorder="1" applyAlignment="1">
      <alignment horizontal="right" vertical="center" wrapText="1"/>
    </xf>
    <xf numFmtId="177" fontId="16" fillId="0" borderId="0" xfId="2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vertical="center" wrapText="1"/>
    </xf>
    <xf numFmtId="177" fontId="16" fillId="0" borderId="15" xfId="2" applyNumberFormat="1" applyFont="1" applyFill="1" applyBorder="1" applyAlignment="1">
      <alignment vertical="center" wrapText="1"/>
    </xf>
    <xf numFmtId="177" fontId="16" fillId="0" borderId="15" xfId="2" applyNumberFormat="1" applyFont="1" applyFill="1" applyBorder="1" applyAlignment="1">
      <alignment horizontal="righ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vertical="center" wrapText="1"/>
    </xf>
    <xf numFmtId="177" fontId="16" fillId="0" borderId="3" xfId="2" applyNumberFormat="1" applyFont="1" applyFill="1" applyBorder="1" applyAlignment="1">
      <alignment vertical="center" wrapText="1"/>
    </xf>
    <xf numFmtId="177" fontId="16" fillId="0" borderId="3" xfId="2" applyNumberFormat="1" applyFont="1" applyFill="1" applyBorder="1" applyAlignment="1">
      <alignment horizontal="right" vertical="center" wrapText="1"/>
    </xf>
    <xf numFmtId="0" fontId="16" fillId="0" borderId="18" xfId="0" applyFont="1" applyFill="1" applyBorder="1" applyAlignment="1">
      <alignment horizontal="right" wrapText="1"/>
    </xf>
    <xf numFmtId="0" fontId="16" fillId="0" borderId="19" xfId="0" applyFont="1" applyFill="1" applyBorder="1" applyAlignment="1">
      <alignment horizontal="right" wrapText="1"/>
    </xf>
    <xf numFmtId="3" fontId="16" fillId="0" borderId="20" xfId="0" applyNumberFormat="1" applyFont="1" applyFill="1" applyBorder="1" applyAlignment="1">
      <alignment horizontal="right" wrapText="1"/>
    </xf>
    <xf numFmtId="0" fontId="16" fillId="0" borderId="21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 wrapText="1"/>
    </xf>
    <xf numFmtId="3" fontId="16" fillId="0" borderId="22" xfId="0" applyNumberFormat="1" applyFont="1" applyFill="1" applyBorder="1" applyAlignment="1">
      <alignment horizontal="right" wrapText="1"/>
    </xf>
    <xf numFmtId="0" fontId="16" fillId="0" borderId="23" xfId="0" applyFont="1" applyFill="1" applyBorder="1" applyAlignment="1">
      <alignment horizontal="right" wrapText="1"/>
    </xf>
    <xf numFmtId="0" fontId="16" fillId="0" borderId="14" xfId="0" applyFont="1" applyFill="1" applyBorder="1" applyAlignment="1">
      <alignment horizontal="right" wrapText="1"/>
    </xf>
    <xf numFmtId="3" fontId="16" fillId="0" borderId="4" xfId="0" applyNumberFormat="1" applyFont="1" applyFill="1" applyBorder="1" applyAlignment="1">
      <alignment wrapText="1"/>
    </xf>
    <xf numFmtId="0" fontId="16" fillId="0" borderId="12" xfId="0" applyFont="1" applyFill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6" fillId="0" borderId="12" xfId="0" applyFont="1" applyFill="1" applyBorder="1" applyAlignment="1">
      <alignment vertical="top" wrapText="1"/>
    </xf>
    <xf numFmtId="0" fontId="16" fillId="0" borderId="13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19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16" fillId="0" borderId="18" xfId="0" applyFont="1" applyFill="1" applyBorder="1" applyAlignment="1">
      <alignment vertical="top" wrapText="1"/>
    </xf>
    <xf numFmtId="0" fontId="16" fillId="0" borderId="0" xfId="0" applyFont="1" applyFill="1" applyAlignment="1">
      <alignment vertical="top" wrapText="1"/>
    </xf>
    <xf numFmtId="0" fontId="16" fillId="0" borderId="22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23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0" fontId="16" fillId="0" borderId="14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wrapText="1"/>
    </xf>
    <xf numFmtId="0" fontId="16" fillId="0" borderId="19" xfId="0" applyFont="1" applyFill="1" applyBorder="1" applyAlignment="1">
      <alignment wrapText="1"/>
    </xf>
    <xf numFmtId="0" fontId="16" fillId="0" borderId="0" xfId="0" applyFont="1" applyFill="1" applyAlignment="1">
      <alignment horizontal="right" wrapText="1"/>
    </xf>
    <xf numFmtId="0" fontId="16" fillId="0" borderId="0" xfId="0" applyFont="1" applyFill="1" applyAlignment="1">
      <alignment horizontal="right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right" vertical="top" wrapText="1"/>
    </xf>
  </cellXfs>
  <cellStyles count="3">
    <cellStyle name="一般" xfId="0" builtinId="0"/>
    <cellStyle name="一般 2" xfId="1" xr:uid="{00000000-0005-0000-0000-000001000000}"/>
    <cellStyle name="千分位 2" xfId="2" xr:uid="{B7A6F6F7-02B8-4DE3-A78E-F7E8EAD16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http://210.202.93.86/service/images/print_2.JPG" TargetMode="External"/><Relationship Id="rId1" Type="http://schemas.openxmlformats.org/officeDocument/2006/relationships/image" Target="http://210.202.93.86/service/images/price_2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9</xdr:col>
      <xdr:colOff>294603</xdr:colOff>
      <xdr:row>64</xdr:row>
      <xdr:rowOff>132857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1235011-3487-4331-8CDE-573D48D1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382" y="10925735"/>
          <a:ext cx="9857143" cy="3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33618</xdr:rowOff>
    </xdr:from>
    <xdr:to>
      <xdr:col>3</xdr:col>
      <xdr:colOff>0</xdr:colOff>
      <xdr:row>3</xdr:row>
      <xdr:rowOff>44824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3518647" y="773206"/>
          <a:ext cx="661147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33617</xdr:colOff>
      <xdr:row>4</xdr:row>
      <xdr:rowOff>235323</xdr:rowOff>
    </xdr:from>
    <xdr:to>
      <xdr:col>3</xdr:col>
      <xdr:colOff>0</xdr:colOff>
      <xdr:row>13</xdr:row>
      <xdr:rowOff>22412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3485029" y="1221441"/>
          <a:ext cx="627530" cy="20058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1557617</xdr:colOff>
      <xdr:row>3</xdr:row>
      <xdr:rowOff>112057</xdr:rowOff>
    </xdr:from>
    <xdr:to>
      <xdr:col>7</xdr:col>
      <xdr:colOff>784411</xdr:colOff>
      <xdr:row>3</xdr:row>
      <xdr:rowOff>112058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0208558" y="1680881"/>
          <a:ext cx="79561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711200</xdr:colOff>
      <xdr:row>1</xdr:row>
      <xdr:rowOff>41275</xdr:rowOff>
    </xdr:to>
    <xdr:pic>
      <xdr:nvPicPr>
        <xdr:cNvPr id="2" name="Picture 1" descr="http://210.202.93.86/service/images/price_2.JPG">
          <a:extLst>
            <a:ext uri="{FF2B5EF4-FFF2-40B4-BE49-F238E27FC236}">
              <a16:creationId xmlns:a16="http://schemas.microsoft.com/office/drawing/2014/main" id="{48EF5124-9A7E-4120-9084-1A0B1F5F4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40950" cy="130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1993900</xdr:colOff>
      <xdr:row>40</xdr:row>
      <xdr:rowOff>12700</xdr:rowOff>
    </xdr:to>
    <xdr:pic>
      <xdr:nvPicPr>
        <xdr:cNvPr id="3" name="Picture 2" descr="http://210.202.93.86/service/images/print_2.JPG">
          <a:extLst>
            <a:ext uri="{FF2B5EF4-FFF2-40B4-BE49-F238E27FC236}">
              <a16:creationId xmlns:a16="http://schemas.microsoft.com/office/drawing/2014/main" id="{A1E45E71-DD4E-4C67-A7A7-5E006E5ED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7078325"/>
          <a:ext cx="1993900" cy="164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zoomScaleNormal="100" workbookViewId="0">
      <pane xSplit="4" ySplit="2" topLeftCell="E23" activePane="bottomRight" state="frozen"/>
      <selection pane="topRight" activeCell="E1" sqref="E1"/>
      <selection pane="bottomLeft" activeCell="A3" sqref="A3"/>
      <selection pane="bottomRight" activeCell="G36" sqref="G36"/>
    </sheetView>
  </sheetViews>
  <sheetFormatPr defaultColWidth="9" defaultRowHeight="15" x14ac:dyDescent="0.25"/>
  <cols>
    <col min="1" max="1" width="4.625" style="29" customWidth="1"/>
    <col min="2" max="2" width="33.625" style="4" bestFit="1" customWidth="1"/>
    <col min="3" max="3" width="28.625" style="4" customWidth="1"/>
    <col min="4" max="4" width="9.25" style="4" bestFit="1" customWidth="1"/>
    <col min="5" max="5" width="10.625" style="4" customWidth="1"/>
    <col min="6" max="6" width="11.625" style="4" customWidth="1"/>
    <col min="7" max="9" width="10.625" style="4" customWidth="1"/>
    <col min="10" max="10" width="6.625" style="4" customWidth="1"/>
    <col min="11" max="11" width="10.625" style="4" customWidth="1"/>
    <col min="12" max="12" width="14.625" style="4" customWidth="1"/>
    <col min="13" max="13" width="45.625" style="4" customWidth="1"/>
    <col min="14" max="14" width="6.625" style="4" customWidth="1"/>
    <col min="15" max="16384" width="9" style="4"/>
  </cols>
  <sheetData>
    <row r="1" spans="1:14" ht="30" customHeight="1" x14ac:dyDescent="0.25">
      <c r="A1" s="9"/>
      <c r="B1" s="8" t="s">
        <v>0</v>
      </c>
      <c r="C1" s="9" t="s">
        <v>3</v>
      </c>
      <c r="D1" s="32" t="s">
        <v>199</v>
      </c>
      <c r="E1" s="9" t="s">
        <v>167</v>
      </c>
      <c r="F1" s="9" t="s">
        <v>155</v>
      </c>
      <c r="G1" s="32" t="s">
        <v>225</v>
      </c>
      <c r="H1" s="9" t="s">
        <v>156</v>
      </c>
      <c r="I1" s="9" t="s">
        <v>157</v>
      </c>
      <c r="J1" s="11" t="s">
        <v>4</v>
      </c>
      <c r="K1" s="9" t="s">
        <v>158</v>
      </c>
      <c r="L1" s="9" t="s">
        <v>2</v>
      </c>
      <c r="M1" s="9" t="s">
        <v>1</v>
      </c>
      <c r="N1" s="10" t="s">
        <v>159</v>
      </c>
    </row>
    <row r="2" spans="1:14" s="16" customFormat="1" ht="20.100000000000001" customHeight="1" x14ac:dyDescent="0.25">
      <c r="A2" s="27"/>
      <c r="B2" s="22" t="s">
        <v>179</v>
      </c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</row>
    <row r="3" spans="1:14" s="1" customFormat="1" ht="20.100000000000001" customHeight="1" x14ac:dyDescent="0.25">
      <c r="A3" s="6">
        <v>1</v>
      </c>
      <c r="B3" s="12" t="s">
        <v>5</v>
      </c>
      <c r="C3" s="13" t="s">
        <v>160</v>
      </c>
      <c r="D3" s="6"/>
      <c r="E3" s="13" t="s">
        <v>6</v>
      </c>
      <c r="F3" s="13" t="s">
        <v>7</v>
      </c>
      <c r="G3" s="13" t="s">
        <v>235</v>
      </c>
      <c r="H3" s="13">
        <v>65</v>
      </c>
      <c r="I3" s="13">
        <v>4.05</v>
      </c>
      <c r="J3" s="15">
        <v>4</v>
      </c>
      <c r="K3" s="14">
        <v>0.05</v>
      </c>
      <c r="L3" s="13" t="s">
        <v>8</v>
      </c>
      <c r="M3" s="13" t="s">
        <v>180</v>
      </c>
      <c r="N3" s="6" t="s">
        <v>188</v>
      </c>
    </row>
    <row r="4" spans="1:14" s="1" customFormat="1" ht="20.100000000000001" customHeight="1" x14ac:dyDescent="0.25">
      <c r="A4" s="6">
        <v>2</v>
      </c>
      <c r="B4" s="12" t="s">
        <v>9</v>
      </c>
      <c r="C4" s="12" t="s">
        <v>169</v>
      </c>
      <c r="D4" s="6" t="s">
        <v>198</v>
      </c>
      <c r="E4" s="13" t="s">
        <v>10</v>
      </c>
      <c r="F4" s="13" t="s">
        <v>227</v>
      </c>
      <c r="G4" s="13" t="s">
        <v>226</v>
      </c>
      <c r="H4" s="13">
        <v>219</v>
      </c>
      <c r="I4" s="13">
        <v>15.7</v>
      </c>
      <c r="J4" s="6">
        <v>16</v>
      </c>
      <c r="K4" s="14">
        <v>0.03</v>
      </c>
      <c r="L4" s="13" t="s">
        <v>11</v>
      </c>
      <c r="M4" s="13" t="s">
        <v>181</v>
      </c>
      <c r="N4" s="6" t="s">
        <v>12</v>
      </c>
    </row>
    <row r="5" spans="1:14" s="1" customFormat="1" ht="20.100000000000001" customHeight="1" x14ac:dyDescent="0.25">
      <c r="A5" s="6">
        <v>3</v>
      </c>
      <c r="B5" s="13" t="s">
        <v>13</v>
      </c>
      <c r="C5" s="12" t="s">
        <v>170</v>
      </c>
      <c r="D5" s="6" t="s">
        <v>198</v>
      </c>
      <c r="E5" s="13" t="s">
        <v>14</v>
      </c>
      <c r="F5" s="13" t="s">
        <v>15</v>
      </c>
      <c r="G5" s="13" t="s">
        <v>233</v>
      </c>
      <c r="H5" s="13">
        <v>21</v>
      </c>
      <c r="I5" s="13">
        <v>7.93</v>
      </c>
      <c r="J5" s="6">
        <v>8</v>
      </c>
      <c r="K5" s="14">
        <v>0.02</v>
      </c>
      <c r="L5" s="13" t="s">
        <v>16</v>
      </c>
      <c r="M5" s="13" t="s">
        <v>181</v>
      </c>
      <c r="N5" s="6" t="s">
        <v>12</v>
      </c>
    </row>
    <row r="6" spans="1:14" s="1" customFormat="1" ht="20.100000000000001" customHeight="1" x14ac:dyDescent="0.25">
      <c r="A6" s="6">
        <v>4</v>
      </c>
      <c r="B6" s="13" t="s">
        <v>17</v>
      </c>
      <c r="C6" s="13" t="s">
        <v>161</v>
      </c>
      <c r="D6" s="6" t="s">
        <v>198</v>
      </c>
      <c r="E6" s="13" t="s">
        <v>18</v>
      </c>
      <c r="F6" s="13" t="s">
        <v>19</v>
      </c>
      <c r="G6" s="13" t="s">
        <v>228</v>
      </c>
      <c r="H6" s="13">
        <v>4.6100000000000003</v>
      </c>
      <c r="I6" s="13">
        <v>16.05</v>
      </c>
      <c r="J6" s="15">
        <v>16</v>
      </c>
      <c r="K6" s="14">
        <v>0.54</v>
      </c>
      <c r="L6" s="13" t="s">
        <v>20</v>
      </c>
      <c r="M6" s="13" t="s">
        <v>182</v>
      </c>
      <c r="N6" s="6" t="s">
        <v>189</v>
      </c>
    </row>
    <row r="7" spans="1:14" s="1" customFormat="1" ht="20.100000000000001" customHeight="1" x14ac:dyDescent="0.25">
      <c r="A7" s="6">
        <v>5</v>
      </c>
      <c r="B7" s="12" t="s">
        <v>21</v>
      </c>
      <c r="C7" s="12" t="s">
        <v>171</v>
      </c>
      <c r="D7" s="6" t="s">
        <v>198</v>
      </c>
      <c r="E7" s="13" t="s">
        <v>22</v>
      </c>
      <c r="F7" s="13" t="s">
        <v>23</v>
      </c>
      <c r="G7" s="13" t="s">
        <v>232</v>
      </c>
      <c r="H7" s="13">
        <v>21</v>
      </c>
      <c r="I7" s="13">
        <v>5.38</v>
      </c>
      <c r="J7" s="6">
        <v>8</v>
      </c>
      <c r="K7" s="14">
        <v>0.04</v>
      </c>
      <c r="L7" s="13" t="s">
        <v>24</v>
      </c>
      <c r="M7" s="13" t="s">
        <v>183</v>
      </c>
      <c r="N7" s="15" t="s">
        <v>188</v>
      </c>
    </row>
    <row r="8" spans="1:14" s="1" customFormat="1" ht="20.100000000000001" customHeight="1" x14ac:dyDescent="0.25">
      <c r="A8" s="6">
        <v>6</v>
      </c>
      <c r="B8" s="12" t="s">
        <v>25</v>
      </c>
      <c r="C8" s="12" t="s">
        <v>162</v>
      </c>
      <c r="D8" s="6" t="s">
        <v>198</v>
      </c>
      <c r="E8" s="13" t="s">
        <v>26</v>
      </c>
      <c r="F8" s="13" t="s">
        <v>27</v>
      </c>
      <c r="G8" s="13" t="s">
        <v>236</v>
      </c>
      <c r="H8" s="13">
        <v>0</v>
      </c>
      <c r="I8" s="13">
        <v>1.94</v>
      </c>
      <c r="J8" s="6">
        <v>2</v>
      </c>
      <c r="K8" s="14">
        <v>0.03</v>
      </c>
      <c r="L8" s="13" t="s">
        <v>29</v>
      </c>
      <c r="M8" s="13" t="s">
        <v>28</v>
      </c>
      <c r="N8" s="6" t="s">
        <v>190</v>
      </c>
    </row>
    <row r="9" spans="1:14" s="1" customFormat="1" ht="20.100000000000001" customHeight="1" x14ac:dyDescent="0.25">
      <c r="A9" s="6">
        <v>7</v>
      </c>
      <c r="B9" s="12" t="s">
        <v>30</v>
      </c>
      <c r="C9" s="12" t="s">
        <v>163</v>
      </c>
      <c r="D9" s="6"/>
      <c r="E9" s="13" t="s">
        <v>31</v>
      </c>
      <c r="F9" s="13" t="s">
        <v>32</v>
      </c>
      <c r="G9" s="13" t="s">
        <v>236</v>
      </c>
      <c r="H9" s="13">
        <v>0</v>
      </c>
      <c r="I9" s="13">
        <v>2.3199999999999998</v>
      </c>
      <c r="J9" s="6">
        <v>2</v>
      </c>
      <c r="K9" s="14">
        <v>0.04</v>
      </c>
      <c r="L9" s="13" t="s">
        <v>33</v>
      </c>
      <c r="M9" s="13" t="s">
        <v>28</v>
      </c>
      <c r="N9" s="6" t="s">
        <v>190</v>
      </c>
    </row>
    <row r="10" spans="1:14" s="1" customFormat="1" ht="20.100000000000001" customHeight="1" x14ac:dyDescent="0.25">
      <c r="A10" s="6">
        <v>8</v>
      </c>
      <c r="B10" s="13" t="s">
        <v>34</v>
      </c>
      <c r="C10" s="12" t="s">
        <v>172</v>
      </c>
      <c r="D10" s="6" t="s">
        <v>198</v>
      </c>
      <c r="E10" s="13" t="s">
        <v>35</v>
      </c>
      <c r="F10" s="13" t="s">
        <v>36</v>
      </c>
      <c r="G10" s="13" t="s">
        <v>228</v>
      </c>
      <c r="H10" s="13">
        <v>3.33</v>
      </c>
      <c r="I10" s="13">
        <v>31.59</v>
      </c>
      <c r="J10" s="6">
        <v>32</v>
      </c>
      <c r="K10" s="14">
        <v>0.09</v>
      </c>
      <c r="L10" s="13" t="s">
        <v>37</v>
      </c>
      <c r="M10" s="13" t="s">
        <v>181</v>
      </c>
      <c r="N10" s="6" t="s">
        <v>38</v>
      </c>
    </row>
    <row r="11" spans="1:14" s="16" customFormat="1" ht="20.100000000000001" customHeight="1" x14ac:dyDescent="0.25">
      <c r="A11" s="6">
        <v>9</v>
      </c>
      <c r="B11" s="13" t="s">
        <v>39</v>
      </c>
      <c r="C11" s="13" t="s">
        <v>173</v>
      </c>
      <c r="D11" s="6" t="s">
        <v>198</v>
      </c>
      <c r="E11" s="13" t="s">
        <v>40</v>
      </c>
      <c r="F11" s="13" t="s">
        <v>41</v>
      </c>
      <c r="G11" s="13" t="s">
        <v>228</v>
      </c>
      <c r="H11" s="13">
        <v>2.61</v>
      </c>
      <c r="I11" s="13">
        <v>16.100000000000001</v>
      </c>
      <c r="J11" s="6">
        <v>16</v>
      </c>
      <c r="K11" s="14">
        <v>0.14000000000000001</v>
      </c>
      <c r="L11" s="13" t="s">
        <v>42</v>
      </c>
      <c r="M11" s="13" t="s">
        <v>181</v>
      </c>
      <c r="N11" s="6" t="s">
        <v>43</v>
      </c>
    </row>
    <row r="12" spans="1:14" s="16" customFormat="1" ht="20.100000000000001" customHeight="1" x14ac:dyDescent="0.25">
      <c r="A12" s="6">
        <v>10</v>
      </c>
      <c r="B12" s="12" t="s">
        <v>44</v>
      </c>
      <c r="C12" s="12" t="s">
        <v>48</v>
      </c>
      <c r="D12" s="6" t="s">
        <v>198</v>
      </c>
      <c r="E12" s="13" t="s">
        <v>45</v>
      </c>
      <c r="F12" s="13" t="s">
        <v>46</v>
      </c>
      <c r="G12" s="13" t="s">
        <v>229</v>
      </c>
      <c r="H12" s="13">
        <v>943</v>
      </c>
      <c r="I12" s="13">
        <v>14.64</v>
      </c>
      <c r="J12" s="15">
        <v>16</v>
      </c>
      <c r="K12" s="14">
        <v>0.3</v>
      </c>
      <c r="L12" s="13" t="s">
        <v>47</v>
      </c>
      <c r="M12" s="13" t="s">
        <v>182</v>
      </c>
      <c r="N12" s="6" t="s">
        <v>189</v>
      </c>
    </row>
    <row r="13" spans="1:14" s="1" customFormat="1" ht="20.100000000000001" customHeight="1" x14ac:dyDescent="0.25">
      <c r="A13" s="6">
        <v>11</v>
      </c>
      <c r="B13" s="13" t="s">
        <v>49</v>
      </c>
      <c r="C13" s="13" t="s">
        <v>174</v>
      </c>
      <c r="D13" s="6" t="s">
        <v>198</v>
      </c>
      <c r="E13" s="13" t="s">
        <v>50</v>
      </c>
      <c r="F13" s="13" t="s">
        <v>51</v>
      </c>
      <c r="G13" s="13" t="s">
        <v>237</v>
      </c>
      <c r="H13" s="13">
        <v>87</v>
      </c>
      <c r="I13" s="13">
        <v>8.07</v>
      </c>
      <c r="J13" s="6">
        <v>8</v>
      </c>
      <c r="K13" s="14">
        <v>7.0000000000000007E-2</v>
      </c>
      <c r="L13" s="13" t="s">
        <v>52</v>
      </c>
      <c r="M13" s="13" t="s">
        <v>181</v>
      </c>
      <c r="N13" s="6" t="s">
        <v>197</v>
      </c>
    </row>
    <row r="14" spans="1:14" s="1" customFormat="1" ht="20.100000000000001" customHeight="1" x14ac:dyDescent="0.25">
      <c r="A14" s="6">
        <v>12</v>
      </c>
      <c r="B14" s="13" t="s">
        <v>53</v>
      </c>
      <c r="C14" s="12" t="s">
        <v>57</v>
      </c>
      <c r="D14" s="6" t="s">
        <v>198</v>
      </c>
      <c r="E14" s="13" t="s">
        <v>54</v>
      </c>
      <c r="F14" s="13" t="s">
        <v>55</v>
      </c>
      <c r="G14" s="13" t="s">
        <v>233</v>
      </c>
      <c r="H14" s="13">
        <v>6.65</v>
      </c>
      <c r="I14" s="13">
        <v>8.06</v>
      </c>
      <c r="J14" s="6">
        <v>8</v>
      </c>
      <c r="K14" s="14">
        <v>8.2000000000000003E-2</v>
      </c>
      <c r="L14" s="13" t="s">
        <v>56</v>
      </c>
      <c r="M14" s="13" t="s">
        <v>184</v>
      </c>
      <c r="N14" s="6" t="s">
        <v>190</v>
      </c>
    </row>
    <row r="15" spans="1:14" s="1" customFormat="1" ht="20.100000000000001" customHeight="1" x14ac:dyDescent="0.25">
      <c r="A15" s="6">
        <v>13</v>
      </c>
      <c r="B15" s="12" t="s">
        <v>58</v>
      </c>
      <c r="C15" s="12" t="s">
        <v>175</v>
      </c>
      <c r="D15" s="6" t="s">
        <v>198</v>
      </c>
      <c r="E15" s="13" t="s">
        <v>59</v>
      </c>
      <c r="F15" s="13" t="s">
        <v>60</v>
      </c>
      <c r="G15" s="13" t="s">
        <v>230</v>
      </c>
      <c r="H15" s="13">
        <v>219</v>
      </c>
      <c r="I15" s="13">
        <v>15.82</v>
      </c>
      <c r="J15" s="6">
        <v>16</v>
      </c>
      <c r="K15" s="14">
        <v>0.02</v>
      </c>
      <c r="L15" s="13" t="s">
        <v>61</v>
      </c>
      <c r="M15" s="13" t="s">
        <v>185</v>
      </c>
      <c r="N15" s="6" t="s">
        <v>189</v>
      </c>
    </row>
    <row r="16" spans="1:14" s="1" customFormat="1" ht="20.100000000000001" customHeight="1" x14ac:dyDescent="0.25">
      <c r="A16" s="6">
        <v>14</v>
      </c>
      <c r="B16" s="12" t="s">
        <v>62</v>
      </c>
      <c r="C16" s="12" t="s">
        <v>176</v>
      </c>
      <c r="D16" s="6" t="s">
        <v>198</v>
      </c>
      <c r="E16" s="13" t="s">
        <v>63</v>
      </c>
      <c r="F16" s="13" t="s">
        <v>64</v>
      </c>
      <c r="G16" s="13" t="s">
        <v>231</v>
      </c>
      <c r="H16" s="13">
        <v>2.94</v>
      </c>
      <c r="I16" s="13">
        <v>15.74</v>
      </c>
      <c r="J16" s="6">
        <v>16</v>
      </c>
      <c r="K16" s="14">
        <v>0.19</v>
      </c>
      <c r="L16" s="13" t="s">
        <v>65</v>
      </c>
      <c r="M16" s="13" t="s">
        <v>181</v>
      </c>
      <c r="N16" s="6" t="s">
        <v>189</v>
      </c>
    </row>
    <row r="17" spans="1:14" s="1" customFormat="1" ht="20.100000000000001" customHeight="1" x14ac:dyDescent="0.25">
      <c r="A17" s="6">
        <v>15</v>
      </c>
      <c r="B17" s="12" t="s">
        <v>66</v>
      </c>
      <c r="C17" s="12" t="s">
        <v>70</v>
      </c>
      <c r="D17" s="6" t="s">
        <v>198</v>
      </c>
      <c r="E17" s="13" t="s">
        <v>67</v>
      </c>
      <c r="F17" s="13" t="s">
        <v>68</v>
      </c>
      <c r="G17" s="13" t="s">
        <v>232</v>
      </c>
      <c r="H17" s="13">
        <v>87</v>
      </c>
      <c r="I17" s="13">
        <v>3.05</v>
      </c>
      <c r="J17" s="6">
        <v>4</v>
      </c>
      <c r="K17" s="14">
        <v>0.03</v>
      </c>
      <c r="L17" s="13" t="s">
        <v>69</v>
      </c>
      <c r="M17" s="13" t="s">
        <v>186</v>
      </c>
      <c r="N17" s="6" t="s">
        <v>12</v>
      </c>
    </row>
    <row r="18" spans="1:14" s="1" customFormat="1" ht="20.100000000000001" customHeight="1" x14ac:dyDescent="0.25">
      <c r="A18" s="6">
        <v>16</v>
      </c>
      <c r="B18" s="13" t="s">
        <v>71</v>
      </c>
      <c r="C18" s="13" t="s">
        <v>177</v>
      </c>
      <c r="D18" s="6" t="s">
        <v>198</v>
      </c>
      <c r="E18" s="13" t="s">
        <v>72</v>
      </c>
      <c r="F18" s="13" t="s">
        <v>73</v>
      </c>
      <c r="G18" s="13" t="s">
        <v>238</v>
      </c>
      <c r="H18" s="13">
        <v>285</v>
      </c>
      <c r="I18" s="13">
        <v>16.09</v>
      </c>
      <c r="J18" s="6">
        <v>16</v>
      </c>
      <c r="K18" s="14">
        <v>0.06</v>
      </c>
      <c r="L18" s="13" t="s">
        <v>75</v>
      </c>
      <c r="M18" s="13" t="s">
        <v>74</v>
      </c>
      <c r="N18" s="6" t="s">
        <v>191</v>
      </c>
    </row>
    <row r="19" spans="1:14" s="1" customFormat="1" ht="20.100000000000001" customHeight="1" x14ac:dyDescent="0.25">
      <c r="A19" s="6">
        <v>17</v>
      </c>
      <c r="B19" s="13" t="s">
        <v>76</v>
      </c>
      <c r="C19" s="13" t="s">
        <v>81</v>
      </c>
      <c r="D19" s="6"/>
      <c r="E19" s="13" t="s">
        <v>77</v>
      </c>
      <c r="F19" s="13" t="s">
        <v>78</v>
      </c>
      <c r="G19" s="13" t="s">
        <v>232</v>
      </c>
      <c r="H19" s="13">
        <v>153</v>
      </c>
      <c r="I19" s="13">
        <v>10.050000000000001</v>
      </c>
      <c r="J19" s="6">
        <v>10</v>
      </c>
      <c r="K19" s="14">
        <v>0.34</v>
      </c>
      <c r="L19" s="13" t="s">
        <v>80</v>
      </c>
      <c r="M19" s="12" t="s">
        <v>79</v>
      </c>
      <c r="N19" s="6" t="s">
        <v>190</v>
      </c>
    </row>
    <row r="20" spans="1:14" s="1" customFormat="1" ht="20.100000000000001" customHeight="1" x14ac:dyDescent="0.25">
      <c r="A20" s="6">
        <v>18</v>
      </c>
      <c r="B20" s="12" t="s">
        <v>82</v>
      </c>
      <c r="C20" s="12" t="s">
        <v>86</v>
      </c>
      <c r="D20" s="6"/>
      <c r="E20" s="13" t="s">
        <v>83</v>
      </c>
      <c r="F20" s="13" t="s">
        <v>84</v>
      </c>
      <c r="G20" s="13" t="s">
        <v>232</v>
      </c>
      <c r="H20" s="13">
        <v>658</v>
      </c>
      <c r="I20" s="13">
        <v>8.06</v>
      </c>
      <c r="J20" s="6">
        <v>8</v>
      </c>
      <c r="K20" s="14">
        <v>0.17</v>
      </c>
      <c r="L20" s="13" t="s">
        <v>85</v>
      </c>
      <c r="M20" s="13" t="s">
        <v>187</v>
      </c>
      <c r="N20" s="6" t="s">
        <v>87</v>
      </c>
    </row>
    <row r="21" spans="1:14" s="1" customFormat="1" ht="20.100000000000001" customHeight="1" x14ac:dyDescent="0.25">
      <c r="A21" s="6">
        <v>19</v>
      </c>
      <c r="B21" s="12" t="s">
        <v>88</v>
      </c>
      <c r="C21" s="12" t="s">
        <v>92</v>
      </c>
      <c r="D21" s="6"/>
      <c r="E21" s="13" t="s">
        <v>89</v>
      </c>
      <c r="F21" s="13" t="s">
        <v>90</v>
      </c>
      <c r="G21" s="13" t="s">
        <v>233</v>
      </c>
      <c r="H21" s="13">
        <v>2.59</v>
      </c>
      <c r="I21" s="13">
        <v>8.07</v>
      </c>
      <c r="J21" s="6">
        <v>8</v>
      </c>
      <c r="K21" s="14">
        <v>0.75</v>
      </c>
      <c r="L21" s="13" t="s">
        <v>91</v>
      </c>
      <c r="M21" s="13" t="s">
        <v>187</v>
      </c>
      <c r="N21" s="6" t="s">
        <v>87</v>
      </c>
    </row>
    <row r="22" spans="1:14" s="1" customFormat="1" ht="20.100000000000001" customHeight="1" x14ac:dyDescent="0.25">
      <c r="A22" s="6">
        <v>20</v>
      </c>
      <c r="B22" s="2" t="s">
        <v>93</v>
      </c>
      <c r="C22" s="2" t="s">
        <v>95</v>
      </c>
      <c r="D22" s="6" t="s">
        <v>198</v>
      </c>
      <c r="E22" s="2"/>
      <c r="F22" s="2"/>
      <c r="G22" s="2"/>
      <c r="H22" s="2"/>
      <c r="I22" s="2"/>
      <c r="J22" s="6">
        <v>69</v>
      </c>
      <c r="K22" s="5"/>
      <c r="L22" s="2" t="s">
        <v>94</v>
      </c>
      <c r="M22" s="2"/>
      <c r="N22" s="6" t="s">
        <v>190</v>
      </c>
    </row>
    <row r="23" spans="1:14" s="1" customFormat="1" ht="20.100000000000001" customHeight="1" x14ac:dyDescent="0.25">
      <c r="A23" s="6">
        <v>21</v>
      </c>
      <c r="B23" s="2" t="s">
        <v>96</v>
      </c>
      <c r="C23" s="2" t="s">
        <v>95</v>
      </c>
      <c r="D23" s="6" t="s">
        <v>198</v>
      </c>
      <c r="E23" s="2"/>
      <c r="F23" s="2"/>
      <c r="G23" s="2"/>
      <c r="H23" s="2"/>
      <c r="I23" s="2"/>
      <c r="J23" s="6">
        <v>69</v>
      </c>
      <c r="K23" s="5"/>
      <c r="L23" s="2" t="s">
        <v>97</v>
      </c>
      <c r="M23" s="2"/>
      <c r="N23" s="6" t="s">
        <v>190</v>
      </c>
    </row>
    <row r="24" spans="1:14" s="1" customFormat="1" ht="20.100000000000001" customHeight="1" x14ac:dyDescent="0.25">
      <c r="A24" s="6"/>
      <c r="B24" s="23"/>
      <c r="C24" s="2"/>
      <c r="D24" s="23" t="s">
        <v>194</v>
      </c>
      <c r="E24" s="26" t="s">
        <v>98</v>
      </c>
      <c r="F24" s="24"/>
      <c r="G24" s="24" t="s">
        <v>239</v>
      </c>
      <c r="H24" s="24"/>
      <c r="I24" s="24"/>
      <c r="J24" s="25">
        <f>SUBTOTAL(9,J3:J23)</f>
        <v>352</v>
      </c>
      <c r="K24" s="5"/>
      <c r="L24" s="2"/>
      <c r="M24" s="2"/>
      <c r="N24" s="17"/>
    </row>
    <row r="25" spans="1:14" s="1" customFormat="1" ht="20.100000000000001" customHeight="1" x14ac:dyDescent="0.25">
      <c r="A25" s="6"/>
      <c r="B25" s="23"/>
      <c r="C25" s="2"/>
      <c r="D25" s="23" t="s">
        <v>200</v>
      </c>
      <c r="E25" s="26" t="s">
        <v>203</v>
      </c>
      <c r="F25" s="24"/>
      <c r="G25" s="24" t="s">
        <v>245</v>
      </c>
      <c r="H25" s="24"/>
      <c r="I25" s="24"/>
      <c r="J25" s="25">
        <v>320</v>
      </c>
      <c r="K25" s="5"/>
      <c r="L25" s="2"/>
      <c r="M25" s="2"/>
      <c r="N25" s="17"/>
    </row>
    <row r="26" spans="1:14" s="1" customFormat="1" ht="20.100000000000001" customHeight="1" x14ac:dyDescent="0.25">
      <c r="A26" s="6"/>
      <c r="B26" s="22" t="s">
        <v>193</v>
      </c>
      <c r="C26" s="2"/>
      <c r="D26" s="17"/>
      <c r="E26" s="2"/>
      <c r="F26" s="2"/>
      <c r="G26" s="2"/>
      <c r="H26" s="2"/>
      <c r="I26" s="2"/>
      <c r="J26" s="6"/>
      <c r="K26" s="5"/>
      <c r="L26" s="2"/>
      <c r="M26" s="2"/>
      <c r="N26" s="17"/>
    </row>
    <row r="27" spans="1:14" s="1" customFormat="1" ht="20.100000000000001" customHeight="1" x14ac:dyDescent="0.25">
      <c r="A27" s="6">
        <v>22</v>
      </c>
      <c r="B27" s="7" t="s">
        <v>99</v>
      </c>
      <c r="C27" s="2" t="s">
        <v>164</v>
      </c>
      <c r="D27" s="6" t="s">
        <v>198</v>
      </c>
      <c r="E27" s="2" t="s">
        <v>100</v>
      </c>
      <c r="F27" s="2" t="s">
        <v>100</v>
      </c>
      <c r="G27" s="2" t="s">
        <v>240</v>
      </c>
      <c r="H27" s="2">
        <v>51</v>
      </c>
      <c r="I27" s="2">
        <v>8122</v>
      </c>
      <c r="J27" s="6">
        <v>8</v>
      </c>
      <c r="K27" s="18">
        <v>0.02</v>
      </c>
      <c r="L27" s="2" t="s">
        <v>102</v>
      </c>
      <c r="M27" s="2" t="s">
        <v>101</v>
      </c>
      <c r="N27" s="6" t="s">
        <v>191</v>
      </c>
    </row>
    <row r="28" spans="1:14" s="1" customFormat="1" ht="20.100000000000001" customHeight="1" x14ac:dyDescent="0.25">
      <c r="A28" s="6">
        <v>23</v>
      </c>
      <c r="B28" s="7" t="s">
        <v>103</v>
      </c>
      <c r="C28" s="2" t="s">
        <v>165</v>
      </c>
      <c r="D28" s="6" t="s">
        <v>198</v>
      </c>
      <c r="E28" s="2" t="s">
        <v>104</v>
      </c>
      <c r="F28" s="2" t="s">
        <v>105</v>
      </c>
      <c r="G28" s="2" t="s">
        <v>315</v>
      </c>
      <c r="H28" s="2">
        <v>155</v>
      </c>
      <c r="I28" s="2">
        <v>16470</v>
      </c>
      <c r="J28" s="6">
        <v>16</v>
      </c>
      <c r="K28" s="5">
        <v>7.0000000000000007E-2</v>
      </c>
      <c r="L28" s="2" t="s">
        <v>106</v>
      </c>
      <c r="M28" s="2" t="s">
        <v>181</v>
      </c>
      <c r="N28" s="6" t="s">
        <v>192</v>
      </c>
    </row>
    <row r="29" spans="1:14" s="1" customFormat="1" ht="20.100000000000001" customHeight="1" x14ac:dyDescent="0.25">
      <c r="A29" s="6">
        <v>24</v>
      </c>
      <c r="B29" s="7" t="s">
        <v>107</v>
      </c>
      <c r="C29" s="2" t="s">
        <v>110</v>
      </c>
      <c r="D29" s="6" t="s">
        <v>198</v>
      </c>
      <c r="E29" s="2" t="s">
        <v>234</v>
      </c>
      <c r="F29" s="2" t="s">
        <v>108</v>
      </c>
      <c r="G29" s="2" t="s">
        <v>241</v>
      </c>
      <c r="H29" s="2">
        <v>0</v>
      </c>
      <c r="I29" s="2">
        <v>3945</v>
      </c>
      <c r="J29" s="6">
        <v>4</v>
      </c>
      <c r="K29" s="5">
        <v>0</v>
      </c>
      <c r="L29" s="2" t="s">
        <v>109</v>
      </c>
      <c r="M29" s="2" t="s">
        <v>101</v>
      </c>
      <c r="N29" s="6" t="s">
        <v>195</v>
      </c>
    </row>
    <row r="30" spans="1:14" s="1" customFormat="1" ht="20.100000000000001" customHeight="1" x14ac:dyDescent="0.25">
      <c r="A30" s="6">
        <v>25</v>
      </c>
      <c r="B30" s="7" t="s">
        <v>111</v>
      </c>
      <c r="C30" s="2" t="s">
        <v>115</v>
      </c>
      <c r="D30" s="6" t="s">
        <v>198</v>
      </c>
      <c r="E30" s="2" t="s">
        <v>112</v>
      </c>
      <c r="F30" s="2" t="s">
        <v>113</v>
      </c>
      <c r="G30" s="2" t="s">
        <v>322</v>
      </c>
      <c r="H30" s="2">
        <v>285</v>
      </c>
      <c r="I30" s="2">
        <v>16286</v>
      </c>
      <c r="J30" s="6">
        <v>16</v>
      </c>
      <c r="K30" s="5">
        <v>0.03</v>
      </c>
      <c r="L30" s="2" t="s">
        <v>114</v>
      </c>
      <c r="M30" s="2" t="s">
        <v>101</v>
      </c>
      <c r="N30" s="6" t="s">
        <v>195</v>
      </c>
    </row>
    <row r="31" spans="1:14" s="16" customFormat="1" ht="20.100000000000001" customHeight="1" x14ac:dyDescent="0.25">
      <c r="A31" s="6">
        <v>26</v>
      </c>
      <c r="B31" s="7" t="s">
        <v>116</v>
      </c>
      <c r="C31" s="2" t="s">
        <v>178</v>
      </c>
      <c r="D31" s="6" t="s">
        <v>198</v>
      </c>
      <c r="E31" s="2" t="s">
        <v>117</v>
      </c>
      <c r="F31" s="2" t="s">
        <v>117</v>
      </c>
      <c r="G31" s="2" t="s">
        <v>242</v>
      </c>
      <c r="H31" s="2">
        <v>51</v>
      </c>
      <c r="I31" s="2">
        <v>8062</v>
      </c>
      <c r="J31" s="6">
        <v>8</v>
      </c>
      <c r="K31" s="5">
        <v>0.05</v>
      </c>
      <c r="L31" s="2" t="s">
        <v>118</v>
      </c>
      <c r="M31" s="2" t="s">
        <v>181</v>
      </c>
      <c r="N31" s="6" t="s">
        <v>195</v>
      </c>
    </row>
    <row r="32" spans="1:14" s="16" customFormat="1" ht="20.100000000000001" customHeight="1" x14ac:dyDescent="0.25">
      <c r="A32" s="6">
        <v>27</v>
      </c>
      <c r="B32" s="7" t="s">
        <v>119</v>
      </c>
      <c r="C32" s="2" t="s">
        <v>196</v>
      </c>
      <c r="D32" s="6" t="s">
        <v>198</v>
      </c>
      <c r="E32" s="2" t="s">
        <v>120</v>
      </c>
      <c r="F32" s="2" t="s">
        <v>121</v>
      </c>
      <c r="G32" s="2" t="s">
        <v>228</v>
      </c>
      <c r="H32" s="2">
        <v>155</v>
      </c>
      <c r="I32" s="2">
        <v>8244</v>
      </c>
      <c r="J32" s="6">
        <v>8</v>
      </c>
      <c r="K32" s="5">
        <v>0.05</v>
      </c>
      <c r="L32" s="2" t="s">
        <v>122</v>
      </c>
      <c r="M32" s="2" t="s">
        <v>182</v>
      </c>
      <c r="N32" s="19" t="s">
        <v>188</v>
      </c>
    </row>
    <row r="33" spans="1:14" s="16" customFormat="1" ht="20.100000000000001" customHeight="1" x14ac:dyDescent="0.25">
      <c r="A33" s="6">
        <v>28</v>
      </c>
      <c r="B33" s="7" t="s">
        <v>123</v>
      </c>
      <c r="C33" s="2" t="s">
        <v>166</v>
      </c>
      <c r="D33" s="6"/>
      <c r="E33" s="2" t="s">
        <v>124</v>
      </c>
      <c r="F33" s="2" t="s">
        <v>124</v>
      </c>
      <c r="G33" s="2" t="s">
        <v>242</v>
      </c>
      <c r="H33" s="2">
        <v>25</v>
      </c>
      <c r="I33" s="2">
        <v>8246</v>
      </c>
      <c r="J33" s="6">
        <v>8</v>
      </c>
      <c r="K33" s="5">
        <v>0.03</v>
      </c>
      <c r="L33" s="2" t="s">
        <v>125</v>
      </c>
      <c r="M33" s="2" t="s">
        <v>182</v>
      </c>
      <c r="N33" s="6" t="s">
        <v>12</v>
      </c>
    </row>
    <row r="34" spans="1:14" s="16" customFormat="1" ht="20.100000000000001" customHeight="1" x14ac:dyDescent="0.25">
      <c r="A34" s="6">
        <v>29</v>
      </c>
      <c r="B34" s="2" t="s">
        <v>126</v>
      </c>
      <c r="C34" s="2" t="s">
        <v>168</v>
      </c>
      <c r="D34" s="19"/>
      <c r="E34" s="2" t="s">
        <v>127</v>
      </c>
      <c r="F34" s="2" t="s">
        <v>127</v>
      </c>
      <c r="G34" s="2" t="s">
        <v>242</v>
      </c>
      <c r="H34" s="2">
        <v>25</v>
      </c>
      <c r="I34" s="2">
        <v>8249</v>
      </c>
      <c r="J34" s="6">
        <v>8</v>
      </c>
      <c r="K34" s="5">
        <v>0.21</v>
      </c>
      <c r="L34" s="2" t="s">
        <v>128</v>
      </c>
      <c r="M34" s="2" t="s">
        <v>183</v>
      </c>
      <c r="N34" s="19" t="s">
        <v>188</v>
      </c>
    </row>
    <row r="35" spans="1:14" ht="20.100000000000001" customHeight="1" x14ac:dyDescent="0.25">
      <c r="A35" s="28"/>
      <c r="B35" s="23"/>
      <c r="C35" s="2"/>
      <c r="D35" s="23" t="s">
        <v>194</v>
      </c>
      <c r="E35" s="26" t="s">
        <v>243</v>
      </c>
      <c r="F35" s="24"/>
      <c r="G35" s="24" t="s">
        <v>323</v>
      </c>
      <c r="H35" s="24"/>
      <c r="I35" s="24"/>
      <c r="J35" s="25">
        <v>76</v>
      </c>
      <c r="K35" s="5"/>
      <c r="L35" s="2"/>
      <c r="M35" s="2"/>
      <c r="N35" s="3"/>
    </row>
    <row r="36" spans="1:14" ht="20.100000000000001" customHeight="1" x14ac:dyDescent="0.25">
      <c r="A36" s="28"/>
      <c r="B36" s="23"/>
      <c r="C36" s="2"/>
      <c r="D36" s="23" t="s">
        <v>200</v>
      </c>
      <c r="E36" s="26" t="s">
        <v>320</v>
      </c>
      <c r="F36" s="24"/>
      <c r="G36" s="24" t="s">
        <v>324</v>
      </c>
      <c r="H36" s="24"/>
      <c r="I36" s="24"/>
      <c r="J36" s="25">
        <v>60</v>
      </c>
      <c r="K36" s="5"/>
      <c r="L36" s="2"/>
      <c r="M36" s="2"/>
      <c r="N36" s="3"/>
    </row>
    <row r="37" spans="1:14" ht="20.100000000000001" customHeight="1" x14ac:dyDescent="0.25">
      <c r="B37" s="30"/>
      <c r="D37" s="30" t="s">
        <v>201</v>
      </c>
      <c r="E37" s="31" t="s">
        <v>244</v>
      </c>
      <c r="F37" s="31"/>
      <c r="G37" s="31" t="s">
        <v>325</v>
      </c>
      <c r="H37" s="31"/>
      <c r="I37" s="31"/>
      <c r="J37" s="31">
        <v>428</v>
      </c>
    </row>
    <row r="38" spans="1:14" ht="20.100000000000001" customHeight="1" x14ac:dyDescent="0.25">
      <c r="D38" s="30" t="s">
        <v>202</v>
      </c>
      <c r="E38" s="31" t="s">
        <v>321</v>
      </c>
      <c r="F38" s="31"/>
      <c r="G38" s="31" t="s">
        <v>326</v>
      </c>
      <c r="H38" s="31"/>
      <c r="I38" s="31"/>
      <c r="J38" s="31">
        <v>388</v>
      </c>
    </row>
    <row r="39" spans="1:14" ht="20.100000000000001" customHeight="1" x14ac:dyDescent="0.25">
      <c r="D39" s="30" t="s">
        <v>208</v>
      </c>
    </row>
    <row r="40" spans="1:14" ht="20.100000000000001" customHeight="1" x14ac:dyDescent="0.25">
      <c r="A40" s="47" t="s">
        <v>218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20.100000000000001" customHeight="1" x14ac:dyDescent="0.25">
      <c r="A41" s="47" t="s">
        <v>219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ht="20.100000000000001" customHeight="1" x14ac:dyDescent="0.25">
      <c r="A42" s="47" t="s">
        <v>220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 ht="20.100000000000001" customHeight="1" x14ac:dyDescent="0.25">
      <c r="A43" s="47" t="s">
        <v>221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</sheetData>
  <mergeCells count="4">
    <mergeCell ref="A42:N42"/>
    <mergeCell ref="A43:N43"/>
    <mergeCell ref="A40:N40"/>
    <mergeCell ref="A41:N41"/>
  </mergeCells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="85" zoomScaleNormal="85" workbookViewId="0">
      <selection activeCell="K15" sqref="K15"/>
    </sheetView>
  </sheetViews>
  <sheetFormatPr defaultRowHeight="15.75" x14ac:dyDescent="0.25"/>
  <cols>
    <col min="1" max="1" width="23.625" style="36" customWidth="1"/>
    <col min="2" max="2" width="21.625" style="36" customWidth="1"/>
    <col min="3" max="3" width="7.625" style="36" customWidth="1"/>
    <col min="4" max="4" width="17.625" style="36" customWidth="1"/>
    <col min="5" max="5" width="22.625" style="36" customWidth="1"/>
    <col min="6" max="6" width="18.625" style="36" customWidth="1"/>
    <col min="7" max="7" width="20.625" style="36" customWidth="1"/>
    <col min="8" max="8" width="7.625" style="36" customWidth="1"/>
    <col min="9" max="9" width="15.625" style="36" customWidth="1"/>
    <col min="10" max="10" width="18.625" style="36" customWidth="1"/>
    <col min="11" max="11" width="15.625" style="36" customWidth="1"/>
    <col min="12" max="12" width="19.875" style="36" customWidth="1"/>
    <col min="13" max="16384" width="9" style="36"/>
  </cols>
  <sheetData>
    <row r="1" spans="1:11" ht="20.100000000000001" customHeight="1" x14ac:dyDescent="0.25">
      <c r="A1" s="33" t="s">
        <v>146</v>
      </c>
      <c r="B1" s="34" t="s">
        <v>141</v>
      </c>
      <c r="C1" s="35"/>
      <c r="D1" s="48" t="s">
        <v>211</v>
      </c>
      <c r="E1" s="52"/>
      <c r="F1" s="52"/>
      <c r="G1" s="49"/>
    </row>
    <row r="2" spans="1:11" ht="20.100000000000001" customHeight="1" x14ac:dyDescent="0.25">
      <c r="A2" s="37" t="s">
        <v>135</v>
      </c>
      <c r="B2" s="34" t="s">
        <v>134</v>
      </c>
      <c r="C2" s="35"/>
      <c r="D2" s="50"/>
      <c r="E2" s="53"/>
      <c r="F2" s="53"/>
      <c r="G2" s="51"/>
      <c r="I2" s="35"/>
    </row>
    <row r="3" spans="1:11" ht="20.100000000000001" customHeight="1" x14ac:dyDescent="0.25">
      <c r="A3" s="38" t="s">
        <v>131</v>
      </c>
      <c r="B3" s="34" t="s">
        <v>130</v>
      </c>
      <c r="C3" s="35"/>
      <c r="D3" s="38"/>
      <c r="E3" s="42" t="s">
        <v>147</v>
      </c>
      <c r="F3" s="42" t="s">
        <v>212</v>
      </c>
      <c r="G3" s="34" t="s">
        <v>224</v>
      </c>
      <c r="I3" s="48" t="s">
        <v>150</v>
      </c>
      <c r="J3" s="49"/>
    </row>
    <row r="4" spans="1:11" ht="20.100000000000001" customHeight="1" x14ac:dyDescent="0.25">
      <c r="A4" s="38" t="s">
        <v>139</v>
      </c>
      <c r="B4" s="39" t="s">
        <v>129</v>
      </c>
      <c r="C4" s="35"/>
      <c r="D4" s="38" t="s">
        <v>143</v>
      </c>
      <c r="E4" s="34" t="s">
        <v>317</v>
      </c>
      <c r="F4" s="34" t="s">
        <v>145</v>
      </c>
      <c r="G4" s="34" t="s">
        <v>319</v>
      </c>
      <c r="I4" s="50"/>
      <c r="J4" s="51"/>
    </row>
    <row r="5" spans="1:11" ht="20.100000000000001" customHeight="1" x14ac:dyDescent="0.25">
      <c r="A5" s="40" t="s">
        <v>138</v>
      </c>
      <c r="B5" s="34" t="s">
        <v>209</v>
      </c>
      <c r="C5" s="35"/>
      <c r="D5" s="38" t="s">
        <v>144</v>
      </c>
      <c r="E5" s="34" t="s">
        <v>205</v>
      </c>
      <c r="F5" s="34" t="s">
        <v>213</v>
      </c>
      <c r="G5" s="34" t="s">
        <v>214</v>
      </c>
      <c r="I5" s="43" t="s">
        <v>143</v>
      </c>
      <c r="J5" s="34" t="s">
        <v>328</v>
      </c>
      <c r="K5" s="44" t="s">
        <v>327</v>
      </c>
    </row>
    <row r="6" spans="1:11" ht="20.100000000000001" customHeight="1" x14ac:dyDescent="0.25">
      <c r="A6" s="40" t="s">
        <v>140</v>
      </c>
      <c r="B6" s="34" t="s">
        <v>133</v>
      </c>
      <c r="D6" s="45" t="s">
        <v>216</v>
      </c>
      <c r="E6" s="45"/>
      <c r="F6" s="45"/>
      <c r="G6" s="45"/>
      <c r="I6" s="43" t="s">
        <v>151</v>
      </c>
      <c r="J6" s="34" t="s">
        <v>329</v>
      </c>
    </row>
    <row r="7" spans="1:11" ht="20.100000000000001" customHeight="1" x14ac:dyDescent="0.25">
      <c r="A7" s="46"/>
      <c r="B7" s="54" t="s">
        <v>248</v>
      </c>
      <c r="D7" s="46" t="s">
        <v>318</v>
      </c>
      <c r="I7" s="43" t="s">
        <v>152</v>
      </c>
      <c r="J7" s="34" t="s">
        <v>217</v>
      </c>
    </row>
    <row r="8" spans="1:11" ht="20.100000000000001" customHeight="1" x14ac:dyDescent="0.25">
      <c r="A8" s="46"/>
      <c r="B8" s="54" t="s">
        <v>247</v>
      </c>
      <c r="D8" s="46" t="s">
        <v>215</v>
      </c>
      <c r="I8" s="36" t="s">
        <v>222</v>
      </c>
    </row>
    <row r="9" spans="1:11" ht="20.100000000000001" customHeight="1" x14ac:dyDescent="0.25">
      <c r="A9" s="37"/>
      <c r="B9" s="35"/>
      <c r="I9" s="36" t="s">
        <v>223</v>
      </c>
    </row>
    <row r="10" spans="1:11" ht="20.100000000000001" customHeight="1" x14ac:dyDescent="0.25">
      <c r="A10" s="41" t="s">
        <v>132</v>
      </c>
      <c r="B10" s="34" t="s">
        <v>141</v>
      </c>
      <c r="D10" s="48" t="s">
        <v>207</v>
      </c>
      <c r="E10" s="49"/>
    </row>
    <row r="11" spans="1:11" ht="20.100000000000001" customHeight="1" x14ac:dyDescent="0.25">
      <c r="A11" s="40" t="s">
        <v>135</v>
      </c>
      <c r="B11" s="34" t="s">
        <v>134</v>
      </c>
      <c r="C11" s="35"/>
      <c r="D11" s="50"/>
      <c r="E11" s="51"/>
    </row>
    <row r="12" spans="1:11" ht="20.100000000000001" customHeight="1" x14ac:dyDescent="0.25">
      <c r="A12" s="38" t="s">
        <v>131</v>
      </c>
      <c r="B12" s="34" t="s">
        <v>136</v>
      </c>
      <c r="C12" s="35"/>
      <c r="D12" s="43" t="s">
        <v>143</v>
      </c>
      <c r="E12" s="34" t="s">
        <v>153</v>
      </c>
      <c r="H12" s="36">
        <v>1.1000000000000001</v>
      </c>
      <c r="I12" s="36">
        <f>ROUND(7.52*H12,2)</f>
        <v>8.27</v>
      </c>
    </row>
    <row r="13" spans="1:11" ht="20.100000000000001" customHeight="1" x14ac:dyDescent="0.25">
      <c r="A13" s="40" t="s">
        <v>138</v>
      </c>
      <c r="B13" s="39" t="s">
        <v>210</v>
      </c>
      <c r="C13" s="35"/>
      <c r="D13" s="43" t="s">
        <v>206</v>
      </c>
      <c r="E13" s="34" t="s">
        <v>249</v>
      </c>
      <c r="I13" s="36">
        <f>ROUND(I12*H12,2)</f>
        <v>9.1</v>
      </c>
    </row>
    <row r="14" spans="1:11" ht="20.100000000000001" customHeight="1" x14ac:dyDescent="0.25">
      <c r="A14" s="40" t="s">
        <v>140</v>
      </c>
      <c r="B14" s="34" t="s">
        <v>137</v>
      </c>
      <c r="D14" s="43" t="s">
        <v>154</v>
      </c>
      <c r="E14" s="34" t="s">
        <v>250</v>
      </c>
      <c r="I14" s="36">
        <f>ROUND(I13*H12,2)</f>
        <v>10.01</v>
      </c>
    </row>
    <row r="15" spans="1:11" ht="20.100000000000001" customHeight="1" x14ac:dyDescent="0.25">
      <c r="B15" s="35"/>
      <c r="D15" s="36" t="s">
        <v>251</v>
      </c>
      <c r="I15" s="36">
        <f>ROUND(I14*H12,2)</f>
        <v>11.01</v>
      </c>
    </row>
    <row r="16" spans="1:11" ht="20.100000000000001" customHeight="1" x14ac:dyDescent="0.25">
      <c r="A16" s="41" t="s">
        <v>132</v>
      </c>
      <c r="B16" s="34" t="s">
        <v>142</v>
      </c>
      <c r="I16" s="36">
        <f>ROUND(I15*H12,2)</f>
        <v>12.11</v>
      </c>
    </row>
    <row r="17" spans="1:9" ht="18" customHeight="1" x14ac:dyDescent="0.25">
      <c r="A17" s="38" t="s">
        <v>148</v>
      </c>
      <c r="B17" s="39" t="s">
        <v>316</v>
      </c>
      <c r="I17" s="36">
        <f>ROUND(I16*H12,2)</f>
        <v>13.32</v>
      </c>
    </row>
    <row r="18" spans="1:9" ht="18" customHeight="1" x14ac:dyDescent="0.25">
      <c r="A18" s="38" t="s">
        <v>149</v>
      </c>
      <c r="B18" s="39" t="s">
        <v>204</v>
      </c>
    </row>
    <row r="19" spans="1:9" ht="18" customHeight="1" x14ac:dyDescent="0.25">
      <c r="A19" s="46"/>
      <c r="B19" s="54" t="s">
        <v>246</v>
      </c>
    </row>
    <row r="20" spans="1:9" ht="18" customHeight="1" x14ac:dyDescent="0.25">
      <c r="A20" s="35"/>
      <c r="B20" s="35"/>
    </row>
    <row r="21" spans="1:9" ht="18" customHeight="1" x14ac:dyDescent="0.25">
      <c r="A21" s="35"/>
      <c r="B21" s="35"/>
    </row>
    <row r="22" spans="1:9" ht="18" customHeight="1" x14ac:dyDescent="0.25"/>
  </sheetData>
  <mergeCells count="3">
    <mergeCell ref="D10:E11"/>
    <mergeCell ref="D1:G2"/>
    <mergeCell ref="I3:J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6F15-E55E-4D8D-A7C2-A7609BF928E5}">
  <sheetPr>
    <pageSetUpPr fitToPage="1"/>
  </sheetPr>
  <dimension ref="A1:J40"/>
  <sheetViews>
    <sheetView topLeftCell="A15" workbookViewId="0">
      <selection activeCell="D13" sqref="D13"/>
    </sheetView>
  </sheetViews>
  <sheetFormatPr defaultColWidth="10.875" defaultRowHeight="16.5" x14ac:dyDescent="0.25"/>
  <cols>
    <col min="1" max="1" width="5.625" style="60" customWidth="1"/>
    <col min="2" max="2" width="8.625" style="60" customWidth="1"/>
    <col min="3" max="3" width="15.625" style="56" customWidth="1"/>
    <col min="4" max="4" width="72.625" style="60" customWidth="1"/>
    <col min="5" max="5" width="13.625" style="60" customWidth="1"/>
    <col min="6" max="6" width="7.625" style="60" customWidth="1"/>
    <col min="7" max="7" width="13.625" style="60" customWidth="1"/>
    <col min="8" max="10" width="0" style="60" hidden="1" customWidth="1"/>
    <col min="11" max="16384" width="10.875" style="60"/>
  </cols>
  <sheetData>
    <row r="1" spans="1:10" s="56" customFormat="1" ht="99.95" customHeight="1" x14ac:dyDescent="0.25">
      <c r="A1" s="55"/>
      <c r="B1" s="55"/>
      <c r="C1" s="55"/>
      <c r="D1" s="55"/>
      <c r="E1" s="55"/>
      <c r="F1" s="55"/>
      <c r="G1" s="55"/>
    </row>
    <row r="2" spans="1:10" s="56" customFormat="1" ht="21" x14ac:dyDescent="0.3">
      <c r="A2" s="57" t="s">
        <v>252</v>
      </c>
      <c r="B2" s="57"/>
      <c r="C2" s="57"/>
      <c r="D2" s="57"/>
      <c r="E2" s="57"/>
      <c r="F2" s="57"/>
      <c r="G2" s="57"/>
    </row>
    <row r="3" spans="1:10" s="56" customFormat="1" x14ac:dyDescent="0.25">
      <c r="A3" s="58" t="s">
        <v>253</v>
      </c>
      <c r="B3" s="58"/>
      <c r="C3" s="58"/>
      <c r="D3" s="58"/>
      <c r="E3" s="58"/>
      <c r="F3" s="58"/>
      <c r="G3" s="58"/>
    </row>
    <row r="4" spans="1:10" x14ac:dyDescent="0.25">
      <c r="A4" s="59" t="s">
        <v>254</v>
      </c>
      <c r="B4" s="59"/>
      <c r="C4" s="59"/>
      <c r="D4" s="59"/>
      <c r="E4" s="59" t="s">
        <v>255</v>
      </c>
      <c r="F4" s="59"/>
      <c r="G4" s="59"/>
    </row>
    <row r="5" spans="1:10" x14ac:dyDescent="0.25">
      <c r="A5" s="59" t="s">
        <v>308</v>
      </c>
      <c r="B5" s="59"/>
      <c r="C5" s="59"/>
      <c r="D5" s="59"/>
      <c r="E5" s="59" t="s">
        <v>256</v>
      </c>
      <c r="F5" s="59"/>
      <c r="G5" s="59"/>
    </row>
    <row r="6" spans="1:10" x14ac:dyDescent="0.25">
      <c r="A6" s="59" t="s">
        <v>309</v>
      </c>
      <c r="B6" s="59"/>
      <c r="C6" s="59"/>
      <c r="D6" s="59"/>
      <c r="E6" s="59" t="s">
        <v>257</v>
      </c>
      <c r="F6" s="59"/>
      <c r="G6" s="59"/>
    </row>
    <row r="7" spans="1:10" x14ac:dyDescent="0.25">
      <c r="A7" s="59" t="s">
        <v>310</v>
      </c>
      <c r="B7" s="59"/>
      <c r="C7" s="59"/>
      <c r="D7" s="59"/>
      <c r="E7" s="59" t="s">
        <v>258</v>
      </c>
      <c r="F7" s="59"/>
      <c r="G7" s="59"/>
    </row>
    <row r="8" spans="1:10" x14ac:dyDescent="0.25">
      <c r="A8" s="61" t="s">
        <v>311</v>
      </c>
      <c r="B8" s="61"/>
      <c r="C8" s="61"/>
      <c r="D8" s="61"/>
      <c r="E8" s="61"/>
      <c r="F8" s="61"/>
      <c r="G8" s="61"/>
    </row>
    <row r="9" spans="1:10" s="56" customFormat="1" x14ac:dyDescent="0.25">
      <c r="A9" s="62" t="s">
        <v>259</v>
      </c>
      <c r="B9" s="62" t="s">
        <v>260</v>
      </c>
      <c r="C9" s="62" t="s">
        <v>261</v>
      </c>
      <c r="D9" s="62" t="s">
        <v>262</v>
      </c>
      <c r="E9" s="62" t="s">
        <v>263</v>
      </c>
      <c r="F9" s="62" t="s">
        <v>264</v>
      </c>
      <c r="G9" s="62" t="s">
        <v>265</v>
      </c>
    </row>
    <row r="10" spans="1:10" s="65" customFormat="1" ht="19.5" x14ac:dyDescent="0.3">
      <c r="A10" s="63" t="s">
        <v>266</v>
      </c>
      <c r="B10" s="63"/>
      <c r="C10" s="63"/>
      <c r="D10" s="64" t="s">
        <v>267</v>
      </c>
      <c r="E10" s="63"/>
      <c r="F10" s="63"/>
      <c r="G10" s="63"/>
    </row>
    <row r="11" spans="1:10" s="69" customFormat="1" ht="180" customHeight="1" x14ac:dyDescent="0.25">
      <c r="A11" s="66">
        <v>1</v>
      </c>
      <c r="B11" s="67" t="s">
        <v>268</v>
      </c>
      <c r="C11" s="66" t="s">
        <v>269</v>
      </c>
      <c r="D11" s="67" t="s">
        <v>270</v>
      </c>
      <c r="E11" s="68">
        <v>1089000</v>
      </c>
      <c r="F11" s="68">
        <v>2</v>
      </c>
      <c r="G11" s="68">
        <f>E11*F11</f>
        <v>2178000</v>
      </c>
      <c r="H11" s="69">
        <v>600000</v>
      </c>
    </row>
    <row r="12" spans="1:10" s="69" customFormat="1" ht="120" customHeight="1" x14ac:dyDescent="0.25">
      <c r="A12" s="66">
        <v>2</v>
      </c>
      <c r="B12" s="67" t="s">
        <v>271</v>
      </c>
      <c r="C12" s="70" t="s">
        <v>272</v>
      </c>
      <c r="D12" s="71" t="s">
        <v>312</v>
      </c>
      <c r="E12" s="68">
        <v>190000</v>
      </c>
      <c r="F12" s="68">
        <v>2</v>
      </c>
      <c r="G12" s="68">
        <f>E12*F12</f>
        <v>380000</v>
      </c>
    </row>
    <row r="13" spans="1:10" s="69" customFormat="1" ht="115.5" x14ac:dyDescent="0.25">
      <c r="A13" s="66">
        <v>3</v>
      </c>
      <c r="B13" s="72" t="s">
        <v>273</v>
      </c>
      <c r="C13" s="73" t="s">
        <v>274</v>
      </c>
      <c r="D13" s="74" t="s">
        <v>313</v>
      </c>
      <c r="E13" s="75">
        <v>94000</v>
      </c>
      <c r="F13" s="75">
        <v>2</v>
      </c>
      <c r="G13" s="68">
        <f t="shared" ref="G13:G14" si="0">E13*F13</f>
        <v>188000</v>
      </c>
      <c r="H13" s="69">
        <v>13500</v>
      </c>
    </row>
    <row r="14" spans="1:10" s="83" customFormat="1" ht="42.75" x14ac:dyDescent="0.25">
      <c r="A14" s="76">
        <v>4</v>
      </c>
      <c r="B14" s="77" t="s">
        <v>275</v>
      </c>
      <c r="C14" s="78" t="s">
        <v>276</v>
      </c>
      <c r="D14" s="79" t="s">
        <v>277</v>
      </c>
      <c r="E14" s="80">
        <v>195000</v>
      </c>
      <c r="F14" s="80">
        <v>1</v>
      </c>
      <c r="G14" s="81">
        <f t="shared" si="0"/>
        <v>195000</v>
      </c>
      <c r="H14" s="82">
        <v>155000</v>
      </c>
      <c r="I14" s="82">
        <f t="shared" ref="I14" si="1">F14*H14</f>
        <v>155000</v>
      </c>
      <c r="J14" s="83" t="s">
        <v>278</v>
      </c>
    </row>
    <row r="15" spans="1:10" s="65" customFormat="1" ht="19.5" x14ac:dyDescent="0.3">
      <c r="A15" s="63" t="s">
        <v>279</v>
      </c>
      <c r="B15" s="63"/>
      <c r="C15" s="63"/>
      <c r="D15" s="64" t="s">
        <v>280</v>
      </c>
      <c r="E15" s="63"/>
      <c r="F15" s="63"/>
      <c r="G15" s="63"/>
    </row>
    <row r="16" spans="1:10" s="69" customFormat="1" ht="33" x14ac:dyDescent="0.25">
      <c r="A16" s="66">
        <v>1</v>
      </c>
      <c r="B16" s="67" t="s">
        <v>281</v>
      </c>
      <c r="C16" s="66" t="s">
        <v>269</v>
      </c>
      <c r="D16" s="67" t="s">
        <v>282</v>
      </c>
      <c r="E16" s="68">
        <v>225000</v>
      </c>
      <c r="F16" s="68">
        <v>2</v>
      </c>
      <c r="G16" s="68">
        <f>E16*F16</f>
        <v>450000</v>
      </c>
    </row>
    <row r="17" spans="1:7" s="69" customFormat="1" ht="33" x14ac:dyDescent="0.25">
      <c r="A17" s="66">
        <v>2</v>
      </c>
      <c r="B17" s="67"/>
      <c r="C17" s="66" t="s">
        <v>283</v>
      </c>
      <c r="D17" s="74" t="s">
        <v>284</v>
      </c>
      <c r="E17" s="75">
        <v>120000</v>
      </c>
      <c r="F17" s="75">
        <v>1</v>
      </c>
      <c r="G17" s="68">
        <f>E17*F17</f>
        <v>120000</v>
      </c>
    </row>
    <row r="18" spans="1:7" s="65" customFormat="1" ht="19.5" x14ac:dyDescent="0.3">
      <c r="A18" s="63" t="s">
        <v>285</v>
      </c>
      <c r="B18" s="63"/>
      <c r="C18" s="63"/>
      <c r="D18" s="64" t="s">
        <v>286</v>
      </c>
      <c r="E18" s="63"/>
      <c r="F18" s="63"/>
      <c r="G18" s="63"/>
    </row>
    <row r="19" spans="1:7" s="69" customFormat="1" ht="140.1" customHeight="1" x14ac:dyDescent="0.25">
      <c r="A19" s="84">
        <v>1</v>
      </c>
      <c r="B19" s="85" t="s">
        <v>287</v>
      </c>
      <c r="C19" s="84" t="s">
        <v>288</v>
      </c>
      <c r="D19" s="86" t="s">
        <v>314</v>
      </c>
      <c r="E19" s="87">
        <v>120000</v>
      </c>
      <c r="F19" s="87">
        <v>1</v>
      </c>
      <c r="G19" s="88">
        <f t="shared" ref="G19" si="2">E19*F19</f>
        <v>120000</v>
      </c>
    </row>
    <row r="20" spans="1:7" s="69" customFormat="1" ht="60" customHeight="1" x14ac:dyDescent="0.25">
      <c r="A20" s="89"/>
      <c r="B20" s="90"/>
      <c r="C20" s="89"/>
      <c r="D20" s="91"/>
      <c r="E20" s="92"/>
      <c r="F20" s="92"/>
      <c r="G20" s="93"/>
    </row>
    <row r="21" spans="1:7" x14ac:dyDescent="0.25">
      <c r="A21" s="94" t="s">
        <v>289</v>
      </c>
      <c r="B21" s="95"/>
      <c r="C21" s="95"/>
      <c r="D21" s="95"/>
      <c r="E21" s="95"/>
      <c r="F21" s="95"/>
      <c r="G21" s="96">
        <f>SUM(G11:G19)</f>
        <v>3631000</v>
      </c>
    </row>
    <row r="22" spans="1:7" x14ac:dyDescent="0.25">
      <c r="A22" s="97" t="s">
        <v>290</v>
      </c>
      <c r="B22" s="98"/>
      <c r="C22" s="98"/>
      <c r="D22" s="98"/>
      <c r="E22" s="98"/>
      <c r="F22" s="98"/>
      <c r="G22" s="99">
        <f>G21*0.05</f>
        <v>181550</v>
      </c>
    </row>
    <row r="23" spans="1:7" x14ac:dyDescent="0.25">
      <c r="A23" s="100" t="s">
        <v>291</v>
      </c>
      <c r="B23" s="101"/>
      <c r="C23" s="101"/>
      <c r="D23" s="101"/>
      <c r="E23" s="101"/>
      <c r="F23" s="101"/>
      <c r="G23" s="102">
        <f>G21+G22</f>
        <v>3812550</v>
      </c>
    </row>
    <row r="24" spans="1:7" hidden="1" x14ac:dyDescent="0.25">
      <c r="A24" s="103"/>
      <c r="B24" s="104"/>
      <c r="C24" s="104"/>
      <c r="D24" s="104"/>
      <c r="E24" s="104"/>
      <c r="F24" s="104"/>
      <c r="G24" s="105"/>
    </row>
    <row r="25" spans="1:7" hidden="1" x14ac:dyDescent="0.25">
      <c r="A25" s="106" t="s">
        <v>292</v>
      </c>
      <c r="B25" s="107"/>
      <c r="C25" s="107"/>
      <c r="D25" s="107"/>
      <c r="E25" s="107"/>
      <c r="F25" s="107"/>
      <c r="G25" s="108"/>
    </row>
    <row r="26" spans="1:7" ht="2.1" customHeight="1" x14ac:dyDescent="0.25">
      <c r="A26" s="103"/>
      <c r="B26" s="104"/>
      <c r="C26" s="104"/>
      <c r="D26" s="104"/>
      <c r="E26" s="104"/>
      <c r="F26" s="104"/>
      <c r="G26" s="105"/>
    </row>
    <row r="27" spans="1:7" ht="24.95" customHeight="1" x14ac:dyDescent="0.25">
      <c r="C27" s="60"/>
      <c r="D27" s="109" t="s">
        <v>293</v>
      </c>
      <c r="E27" s="109"/>
      <c r="F27" s="109"/>
      <c r="G27" s="110"/>
    </row>
    <row r="28" spans="1:7" ht="24.95" customHeight="1" x14ac:dyDescent="0.25">
      <c r="A28" s="111" t="s">
        <v>294</v>
      </c>
      <c r="B28" s="109"/>
      <c r="C28" s="109"/>
      <c r="D28" s="112" t="s">
        <v>295</v>
      </c>
      <c r="E28" s="112"/>
      <c r="F28" s="112"/>
      <c r="G28" s="113"/>
    </row>
    <row r="29" spans="1:7" ht="39.950000000000003" customHeight="1" x14ac:dyDescent="0.25">
      <c r="A29" s="114"/>
      <c r="B29" s="115"/>
      <c r="C29" s="115"/>
      <c r="D29" s="112" t="s">
        <v>296</v>
      </c>
      <c r="E29" s="112"/>
      <c r="F29" s="112"/>
      <c r="G29" s="113"/>
    </row>
    <row r="30" spans="1:7" ht="3.95" customHeight="1" x14ac:dyDescent="0.25">
      <c r="A30" s="114"/>
      <c r="B30" s="115"/>
      <c r="C30" s="115"/>
      <c r="D30" s="112"/>
      <c r="E30" s="112"/>
      <c r="F30" s="112"/>
      <c r="G30" s="113"/>
    </row>
    <row r="31" spans="1:7" ht="33.950000000000003" hidden="1" customHeight="1" x14ac:dyDescent="0.25">
      <c r="A31" s="114"/>
      <c r="B31" s="115"/>
      <c r="C31" s="115"/>
      <c r="D31" s="112"/>
      <c r="E31" s="112"/>
      <c r="F31" s="112"/>
      <c r="G31" s="113"/>
    </row>
    <row r="32" spans="1:7" ht="24.95" customHeight="1" x14ac:dyDescent="0.25">
      <c r="A32" s="116" t="s">
        <v>297</v>
      </c>
      <c r="B32" s="117"/>
      <c r="C32" s="117"/>
      <c r="D32" s="112" t="s">
        <v>298</v>
      </c>
      <c r="E32" s="112"/>
      <c r="F32" s="112"/>
      <c r="G32" s="113"/>
    </row>
    <row r="33" spans="1:7" ht="2.1" customHeight="1" x14ac:dyDescent="0.25">
      <c r="A33" s="118"/>
      <c r="B33" s="119"/>
      <c r="C33" s="120"/>
      <c r="D33" s="119"/>
      <c r="E33" s="119"/>
      <c r="F33" s="119"/>
      <c r="G33" s="121"/>
    </row>
    <row r="34" spans="1:7" ht="20.100000000000001" customHeight="1" x14ac:dyDescent="0.25">
      <c r="A34" s="122"/>
      <c r="B34" s="122"/>
      <c r="C34" s="122"/>
      <c r="D34" s="122"/>
      <c r="E34" s="122"/>
      <c r="F34" s="122"/>
      <c r="G34" s="122"/>
    </row>
    <row r="35" spans="1:7" x14ac:dyDescent="0.25">
      <c r="A35" s="59"/>
      <c r="B35" s="59"/>
      <c r="C35" s="59"/>
      <c r="D35" s="123" t="s">
        <v>299</v>
      </c>
      <c r="E35" s="59" t="s">
        <v>300</v>
      </c>
      <c r="F35" s="59"/>
      <c r="G35" s="59"/>
    </row>
    <row r="36" spans="1:7" ht="20.100000000000001" customHeight="1" x14ac:dyDescent="0.25">
      <c r="A36" s="59"/>
      <c r="B36" s="59"/>
      <c r="C36" s="59"/>
      <c r="D36" s="124" t="s">
        <v>301</v>
      </c>
      <c r="E36" s="124"/>
      <c r="F36" s="124"/>
      <c r="G36" s="124"/>
    </row>
    <row r="37" spans="1:7" x14ac:dyDescent="0.25">
      <c r="A37" s="59"/>
      <c r="B37" s="59"/>
      <c r="C37" s="59"/>
      <c r="D37" s="123" t="s">
        <v>302</v>
      </c>
      <c r="E37" s="59" t="s">
        <v>303</v>
      </c>
      <c r="F37" s="59"/>
      <c r="G37" s="59"/>
    </row>
    <row r="38" spans="1:7" x14ac:dyDescent="0.25">
      <c r="A38" s="59"/>
      <c r="B38" s="59"/>
      <c r="C38" s="125"/>
      <c r="D38" s="123" t="s">
        <v>304</v>
      </c>
      <c r="E38" s="59" t="s">
        <v>305</v>
      </c>
      <c r="F38" s="59"/>
      <c r="G38" s="59"/>
    </row>
    <row r="39" spans="1:7" ht="20.100000000000001" customHeight="1" x14ac:dyDescent="0.25">
      <c r="A39" s="126" t="s">
        <v>306</v>
      </c>
      <c r="B39" s="126"/>
      <c r="C39" s="126"/>
      <c r="D39" s="126"/>
      <c r="E39" s="59" t="s">
        <v>307</v>
      </c>
      <c r="F39" s="59"/>
      <c r="G39" s="59"/>
    </row>
    <row r="40" spans="1:7" ht="39.950000000000003" customHeight="1" x14ac:dyDescent="0.25">
      <c r="A40" s="59"/>
      <c r="B40" s="59"/>
      <c r="C40" s="59"/>
      <c r="D40" s="59"/>
      <c r="E40" s="59"/>
      <c r="F40" s="59"/>
      <c r="G40" s="59"/>
    </row>
  </sheetData>
  <mergeCells count="45">
    <mergeCell ref="A40:G40"/>
    <mergeCell ref="A37:C37"/>
    <mergeCell ref="E37:G37"/>
    <mergeCell ref="A38:B38"/>
    <mergeCell ref="E38:G38"/>
    <mergeCell ref="A39:D39"/>
    <mergeCell ref="E39:G39"/>
    <mergeCell ref="A32:C32"/>
    <mergeCell ref="D32:G32"/>
    <mergeCell ref="A34:G34"/>
    <mergeCell ref="A35:C35"/>
    <mergeCell ref="E35:G35"/>
    <mergeCell ref="A36:C36"/>
    <mergeCell ref="D36:G36"/>
    <mergeCell ref="A26:G26"/>
    <mergeCell ref="D27:G27"/>
    <mergeCell ref="A28:C28"/>
    <mergeCell ref="D28:G28"/>
    <mergeCell ref="A29:C31"/>
    <mergeCell ref="D29:G31"/>
    <mergeCell ref="G19:G20"/>
    <mergeCell ref="A21:F21"/>
    <mergeCell ref="A22:F22"/>
    <mergeCell ref="A23:F23"/>
    <mergeCell ref="A24:G24"/>
    <mergeCell ref="A25:G25"/>
    <mergeCell ref="A19:A20"/>
    <mergeCell ref="B19:B20"/>
    <mergeCell ref="C19:C20"/>
    <mergeCell ref="D19:D20"/>
    <mergeCell ref="E19:E20"/>
    <mergeCell ref="F19:F20"/>
    <mergeCell ref="A6:D6"/>
    <mergeCell ref="E6:G6"/>
    <mergeCell ref="A7:D7"/>
    <mergeCell ref="E7:G7"/>
    <mergeCell ref="A8:D8"/>
    <mergeCell ref="E8:G8"/>
    <mergeCell ref="A1:G1"/>
    <mergeCell ref="A2:G2"/>
    <mergeCell ref="A3:G3"/>
    <mergeCell ref="A4:D4"/>
    <mergeCell ref="E4:G4"/>
    <mergeCell ref="A5:D5"/>
    <mergeCell ref="E5:G5"/>
  </mergeCells>
  <phoneticPr fontId="2" type="noConversion"/>
  <pageMargins left="0.59055118110236227" right="0.59055118110236227" top="0.39370078740157483" bottom="0.39370078740157483" header="0.11811023622047245" footer="0.11811023622047245"/>
  <pageSetup scale="67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現有VM盤點</vt:lpstr>
      <vt:lpstr>G node評估</vt:lpstr>
      <vt:lpstr>報價單HCI 380G</vt:lpstr>
      <vt:lpstr>'報價單HCI 380G'!Print_Area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2021-05-17T01:24:21Z</cp:lastPrinted>
  <dcterms:created xsi:type="dcterms:W3CDTF">2021-04-13T05:51:44Z</dcterms:created>
  <dcterms:modified xsi:type="dcterms:W3CDTF">2021-05-17T01:45:21Z</dcterms:modified>
</cp:coreProperties>
</file>