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JUNI\"/>
    </mc:Choice>
  </mc:AlternateContent>
  <bookViews>
    <workbookView xWindow="17112" yWindow="4416" windowWidth="22620" windowHeight="12672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data!$A$1:$T$268</definedName>
  </definedNames>
  <calcPr calcId="162913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L48" i="2" l="1"/>
  <c r="H48" i="2"/>
  <c r="J2" i="1"/>
  <c r="N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2" i="2"/>
  <c r="E2" i="2"/>
  <c r="H2" i="1" l="1"/>
  <c r="I2" i="1"/>
  <c r="K2" i="1"/>
  <c r="L2" i="1"/>
  <c r="M2" i="1"/>
  <c r="O2" i="1"/>
  <c r="P2" i="1"/>
  <c r="Q2" i="1"/>
  <c r="R2" i="1"/>
  <c r="S2" i="1"/>
  <c r="T2" i="1"/>
  <c r="G2" i="1"/>
  <c r="M48" i="2" l="1"/>
  <c r="N48" i="2"/>
  <c r="O48" i="2"/>
  <c r="F48" i="2"/>
  <c r="P48" i="2"/>
  <c r="G48" i="2"/>
  <c r="Q48" i="2"/>
  <c r="E48" i="2"/>
  <c r="I48" i="2"/>
  <c r="K48" i="2"/>
  <c r="J48" i="2"/>
</calcChain>
</file>

<file path=xl/sharedStrings.xml><?xml version="1.0" encoding="utf-8"?>
<sst xmlns="http://schemas.openxmlformats.org/spreadsheetml/2006/main" count="1895" uniqueCount="642">
  <si>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</si>
  <si>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</si>
  <si>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</si>
  <si>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</si>
  <si>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</si>
  <si>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</si>
  <si>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</si>
  <si>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</si>
  <si>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</si>
  <si>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</si>
  <si>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</si>
  <si>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</si>
  <si>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</si>
  <si>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</si>
  <si>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</si>
  <si>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</si>
  <si>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</si>
  <si>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</si>
  <si>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</si>
  <si>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</si>
  <si>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</si>
  <si>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</si>
  <si>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</si>
  <si>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</si>
  <si>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</si>
  <si>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</si>
  <si>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</si>
  <si>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</si>
  <si>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</si>
  <si>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</si>
  <si>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</si>
  <si>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</si>
  <si>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</si>
  <si>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</si>
  <si>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</si>
  <si>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</si>
  <si>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</si>
  <si>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</si>
  <si>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</si>
  <si>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</si>
  <si>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</si>
  <si>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</si>
  <si>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</si>
  <si>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</si>
  <si>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</si>
  <si>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</si>
  <si>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</si>
  <si>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</si>
  <si>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</si>
  <si>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</si>
  <si>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</si>
  <si>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</si>
  <si>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</si>
  <si>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</si>
  <si>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</si>
  <si>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</si>
  <si>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</si>
  <si>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</si>
  <si>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</si>
  <si>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</si>
  <si>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</si>
  <si>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</si>
  <si>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</si>
  <si>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</si>
  <si>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</si>
  <si>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</si>
  <si>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</si>
  <si>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</si>
  <si>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</si>
  <si>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</si>
  <si>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</si>
  <si>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</si>
  <si>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</si>
  <si>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</si>
  <si>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</si>
  <si>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</si>
  <si>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</si>
  <si>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</si>
  <si>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</si>
  <si>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</si>
  <si>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</si>
  <si>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</si>
  <si>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</si>
  <si>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</si>
  <si>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</si>
  <si>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</si>
  <si>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</si>
  <si>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</si>
  <si>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</si>
  <si>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</si>
  <si>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</si>
  <si>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</si>
  <si>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</si>
  <si>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</si>
  <si>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</si>
  <si>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</si>
  <si>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</si>
  <si>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</si>
  <si>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</si>
  <si>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</si>
  <si>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</si>
  <si>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</si>
  <si>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</si>
  <si>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</si>
  <si>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</si>
  <si>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</si>
  <si>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</si>
  <si>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</si>
  <si>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</si>
  <si>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</si>
  <si>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</si>
  <si>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</si>
  <si>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</si>
  <si>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</si>
  <si>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</si>
  <si>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</si>
  <si>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</si>
  <si>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</si>
  <si>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</si>
  <si>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</si>
  <si>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</si>
  <si>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</si>
  <si>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</si>
  <si>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</si>
  <si>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</si>
  <si>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</si>
  <si>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</si>
  <si>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</si>
  <si>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</si>
  <si>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</si>
  <si>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</si>
  <si>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</si>
  <si>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</si>
  <si>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</si>
  <si>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</si>
  <si>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</si>
  <si>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</si>
  <si>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</si>
  <si>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</si>
  <si>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</si>
  <si>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</si>
  <si>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</si>
  <si>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</si>
  <si>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</si>
  <si>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</si>
  <si>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</si>
  <si>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</si>
  <si>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</si>
  <si>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</si>
  <si>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</si>
  <si>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</si>
  <si>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</si>
  <si>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</si>
  <si>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</si>
  <si>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</si>
  <si>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</si>
  <si>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</si>
  <si>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</si>
  <si>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</si>
  <si>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</si>
  <si>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</si>
  <si>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</si>
  <si>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</si>
  <si>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</si>
  <si>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</si>
  <si>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</si>
  <si>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</si>
  <si>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</si>
  <si>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</si>
  <si>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</si>
  <si>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</si>
  <si>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</si>
  <si>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</si>
  <si>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</si>
  <si>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</si>
  <si>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</si>
  <si>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</si>
  <si>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</si>
  <si>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</si>
  <si>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</si>
  <si>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</si>
  <si>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</si>
  <si>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</si>
  <si>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</si>
  <si>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</si>
  <si>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</si>
  <si>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</si>
  <si>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</si>
  <si>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</si>
  <si>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</si>
  <si>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</si>
  <si>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</si>
  <si>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</si>
  <si>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</si>
  <si>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</si>
  <si>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</si>
  <si>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</si>
  <si>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</si>
  <si>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</si>
  <si>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</si>
  <si>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</si>
  <si>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</si>
  <si>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</si>
  <si>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</si>
  <si>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</si>
  <si>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</si>
  <si>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</si>
  <si>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</si>
  <si>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</si>
  <si>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</si>
  <si>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</si>
  <si>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</si>
  <si>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</si>
  <si>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</si>
  <si>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</si>
  <si>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</si>
  <si>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</si>
  <si>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</si>
  <si>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</si>
  <si>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</si>
  <si>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</si>
  <si>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</si>
  <si>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</si>
  <si>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</si>
  <si>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</si>
  <si>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</si>
  <si>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</si>
  <si>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</si>
  <si>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</si>
  <si>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</si>
  <si>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</si>
  <si>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</si>
  <si>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</si>
  <si>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</si>
  <si>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</si>
  <si>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</si>
  <si>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</si>
  <si>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</si>
  <si>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</si>
  <si>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</si>
  <si>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</si>
  <si>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</si>
  <si>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</si>
  <si>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</si>
  <si>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</si>
  <si>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</si>
  <si>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</si>
  <si>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</si>
  <si>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</si>
  <si>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</si>
  <si>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</si>
  <si>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</si>
  <si>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</si>
  <si>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</si>
  <si>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</si>
  <si>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</si>
  <si>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</si>
  <si>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</si>
  <si>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</si>
  <si>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</si>
  <si>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</si>
  <si>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</si>
  <si>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</si>
  <si>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</si>
  <si>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</si>
  <si>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</si>
  <si>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</si>
  <si>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</si>
  <si>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</si>
  <si>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</si>
  <si>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</si>
  <si>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</si>
  <si>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</si>
  <si>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</si>
  <si>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</si>
  <si>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</si>
  <si>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</si>
  <si>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</si>
  <si>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</si>
  <si>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</si>
  <si>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</si>
  <si>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</si>
  <si>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</si>
  <si>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</si>
  <si>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</si>
  <si>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</si>
  <si>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</si>
  <si>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</si>
  <si>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</si>
  <si>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</si>
  <si>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</si>
  <si>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</si>
  <si>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</si>
  <si>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</si>
  <si>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</si>
  <si>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</si>
  <si>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</si>
  <si>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</si>
  <si>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</si>
  <si>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</si>
  <si>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</si>
  <si>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</si>
  <si>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</si>
  <si>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</si>
  <si>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</si>
  <si>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</si>
  <si>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</si>
  <si>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</si>
  <si>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</si>
  <si>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</si>
  <si>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</si>
  <si>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</si>
  <si>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</si>
  <si>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</si>
  <si>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</si>
  <si>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</si>
  <si>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</si>
  <si>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</si>
  <si>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</si>
  <si>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</si>
  <si>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</si>
  <si>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</si>
  <si>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</si>
  <si>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</si>
  <si>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</si>
  <si>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</si>
  <si>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</si>
  <si>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</si>
  <si>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</si>
  <si>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</si>
  <si>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</si>
  <si>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</si>
  <si>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</si>
  <si>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</si>
  <si>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</si>
  <si>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</si>
  <si>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</si>
  <si>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</si>
  <si>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</si>
  <si>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</si>
  <si>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</si>
  <si>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</si>
  <si>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</si>
  <si>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</si>
  <si>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</si>
  <si>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</si>
  <si>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</si>
  <si>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</si>
  <si>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</si>
  <si>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</si>
  <si>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</si>
  <si>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</si>
  <si>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</si>
  <si>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</si>
  <si>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</si>
  <si>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</si>
  <si>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</si>
  <si>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</si>
  <si>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</si>
  <si>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</si>
  <si>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</si>
  <si>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</si>
  <si>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</si>
  <si>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</si>
  <si>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</si>
  <si>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</si>
  <si>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</si>
  <si>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</si>
  <si>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</si>
  <si>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</si>
  <si>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</si>
  <si>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</si>
  <si>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</si>
  <si>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</si>
  <si>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</si>
  <si>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</si>
  <si>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</si>
  <si>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</si>
  <si>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</si>
  <si>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</si>
  <si>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</si>
  <si>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</si>
  <si>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</si>
  <si>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</si>
  <si>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</si>
  <si>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</si>
  <si>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</si>
  <si>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</si>
  <si>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</si>
  <si>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</si>
  <si>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</si>
  <si>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</si>
  <si>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</si>
  <si>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</si>
  <si>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</si>
  <si>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</si>
  <si>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</si>
  <si>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</si>
  <si>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</si>
  <si>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</si>
  <si>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</si>
  <si>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</si>
  <si>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</si>
  <si>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</si>
  <si>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</si>
  <si>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</si>
  <si>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</si>
  <si>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</si>
  <si>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</si>
  <si>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</si>
  <si>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</si>
  <si>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</si>
  <si>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</si>
  <si>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</si>
  <si>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</si>
  <si>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</si>
  <si>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</si>
  <si>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</si>
  <si>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</si>
  <si>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</si>
  <si>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</si>
  <si>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</si>
  <si>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</si>
  <si>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</si>
  <si>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</si>
  <si>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</si>
  <si>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</si>
  <si>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</si>
  <si>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</si>
  <si>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</si>
  <si>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</si>
  <si>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</si>
  <si>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</si>
  <si>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</si>
  <si>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</si>
  <si>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</si>
  <si>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</si>
  <si>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</si>
  <si>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</si>
  <si>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</si>
  <si>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</si>
  <si>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</si>
  <si>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</si>
  <si>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</si>
  <si>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</si>
  <si>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</si>
  <si>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</si>
  <si>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</si>
  <si>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</si>
  <si>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</si>
  <si>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</si>
  <si>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</si>
  <si>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</si>
  <si>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</si>
  <si>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</si>
  <si>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</si>
  <si>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</si>
  <si>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</si>
  <si>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</si>
  <si>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</si>
  <si>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</si>
  <si>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</si>
  <si>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</si>
  <si>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</si>
  <si>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</si>
  <si>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</si>
  <si>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</si>
  <si>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</si>
  <si>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</si>
  <si>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</si>
  <si>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</si>
  <si>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</si>
  <si>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</si>
  <si>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</si>
  <si>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</si>
  <si>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</si>
  <si>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</si>
  <si>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</si>
  <si>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</si>
  <si>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</si>
  <si>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</si>
  <si>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</si>
  <si>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</si>
  <si>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</si>
  <si>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</si>
  <si>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</si>
  <si>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</si>
  <si>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</si>
  <si>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</si>
  <si>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</si>
  <si>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</si>
  <si>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</si>
  <si>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</si>
  <si>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</si>
  <si>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</si>
  <si>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</si>
  <si>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</si>
  <si>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</si>
  <si>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</si>
  <si>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</si>
  <si>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</si>
  <si>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</si>
  <si>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</si>
  <si>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</si>
  <si>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</si>
  <si>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</si>
  <si>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</si>
  <si>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</si>
  <si>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</si>
  <si>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</si>
  <si>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</si>
  <si>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</si>
  <si>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</si>
  <si>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</si>
  <si>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</si>
  <si>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</si>
  <si>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</si>
  <si>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</si>
  <si>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</si>
  <si>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</si>
  <si>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</si>
  <si>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</si>
  <si>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</si>
  <si>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</si>
  <si>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</si>
  <si>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</si>
  <si>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</si>
  <si>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</si>
  <si>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</si>
  <si>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</si>
  <si>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</si>
  <si>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</si>
  <si>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</si>
  <si>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</si>
  <si>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</si>
  <si>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</si>
  <si>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</si>
  <si>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</si>
  <si>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</si>
  <si>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</si>
  <si>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</si>
  <si>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</si>
  <si>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</si>
  <si>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</si>
  <si>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</si>
  <si>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</si>
  <si>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</si>
  <si>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</si>
  <si>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</si>
  <si>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</si>
  <si>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</si>
  <si>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</si>
  <si>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</si>
  <si>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</si>
  <si>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</si>
  <si>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</si>
  <si>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</si>
  <si>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</si>
  <si>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</si>
  <si>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</si>
  <si>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</si>
  <si>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</si>
  <si>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</si>
  <si>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</si>
  <si>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</si>
  <si>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</si>
  <si>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</si>
  <si>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</si>
  <si>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</si>
  <si>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</si>
  <si>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</si>
  <si>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</si>
  <si>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</si>
  <si>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</si>
  <si>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</si>
  <si>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</si>
  <si>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</si>
  <si>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</si>
  <si>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</si>
  <si>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</si>
  <si>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</si>
  <si>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</si>
  <si>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</si>
  <si>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</si>
  <si>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</si>
  <si>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</si>
  <si>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</si>
  <si>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</si>
  <si>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</si>
  <si>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</si>
  <si>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</si>
  <si>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</si>
  <si>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</si>
  <si>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</si>
  <si>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</si>
  <si>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</si>
  <si>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</si>
  <si>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</si>
  <si>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</si>
  <si>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</si>
  <si>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</si>
  <si>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</si>
  <si>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</si>
  <si>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</si>
  <si>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</si>
  <si>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</si>
  <si>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</si>
  <si>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</si>
  <si>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</si>
  <si>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</si>
  <si>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</si>
  <si>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</si>
  <si>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</si>
  <si>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</si>
  <si>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</si>
  <si>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</si>
  <si>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</si>
  <si>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</si>
  <si>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</si>
  <si>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</si>
  <si>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</si>
  <si>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</si>
  <si>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</si>
  <si>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</si>
  <si>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</si>
  <si>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</si>
  <si>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</si>
  <si>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</si>
  <si>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</si>
  <si>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</si>
  <si>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</si>
  <si>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</si>
  <si>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</si>
  <si>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</si>
  <si>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</si>
  <si>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</si>
  <si>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</si>
  <si>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</si>
  <si>
    <t>ODP Meninggal</t>
  </si>
  <si>
    <t>PDP Meninggal</t>
  </si>
  <si>
    <t>Sum of ODP Meninggal</t>
  </si>
  <si>
    <t>Sum of PDP Meninggal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</si>
</sst>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0" xfId="1" applyBorder="1"/>
    <xf numFmtId="0" fontId="2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012.577861805556" createdVersion="5" refreshedVersion="6" minRefreshableVersion="3" recordCount="270">
  <cacheSource type="worksheet">
    <worksheetSource ref="A1:T271" sheet="data"/>
  </cacheSource>
  <cacheFields count="20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12" maxValue="93069"/>
    </cacheField>
    <cacheField name="Proses Pemantauan" numFmtId="0">
      <sharedItems containsSemiMixedTypes="0" containsString="0" containsNumber="1" containsInteger="1" minValue="0" maxValue="583"/>
    </cacheField>
    <cacheField name="Selesai Pemantauan" numFmtId="0">
      <sharedItems containsSemiMixedTypes="0" containsString="0" containsNumber="1" containsInteger="1" minValue="12" maxValue="92338"/>
    </cacheField>
    <cacheField name="ODP Meninggal" numFmtId="0">
      <sharedItems containsSemiMixedTypes="0" containsString="0" containsNumber="1" containsInteger="1" minValue="0" maxValue="148"/>
    </cacheField>
    <cacheField name="PDP" numFmtId="0">
      <sharedItems containsSemiMixedTypes="0" containsString="0" containsNumber="1" containsInteger="1" minValue="0" maxValue="17690"/>
    </cacheField>
    <cacheField name="Masih Dirawat" numFmtId="0">
      <sharedItems containsSemiMixedTypes="0" containsString="0" containsNumber="1" containsInteger="1" minValue="0" maxValue="736"/>
    </cacheField>
    <cacheField name="Pulang dan Sehat" numFmtId="0">
      <sharedItems containsSemiMixedTypes="0" containsString="0" containsNumber="1" containsInteger="1" minValue="0" maxValue="14950"/>
    </cacheField>
    <cacheField name="PDP Meninggal" numFmtId="0">
      <sharedItems containsSemiMixedTypes="0" containsString="0" containsNumber="1" containsInteger="1" minValue="0" maxValue="2004"/>
    </cacheField>
    <cacheField name="POSITIF" numFmtId="0">
      <sharedItems containsSemiMixedTypes="0" containsString="0" containsNumber="1" containsInteger="1" minValue="0" maxValue="11276"/>
    </cacheField>
    <cacheField name="Dirawat" numFmtId="0">
      <sharedItems containsSemiMixedTypes="0" containsString="0" containsNumber="1" containsInteger="1" minValue="0" maxValue="951"/>
    </cacheField>
    <cacheField name="Sembuh" numFmtId="0">
      <sharedItems containsSemiMixedTypes="0" containsString="0" containsNumber="1" containsInteger="1" minValue="0" maxValue="6512"/>
    </cacheField>
    <cacheField name="Meninggal" numFmtId="0">
      <sharedItems containsSemiMixedTypes="0" containsString="0" containsNumber="1" containsInteger="1" minValue="0" maxValue="641"/>
    </cacheField>
    <cacheField name="Self Isolation" numFmtId="0">
      <sharedItems containsSemiMixedTypes="0" containsString="0" containsNumber="1" containsInteger="1" minValue="0" maxValue="3172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93069"/>
    <n v="583"/>
    <n v="92338"/>
    <n v="148"/>
    <n v="17690"/>
    <n v="736"/>
    <n v="14950"/>
    <n v="2004"/>
    <n v="11276"/>
    <n v="951"/>
    <n v="6512"/>
    <n v="641"/>
    <n v="3172"/>
    <n v="0"/>
  </r>
  <r>
    <x v="1"/>
    <s v="BELUM DIKETAHUI"/>
    <s v="BELUM DIKETAHUI"/>
    <s v="BELUM DIKETAHUI"/>
    <x v="1"/>
    <s v="BELUM DIKETAHUI"/>
    <n v="12627"/>
    <n v="0"/>
    <n v="12568"/>
    <n v="59"/>
    <n v="5294"/>
    <n v="0"/>
    <n v="3734"/>
    <n v="1560"/>
    <n v="1341"/>
    <n v="256"/>
    <n v="299"/>
    <n v="24"/>
    <n v="762"/>
    <m/>
  </r>
  <r>
    <x v="2"/>
    <s v="LUAR DKI JAKARTA"/>
    <s v="LUAR DKI JAKARTA"/>
    <s v="LUAR DKI JAKARTA"/>
    <x v="2"/>
    <s v="LUAR DKI JAKARTA"/>
    <n v="13652"/>
    <n v="260"/>
    <n v="13380"/>
    <n v="12"/>
    <n v="3339"/>
    <n v="169"/>
    <n v="3092"/>
    <n v="78"/>
    <n v="1878"/>
    <n v="25"/>
    <n v="1709"/>
    <n v="74"/>
    <n v="70"/>
    <m/>
  </r>
  <r>
    <x v="3"/>
    <s v="3173061005"/>
    <s v="DKI JAKARTA"/>
    <s v="JAKARTA BARAT"/>
    <x v="3"/>
    <s v="PEGADUNGAN"/>
    <n v="569"/>
    <n v="2"/>
    <n v="566"/>
    <n v="1"/>
    <n v="79"/>
    <n v="3"/>
    <n v="70"/>
    <n v="6"/>
    <n v="51"/>
    <n v="6"/>
    <n v="38"/>
    <n v="4"/>
    <n v="3"/>
    <m/>
  </r>
  <r>
    <x v="4"/>
    <s v="3174071006"/>
    <s v="DKI JAKARTA"/>
    <s v="JAKARTA SELATAN"/>
    <x v="4"/>
    <s v="SENAYAN"/>
    <n v="23"/>
    <n v="0"/>
    <n v="23"/>
    <n v="0"/>
    <n v="18"/>
    <n v="1"/>
    <n v="17"/>
    <n v="0"/>
    <n v="16"/>
    <n v="0"/>
    <n v="16"/>
    <n v="0"/>
    <n v="0"/>
    <m/>
  </r>
  <r>
    <x v="5"/>
    <s v="3173051001"/>
    <s v="DKI JAKARTA"/>
    <s v="JAKARTA BARAT"/>
    <x v="5"/>
    <s v="KEBON JERUK"/>
    <n v="737"/>
    <n v="4"/>
    <n v="732"/>
    <n v="1"/>
    <n v="74"/>
    <n v="4"/>
    <n v="67"/>
    <n v="3"/>
    <n v="77"/>
    <n v="2"/>
    <n v="50"/>
    <n v="7"/>
    <n v="18"/>
    <m/>
  </r>
  <r>
    <x v="6"/>
    <s v="3172061001"/>
    <s v="DKI JAKARTA"/>
    <s v="JAKARTA UTARA"/>
    <x v="6"/>
    <s v="KELAPA GADING TIMUR"/>
    <n v="589"/>
    <n v="2"/>
    <n v="586"/>
    <n v="1"/>
    <n v="178"/>
    <n v="1"/>
    <n v="175"/>
    <n v="2"/>
    <n v="45"/>
    <n v="0"/>
    <n v="31"/>
    <n v="7"/>
    <n v="7"/>
    <m/>
  </r>
  <r>
    <x v="7"/>
    <s v="3173021003"/>
    <s v="DKI JAKARTA"/>
    <s v="JAKARTA BARAT"/>
    <x v="7"/>
    <s v="TOMANG"/>
    <n v="325"/>
    <n v="0"/>
    <n v="325"/>
    <n v="0"/>
    <n v="45"/>
    <n v="4"/>
    <n v="39"/>
    <n v="2"/>
    <n v="88"/>
    <n v="6"/>
    <n v="59"/>
    <n v="2"/>
    <n v="21"/>
    <m/>
  </r>
  <r>
    <x v="8"/>
    <s v="3175071001"/>
    <s v="DKI JAKARTA"/>
    <s v="JAKARTA TIMUR"/>
    <x v="8"/>
    <s v="DUREN SAWIT"/>
    <n v="297"/>
    <n v="7"/>
    <n v="290"/>
    <n v="0"/>
    <n v="63"/>
    <n v="2"/>
    <n v="59"/>
    <n v="2"/>
    <n v="57"/>
    <n v="5"/>
    <n v="35"/>
    <n v="7"/>
    <n v="10"/>
    <m/>
  </r>
  <r>
    <x v="9"/>
    <s v="3173061001"/>
    <s v="DKI JAKARTA"/>
    <s v="JAKARTA BARAT"/>
    <x v="3"/>
    <s v="KALIDERES"/>
    <n v="868"/>
    <n v="3"/>
    <n v="863"/>
    <n v="2"/>
    <n v="95"/>
    <n v="6"/>
    <n v="86"/>
    <n v="3"/>
    <n v="50"/>
    <n v="7"/>
    <n v="30"/>
    <n v="4"/>
    <n v="9"/>
    <m/>
  </r>
  <r>
    <x v="10"/>
    <s v="3174051002"/>
    <s v="DKI JAKARTA"/>
    <s v="JAKARTA SELATAN"/>
    <x v="9"/>
    <s v="PONDOK PINANG"/>
    <n v="503"/>
    <n v="9"/>
    <n v="494"/>
    <n v="0"/>
    <n v="64"/>
    <n v="6"/>
    <n v="56"/>
    <n v="2"/>
    <n v="51"/>
    <n v="5"/>
    <n v="31"/>
    <n v="9"/>
    <n v="6"/>
    <m/>
  </r>
  <r>
    <x v="11"/>
    <s v="3175071004"/>
    <s v="DKI JAKARTA"/>
    <s v="JAKARTA TIMUR"/>
    <x v="8"/>
    <s v="PONDOK KELAPA"/>
    <n v="302"/>
    <n v="3"/>
    <n v="299"/>
    <n v="0"/>
    <n v="32"/>
    <n v="1"/>
    <n v="31"/>
    <n v="0"/>
    <n v="66"/>
    <n v="6"/>
    <n v="45"/>
    <n v="4"/>
    <n v="11"/>
    <m/>
  </r>
  <r>
    <x v="12"/>
    <s v="3174061001"/>
    <s v="DKI JAKARTA"/>
    <s v="JAKARTA SELATAN"/>
    <x v="10"/>
    <s v="CILANDAK BARAT"/>
    <n v="542"/>
    <n v="1"/>
    <n v="541"/>
    <n v="0"/>
    <n v="78"/>
    <n v="1"/>
    <n v="73"/>
    <n v="4"/>
    <n v="40"/>
    <n v="6"/>
    <n v="23"/>
    <n v="3"/>
    <n v="8"/>
    <m/>
  </r>
  <r>
    <x v="13"/>
    <s v="3173081004"/>
    <s v="DKI JAKARTA"/>
    <s v="JAKARTA BARAT"/>
    <x v="11"/>
    <s v="SRENGSENG"/>
    <n v="198"/>
    <n v="3"/>
    <n v="195"/>
    <n v="0"/>
    <n v="52"/>
    <n v="2"/>
    <n v="48"/>
    <n v="2"/>
    <n v="41"/>
    <n v="3"/>
    <n v="26"/>
    <n v="3"/>
    <n v="9"/>
    <m/>
  </r>
  <r>
    <x v="14"/>
    <s v="3174011003"/>
    <s v="DKI JAKARTA"/>
    <s v="JAKARTA SELATAN"/>
    <x v="12"/>
    <s v="MENTENG DALAM"/>
    <n v="299"/>
    <n v="0"/>
    <n v="296"/>
    <n v="3"/>
    <n v="38"/>
    <n v="2"/>
    <n v="33"/>
    <n v="3"/>
    <n v="33"/>
    <n v="2"/>
    <n v="22"/>
    <n v="3"/>
    <n v="6"/>
    <m/>
  </r>
  <r>
    <x v="15"/>
    <s v="3172061003"/>
    <s v="DKI JAKARTA"/>
    <s v="JAKARTA UTARA"/>
    <x v="6"/>
    <s v="KELAPA GADING BARAT"/>
    <n v="565"/>
    <n v="3"/>
    <n v="562"/>
    <n v="0"/>
    <n v="147"/>
    <n v="2"/>
    <n v="143"/>
    <n v="2"/>
    <n v="59"/>
    <n v="5"/>
    <n v="37"/>
    <n v="5"/>
    <n v="12"/>
    <m/>
  </r>
  <r>
    <x v="16"/>
    <s v="3174031002"/>
    <s v="DKI JAKARTA"/>
    <s v="JAKARTA SELATAN"/>
    <x v="13"/>
    <s v="BANGKA"/>
    <n v="393"/>
    <n v="0"/>
    <n v="393"/>
    <n v="0"/>
    <n v="23"/>
    <n v="2"/>
    <n v="20"/>
    <n v="1"/>
    <n v="21"/>
    <n v="0"/>
    <n v="13"/>
    <n v="2"/>
    <n v="6"/>
    <m/>
  </r>
  <r>
    <x v="17"/>
    <s v="3175081004"/>
    <s v="DKI JAKARTA"/>
    <s v="JAKARTA TIMUR"/>
    <x v="14"/>
    <s v="HALIM PERDANA KUSUMAH"/>
    <n v="88"/>
    <n v="2"/>
    <n v="86"/>
    <n v="0"/>
    <n v="15"/>
    <n v="1"/>
    <n v="12"/>
    <n v="2"/>
    <n v="28"/>
    <n v="2"/>
    <n v="20"/>
    <n v="2"/>
    <n v="4"/>
    <m/>
  </r>
  <r>
    <x v="18"/>
    <s v="3172021006"/>
    <s v="DKI JAKARTA"/>
    <s v="JAKARTA UTARA"/>
    <x v="15"/>
    <s v="SUNTER AGUNG"/>
    <n v="953"/>
    <n v="5"/>
    <n v="948"/>
    <n v="0"/>
    <n v="157"/>
    <n v="1"/>
    <n v="155"/>
    <n v="1"/>
    <n v="173"/>
    <n v="11"/>
    <n v="128"/>
    <n v="11"/>
    <n v="23"/>
    <m/>
  </r>
  <r>
    <x v="19"/>
    <s v="3172011005"/>
    <s v="DKI JAKARTA"/>
    <s v="JAKARTA UTARA"/>
    <x v="16"/>
    <s v="PLUIT"/>
    <n v="205"/>
    <n v="0"/>
    <n v="205"/>
    <n v="0"/>
    <n v="51"/>
    <n v="1"/>
    <n v="46"/>
    <n v="4"/>
    <n v="50"/>
    <n v="5"/>
    <n v="36"/>
    <n v="5"/>
    <n v="4"/>
    <m/>
  </r>
  <r>
    <x v="20"/>
    <s v="3174091005"/>
    <s v="DKI JAKARTA"/>
    <s v="JAKARTA SELATAN"/>
    <x v="17"/>
    <s v="TANJUNG BARAT"/>
    <n v="172"/>
    <n v="3"/>
    <n v="169"/>
    <n v="0"/>
    <n v="50"/>
    <n v="3"/>
    <n v="46"/>
    <n v="1"/>
    <n v="25"/>
    <n v="2"/>
    <n v="13"/>
    <n v="2"/>
    <n v="8"/>
    <m/>
  </r>
  <r>
    <x v="21"/>
    <s v="3173051005"/>
    <s v="DKI JAKARTA"/>
    <s v="JAKARTA BARAT"/>
    <x v="5"/>
    <s v="DURI KEPA"/>
    <n v="546"/>
    <n v="1"/>
    <n v="543"/>
    <n v="2"/>
    <n v="52"/>
    <n v="1"/>
    <n v="50"/>
    <n v="1"/>
    <n v="70"/>
    <n v="10"/>
    <n v="33"/>
    <n v="6"/>
    <n v="21"/>
    <m/>
  </r>
  <r>
    <x v="22"/>
    <s v="3175021007"/>
    <s v="DKI JAKARTA"/>
    <s v="JAKARTA TIMUR"/>
    <x v="18"/>
    <s v="JATI"/>
    <n v="223"/>
    <n v="1"/>
    <n v="221"/>
    <n v="1"/>
    <n v="29"/>
    <n v="1"/>
    <n v="28"/>
    <n v="0"/>
    <n v="33"/>
    <n v="1"/>
    <n v="27"/>
    <n v="0"/>
    <n v="5"/>
    <m/>
  </r>
  <r>
    <x v="23"/>
    <s v="3174011001"/>
    <s v="DKI JAKARTA"/>
    <s v="JAKARTA SELATAN"/>
    <x v="12"/>
    <s v="TEBET TIMUR"/>
    <n v="232"/>
    <n v="0"/>
    <n v="232"/>
    <n v="0"/>
    <n v="19"/>
    <n v="2"/>
    <n v="16"/>
    <n v="1"/>
    <n v="19"/>
    <n v="1"/>
    <n v="12"/>
    <n v="3"/>
    <n v="3"/>
    <m/>
  </r>
  <r>
    <x v="24"/>
    <s v="3174061002"/>
    <s v="DKI JAKARTA"/>
    <s v="JAKARTA SELATAN"/>
    <x v="10"/>
    <s v="LEBAK BULUS"/>
    <n v="308"/>
    <n v="4"/>
    <n v="304"/>
    <n v="0"/>
    <n v="41"/>
    <n v="1"/>
    <n v="38"/>
    <n v="2"/>
    <n v="34"/>
    <n v="3"/>
    <n v="19"/>
    <n v="6"/>
    <n v="6"/>
    <m/>
  </r>
  <r>
    <x v="25"/>
    <s v="3174101002"/>
    <s v="DKI JAKARTA"/>
    <s v="JAKARTA SELATAN"/>
    <x v="19"/>
    <s v="BINTARO"/>
    <n v="579"/>
    <n v="0"/>
    <n v="579"/>
    <n v="0"/>
    <n v="72"/>
    <n v="16"/>
    <n v="54"/>
    <n v="2"/>
    <n v="51"/>
    <n v="4"/>
    <n v="28"/>
    <n v="7"/>
    <n v="12"/>
    <m/>
  </r>
  <r>
    <x v="26"/>
    <s v="3171031003"/>
    <s v="DKI JAKARTA"/>
    <s v="JAKARTA PUSAT"/>
    <x v="20"/>
    <s v="HARAPAN MULIA"/>
    <n v="188"/>
    <n v="1"/>
    <n v="187"/>
    <n v="0"/>
    <n v="24"/>
    <n v="1"/>
    <n v="21"/>
    <n v="2"/>
    <n v="31"/>
    <n v="1"/>
    <n v="13"/>
    <n v="3"/>
    <n v="14"/>
    <m/>
  </r>
  <r>
    <x v="27"/>
    <s v="3173051007"/>
    <s v="DKI JAKARTA"/>
    <s v="JAKARTA BARAT"/>
    <x v="5"/>
    <s v="KEDOYA SELATAN"/>
    <n v="252"/>
    <n v="1"/>
    <n v="251"/>
    <n v="0"/>
    <n v="33"/>
    <n v="2"/>
    <n v="26"/>
    <n v="5"/>
    <n v="26"/>
    <n v="0"/>
    <n v="13"/>
    <n v="1"/>
    <n v="12"/>
    <m/>
  </r>
  <r>
    <x v="28"/>
    <s v="3173051004"/>
    <s v="DKI JAKARTA"/>
    <s v="JAKARTA BARAT"/>
    <x v="5"/>
    <s v="KELAPA DUA"/>
    <n v="143"/>
    <n v="1"/>
    <n v="142"/>
    <n v="0"/>
    <n v="17"/>
    <n v="2"/>
    <n v="15"/>
    <n v="0"/>
    <n v="33"/>
    <n v="2"/>
    <n v="24"/>
    <n v="0"/>
    <n v="7"/>
    <m/>
  </r>
  <r>
    <x v="29"/>
    <s v="3175041004"/>
    <s v="DKI JAKARTA"/>
    <s v="JAKARTA TIMUR"/>
    <x v="21"/>
    <s v="BATU AMPAR"/>
    <n v="177"/>
    <n v="2"/>
    <n v="175"/>
    <n v="0"/>
    <n v="31"/>
    <n v="5"/>
    <n v="25"/>
    <n v="1"/>
    <n v="27"/>
    <n v="2"/>
    <n v="19"/>
    <n v="3"/>
    <n v="3"/>
    <m/>
  </r>
  <r>
    <x v="30"/>
    <s v="3174071005"/>
    <s v="DKI JAKARTA"/>
    <s v="JAKARTA SELATAN"/>
    <x v="4"/>
    <s v="RAWA BARAT"/>
    <n v="28"/>
    <n v="1"/>
    <n v="26"/>
    <n v="1"/>
    <n v="7"/>
    <n v="0"/>
    <n v="7"/>
    <n v="0"/>
    <n v="7"/>
    <n v="0"/>
    <n v="6"/>
    <n v="1"/>
    <n v="0"/>
    <m/>
  </r>
  <r>
    <x v="31"/>
    <s v="3175031006"/>
    <s v="DKI JAKARTA"/>
    <s v="JAKARTA TIMUR"/>
    <x v="22"/>
    <s v="CIPINANG MUARA"/>
    <n v="194"/>
    <n v="4"/>
    <n v="190"/>
    <n v="0"/>
    <n v="28"/>
    <n v="4"/>
    <n v="23"/>
    <n v="1"/>
    <n v="39"/>
    <n v="3"/>
    <n v="25"/>
    <n v="1"/>
    <n v="10"/>
    <m/>
  </r>
  <r>
    <x v="32"/>
    <s v="3175061003"/>
    <s v="DKI JAKARTA"/>
    <s v="JAKARTA TIMUR"/>
    <x v="23"/>
    <s v="PENGGILINGAN"/>
    <n v="317"/>
    <n v="3"/>
    <n v="311"/>
    <n v="3"/>
    <n v="45"/>
    <n v="1"/>
    <n v="43"/>
    <n v="1"/>
    <n v="58"/>
    <n v="7"/>
    <n v="31"/>
    <n v="3"/>
    <n v="17"/>
    <m/>
  </r>
  <r>
    <x v="33"/>
    <s v="3174011002"/>
    <s v="DKI JAKARTA"/>
    <s v="JAKARTA SELATAN"/>
    <x v="12"/>
    <s v="TEBET BARAT"/>
    <n v="311"/>
    <n v="1"/>
    <n v="310"/>
    <n v="0"/>
    <n v="32"/>
    <n v="0"/>
    <n v="32"/>
    <n v="0"/>
    <n v="37"/>
    <n v="2"/>
    <n v="25"/>
    <n v="2"/>
    <n v="8"/>
    <m/>
  </r>
  <r>
    <x v="34"/>
    <s v="3173021004"/>
    <s v="DKI JAKARTA"/>
    <s v="JAKARTA BARAT"/>
    <x v="7"/>
    <s v="JELAMBAR"/>
    <n v="326"/>
    <n v="1"/>
    <n v="325"/>
    <n v="0"/>
    <n v="24"/>
    <n v="3"/>
    <n v="16"/>
    <n v="5"/>
    <n v="35"/>
    <n v="1"/>
    <n v="24"/>
    <n v="4"/>
    <n v="6"/>
    <m/>
  </r>
  <r>
    <x v="35"/>
    <s v="3174011005"/>
    <s v="DKI JAKARTA"/>
    <s v="JAKARTA SELATAN"/>
    <x v="12"/>
    <s v="BUKIT DURI"/>
    <n v="211"/>
    <n v="1"/>
    <n v="209"/>
    <n v="1"/>
    <n v="36"/>
    <n v="3"/>
    <n v="31"/>
    <n v="2"/>
    <n v="28"/>
    <n v="6"/>
    <n v="13"/>
    <n v="5"/>
    <n v="4"/>
    <m/>
  </r>
  <r>
    <x v="36"/>
    <s v="3174021003"/>
    <s v="DKI JAKARTA"/>
    <s v="JAKARTA SELATAN"/>
    <x v="24"/>
    <s v="KARET KUNINGAN"/>
    <n v="176"/>
    <n v="0"/>
    <n v="176"/>
    <n v="0"/>
    <n v="21"/>
    <n v="2"/>
    <n v="18"/>
    <n v="1"/>
    <n v="16"/>
    <n v="0"/>
    <n v="13"/>
    <n v="2"/>
    <n v="1"/>
    <m/>
  </r>
  <r>
    <x v="37"/>
    <s v="3173071001"/>
    <s v="DKI JAKARTA"/>
    <s v="JAKARTA BARAT"/>
    <x v="25"/>
    <s v="PALMERAH"/>
    <n v="814"/>
    <n v="4"/>
    <n v="809"/>
    <n v="1"/>
    <n v="120"/>
    <n v="5"/>
    <n v="114"/>
    <n v="1"/>
    <n v="90"/>
    <n v="9"/>
    <n v="45"/>
    <n v="9"/>
    <n v="27"/>
    <m/>
  </r>
  <r>
    <x v="38"/>
    <s v="3171051002"/>
    <s v="DKI JAKARTA"/>
    <s v="JAKARTA PUSAT"/>
    <x v="26"/>
    <s v="CEMPAKA PUTIH BARAT"/>
    <n v="795"/>
    <n v="6"/>
    <n v="788"/>
    <n v="1"/>
    <n v="97"/>
    <n v="5"/>
    <n v="91"/>
    <n v="1"/>
    <n v="55"/>
    <n v="6"/>
    <n v="38"/>
    <n v="5"/>
    <n v="6"/>
    <m/>
  </r>
  <r>
    <x v="39"/>
    <s v="3175041007"/>
    <s v="DKI JAKARTA"/>
    <s v="JAKARTA TIMUR"/>
    <x v="21"/>
    <s v="CAWANG"/>
    <n v="95"/>
    <n v="2"/>
    <n v="93"/>
    <n v="0"/>
    <n v="22"/>
    <n v="0"/>
    <n v="22"/>
    <n v="0"/>
    <n v="25"/>
    <n v="2"/>
    <n v="18"/>
    <n v="1"/>
    <n v="4"/>
    <m/>
  </r>
  <r>
    <x v="40"/>
    <s v="3175021006"/>
    <s v="DKI JAKARTA"/>
    <s v="JAKARTA TIMUR"/>
    <x v="18"/>
    <s v="KAYU PUTIH"/>
    <n v="349"/>
    <n v="1"/>
    <n v="347"/>
    <n v="1"/>
    <n v="53"/>
    <n v="1"/>
    <n v="49"/>
    <n v="3"/>
    <n v="52"/>
    <n v="3"/>
    <n v="29"/>
    <n v="5"/>
    <n v="15"/>
    <m/>
  </r>
  <r>
    <x v="41"/>
    <s v="3171061001"/>
    <s v="DKI JAKARTA"/>
    <s v="JAKARTA PUSAT"/>
    <x v="27"/>
    <s v="MENTENG"/>
    <n v="241"/>
    <n v="2"/>
    <n v="239"/>
    <n v="0"/>
    <n v="27"/>
    <n v="2"/>
    <n v="23"/>
    <n v="2"/>
    <n v="37"/>
    <n v="3"/>
    <n v="24"/>
    <n v="4"/>
    <n v="6"/>
    <m/>
  </r>
  <r>
    <x v="42"/>
    <s v="3175051004"/>
    <s v="DKI JAKARTA"/>
    <s v="JAKARTA TIMUR"/>
    <x v="28"/>
    <s v="KALISARI"/>
    <n v="168"/>
    <n v="3"/>
    <n v="165"/>
    <n v="0"/>
    <n v="32"/>
    <n v="1"/>
    <n v="31"/>
    <n v="0"/>
    <n v="29"/>
    <n v="0"/>
    <n v="17"/>
    <n v="3"/>
    <n v="9"/>
    <m/>
  </r>
  <r>
    <x v="43"/>
    <s v="3174051001"/>
    <s v="DKI JAKARTA"/>
    <s v="JAKARTA SELATAN"/>
    <x v="9"/>
    <s v="KEBAYORAN LAMA UTARA"/>
    <n v="254"/>
    <n v="2"/>
    <n v="252"/>
    <n v="0"/>
    <n v="43"/>
    <n v="7"/>
    <n v="35"/>
    <n v="1"/>
    <n v="25"/>
    <n v="4"/>
    <n v="14"/>
    <n v="2"/>
    <n v="5"/>
    <m/>
  </r>
  <r>
    <x v="44"/>
    <s v="3173051006"/>
    <s v="DKI JAKARTA"/>
    <s v="JAKARTA BARAT"/>
    <x v="5"/>
    <s v="KEDOYA UTARA"/>
    <n v="349"/>
    <n v="1"/>
    <n v="348"/>
    <n v="0"/>
    <n v="25"/>
    <n v="0"/>
    <n v="23"/>
    <n v="2"/>
    <n v="25"/>
    <n v="3"/>
    <n v="16"/>
    <n v="0"/>
    <n v="6"/>
    <m/>
  </r>
  <r>
    <x v="45"/>
    <s v="3171031002"/>
    <s v="DKI JAKARTA"/>
    <s v="JAKARTA PUSAT"/>
    <x v="20"/>
    <s v="KEBON KOSONG"/>
    <n v="169"/>
    <n v="0"/>
    <n v="169"/>
    <n v="0"/>
    <n v="37"/>
    <n v="2"/>
    <n v="30"/>
    <n v="5"/>
    <n v="47"/>
    <n v="3"/>
    <n v="25"/>
    <n v="5"/>
    <n v="14"/>
    <m/>
  </r>
  <r>
    <x v="46"/>
    <s v="3173081001"/>
    <s v="DKI JAKARTA"/>
    <s v="JAKARTA BARAT"/>
    <x v="11"/>
    <s v="KEMBANGAN UTARA"/>
    <n v="173"/>
    <n v="1"/>
    <n v="172"/>
    <n v="0"/>
    <n v="30"/>
    <n v="1"/>
    <n v="26"/>
    <n v="3"/>
    <n v="33"/>
    <n v="2"/>
    <n v="21"/>
    <n v="1"/>
    <n v="9"/>
    <m/>
  </r>
  <r>
    <x v="47"/>
    <s v="3171081001"/>
    <s v="DKI JAKARTA"/>
    <s v="JAKARTA PUSAT"/>
    <x v="29"/>
    <s v="JOHAR BARU"/>
    <n v="481"/>
    <n v="4"/>
    <n v="476"/>
    <n v="1"/>
    <n v="49"/>
    <n v="6"/>
    <n v="43"/>
    <n v="0"/>
    <n v="57"/>
    <n v="2"/>
    <n v="24"/>
    <n v="4"/>
    <n v="27"/>
    <m/>
  </r>
  <r>
    <x v="48"/>
    <s v="3175021002"/>
    <s v="DKI JAKARTA"/>
    <s v="JAKARTA TIMUR"/>
    <x v="18"/>
    <s v="PISANGAN TIMUR"/>
    <n v="306"/>
    <n v="2"/>
    <n v="304"/>
    <n v="0"/>
    <n v="24"/>
    <n v="0"/>
    <n v="21"/>
    <n v="3"/>
    <n v="16"/>
    <n v="1"/>
    <n v="3"/>
    <n v="2"/>
    <n v="10"/>
    <m/>
  </r>
  <r>
    <x v="49"/>
    <s v="3172031002"/>
    <s v="DKI JAKARTA"/>
    <s v="JAKARTA UTARA"/>
    <x v="30"/>
    <s v="TUGU UTARA"/>
    <n v="336"/>
    <n v="5"/>
    <n v="331"/>
    <n v="0"/>
    <n v="79"/>
    <n v="3"/>
    <n v="76"/>
    <n v="0"/>
    <n v="44"/>
    <n v="0"/>
    <n v="30"/>
    <n v="4"/>
    <n v="10"/>
    <m/>
  </r>
  <r>
    <x v="50"/>
    <s v="3174041006"/>
    <s v="DKI JAKARTA"/>
    <s v="JAKARTA SELATAN"/>
    <x v="31"/>
    <s v="PEJATEN BARAT"/>
    <n v="229"/>
    <n v="0"/>
    <n v="229"/>
    <n v="0"/>
    <n v="58"/>
    <n v="5"/>
    <n v="51"/>
    <n v="2"/>
    <n v="27"/>
    <n v="7"/>
    <n v="13"/>
    <n v="2"/>
    <n v="5"/>
    <m/>
  </r>
  <r>
    <x v="51"/>
    <s v="3173011002"/>
    <s v="DKI JAKARTA"/>
    <s v="JAKARTA BARAT"/>
    <x v="32"/>
    <s v="DURI KOSAMBI"/>
    <n v="326"/>
    <n v="0"/>
    <n v="326"/>
    <n v="0"/>
    <n v="34"/>
    <n v="0"/>
    <n v="31"/>
    <n v="3"/>
    <n v="24"/>
    <n v="1"/>
    <n v="19"/>
    <n v="1"/>
    <n v="3"/>
    <m/>
  </r>
  <r>
    <x v="52"/>
    <s v="3175071003"/>
    <s v="DKI JAKARTA"/>
    <s v="JAKARTA TIMUR"/>
    <x v="8"/>
    <s v="KLENDER"/>
    <n v="295"/>
    <n v="1"/>
    <n v="294"/>
    <n v="0"/>
    <n v="27"/>
    <n v="1"/>
    <n v="24"/>
    <n v="2"/>
    <n v="55"/>
    <n v="4"/>
    <n v="33"/>
    <n v="8"/>
    <n v="10"/>
    <m/>
  </r>
  <r>
    <x v="53"/>
    <s v="3175011003"/>
    <s v="DKI JAKARTA"/>
    <s v="JAKARTA TIMUR"/>
    <x v="33"/>
    <s v="KAYU MANIS"/>
    <n v="292"/>
    <n v="1"/>
    <n v="291"/>
    <n v="0"/>
    <n v="45"/>
    <n v="2"/>
    <n v="43"/>
    <n v="0"/>
    <n v="30"/>
    <n v="1"/>
    <n v="27"/>
    <n v="1"/>
    <n v="1"/>
    <m/>
  </r>
  <r>
    <x v="54"/>
    <s v="3172051002"/>
    <s v="DKI JAKARTA"/>
    <s v="JAKARTA UTARA"/>
    <x v="34"/>
    <s v="PADEMANGAN BARAT"/>
    <n v="1562"/>
    <n v="1"/>
    <n v="1559"/>
    <n v="2"/>
    <n v="93"/>
    <n v="5"/>
    <n v="86"/>
    <n v="2"/>
    <n v="177"/>
    <n v="16"/>
    <n v="86"/>
    <n v="12"/>
    <n v="63"/>
    <m/>
  </r>
  <r>
    <x v="55"/>
    <s v="3172021004"/>
    <s v="DKI JAKARTA"/>
    <s v="JAKARTA UTARA"/>
    <x v="15"/>
    <s v="SUNGAI BAMBU"/>
    <n v="101"/>
    <n v="0"/>
    <n v="101"/>
    <n v="0"/>
    <n v="33"/>
    <n v="0"/>
    <n v="33"/>
    <n v="0"/>
    <n v="14"/>
    <n v="1"/>
    <n v="7"/>
    <n v="3"/>
    <n v="3"/>
    <m/>
  </r>
  <r>
    <x v="56"/>
    <s v="3172011004"/>
    <s v="DKI JAKARTA"/>
    <s v="JAKARTA UTARA"/>
    <x v="16"/>
    <s v="PEJAGALAN"/>
    <n v="216"/>
    <n v="1"/>
    <n v="215"/>
    <n v="0"/>
    <n v="31"/>
    <n v="4"/>
    <n v="25"/>
    <n v="2"/>
    <n v="31"/>
    <n v="2"/>
    <n v="23"/>
    <n v="3"/>
    <n v="3"/>
    <m/>
  </r>
  <r>
    <x v="57"/>
    <s v="3175011006"/>
    <s v="DKI JAKARTA"/>
    <s v="JAKARTA TIMUR"/>
    <x v="33"/>
    <s v="UTAN KAYU SELATAN"/>
    <n v="338"/>
    <n v="1"/>
    <n v="334"/>
    <n v="3"/>
    <n v="71"/>
    <n v="4"/>
    <n v="65"/>
    <n v="2"/>
    <n v="50"/>
    <n v="2"/>
    <n v="32"/>
    <n v="3"/>
    <n v="13"/>
    <m/>
  </r>
  <r>
    <x v="58"/>
    <s v="3174051005"/>
    <s v="DKI JAKARTA"/>
    <s v="JAKARTA SELATAN"/>
    <x v="9"/>
    <s v="GROGOL SELATAN"/>
    <n v="281"/>
    <n v="0"/>
    <n v="280"/>
    <n v="1"/>
    <n v="45"/>
    <n v="9"/>
    <n v="32"/>
    <n v="4"/>
    <n v="33"/>
    <n v="2"/>
    <n v="14"/>
    <n v="3"/>
    <n v="14"/>
    <m/>
  </r>
  <r>
    <x v="59"/>
    <s v="3173071003"/>
    <s v="DKI JAKARTA"/>
    <s v="JAKARTA BARAT"/>
    <x v="25"/>
    <s v="KOTA BAMBU UTARA"/>
    <n v="298"/>
    <n v="1"/>
    <n v="296"/>
    <n v="1"/>
    <n v="52"/>
    <n v="2"/>
    <n v="43"/>
    <n v="7"/>
    <n v="69"/>
    <n v="7"/>
    <n v="27"/>
    <n v="4"/>
    <n v="31"/>
    <m/>
  </r>
  <r>
    <x v="60"/>
    <s v="3174101005"/>
    <s v="DKI JAKARTA"/>
    <s v="JAKARTA SELATAN"/>
    <x v="19"/>
    <s v="ULUJAMI"/>
    <n v="313"/>
    <n v="0"/>
    <n v="313"/>
    <n v="0"/>
    <n v="37"/>
    <n v="7"/>
    <n v="29"/>
    <n v="1"/>
    <n v="24"/>
    <n v="1"/>
    <n v="13"/>
    <n v="3"/>
    <n v="7"/>
    <m/>
  </r>
  <r>
    <x v="61"/>
    <s v="3175091001"/>
    <s v="DKI JAKARTA"/>
    <s v="JAKARTA TIMUR"/>
    <x v="35"/>
    <s v="CIRACAS"/>
    <n v="424"/>
    <n v="1"/>
    <n v="422"/>
    <n v="1"/>
    <n v="63"/>
    <n v="4"/>
    <n v="52"/>
    <n v="7"/>
    <n v="40"/>
    <n v="2"/>
    <n v="21"/>
    <n v="5"/>
    <n v="12"/>
    <m/>
  </r>
  <r>
    <x v="62"/>
    <s v="3172061002"/>
    <s v="DKI JAKARTA"/>
    <s v="JAKARTA UTARA"/>
    <x v="6"/>
    <s v="PEGANGSAAN DUA"/>
    <n v="810"/>
    <n v="2"/>
    <n v="808"/>
    <n v="0"/>
    <n v="129"/>
    <n v="0"/>
    <n v="128"/>
    <n v="1"/>
    <n v="35"/>
    <n v="4"/>
    <n v="21"/>
    <n v="4"/>
    <n v="6"/>
    <m/>
  </r>
  <r>
    <x v="63"/>
    <s v="3173061003"/>
    <s v="DKI JAKARTA"/>
    <s v="JAKARTA BARAT"/>
    <x v="3"/>
    <s v="TEGAL ALUR"/>
    <n v="402"/>
    <n v="0"/>
    <n v="402"/>
    <n v="0"/>
    <n v="49"/>
    <n v="0"/>
    <n v="45"/>
    <n v="4"/>
    <n v="22"/>
    <n v="2"/>
    <n v="16"/>
    <n v="1"/>
    <n v="3"/>
    <m/>
  </r>
  <r>
    <x v="64"/>
    <s v="3173011006"/>
    <s v="DKI JAKARTA"/>
    <s v="JAKARTA BARAT"/>
    <x v="32"/>
    <s v="CENGKARENG TIMUR"/>
    <n v="492"/>
    <n v="0"/>
    <n v="492"/>
    <n v="0"/>
    <n v="46"/>
    <n v="9"/>
    <n v="31"/>
    <n v="6"/>
    <n v="56"/>
    <n v="5"/>
    <n v="33"/>
    <n v="3"/>
    <n v="15"/>
    <m/>
  </r>
  <r>
    <x v="65"/>
    <s v="3174041005"/>
    <s v="DKI JAKARTA"/>
    <s v="JAKARTA SELATAN"/>
    <x v="31"/>
    <s v="PEJATEN TIMUR"/>
    <n v="272"/>
    <n v="1"/>
    <n v="270"/>
    <n v="1"/>
    <n v="60"/>
    <n v="3"/>
    <n v="57"/>
    <n v="0"/>
    <n v="45"/>
    <n v="2"/>
    <n v="25"/>
    <n v="4"/>
    <n v="14"/>
    <m/>
  </r>
  <r>
    <x v="66"/>
    <s v="3174051006"/>
    <s v="DKI JAKARTA"/>
    <s v="JAKARTA SELATAN"/>
    <x v="9"/>
    <s v="KEBAYORAN LAMA SELATAN"/>
    <n v="380"/>
    <n v="6"/>
    <n v="374"/>
    <n v="0"/>
    <n v="78"/>
    <n v="19"/>
    <n v="59"/>
    <n v="0"/>
    <n v="22"/>
    <n v="7"/>
    <n v="6"/>
    <n v="4"/>
    <n v="5"/>
    <m/>
  </r>
  <r>
    <x v="67"/>
    <s v="3175071002"/>
    <s v="DKI JAKARTA"/>
    <s v="JAKARTA TIMUR"/>
    <x v="8"/>
    <s v="PONDOK BAMBU"/>
    <n v="434"/>
    <n v="1"/>
    <n v="433"/>
    <n v="0"/>
    <n v="53"/>
    <n v="3"/>
    <n v="50"/>
    <n v="0"/>
    <n v="81"/>
    <n v="2"/>
    <n v="49"/>
    <n v="4"/>
    <n v="26"/>
    <m/>
  </r>
  <r>
    <x v="68"/>
    <s v="3175011001"/>
    <s v="DKI JAKARTA"/>
    <s v="JAKARTA TIMUR"/>
    <x v="33"/>
    <s v="PISANGAN BARU"/>
    <n v="145"/>
    <n v="2"/>
    <n v="143"/>
    <n v="0"/>
    <n v="30"/>
    <n v="5"/>
    <n v="22"/>
    <n v="3"/>
    <n v="27"/>
    <n v="1"/>
    <n v="16"/>
    <n v="2"/>
    <n v="8"/>
    <m/>
  </r>
  <r>
    <x v="69"/>
    <s v="3174071009"/>
    <s v="DKI JAKARTA"/>
    <s v="JAKARTA SELATAN"/>
    <x v="4"/>
    <s v="GANDARIA UTARA"/>
    <n v="228"/>
    <n v="4"/>
    <n v="224"/>
    <n v="0"/>
    <n v="49"/>
    <n v="4"/>
    <n v="44"/>
    <n v="1"/>
    <n v="16"/>
    <n v="2"/>
    <n v="8"/>
    <n v="0"/>
    <n v="6"/>
    <m/>
  </r>
  <r>
    <x v="70"/>
    <s v="3175021005"/>
    <s v="DKI JAKARTA"/>
    <s v="JAKARTA TIMUR"/>
    <x v="18"/>
    <s v="RAWAMANGUN"/>
    <n v="248"/>
    <n v="1"/>
    <n v="247"/>
    <n v="0"/>
    <n v="28"/>
    <n v="2"/>
    <n v="26"/>
    <n v="0"/>
    <n v="26"/>
    <n v="2"/>
    <n v="20"/>
    <n v="1"/>
    <n v="3"/>
    <m/>
  </r>
  <r>
    <x v="71"/>
    <s v="3174091001"/>
    <s v="DKI JAKARTA"/>
    <s v="JAKARTA SELATAN"/>
    <x v="17"/>
    <s v="JAGAKARSA"/>
    <n v="343"/>
    <n v="1"/>
    <n v="342"/>
    <n v="0"/>
    <n v="92"/>
    <n v="11"/>
    <n v="81"/>
    <n v="0"/>
    <n v="30"/>
    <n v="2"/>
    <n v="15"/>
    <n v="1"/>
    <n v="12"/>
    <m/>
  </r>
  <r>
    <x v="72"/>
    <s v="3174061003"/>
    <s v="DKI JAKARTA"/>
    <s v="JAKARTA SELATAN"/>
    <x v="10"/>
    <s v="PONDOK LABU"/>
    <n v="474"/>
    <n v="2"/>
    <n v="471"/>
    <n v="1"/>
    <n v="79"/>
    <n v="2"/>
    <n v="77"/>
    <n v="0"/>
    <n v="38"/>
    <n v="1"/>
    <n v="23"/>
    <n v="1"/>
    <n v="13"/>
    <m/>
  </r>
  <r>
    <x v="73"/>
    <s v="3172021002"/>
    <s v="DKI JAKARTA"/>
    <s v="JAKARTA UTARA"/>
    <x v="15"/>
    <s v="SUNTER JAYA"/>
    <n v="635"/>
    <n v="2"/>
    <n v="633"/>
    <n v="0"/>
    <n v="85"/>
    <n v="0"/>
    <n v="80"/>
    <n v="5"/>
    <n v="115"/>
    <n v="3"/>
    <n v="41"/>
    <n v="9"/>
    <n v="62"/>
    <m/>
  </r>
  <r>
    <x v="74"/>
    <s v="3175101007"/>
    <s v="DKI JAKARTA"/>
    <s v="JAKARTA TIMUR"/>
    <x v="36"/>
    <s v="LUBANG BUAYA"/>
    <n v="305"/>
    <n v="4"/>
    <n v="300"/>
    <n v="1"/>
    <n v="54"/>
    <n v="4"/>
    <n v="47"/>
    <n v="3"/>
    <n v="17"/>
    <n v="1"/>
    <n v="9"/>
    <n v="0"/>
    <n v="7"/>
    <m/>
  </r>
  <r>
    <x v="75"/>
    <s v="3173051003"/>
    <s v="DKI JAKARTA"/>
    <s v="JAKARTA BARAT"/>
    <x v="5"/>
    <s v="SUKABUMI SELATAN"/>
    <n v="219"/>
    <n v="2"/>
    <n v="216"/>
    <n v="1"/>
    <n v="38"/>
    <n v="3"/>
    <n v="32"/>
    <n v="3"/>
    <n v="32"/>
    <n v="5"/>
    <n v="14"/>
    <n v="1"/>
    <n v="12"/>
    <m/>
  </r>
  <r>
    <x v="76"/>
    <s v="3174021006"/>
    <s v="DKI JAKARTA"/>
    <s v="JAKARTA SELATAN"/>
    <x v="24"/>
    <s v="PASAR MANGGIS"/>
    <n v="351"/>
    <n v="0"/>
    <n v="350"/>
    <n v="1"/>
    <n v="20"/>
    <n v="0"/>
    <n v="18"/>
    <n v="2"/>
    <n v="28"/>
    <n v="1"/>
    <n v="13"/>
    <n v="2"/>
    <n v="12"/>
    <m/>
  </r>
  <r>
    <x v="77"/>
    <s v="3175071007"/>
    <s v="DKI JAKARTA"/>
    <s v="JAKARTA TIMUR"/>
    <x v="8"/>
    <s v="PONDOK KOPI"/>
    <n v="145"/>
    <n v="1"/>
    <n v="144"/>
    <n v="0"/>
    <n v="22"/>
    <n v="0"/>
    <n v="21"/>
    <n v="1"/>
    <n v="26"/>
    <n v="0"/>
    <n v="14"/>
    <n v="4"/>
    <n v="8"/>
    <m/>
  </r>
  <r>
    <x v="78"/>
    <s v="3175031008"/>
    <s v="DKI JAKARTA"/>
    <s v="JAKARTA TIMUR"/>
    <x v="22"/>
    <s v="CIPINANG BESAR UTARA"/>
    <n v="234"/>
    <n v="2"/>
    <n v="232"/>
    <n v="0"/>
    <n v="12"/>
    <n v="0"/>
    <n v="12"/>
    <n v="0"/>
    <n v="39"/>
    <n v="4"/>
    <n v="24"/>
    <n v="1"/>
    <n v="10"/>
    <m/>
  </r>
  <r>
    <x v="79"/>
    <s v="3171081002"/>
    <s v="DKI JAKARTA"/>
    <s v="JAKARTA PUSAT"/>
    <x v="29"/>
    <s v="KAMPUNG RAWA"/>
    <n v="281"/>
    <n v="3"/>
    <n v="278"/>
    <n v="0"/>
    <n v="33"/>
    <n v="7"/>
    <n v="26"/>
    <n v="0"/>
    <n v="57"/>
    <n v="8"/>
    <n v="25"/>
    <n v="7"/>
    <n v="17"/>
    <m/>
  </r>
  <r>
    <x v="80"/>
    <s v="3174101001"/>
    <s v="DKI JAKARTA"/>
    <s v="JAKARTA SELATAN"/>
    <x v="19"/>
    <s v="PESANGGRAHAN"/>
    <n v="244"/>
    <n v="1"/>
    <n v="243"/>
    <n v="0"/>
    <n v="48"/>
    <n v="11"/>
    <n v="33"/>
    <n v="4"/>
    <n v="13"/>
    <n v="3"/>
    <n v="6"/>
    <n v="3"/>
    <n v="1"/>
    <m/>
  </r>
  <r>
    <x v="81"/>
    <s v="3175061006"/>
    <s v="DKI JAKARTA"/>
    <s v="JAKARTA TIMUR"/>
    <x v="23"/>
    <s v="UJUNG MENTENG"/>
    <n v="114"/>
    <n v="1"/>
    <n v="113"/>
    <n v="0"/>
    <n v="16"/>
    <n v="0"/>
    <n v="14"/>
    <n v="2"/>
    <n v="7"/>
    <n v="0"/>
    <n v="4"/>
    <n v="2"/>
    <n v="1"/>
    <m/>
  </r>
  <r>
    <x v="82"/>
    <s v="3174101004"/>
    <s v="DKI JAKARTA"/>
    <s v="JAKARTA SELATAN"/>
    <x v="19"/>
    <s v="PETUKANGAN SELATAN"/>
    <n v="348"/>
    <n v="0"/>
    <n v="348"/>
    <n v="0"/>
    <n v="26"/>
    <n v="3"/>
    <n v="22"/>
    <n v="1"/>
    <n v="8"/>
    <n v="0"/>
    <n v="3"/>
    <n v="1"/>
    <n v="4"/>
    <m/>
  </r>
  <r>
    <x v="83"/>
    <s v="3175051003"/>
    <s v="DKI JAKARTA"/>
    <s v="JAKARTA TIMUR"/>
    <x v="28"/>
    <s v="CIJANTUNG"/>
    <n v="185"/>
    <n v="2"/>
    <n v="182"/>
    <n v="1"/>
    <n v="23"/>
    <n v="2"/>
    <n v="19"/>
    <n v="2"/>
    <n v="22"/>
    <n v="3"/>
    <n v="11"/>
    <n v="1"/>
    <n v="7"/>
    <m/>
  </r>
  <r>
    <x v="84"/>
    <s v="3174061005"/>
    <s v="DKI JAKARTA"/>
    <s v="JAKARTA SELATAN"/>
    <x v="10"/>
    <s v="CIPETE SELATAN"/>
    <n v="160"/>
    <n v="0"/>
    <n v="159"/>
    <n v="1"/>
    <n v="30"/>
    <n v="2"/>
    <n v="28"/>
    <n v="0"/>
    <n v="7"/>
    <n v="1"/>
    <n v="2"/>
    <n v="4"/>
    <n v="0"/>
    <m/>
  </r>
  <r>
    <x v="85"/>
    <s v="3174031003"/>
    <s v="DKI JAKARTA"/>
    <s v="JAKARTA SELATAN"/>
    <x v="13"/>
    <s v="PELA MAMPANG"/>
    <n v="452"/>
    <n v="2"/>
    <n v="450"/>
    <n v="0"/>
    <n v="41"/>
    <n v="11"/>
    <n v="28"/>
    <n v="2"/>
    <n v="17"/>
    <n v="1"/>
    <n v="8"/>
    <n v="3"/>
    <n v="5"/>
    <m/>
  </r>
  <r>
    <x v="86"/>
    <s v="3171071002"/>
    <s v="DKI JAKARTA"/>
    <s v="JAKARTA PUSAT"/>
    <x v="37"/>
    <s v="BENDUNGAN HILIR"/>
    <n v="228"/>
    <n v="0"/>
    <n v="227"/>
    <n v="1"/>
    <n v="34"/>
    <n v="1"/>
    <n v="33"/>
    <n v="0"/>
    <n v="24"/>
    <n v="1"/>
    <n v="10"/>
    <n v="0"/>
    <n v="13"/>
    <m/>
  </r>
  <r>
    <x v="87"/>
    <s v="3174101003"/>
    <s v="DKI JAKARTA"/>
    <s v="JAKARTA SELATAN"/>
    <x v="19"/>
    <s v="PETUKANGAN UTARA"/>
    <n v="469"/>
    <n v="0"/>
    <n v="469"/>
    <n v="0"/>
    <n v="27"/>
    <n v="1"/>
    <n v="23"/>
    <n v="3"/>
    <n v="29"/>
    <n v="3"/>
    <n v="17"/>
    <n v="2"/>
    <n v="7"/>
    <m/>
  </r>
  <r>
    <x v="88"/>
    <s v="3173071004"/>
    <s v="DKI JAKARTA"/>
    <s v="JAKARTA BARAT"/>
    <x v="25"/>
    <s v="JATI PULO"/>
    <n v="323"/>
    <n v="3"/>
    <n v="320"/>
    <n v="0"/>
    <n v="50"/>
    <n v="2"/>
    <n v="44"/>
    <n v="4"/>
    <n v="62"/>
    <n v="6"/>
    <n v="26"/>
    <n v="2"/>
    <n v="28"/>
    <m/>
  </r>
  <r>
    <x v="89"/>
    <s v="3171061002"/>
    <s v="DKI JAKARTA"/>
    <s v="JAKARTA PUSAT"/>
    <x v="27"/>
    <s v="PEGANGSAAN"/>
    <n v="377"/>
    <n v="0"/>
    <n v="376"/>
    <n v="1"/>
    <n v="18"/>
    <n v="1"/>
    <n v="16"/>
    <n v="1"/>
    <n v="106"/>
    <n v="4"/>
    <n v="31"/>
    <n v="2"/>
    <n v="69"/>
    <m/>
  </r>
  <r>
    <x v="90"/>
    <s v="3173021002"/>
    <s v="DKI JAKARTA"/>
    <s v="JAKARTA BARAT"/>
    <x v="7"/>
    <s v="TANJUNG DUREN UTARA"/>
    <n v="223"/>
    <n v="4"/>
    <n v="219"/>
    <n v="0"/>
    <n v="39"/>
    <n v="1"/>
    <n v="38"/>
    <n v="0"/>
    <n v="18"/>
    <n v="2"/>
    <n v="8"/>
    <n v="1"/>
    <n v="7"/>
    <m/>
  </r>
  <r>
    <x v="91"/>
    <s v="3173021006"/>
    <s v="DKI JAKARTA"/>
    <s v="JAKARTA BARAT"/>
    <x v="7"/>
    <s v="JELAMBAR BARU"/>
    <n v="342"/>
    <n v="1"/>
    <n v="341"/>
    <n v="0"/>
    <n v="35"/>
    <n v="1"/>
    <n v="33"/>
    <n v="1"/>
    <n v="16"/>
    <n v="3"/>
    <n v="8"/>
    <n v="2"/>
    <n v="3"/>
    <m/>
  </r>
  <r>
    <x v="92"/>
    <s v="3175041001"/>
    <s v="DKI JAKARTA"/>
    <s v="JAKARTA TIMUR"/>
    <x v="21"/>
    <s v="KRAMAT JATI"/>
    <n v="174"/>
    <n v="1"/>
    <n v="173"/>
    <n v="0"/>
    <n v="31"/>
    <n v="1"/>
    <n v="29"/>
    <n v="1"/>
    <n v="14"/>
    <n v="0"/>
    <n v="7"/>
    <n v="2"/>
    <n v="5"/>
    <m/>
  </r>
  <r>
    <x v="93"/>
    <s v="3173011005"/>
    <s v="DKI JAKARTA"/>
    <s v="JAKARTA BARAT"/>
    <x v="32"/>
    <s v="KAPUK"/>
    <n v="328"/>
    <n v="3"/>
    <n v="324"/>
    <n v="1"/>
    <n v="44"/>
    <n v="1"/>
    <n v="28"/>
    <n v="15"/>
    <n v="32"/>
    <n v="2"/>
    <n v="17"/>
    <n v="6"/>
    <n v="7"/>
    <m/>
  </r>
  <r>
    <x v="94"/>
    <s v="3173021007"/>
    <s v="DKI JAKARTA"/>
    <s v="JAKARTA BARAT"/>
    <x v="7"/>
    <s v="WIJAYA KUSUMA"/>
    <n v="320"/>
    <n v="0"/>
    <n v="319"/>
    <n v="1"/>
    <n v="53"/>
    <n v="2"/>
    <n v="50"/>
    <n v="1"/>
    <n v="22"/>
    <n v="2"/>
    <n v="16"/>
    <n v="2"/>
    <n v="2"/>
    <m/>
  </r>
  <r>
    <x v="95"/>
    <s v="3174091003"/>
    <s v="DKI JAKARTA"/>
    <s v="JAKARTA SELATAN"/>
    <x v="17"/>
    <s v="CIGANJUR"/>
    <n v="188"/>
    <n v="1"/>
    <n v="187"/>
    <n v="0"/>
    <n v="50"/>
    <n v="4"/>
    <n v="46"/>
    <n v="0"/>
    <n v="12"/>
    <n v="3"/>
    <n v="5"/>
    <n v="1"/>
    <n v="3"/>
    <m/>
  </r>
  <r>
    <x v="96"/>
    <s v="3171051003"/>
    <s v="DKI JAKARTA"/>
    <s v="JAKARTA PUSAT"/>
    <x v="26"/>
    <s v="RAWASARI"/>
    <n v="427"/>
    <n v="2"/>
    <n v="425"/>
    <n v="0"/>
    <n v="76"/>
    <n v="0"/>
    <n v="74"/>
    <n v="2"/>
    <n v="17"/>
    <n v="3"/>
    <n v="11"/>
    <n v="2"/>
    <n v="1"/>
    <m/>
  </r>
  <r>
    <x v="97"/>
    <s v="3173021005"/>
    <s v="DKI JAKARTA"/>
    <s v="JAKARTA BARAT"/>
    <x v="7"/>
    <s v="TANJUNG DUREN SELATAN"/>
    <n v="225"/>
    <n v="1"/>
    <n v="224"/>
    <n v="0"/>
    <n v="30"/>
    <n v="4"/>
    <n v="25"/>
    <n v="1"/>
    <n v="40"/>
    <n v="1"/>
    <n v="26"/>
    <n v="5"/>
    <n v="8"/>
    <m/>
  </r>
  <r>
    <x v="98"/>
    <s v="3175031002"/>
    <s v="DKI JAKARTA"/>
    <s v="JAKARTA TIMUR"/>
    <x v="22"/>
    <s v="BIDARA CINA"/>
    <n v="111"/>
    <n v="1"/>
    <n v="110"/>
    <n v="0"/>
    <n v="10"/>
    <n v="0"/>
    <n v="8"/>
    <n v="2"/>
    <n v="51"/>
    <n v="7"/>
    <n v="17"/>
    <n v="7"/>
    <n v="20"/>
    <m/>
  </r>
  <r>
    <x v="99"/>
    <s v="3174021002"/>
    <s v="DKI JAKARTA"/>
    <s v="JAKARTA SELATAN"/>
    <x v="24"/>
    <s v="KARET SEMANGGI"/>
    <n v="30"/>
    <n v="0"/>
    <n v="30"/>
    <n v="0"/>
    <n v="15"/>
    <n v="0"/>
    <n v="14"/>
    <n v="1"/>
    <n v="5"/>
    <n v="0"/>
    <n v="3"/>
    <n v="2"/>
    <n v="0"/>
    <m/>
  </r>
  <r>
    <x v="100"/>
    <s v="3173081006"/>
    <s v="DKI JAKARTA"/>
    <s v="JAKARTA BARAT"/>
    <x v="11"/>
    <s v="KEMBANGAN SELATAN"/>
    <n v="160"/>
    <n v="1"/>
    <n v="159"/>
    <n v="0"/>
    <n v="20"/>
    <n v="1"/>
    <n v="18"/>
    <n v="1"/>
    <n v="31"/>
    <n v="4"/>
    <n v="21"/>
    <n v="1"/>
    <n v="5"/>
    <m/>
  </r>
  <r>
    <x v="101"/>
    <s v="3173081005"/>
    <s v="DKI JAKARTA"/>
    <s v="JAKARTA BARAT"/>
    <x v="11"/>
    <s v="JOGLO"/>
    <n v="144"/>
    <n v="0"/>
    <n v="144"/>
    <n v="0"/>
    <n v="32"/>
    <n v="3"/>
    <n v="26"/>
    <n v="3"/>
    <n v="33"/>
    <n v="3"/>
    <n v="18"/>
    <n v="1"/>
    <n v="11"/>
    <m/>
  </r>
  <r>
    <x v="102"/>
    <s v="3175061004"/>
    <s v="DKI JAKARTA"/>
    <s v="JAKARTA TIMUR"/>
    <x v="23"/>
    <s v="CAKUNG TIMUR"/>
    <n v="221"/>
    <n v="4"/>
    <n v="217"/>
    <n v="0"/>
    <n v="22"/>
    <n v="0"/>
    <n v="20"/>
    <n v="2"/>
    <n v="17"/>
    <n v="2"/>
    <n v="10"/>
    <n v="0"/>
    <n v="5"/>
    <m/>
  </r>
  <r>
    <x v="103"/>
    <s v="3173081002"/>
    <s v="DKI JAKARTA"/>
    <s v="JAKARTA BARAT"/>
    <x v="11"/>
    <s v="MERUYA UTARA"/>
    <n v="165"/>
    <n v="4"/>
    <n v="161"/>
    <n v="0"/>
    <n v="25"/>
    <n v="0"/>
    <n v="20"/>
    <n v="5"/>
    <n v="27"/>
    <n v="3"/>
    <n v="18"/>
    <n v="0"/>
    <n v="6"/>
    <m/>
  </r>
  <r>
    <x v="104"/>
    <s v="3174051004"/>
    <s v="DKI JAKARTA"/>
    <s v="JAKARTA SELATAN"/>
    <x v="9"/>
    <s v="GROGOL UTARA"/>
    <n v="338"/>
    <n v="3"/>
    <n v="334"/>
    <n v="1"/>
    <n v="32"/>
    <n v="4"/>
    <n v="24"/>
    <n v="4"/>
    <n v="51"/>
    <n v="3"/>
    <n v="31"/>
    <n v="0"/>
    <n v="17"/>
    <m/>
  </r>
  <r>
    <x v="105"/>
    <s v="3174081001"/>
    <s v="DKI JAKARTA"/>
    <s v="JAKARTA SELATAN"/>
    <x v="38"/>
    <s v="PANCORAN"/>
    <n v="198"/>
    <n v="0"/>
    <n v="198"/>
    <n v="0"/>
    <n v="27"/>
    <n v="1"/>
    <n v="26"/>
    <n v="0"/>
    <n v="17"/>
    <n v="1"/>
    <n v="12"/>
    <n v="3"/>
    <n v="1"/>
    <m/>
  </r>
  <r>
    <x v="106"/>
    <s v="3174041001"/>
    <s v="DKI JAKARTA"/>
    <s v="JAKARTA SELATAN"/>
    <x v="31"/>
    <s v="PASAR MINGGU"/>
    <n v="247"/>
    <n v="0"/>
    <n v="246"/>
    <n v="1"/>
    <n v="38"/>
    <n v="5"/>
    <n v="32"/>
    <n v="1"/>
    <n v="23"/>
    <n v="3"/>
    <n v="10"/>
    <n v="2"/>
    <n v="8"/>
    <m/>
  </r>
  <r>
    <x v="107"/>
    <s v="3175081002"/>
    <s v="DKI JAKARTA"/>
    <s v="JAKARTA TIMUR"/>
    <x v="14"/>
    <s v="PINANG RANTI"/>
    <n v="172"/>
    <n v="0"/>
    <n v="172"/>
    <n v="0"/>
    <n v="24"/>
    <n v="3"/>
    <n v="20"/>
    <n v="1"/>
    <n v="18"/>
    <n v="4"/>
    <n v="6"/>
    <n v="2"/>
    <n v="6"/>
    <m/>
  </r>
  <r>
    <x v="108"/>
    <s v="3174051003"/>
    <s v="DKI JAKARTA"/>
    <s v="JAKARTA SELATAN"/>
    <x v="9"/>
    <s v="CIPULIR"/>
    <n v="288"/>
    <n v="0"/>
    <n v="286"/>
    <n v="2"/>
    <n v="42"/>
    <n v="4"/>
    <n v="37"/>
    <n v="1"/>
    <n v="39"/>
    <n v="11"/>
    <n v="15"/>
    <n v="3"/>
    <n v="10"/>
    <m/>
  </r>
  <r>
    <x v="109"/>
    <s v="3171071001"/>
    <s v="DKI JAKARTA"/>
    <s v="JAKARTA PUSAT"/>
    <x v="37"/>
    <s v="GELORA"/>
    <n v="52"/>
    <n v="0"/>
    <n v="52"/>
    <n v="0"/>
    <n v="3"/>
    <n v="1"/>
    <n v="1"/>
    <n v="1"/>
    <n v="13"/>
    <n v="0"/>
    <n v="5"/>
    <n v="1"/>
    <n v="7"/>
    <m/>
  </r>
  <r>
    <x v="110"/>
    <s v="3175081005"/>
    <s v="DKI JAKARTA"/>
    <s v="JAKARTA TIMUR"/>
    <x v="14"/>
    <s v="CIPINANG MELAYU"/>
    <n v="176"/>
    <n v="3"/>
    <n v="172"/>
    <n v="1"/>
    <n v="15"/>
    <n v="1"/>
    <n v="13"/>
    <n v="1"/>
    <n v="21"/>
    <n v="1"/>
    <n v="13"/>
    <n v="3"/>
    <n v="4"/>
    <m/>
  </r>
  <r>
    <x v="111"/>
    <s v="3175061005"/>
    <s v="DKI JAKARTA"/>
    <s v="JAKARTA TIMUR"/>
    <x v="23"/>
    <s v="PULO GEBANG"/>
    <n v="375"/>
    <n v="4"/>
    <n v="371"/>
    <n v="0"/>
    <n v="35"/>
    <n v="3"/>
    <n v="30"/>
    <n v="2"/>
    <n v="42"/>
    <n v="5"/>
    <n v="25"/>
    <n v="2"/>
    <n v="10"/>
    <m/>
  </r>
  <r>
    <x v="112"/>
    <s v="3174081004"/>
    <s v="DKI JAKARTA"/>
    <s v="JAKARTA SELATAN"/>
    <x v="38"/>
    <s v="DUREN TIGA"/>
    <n v="210"/>
    <n v="0"/>
    <n v="210"/>
    <n v="0"/>
    <n v="26"/>
    <n v="1"/>
    <n v="25"/>
    <n v="0"/>
    <n v="8"/>
    <n v="0"/>
    <n v="7"/>
    <n v="0"/>
    <n v="1"/>
    <m/>
  </r>
  <r>
    <x v="113"/>
    <s v="3174041007"/>
    <s v="DKI JAKARTA"/>
    <s v="JAKARTA SELATAN"/>
    <x v="31"/>
    <s v="KEBAGUSAN"/>
    <n v="156"/>
    <n v="0"/>
    <n v="156"/>
    <n v="0"/>
    <n v="46"/>
    <n v="2"/>
    <n v="44"/>
    <n v="0"/>
    <n v="21"/>
    <n v="2"/>
    <n v="16"/>
    <n v="0"/>
    <n v="3"/>
    <m/>
  </r>
  <r>
    <x v="114"/>
    <s v="3174041002"/>
    <s v="DKI JAKARTA"/>
    <s v="JAKARTA SELATAN"/>
    <x v="31"/>
    <s v="JATI PADANG"/>
    <n v="159"/>
    <n v="1"/>
    <n v="158"/>
    <n v="0"/>
    <n v="51"/>
    <n v="5"/>
    <n v="45"/>
    <n v="1"/>
    <n v="23"/>
    <n v="1"/>
    <n v="9"/>
    <n v="3"/>
    <n v="10"/>
    <m/>
  </r>
  <r>
    <x v="115"/>
    <s v="3174041003"/>
    <s v="DKI JAKARTA"/>
    <s v="JAKARTA SELATAN"/>
    <x v="31"/>
    <s v="CILANDAK TIMUR"/>
    <n v="122"/>
    <n v="1"/>
    <n v="121"/>
    <n v="0"/>
    <n v="35"/>
    <n v="2"/>
    <n v="32"/>
    <n v="1"/>
    <n v="12"/>
    <n v="0"/>
    <n v="10"/>
    <n v="2"/>
    <n v="0"/>
    <m/>
  </r>
  <r>
    <x v="116"/>
    <s v="3175021003"/>
    <s v="DKI JAKARTA"/>
    <s v="JAKARTA TIMUR"/>
    <x v="18"/>
    <s v="CIPINANG"/>
    <n v="220"/>
    <n v="0"/>
    <n v="219"/>
    <n v="1"/>
    <n v="15"/>
    <n v="1"/>
    <n v="14"/>
    <n v="0"/>
    <n v="23"/>
    <n v="5"/>
    <n v="13"/>
    <n v="2"/>
    <n v="3"/>
    <m/>
  </r>
  <r>
    <x v="117"/>
    <s v="3171021001"/>
    <s v="DKI JAKARTA"/>
    <s v="JAKARTA PUSAT"/>
    <x v="39"/>
    <s v="PASAR BARU"/>
    <n v="157"/>
    <n v="1"/>
    <n v="156"/>
    <n v="0"/>
    <n v="28"/>
    <n v="1"/>
    <n v="25"/>
    <n v="2"/>
    <n v="18"/>
    <n v="1"/>
    <n v="17"/>
    <n v="0"/>
    <n v="0"/>
    <m/>
  </r>
  <r>
    <x v="118"/>
    <n v="3171011003"/>
    <s v="DKI JAKARTA"/>
    <s v="JAKARTA PUSAT"/>
    <x v="40"/>
    <s v="PETOJO UTARA"/>
    <n v="185"/>
    <n v="0"/>
    <n v="185"/>
    <n v="0"/>
    <n v="23"/>
    <n v="3"/>
    <n v="17"/>
    <n v="3"/>
    <n v="29"/>
    <n v="1"/>
    <n v="16"/>
    <n v="2"/>
    <n v="10"/>
    <m/>
  </r>
  <r>
    <x v="119"/>
    <s v="3175031003"/>
    <s v="DKI JAKARTA"/>
    <s v="JAKARTA TIMUR"/>
    <x v="22"/>
    <s v="BALI MESTER"/>
    <n v="35"/>
    <n v="0"/>
    <n v="35"/>
    <n v="0"/>
    <n v="14"/>
    <n v="0"/>
    <n v="13"/>
    <n v="1"/>
    <n v="6"/>
    <n v="1"/>
    <n v="4"/>
    <n v="1"/>
    <n v="0"/>
    <m/>
  </r>
  <r>
    <x v="120"/>
    <s v="3171061004"/>
    <s v="DKI JAKARTA"/>
    <s v="JAKARTA PUSAT"/>
    <x v="27"/>
    <s v="GONDANGDIA"/>
    <n v="44"/>
    <n v="0"/>
    <n v="44"/>
    <n v="0"/>
    <n v="8"/>
    <n v="0"/>
    <n v="7"/>
    <n v="1"/>
    <n v="14"/>
    <n v="2"/>
    <n v="10"/>
    <n v="2"/>
    <n v="0"/>
    <m/>
  </r>
  <r>
    <x v="121"/>
    <s v="3175051005"/>
    <s v="DKI JAKARTA"/>
    <s v="JAKARTA TIMUR"/>
    <x v="28"/>
    <s v="PEKAYON"/>
    <n v="137"/>
    <n v="1"/>
    <n v="136"/>
    <n v="0"/>
    <n v="30"/>
    <n v="0"/>
    <n v="29"/>
    <n v="1"/>
    <n v="12"/>
    <n v="0"/>
    <n v="7"/>
    <n v="1"/>
    <n v="4"/>
    <m/>
  </r>
  <r>
    <x v="122"/>
    <s v="3171021004"/>
    <s v="DKI JAKARTA"/>
    <s v="JAKARTA PUSAT"/>
    <x v="39"/>
    <s v="GUNUNG SAHARI UTARA"/>
    <n v="110"/>
    <n v="0"/>
    <n v="109"/>
    <n v="1"/>
    <n v="30"/>
    <n v="1"/>
    <n v="29"/>
    <n v="0"/>
    <n v="19"/>
    <n v="1"/>
    <n v="13"/>
    <n v="4"/>
    <n v="1"/>
    <m/>
  </r>
  <r>
    <x v="123"/>
    <s v="3172041002"/>
    <s v="DKI JAKARTA"/>
    <s v="JAKARTA UTARA"/>
    <x v="41"/>
    <s v="SUKAPURA"/>
    <n v="293"/>
    <n v="2"/>
    <n v="291"/>
    <n v="0"/>
    <n v="28"/>
    <n v="1"/>
    <n v="26"/>
    <n v="1"/>
    <n v="49"/>
    <n v="4"/>
    <n v="24"/>
    <n v="1"/>
    <n v="20"/>
    <m/>
  </r>
  <r>
    <x v="124"/>
    <s v="3174021004"/>
    <s v="DKI JAKARTA"/>
    <s v="JAKARTA SELATAN"/>
    <x v="24"/>
    <s v="KARET"/>
    <n v="171"/>
    <n v="0"/>
    <n v="171"/>
    <n v="0"/>
    <n v="12"/>
    <n v="0"/>
    <n v="12"/>
    <n v="0"/>
    <n v="20"/>
    <n v="1"/>
    <n v="15"/>
    <n v="0"/>
    <n v="4"/>
    <m/>
  </r>
  <r>
    <x v="125"/>
    <n v="3171011002"/>
    <s v="DKI JAKARTA"/>
    <s v="JAKARTA PUSAT"/>
    <x v="40"/>
    <s v="CIDENG"/>
    <n v="200"/>
    <n v="1"/>
    <n v="199"/>
    <n v="0"/>
    <n v="39"/>
    <n v="5"/>
    <n v="34"/>
    <n v="0"/>
    <n v="21"/>
    <n v="0"/>
    <n v="18"/>
    <n v="3"/>
    <n v="0"/>
    <m/>
  </r>
  <r>
    <x v="126"/>
    <s v="3171041006"/>
    <s v="DKI JAKARTA"/>
    <s v="JAKARTA PUSAT"/>
    <x v="42"/>
    <s v="BUNGUR"/>
    <n v="297"/>
    <n v="0"/>
    <n v="297"/>
    <n v="0"/>
    <n v="17"/>
    <n v="2"/>
    <n v="13"/>
    <n v="2"/>
    <n v="16"/>
    <n v="4"/>
    <n v="7"/>
    <n v="1"/>
    <n v="4"/>
    <m/>
  </r>
  <r>
    <x v="127"/>
    <s v="3174011004"/>
    <s v="DKI JAKARTA"/>
    <s v="JAKARTA SELATAN"/>
    <x v="12"/>
    <s v="KEBON BARU"/>
    <n v="284"/>
    <n v="0"/>
    <n v="284"/>
    <n v="0"/>
    <n v="35"/>
    <n v="0"/>
    <n v="33"/>
    <n v="2"/>
    <n v="35"/>
    <n v="5"/>
    <n v="21"/>
    <n v="0"/>
    <n v="9"/>
    <m/>
  </r>
  <r>
    <x v="128"/>
    <s v="3173071002"/>
    <s v="DKI JAKARTA"/>
    <s v="JAKARTA BARAT"/>
    <x v="25"/>
    <s v="SLIPI"/>
    <n v="230"/>
    <n v="0"/>
    <n v="230"/>
    <n v="0"/>
    <n v="45"/>
    <n v="5"/>
    <n v="39"/>
    <n v="1"/>
    <n v="23"/>
    <n v="5"/>
    <n v="12"/>
    <n v="0"/>
    <n v="6"/>
    <m/>
  </r>
  <r>
    <x v="129"/>
    <s v="3174091004"/>
    <s v="DKI JAKARTA"/>
    <s v="JAKARTA SELATAN"/>
    <x v="17"/>
    <s v="LENTENG AGUNG"/>
    <n v="256"/>
    <n v="0"/>
    <n v="256"/>
    <n v="0"/>
    <n v="32"/>
    <n v="2"/>
    <n v="30"/>
    <n v="0"/>
    <n v="25"/>
    <n v="3"/>
    <n v="12"/>
    <n v="0"/>
    <n v="10"/>
    <m/>
  </r>
  <r>
    <x v="130"/>
    <s v="3173071005"/>
    <s v="DKI JAKARTA"/>
    <s v="JAKARTA BARAT"/>
    <x v="25"/>
    <s v="KEMANGGISAN"/>
    <n v="302"/>
    <n v="1"/>
    <n v="301"/>
    <n v="0"/>
    <n v="40"/>
    <n v="4"/>
    <n v="32"/>
    <n v="4"/>
    <n v="32"/>
    <n v="2"/>
    <n v="17"/>
    <n v="2"/>
    <n v="11"/>
    <m/>
  </r>
  <r>
    <x v="131"/>
    <s v="3175101002"/>
    <s v="DKI JAKARTA"/>
    <s v="JAKARTA TIMUR"/>
    <x v="36"/>
    <s v="CILANGKAP"/>
    <n v="155"/>
    <n v="5"/>
    <n v="150"/>
    <n v="0"/>
    <n v="23"/>
    <n v="0"/>
    <n v="22"/>
    <n v="1"/>
    <n v="16"/>
    <n v="1"/>
    <n v="14"/>
    <n v="0"/>
    <n v="1"/>
    <m/>
  </r>
  <r>
    <x v="132"/>
    <s v="3171011005"/>
    <s v="DKI JAKARTA"/>
    <s v="JAKARTA PUSAT"/>
    <x v="40"/>
    <s v="KEBON KELAPA"/>
    <n v="68"/>
    <n v="1"/>
    <n v="67"/>
    <n v="0"/>
    <n v="12"/>
    <n v="0"/>
    <n v="11"/>
    <n v="1"/>
    <n v="9"/>
    <n v="0"/>
    <n v="6"/>
    <n v="1"/>
    <n v="2"/>
    <m/>
  </r>
  <r>
    <x v="133"/>
    <s v="3171041003"/>
    <s v="DKI JAKARTA"/>
    <s v="JAKARTA PUSAT"/>
    <x v="42"/>
    <s v="PASEBAN"/>
    <n v="355"/>
    <n v="3"/>
    <n v="352"/>
    <n v="0"/>
    <n v="34"/>
    <n v="2"/>
    <n v="31"/>
    <n v="1"/>
    <n v="69"/>
    <n v="3"/>
    <n v="34"/>
    <n v="2"/>
    <n v="30"/>
    <m/>
  </r>
  <r>
    <x v="134"/>
    <s v="3175081003"/>
    <s v="DKI JAKARTA"/>
    <s v="JAKARTA TIMUR"/>
    <x v="14"/>
    <s v="KEBON PALA"/>
    <n v="251"/>
    <n v="0"/>
    <n v="250"/>
    <n v="1"/>
    <n v="18"/>
    <n v="0"/>
    <n v="17"/>
    <n v="1"/>
    <n v="21"/>
    <n v="5"/>
    <n v="6"/>
    <n v="0"/>
    <n v="10"/>
    <m/>
  </r>
  <r>
    <x v="135"/>
    <s v="3171031005"/>
    <s v="DKI JAKARTA"/>
    <s v="JAKARTA PUSAT"/>
    <x v="20"/>
    <s v="GUNUNG SAHARI SELATAN"/>
    <n v="179"/>
    <n v="1"/>
    <n v="178"/>
    <n v="0"/>
    <n v="17"/>
    <n v="1"/>
    <n v="15"/>
    <n v="1"/>
    <n v="12"/>
    <n v="0"/>
    <n v="9"/>
    <n v="1"/>
    <n v="2"/>
    <m/>
  </r>
  <r>
    <x v="136"/>
    <s v="3171071005"/>
    <s v="DKI JAKARTA"/>
    <s v="JAKARTA PUSAT"/>
    <x v="37"/>
    <s v="KEBON MELATI"/>
    <n v="363"/>
    <n v="2"/>
    <n v="360"/>
    <n v="1"/>
    <n v="58"/>
    <n v="4"/>
    <n v="53"/>
    <n v="1"/>
    <n v="75"/>
    <n v="4"/>
    <n v="56"/>
    <n v="6"/>
    <n v="9"/>
    <m/>
  </r>
  <r>
    <x v="137"/>
    <s v="3171041002"/>
    <s v="DKI JAKARTA"/>
    <s v="JAKARTA PUSAT"/>
    <x v="42"/>
    <s v="KENARI"/>
    <n v="313"/>
    <n v="0"/>
    <n v="312"/>
    <n v="1"/>
    <n v="15"/>
    <n v="2"/>
    <n v="13"/>
    <n v="0"/>
    <n v="122"/>
    <n v="4"/>
    <n v="20"/>
    <n v="1"/>
    <n v="97"/>
    <m/>
  </r>
  <r>
    <x v="138"/>
    <s v="3172051003"/>
    <s v="DKI JAKARTA"/>
    <s v="JAKARTA UTARA"/>
    <x v="34"/>
    <s v="ANCOL"/>
    <n v="302"/>
    <n v="1"/>
    <n v="300"/>
    <n v="1"/>
    <n v="22"/>
    <n v="1"/>
    <n v="21"/>
    <n v="0"/>
    <n v="33"/>
    <n v="2"/>
    <n v="23"/>
    <n v="0"/>
    <n v="8"/>
    <m/>
  </r>
  <r>
    <x v="139"/>
    <s v="3173081003"/>
    <s v="DKI JAKARTA"/>
    <s v="JAKARTA BARAT"/>
    <x v="11"/>
    <s v="MERUYA SELATAN"/>
    <n v="130"/>
    <n v="0"/>
    <n v="130"/>
    <n v="0"/>
    <n v="22"/>
    <n v="4"/>
    <n v="17"/>
    <n v="1"/>
    <n v="27"/>
    <n v="1"/>
    <n v="20"/>
    <n v="2"/>
    <n v="4"/>
    <m/>
  </r>
  <r>
    <x v="140"/>
    <s v="3172021005"/>
    <s v="DKI JAKARTA"/>
    <s v="JAKARTA UTARA"/>
    <x v="15"/>
    <s v="KEBON BAWANG"/>
    <n v="257"/>
    <n v="2"/>
    <n v="255"/>
    <n v="0"/>
    <n v="44"/>
    <n v="1"/>
    <n v="42"/>
    <n v="1"/>
    <n v="40"/>
    <n v="1"/>
    <n v="22"/>
    <n v="0"/>
    <n v="17"/>
    <m/>
  </r>
  <r>
    <x v="141"/>
    <s v="3174081002"/>
    <s v="DKI JAKARTA"/>
    <s v="JAKARTA SELATAN"/>
    <x v="38"/>
    <s v="KALIBATA"/>
    <n v="234"/>
    <n v="0"/>
    <n v="234"/>
    <n v="0"/>
    <n v="44"/>
    <n v="2"/>
    <n v="41"/>
    <n v="1"/>
    <n v="28"/>
    <n v="1"/>
    <n v="18"/>
    <n v="1"/>
    <n v="8"/>
    <m/>
  </r>
  <r>
    <x v="142"/>
    <s v="3173011001"/>
    <s v="DKI JAKARTA"/>
    <s v="JAKARTA BARAT"/>
    <x v="32"/>
    <s v="CENGKARENG BARAT"/>
    <n v="420"/>
    <n v="0"/>
    <n v="420"/>
    <n v="0"/>
    <n v="24"/>
    <n v="2"/>
    <n v="22"/>
    <n v="0"/>
    <n v="36"/>
    <n v="4"/>
    <n v="28"/>
    <n v="1"/>
    <n v="3"/>
    <m/>
  </r>
  <r>
    <x v="143"/>
    <s v="3174021005"/>
    <s v="DKI JAKARTA"/>
    <s v="JAKARTA SELATAN"/>
    <x v="24"/>
    <s v="MENTENG ATAS"/>
    <n v="501"/>
    <n v="1"/>
    <n v="498"/>
    <n v="2"/>
    <n v="27"/>
    <n v="2"/>
    <n v="23"/>
    <n v="2"/>
    <n v="28"/>
    <n v="3"/>
    <n v="11"/>
    <n v="2"/>
    <n v="12"/>
    <m/>
  </r>
  <r>
    <x v="144"/>
    <s v="3174091006"/>
    <s v="DKI JAKARTA"/>
    <s v="JAKARTA SELATAN"/>
    <x v="17"/>
    <s v="CIPEDAK"/>
    <n v="169"/>
    <n v="1"/>
    <n v="168"/>
    <n v="0"/>
    <n v="36"/>
    <n v="3"/>
    <n v="33"/>
    <n v="0"/>
    <n v="14"/>
    <n v="1"/>
    <n v="7"/>
    <n v="0"/>
    <n v="6"/>
    <m/>
  </r>
  <r>
    <x v="145"/>
    <s v="3171081004"/>
    <s v="DKI JAKARTA"/>
    <s v="JAKARTA PUSAT"/>
    <x v="29"/>
    <s v="TANAH TINGGI"/>
    <n v="265"/>
    <n v="3"/>
    <n v="260"/>
    <n v="2"/>
    <n v="29"/>
    <n v="1"/>
    <n v="27"/>
    <n v="1"/>
    <n v="66"/>
    <n v="0"/>
    <n v="25"/>
    <n v="6"/>
    <n v="35"/>
    <m/>
  </r>
  <r>
    <x v="146"/>
    <s v="3175091002"/>
    <s v="DKI JAKARTA"/>
    <s v="JAKARTA TIMUR"/>
    <x v="35"/>
    <s v="CIBUBUR"/>
    <n v="480"/>
    <n v="4"/>
    <n v="475"/>
    <n v="1"/>
    <n v="48"/>
    <n v="2"/>
    <n v="43"/>
    <n v="3"/>
    <n v="24"/>
    <n v="2"/>
    <n v="13"/>
    <n v="2"/>
    <n v="7"/>
    <m/>
  </r>
  <r>
    <x v="147"/>
    <s v="3173061004"/>
    <s v="DKI JAKARTA"/>
    <s v="JAKARTA BARAT"/>
    <x v="3"/>
    <s v="KAMAL"/>
    <n v="305"/>
    <n v="0"/>
    <n v="305"/>
    <n v="0"/>
    <n v="30"/>
    <n v="0"/>
    <n v="28"/>
    <n v="2"/>
    <n v="7"/>
    <n v="1"/>
    <n v="1"/>
    <n v="2"/>
    <n v="3"/>
    <m/>
  </r>
  <r>
    <x v="148"/>
    <s v="3175021001"/>
    <s v="DKI JAKARTA"/>
    <s v="JAKARTA TIMUR"/>
    <x v="18"/>
    <s v="PULO GADUNG"/>
    <n v="276"/>
    <n v="1"/>
    <n v="275"/>
    <n v="0"/>
    <n v="31"/>
    <n v="0"/>
    <n v="29"/>
    <n v="2"/>
    <n v="20"/>
    <n v="2"/>
    <n v="12"/>
    <n v="3"/>
    <n v="3"/>
    <m/>
  </r>
  <r>
    <x v="149"/>
    <s v="3171031008"/>
    <s v="DKI JAKARTA"/>
    <s v="JAKARTA PUSAT"/>
    <x v="20"/>
    <s v="UTAN PANJANG"/>
    <n v="163"/>
    <n v="0"/>
    <n v="163"/>
    <n v="0"/>
    <n v="28"/>
    <n v="3"/>
    <n v="23"/>
    <n v="2"/>
    <n v="14"/>
    <n v="3"/>
    <n v="8"/>
    <n v="0"/>
    <n v="3"/>
    <m/>
  </r>
  <r>
    <x v="150"/>
    <s v="3174031004"/>
    <s v="DKI JAKARTA"/>
    <s v="JAKARTA SELATAN"/>
    <x v="13"/>
    <s v="TEGAL PARANG"/>
    <n v="306"/>
    <n v="2"/>
    <n v="304"/>
    <n v="0"/>
    <n v="30"/>
    <n v="2"/>
    <n v="26"/>
    <n v="2"/>
    <n v="21"/>
    <n v="1"/>
    <n v="16"/>
    <n v="1"/>
    <n v="3"/>
    <m/>
  </r>
  <r>
    <x v="151"/>
    <s v="3175101006"/>
    <s v="DKI JAKARTA"/>
    <s v="JAKARTA TIMUR"/>
    <x v="36"/>
    <s v="BAMBU APUS"/>
    <n v="165"/>
    <n v="2"/>
    <n v="162"/>
    <n v="1"/>
    <n v="32"/>
    <n v="0"/>
    <n v="32"/>
    <n v="0"/>
    <n v="15"/>
    <n v="1"/>
    <n v="9"/>
    <n v="0"/>
    <n v="5"/>
    <m/>
  </r>
  <r>
    <x v="152"/>
    <s v="3175041005"/>
    <s v="DKI JAKARTA"/>
    <s v="JAKARTA TIMUR"/>
    <x v="21"/>
    <s v="BALE KAMBANG"/>
    <n v="105"/>
    <n v="1"/>
    <n v="104"/>
    <n v="0"/>
    <n v="18"/>
    <n v="3"/>
    <n v="15"/>
    <n v="0"/>
    <n v="18"/>
    <n v="1"/>
    <n v="10"/>
    <n v="1"/>
    <n v="6"/>
    <m/>
  </r>
  <r>
    <x v="153"/>
    <s v="3174071008"/>
    <s v="DKI JAKARTA"/>
    <s v="JAKARTA SELATAN"/>
    <x v="4"/>
    <s v="PETOGOGAN"/>
    <n v="59"/>
    <n v="1"/>
    <n v="58"/>
    <n v="0"/>
    <n v="13"/>
    <n v="2"/>
    <n v="11"/>
    <n v="0"/>
    <n v="6"/>
    <n v="1"/>
    <n v="3"/>
    <n v="0"/>
    <n v="2"/>
    <m/>
  </r>
  <r>
    <x v="154"/>
    <s v="3172041006"/>
    <s v="DKI JAKARTA"/>
    <s v="JAKARTA UTARA"/>
    <x v="41"/>
    <s v="ROROTAN"/>
    <n v="130"/>
    <n v="1"/>
    <n v="129"/>
    <n v="0"/>
    <n v="22"/>
    <n v="1"/>
    <n v="19"/>
    <n v="2"/>
    <n v="10"/>
    <n v="2"/>
    <n v="4"/>
    <n v="1"/>
    <n v="3"/>
    <m/>
  </r>
  <r>
    <x v="155"/>
    <s v="3173021001"/>
    <s v="DKI JAKARTA"/>
    <s v="JAKARTA BARAT"/>
    <x v="7"/>
    <s v="GROGOL"/>
    <n v="460"/>
    <n v="2"/>
    <n v="458"/>
    <n v="0"/>
    <n v="19"/>
    <n v="2"/>
    <n v="15"/>
    <n v="2"/>
    <n v="32"/>
    <n v="1"/>
    <n v="27"/>
    <n v="0"/>
    <n v="4"/>
    <m/>
  </r>
  <r>
    <x v="156"/>
    <s v="3174071002"/>
    <s v="DKI JAKARTA"/>
    <s v="JAKARTA SELATAN"/>
    <x v="4"/>
    <s v="GUNUNG"/>
    <n v="136"/>
    <n v="1"/>
    <n v="135"/>
    <n v="0"/>
    <n v="22"/>
    <n v="2"/>
    <n v="17"/>
    <n v="3"/>
    <n v="11"/>
    <n v="0"/>
    <n v="7"/>
    <n v="1"/>
    <n v="3"/>
    <m/>
  </r>
  <r>
    <x v="157"/>
    <s v="3173041006"/>
    <s v="DKI JAKARTA"/>
    <s v="JAKARTA BARAT"/>
    <x v="43"/>
    <s v="JEMBATAN BESI"/>
    <n v="196"/>
    <n v="1"/>
    <n v="195"/>
    <n v="0"/>
    <n v="30"/>
    <n v="5"/>
    <n v="25"/>
    <n v="0"/>
    <n v="78"/>
    <n v="5"/>
    <n v="45"/>
    <n v="3"/>
    <n v="25"/>
    <m/>
  </r>
  <r>
    <x v="158"/>
    <s v="3172041004"/>
    <s v="DKI JAKARTA"/>
    <s v="JAKARTA UTARA"/>
    <x v="41"/>
    <s v="KALI BARU"/>
    <n v="141"/>
    <n v="0"/>
    <n v="141"/>
    <n v="0"/>
    <n v="38"/>
    <n v="2"/>
    <n v="32"/>
    <n v="4"/>
    <n v="32"/>
    <n v="2"/>
    <n v="15"/>
    <n v="4"/>
    <n v="11"/>
    <m/>
  </r>
  <r>
    <x v="159"/>
    <s v="3173011004"/>
    <s v="DKI JAKARTA"/>
    <s v="JAKARTA BARAT"/>
    <x v="32"/>
    <s v="KEDAUNG KALI ANGKE"/>
    <n v="98"/>
    <n v="1"/>
    <n v="97"/>
    <n v="0"/>
    <n v="16"/>
    <n v="2"/>
    <n v="14"/>
    <n v="0"/>
    <n v="16"/>
    <n v="0"/>
    <n v="10"/>
    <n v="0"/>
    <n v="6"/>
    <m/>
  </r>
  <r>
    <x v="160"/>
    <s v="3174071003"/>
    <s v="DKI JAKARTA"/>
    <s v="JAKARTA SELATAN"/>
    <x v="4"/>
    <s v="KRAMAT PELA"/>
    <n v="104"/>
    <n v="1"/>
    <n v="103"/>
    <n v="0"/>
    <n v="9"/>
    <n v="1"/>
    <n v="8"/>
    <n v="0"/>
    <n v="9"/>
    <n v="1"/>
    <n v="3"/>
    <n v="0"/>
    <n v="5"/>
    <m/>
  </r>
  <r>
    <x v="161"/>
    <s v="3174071001"/>
    <s v="DKI JAKARTA"/>
    <s v="JAKARTA SELATAN"/>
    <x v="4"/>
    <s v="MELAWAI"/>
    <n v="20"/>
    <n v="0"/>
    <n v="20"/>
    <n v="0"/>
    <n v="0"/>
    <n v="0"/>
    <n v="0"/>
    <n v="0"/>
    <n v="5"/>
    <n v="0"/>
    <n v="5"/>
    <n v="0"/>
    <n v="0"/>
    <m/>
  </r>
  <r>
    <x v="162"/>
    <s v="3175101004"/>
    <s v="DKI JAKARTA"/>
    <s v="JAKARTA TIMUR"/>
    <x v="36"/>
    <s v="MUNJUL"/>
    <n v="97"/>
    <n v="1"/>
    <n v="96"/>
    <n v="0"/>
    <n v="12"/>
    <n v="0"/>
    <n v="12"/>
    <n v="0"/>
    <n v="11"/>
    <n v="0"/>
    <n v="6"/>
    <n v="0"/>
    <n v="5"/>
    <m/>
  </r>
  <r>
    <x v="163"/>
    <s v="3174081003"/>
    <s v="DKI JAKARTA"/>
    <s v="JAKARTA SELATAN"/>
    <x v="38"/>
    <s v="RAWA JATI"/>
    <n v="103"/>
    <n v="2"/>
    <n v="101"/>
    <n v="0"/>
    <n v="18"/>
    <n v="2"/>
    <n v="16"/>
    <n v="0"/>
    <n v="8"/>
    <n v="1"/>
    <n v="6"/>
    <n v="0"/>
    <n v="1"/>
    <m/>
  </r>
  <r>
    <x v="164"/>
    <s v="3172031005"/>
    <s v="DKI JAKARTA"/>
    <s v="JAKARTA UTARA"/>
    <x v="30"/>
    <s v="TUGU SELATAN"/>
    <n v="188"/>
    <n v="0"/>
    <n v="188"/>
    <n v="0"/>
    <n v="45"/>
    <n v="0"/>
    <n v="44"/>
    <n v="1"/>
    <n v="22"/>
    <n v="5"/>
    <n v="12"/>
    <n v="0"/>
    <n v="5"/>
    <m/>
  </r>
  <r>
    <x v="165"/>
    <s v="3175071005"/>
    <s v="DKI JAKARTA"/>
    <s v="JAKARTA TIMUR"/>
    <x v="8"/>
    <s v="MALAKA SARI"/>
    <n v="115"/>
    <n v="2"/>
    <n v="113"/>
    <n v="0"/>
    <n v="21"/>
    <n v="1"/>
    <n v="19"/>
    <n v="1"/>
    <n v="30"/>
    <n v="4"/>
    <n v="18"/>
    <n v="1"/>
    <n v="7"/>
    <m/>
  </r>
  <r>
    <x v="166"/>
    <s v="3171031007"/>
    <s v="DKI JAKARTA"/>
    <s v="JAKARTA PUSAT"/>
    <x v="20"/>
    <s v="SUMUR BATU"/>
    <n v="147"/>
    <n v="1"/>
    <n v="146"/>
    <n v="0"/>
    <n v="16"/>
    <n v="0"/>
    <n v="15"/>
    <n v="1"/>
    <n v="19"/>
    <n v="1"/>
    <n v="12"/>
    <n v="0"/>
    <n v="6"/>
    <m/>
  </r>
  <r>
    <x v="167"/>
    <s v="3173051002"/>
    <s v="DKI JAKARTA"/>
    <s v="JAKARTA BARAT"/>
    <x v="5"/>
    <s v="SUKABUMI UTARA"/>
    <n v="265"/>
    <n v="0"/>
    <n v="265"/>
    <n v="0"/>
    <n v="36"/>
    <n v="2"/>
    <n v="32"/>
    <n v="2"/>
    <n v="38"/>
    <n v="3"/>
    <n v="18"/>
    <n v="2"/>
    <n v="15"/>
    <m/>
  </r>
  <r>
    <x v="168"/>
    <s v="3175041002"/>
    <s v="DKI JAKARTA"/>
    <s v="JAKARTA TIMUR"/>
    <x v="21"/>
    <s v="KAMPUNG TENGAH"/>
    <n v="477"/>
    <n v="3"/>
    <n v="474"/>
    <n v="0"/>
    <n v="73"/>
    <n v="8"/>
    <n v="64"/>
    <n v="1"/>
    <n v="81"/>
    <n v="13"/>
    <n v="37"/>
    <n v="7"/>
    <n v="24"/>
    <m/>
  </r>
  <r>
    <x v="169"/>
    <s v="3174041004"/>
    <s v="DKI JAKARTA"/>
    <s v="JAKARTA SELATAN"/>
    <x v="31"/>
    <s v="RAGUNAN"/>
    <n v="142"/>
    <n v="1"/>
    <n v="141"/>
    <n v="0"/>
    <n v="101"/>
    <n v="11"/>
    <n v="89"/>
    <n v="1"/>
    <n v="12"/>
    <n v="2"/>
    <n v="6"/>
    <n v="2"/>
    <n v="2"/>
    <m/>
  </r>
  <r>
    <x v="170"/>
    <s v="3175101005"/>
    <s v="DKI JAKARTA"/>
    <s v="JAKARTA TIMUR"/>
    <x v="36"/>
    <s v="SETU"/>
    <n v="100"/>
    <n v="0"/>
    <n v="100"/>
    <n v="0"/>
    <n v="21"/>
    <n v="2"/>
    <n v="19"/>
    <n v="0"/>
    <n v="7"/>
    <n v="0"/>
    <n v="4"/>
    <n v="0"/>
    <n v="3"/>
    <m/>
  </r>
  <r>
    <x v="171"/>
    <s v="3174021007"/>
    <s v="DKI JAKARTA"/>
    <s v="JAKARTA SELATAN"/>
    <x v="24"/>
    <s v="GUNTUR"/>
    <n v="50"/>
    <n v="0"/>
    <n v="50"/>
    <n v="0"/>
    <n v="6"/>
    <n v="0"/>
    <n v="6"/>
    <n v="0"/>
    <n v="4"/>
    <n v="0"/>
    <n v="4"/>
    <n v="0"/>
    <n v="0"/>
    <m/>
  </r>
  <r>
    <x v="172"/>
    <s v="3175101003"/>
    <s v="DKI JAKARTA"/>
    <s v="JAKARTA TIMUR"/>
    <x v="36"/>
    <s v="PONDOK RANGGON"/>
    <n v="118"/>
    <n v="1"/>
    <n v="117"/>
    <n v="0"/>
    <n v="24"/>
    <n v="1"/>
    <n v="21"/>
    <n v="2"/>
    <n v="12"/>
    <n v="0"/>
    <n v="6"/>
    <n v="1"/>
    <n v="5"/>
    <m/>
  </r>
  <r>
    <x v="173"/>
    <s v="3174071007"/>
    <s v="DKI JAKARTA"/>
    <s v="JAKARTA SELATAN"/>
    <x v="4"/>
    <s v="PULO"/>
    <n v="41"/>
    <n v="0"/>
    <n v="41"/>
    <n v="0"/>
    <n v="7"/>
    <n v="0"/>
    <n v="6"/>
    <n v="1"/>
    <n v="5"/>
    <n v="0"/>
    <n v="5"/>
    <n v="0"/>
    <n v="0"/>
    <m/>
  </r>
  <r>
    <x v="174"/>
    <s v="3175051002"/>
    <s v="DKI JAKARTA"/>
    <s v="JAKARTA TIMUR"/>
    <x v="28"/>
    <s v="BARU"/>
    <n v="67"/>
    <n v="0"/>
    <n v="67"/>
    <n v="0"/>
    <n v="3"/>
    <n v="0"/>
    <n v="3"/>
    <n v="0"/>
    <n v="8"/>
    <n v="2"/>
    <n v="4"/>
    <n v="0"/>
    <n v="2"/>
    <m/>
  </r>
  <r>
    <x v="175"/>
    <s v="3172011002"/>
    <s v="DKI JAKARTA"/>
    <s v="JAKARTA UTARA"/>
    <x v="16"/>
    <s v="KAMAL MUARA"/>
    <n v="30"/>
    <n v="1"/>
    <n v="29"/>
    <n v="0"/>
    <n v="5"/>
    <n v="0"/>
    <n v="5"/>
    <n v="0"/>
    <n v="16"/>
    <n v="2"/>
    <n v="12"/>
    <n v="1"/>
    <n v="1"/>
    <m/>
  </r>
  <r>
    <x v="176"/>
    <s v="3174091002"/>
    <s v="DKI JAKARTA"/>
    <s v="JAKARTA SELATAN"/>
    <x v="17"/>
    <s v="SRENGSENG SAWAH"/>
    <n v="243"/>
    <n v="0"/>
    <n v="243"/>
    <n v="0"/>
    <n v="38"/>
    <n v="5"/>
    <n v="33"/>
    <n v="0"/>
    <n v="27"/>
    <n v="2"/>
    <n v="19"/>
    <n v="3"/>
    <n v="3"/>
    <m/>
  </r>
  <r>
    <x v="177"/>
    <s v="3175011005"/>
    <s v="DKI JAKARTA"/>
    <s v="JAKARTA TIMUR"/>
    <x v="33"/>
    <s v="KEBON MANGGIS"/>
    <n v="76"/>
    <n v="0"/>
    <n v="76"/>
    <n v="0"/>
    <n v="23"/>
    <n v="5"/>
    <n v="16"/>
    <n v="2"/>
    <n v="16"/>
    <n v="4"/>
    <n v="3"/>
    <n v="1"/>
    <n v="8"/>
    <m/>
  </r>
  <r>
    <x v="178"/>
    <s v="3175031005"/>
    <s v="DKI JAKARTA"/>
    <s v="JAKARTA TIMUR"/>
    <x v="22"/>
    <s v="CIPINANG CEMPEDAK"/>
    <n v="80"/>
    <n v="0"/>
    <n v="80"/>
    <n v="0"/>
    <n v="28"/>
    <n v="1"/>
    <n v="25"/>
    <n v="2"/>
    <n v="10"/>
    <n v="1"/>
    <n v="8"/>
    <n v="1"/>
    <n v="0"/>
    <m/>
  </r>
  <r>
    <x v="179"/>
    <s v="3173031007"/>
    <s v="DKI JAKARTA"/>
    <s v="JAKARTA BARAT"/>
    <x v="44"/>
    <s v="GLODOK"/>
    <n v="33"/>
    <n v="0"/>
    <n v="33"/>
    <n v="0"/>
    <n v="5"/>
    <n v="0"/>
    <n v="5"/>
    <n v="0"/>
    <n v="2"/>
    <n v="0"/>
    <n v="1"/>
    <n v="1"/>
    <n v="0"/>
    <m/>
  </r>
  <r>
    <x v="180"/>
    <s v="3174071004"/>
    <s v="DKI JAKARTA"/>
    <s v="JAKARTA SELATAN"/>
    <x v="4"/>
    <s v="SELONG"/>
    <n v="54"/>
    <n v="0"/>
    <n v="54"/>
    <n v="0"/>
    <n v="4"/>
    <n v="0"/>
    <n v="4"/>
    <n v="0"/>
    <n v="5"/>
    <n v="1"/>
    <n v="4"/>
    <n v="0"/>
    <n v="0"/>
    <m/>
  </r>
  <r>
    <x v="181"/>
    <s v="3172011001"/>
    <s v="DKI JAKARTA"/>
    <s v="JAKARTA UTARA"/>
    <x v="16"/>
    <s v="PENJARINGAN"/>
    <n v="1603"/>
    <n v="1"/>
    <n v="1600"/>
    <n v="2"/>
    <n v="66"/>
    <n v="6"/>
    <n v="56"/>
    <n v="4"/>
    <n v="155"/>
    <n v="23"/>
    <n v="71"/>
    <n v="5"/>
    <n v="56"/>
    <m/>
  </r>
  <r>
    <x v="182"/>
    <s v="3174071010"/>
    <s v="DKI JAKARTA"/>
    <s v="JAKARTA SELATAN"/>
    <x v="4"/>
    <s v="CIPETE UTARA"/>
    <n v="148"/>
    <n v="0"/>
    <n v="148"/>
    <n v="0"/>
    <n v="48"/>
    <n v="2"/>
    <n v="44"/>
    <n v="2"/>
    <n v="16"/>
    <n v="1"/>
    <n v="10"/>
    <n v="1"/>
    <n v="4"/>
    <m/>
  </r>
  <r>
    <x v="183"/>
    <s v="3172031003"/>
    <s v="DKI JAKARTA"/>
    <s v="JAKARTA UTARA"/>
    <x v="30"/>
    <s v="LAGOA"/>
    <n v="243"/>
    <n v="2"/>
    <n v="241"/>
    <n v="0"/>
    <n v="67"/>
    <n v="1"/>
    <n v="66"/>
    <n v="0"/>
    <n v="63"/>
    <n v="7"/>
    <n v="46"/>
    <n v="3"/>
    <n v="7"/>
    <m/>
  </r>
  <r>
    <x v="184"/>
    <s v="3171011004"/>
    <s v="DKI JAKARTA"/>
    <s v="JAKARTA PUSAT"/>
    <x v="40"/>
    <s v="PETOJO SELATAN"/>
    <n v="230"/>
    <n v="2"/>
    <n v="228"/>
    <n v="0"/>
    <n v="16"/>
    <n v="2"/>
    <n v="13"/>
    <n v="1"/>
    <n v="20"/>
    <n v="1"/>
    <n v="6"/>
    <n v="1"/>
    <n v="12"/>
    <m/>
  </r>
  <r>
    <x v="185"/>
    <s v="3171071006"/>
    <s v="DKI JAKARTA"/>
    <s v="JAKARTA PUSAT"/>
    <x v="37"/>
    <s v="KEBON KACANG"/>
    <n v="372"/>
    <n v="3"/>
    <n v="369"/>
    <n v="0"/>
    <n v="49"/>
    <n v="4"/>
    <n v="44"/>
    <n v="1"/>
    <n v="96"/>
    <n v="0"/>
    <n v="80"/>
    <n v="8"/>
    <n v="8"/>
    <m/>
  </r>
  <r>
    <x v="186"/>
    <s v="3173041005"/>
    <s v="DKI JAKARTA"/>
    <s v="JAKARTA BARAT"/>
    <x v="43"/>
    <s v="KERENDANG"/>
    <n v="126"/>
    <n v="1"/>
    <n v="124"/>
    <n v="1"/>
    <n v="16"/>
    <n v="3"/>
    <n v="12"/>
    <n v="1"/>
    <n v="35"/>
    <n v="1"/>
    <n v="14"/>
    <n v="2"/>
    <n v="18"/>
    <m/>
  </r>
  <r>
    <x v="187"/>
    <s v="3171081003"/>
    <s v="DKI JAKARTA"/>
    <s v="JAKARTA PUSAT"/>
    <x v="29"/>
    <s v="GALUR"/>
    <n v="153"/>
    <n v="0"/>
    <n v="153"/>
    <n v="0"/>
    <n v="5"/>
    <n v="0"/>
    <n v="5"/>
    <n v="0"/>
    <n v="9"/>
    <n v="1"/>
    <n v="3"/>
    <n v="1"/>
    <n v="4"/>
    <m/>
  </r>
  <r>
    <x v="188"/>
    <s v="3175091005"/>
    <s v="DKI JAKARTA"/>
    <s v="JAKARTA TIMUR"/>
    <x v="35"/>
    <s v="RAMBUTAN"/>
    <n v="268"/>
    <n v="0"/>
    <n v="268"/>
    <n v="0"/>
    <n v="27"/>
    <n v="0"/>
    <n v="26"/>
    <n v="1"/>
    <n v="19"/>
    <n v="1"/>
    <n v="6"/>
    <n v="0"/>
    <n v="12"/>
    <m/>
  </r>
  <r>
    <x v="189"/>
    <s v="3173031003"/>
    <s v="DKI JAKARTA"/>
    <s v="JAKARTA BARAT"/>
    <x v="44"/>
    <s v="MAPHAR"/>
    <n v="190"/>
    <n v="0"/>
    <n v="190"/>
    <n v="0"/>
    <n v="16"/>
    <n v="1"/>
    <n v="14"/>
    <n v="1"/>
    <n v="67"/>
    <n v="5"/>
    <n v="54"/>
    <n v="0"/>
    <n v="8"/>
    <m/>
  </r>
  <r>
    <x v="190"/>
    <s v="3175041006"/>
    <s v="DKI JAKARTA"/>
    <s v="JAKARTA TIMUR"/>
    <x v="21"/>
    <s v="CILILITAN"/>
    <n v="142"/>
    <n v="0"/>
    <n v="142"/>
    <n v="0"/>
    <n v="18"/>
    <n v="0"/>
    <n v="17"/>
    <n v="1"/>
    <n v="17"/>
    <n v="1"/>
    <n v="12"/>
    <n v="0"/>
    <n v="4"/>
    <m/>
  </r>
  <r>
    <x v="191"/>
    <s v="3175031007"/>
    <s v="DKI JAKARTA"/>
    <s v="JAKARTA TIMUR"/>
    <x v="22"/>
    <s v="CIPINANG BESAR SELATAN"/>
    <n v="103"/>
    <n v="4"/>
    <n v="99"/>
    <n v="0"/>
    <n v="16"/>
    <n v="0"/>
    <n v="15"/>
    <n v="1"/>
    <n v="16"/>
    <n v="1"/>
    <n v="10"/>
    <n v="1"/>
    <n v="4"/>
    <m/>
  </r>
  <r>
    <x v="192"/>
    <s v="3171031006"/>
    <s v="DKI JAKARTA"/>
    <s v="JAKARTA PUSAT"/>
    <x v="20"/>
    <s v="CEMPAKA BARU"/>
    <n v="208"/>
    <n v="4"/>
    <n v="204"/>
    <n v="0"/>
    <n v="39"/>
    <n v="6"/>
    <n v="33"/>
    <n v="0"/>
    <n v="51"/>
    <n v="3"/>
    <n v="16"/>
    <n v="7"/>
    <n v="25"/>
    <m/>
  </r>
  <r>
    <x v="193"/>
    <s v="3173041008"/>
    <s v="DKI JAKARTA"/>
    <s v="JAKARTA BARAT"/>
    <x v="43"/>
    <s v="JEMBATAN LIMA"/>
    <n v="95"/>
    <n v="0"/>
    <n v="95"/>
    <n v="0"/>
    <n v="17"/>
    <n v="0"/>
    <n v="17"/>
    <n v="0"/>
    <n v="7"/>
    <n v="1"/>
    <n v="5"/>
    <n v="0"/>
    <n v="1"/>
    <m/>
  </r>
  <r>
    <x v="194"/>
    <s v="3175041003"/>
    <s v="DKI JAKARTA"/>
    <s v="JAKARTA TIMUR"/>
    <x v="21"/>
    <s v="DUKUH"/>
    <n v="113"/>
    <n v="2"/>
    <n v="111"/>
    <n v="0"/>
    <n v="22"/>
    <n v="1"/>
    <n v="20"/>
    <n v="1"/>
    <n v="12"/>
    <n v="2"/>
    <n v="7"/>
    <n v="0"/>
    <n v="3"/>
    <m/>
  </r>
  <r>
    <x v="195"/>
    <s v="3171011006"/>
    <s v="DKI JAKARTA"/>
    <s v="JAKARTA PUSAT"/>
    <x v="40"/>
    <s v="DURI PULO"/>
    <n v="96"/>
    <n v="1"/>
    <n v="95"/>
    <n v="0"/>
    <n v="18"/>
    <n v="1"/>
    <n v="14"/>
    <n v="3"/>
    <n v="16"/>
    <n v="0"/>
    <n v="10"/>
    <n v="0"/>
    <n v="6"/>
    <m/>
  </r>
  <r>
    <x v="196"/>
    <s v="3172021003"/>
    <s v="DKI JAKARTA"/>
    <s v="JAKARTA UTARA"/>
    <x v="15"/>
    <s v="PAPANGGO"/>
    <n v="155"/>
    <n v="1"/>
    <n v="154"/>
    <n v="0"/>
    <n v="25"/>
    <n v="1"/>
    <n v="24"/>
    <n v="0"/>
    <n v="12"/>
    <n v="3"/>
    <n v="3"/>
    <n v="1"/>
    <n v="5"/>
    <m/>
  </r>
  <r>
    <x v="197"/>
    <s v="3172041007"/>
    <s v="DKI JAKARTA"/>
    <s v="JAKARTA UTARA"/>
    <x v="41"/>
    <s v="SEMPER BARAT"/>
    <n v="354"/>
    <n v="0"/>
    <n v="353"/>
    <n v="1"/>
    <n v="43"/>
    <n v="3"/>
    <n v="39"/>
    <n v="1"/>
    <n v="55"/>
    <n v="5"/>
    <n v="25"/>
    <n v="1"/>
    <n v="24"/>
    <m/>
  </r>
  <r>
    <x v="198"/>
    <s v="3172011003"/>
    <s v="DKI JAKARTA"/>
    <s v="JAKARTA UTARA"/>
    <x v="16"/>
    <s v="KAPUK MUARA"/>
    <n v="125"/>
    <n v="0"/>
    <n v="125"/>
    <n v="0"/>
    <n v="11"/>
    <n v="0"/>
    <n v="11"/>
    <n v="0"/>
    <n v="18"/>
    <n v="2"/>
    <n v="14"/>
    <n v="2"/>
    <n v="0"/>
    <m/>
  </r>
  <r>
    <x v="199"/>
    <s v="3175011002"/>
    <s v="DKI JAKARTA"/>
    <s v="JAKARTA TIMUR"/>
    <x v="33"/>
    <s v="UTAN KAYU UTARA"/>
    <n v="188"/>
    <n v="3"/>
    <n v="185"/>
    <n v="0"/>
    <n v="43"/>
    <n v="3"/>
    <n v="40"/>
    <n v="0"/>
    <n v="16"/>
    <n v="4"/>
    <n v="8"/>
    <n v="2"/>
    <n v="2"/>
    <m/>
  </r>
  <r>
    <x v="200"/>
    <s v="3171051001"/>
    <s v="DKI JAKARTA"/>
    <s v="JAKARTA PUSAT"/>
    <x v="26"/>
    <s v="CEMPAKA PUTIH TIMUR"/>
    <n v="610"/>
    <n v="3"/>
    <n v="606"/>
    <n v="1"/>
    <n v="74"/>
    <n v="3"/>
    <n v="71"/>
    <n v="0"/>
    <n v="70"/>
    <n v="2"/>
    <n v="52"/>
    <n v="1"/>
    <n v="15"/>
    <m/>
  </r>
  <r>
    <x v="201"/>
    <s v="3171071003"/>
    <s v="DKI JAKARTA"/>
    <s v="JAKARTA PUSAT"/>
    <x v="37"/>
    <s v="KARET TENGSIN"/>
    <n v="136"/>
    <n v="1"/>
    <n v="135"/>
    <n v="0"/>
    <n v="20"/>
    <n v="2"/>
    <n v="18"/>
    <n v="0"/>
    <n v="12"/>
    <n v="1"/>
    <n v="9"/>
    <n v="1"/>
    <n v="1"/>
    <m/>
  </r>
  <r>
    <x v="202"/>
    <s v="3172041001"/>
    <s v="DKI JAKARTA"/>
    <s v="JAKARTA UTARA"/>
    <x v="41"/>
    <s v="CILINCING"/>
    <n v="387"/>
    <n v="2"/>
    <n v="385"/>
    <n v="0"/>
    <n v="39"/>
    <n v="3"/>
    <n v="35"/>
    <n v="1"/>
    <n v="41"/>
    <n v="4"/>
    <n v="25"/>
    <n v="1"/>
    <n v="11"/>
    <m/>
  </r>
  <r>
    <x v="203"/>
    <s v="3172031006"/>
    <s v="DKI JAKARTA"/>
    <s v="JAKARTA UTARA"/>
    <x v="30"/>
    <s v="RAWA BADAK SELATAN"/>
    <n v="235"/>
    <n v="0"/>
    <n v="234"/>
    <n v="1"/>
    <n v="41"/>
    <n v="0"/>
    <n v="39"/>
    <n v="2"/>
    <n v="37"/>
    <n v="3"/>
    <n v="26"/>
    <n v="2"/>
    <n v="6"/>
    <m/>
  </r>
  <r>
    <x v="204"/>
    <s v="3174011007"/>
    <s v="DKI JAKARTA"/>
    <s v="JAKARTA SELATAN"/>
    <x v="12"/>
    <s v="MANGGARAI"/>
    <n v="202"/>
    <n v="2"/>
    <n v="200"/>
    <n v="0"/>
    <n v="17"/>
    <n v="1"/>
    <n v="16"/>
    <n v="0"/>
    <n v="17"/>
    <n v="2"/>
    <n v="4"/>
    <n v="0"/>
    <n v="11"/>
    <m/>
  </r>
  <r>
    <x v="205"/>
    <s v="3175101001"/>
    <s v="DKI JAKARTA"/>
    <s v="JAKARTA TIMUR"/>
    <x v="36"/>
    <s v="CIPAYUNG"/>
    <n v="183"/>
    <n v="0"/>
    <n v="183"/>
    <n v="0"/>
    <n v="43"/>
    <n v="1"/>
    <n v="40"/>
    <n v="2"/>
    <n v="24"/>
    <n v="5"/>
    <n v="12"/>
    <n v="1"/>
    <n v="6"/>
    <m/>
  </r>
  <r>
    <x v="206"/>
    <s v="3175101008"/>
    <s v="DKI JAKARTA"/>
    <s v="JAKARTA TIMUR"/>
    <x v="36"/>
    <s v="CEGER"/>
    <n v="90"/>
    <n v="0"/>
    <n v="90"/>
    <n v="0"/>
    <n v="20"/>
    <n v="0"/>
    <n v="20"/>
    <n v="0"/>
    <n v="3"/>
    <n v="0"/>
    <n v="1"/>
    <n v="0"/>
    <n v="2"/>
    <m/>
  </r>
  <r>
    <x v="207"/>
    <s v="3173031004"/>
    <s v="DKI JAKARTA"/>
    <s v="JAKARTA BARAT"/>
    <x v="44"/>
    <s v="TANGKI"/>
    <n v="178"/>
    <n v="1"/>
    <n v="177"/>
    <n v="0"/>
    <n v="15"/>
    <n v="3"/>
    <n v="12"/>
    <n v="0"/>
    <n v="14"/>
    <n v="0"/>
    <n v="4"/>
    <n v="1"/>
    <n v="9"/>
    <m/>
  </r>
  <r>
    <x v="208"/>
    <s v="3172051001"/>
    <s v="DKI JAKARTA"/>
    <s v="JAKARTA UTARA"/>
    <x v="34"/>
    <s v="PADEMANGAN TIMUR"/>
    <n v="441"/>
    <n v="0"/>
    <n v="440"/>
    <n v="1"/>
    <n v="43"/>
    <n v="2"/>
    <n v="41"/>
    <n v="0"/>
    <n v="33"/>
    <n v="1"/>
    <n v="20"/>
    <n v="2"/>
    <n v="10"/>
    <m/>
  </r>
  <r>
    <x v="209"/>
    <s v="3172021007"/>
    <s v="DKI JAKARTA"/>
    <s v="JAKARTA UTARA"/>
    <x v="15"/>
    <s v="WARAKAS"/>
    <n v="234"/>
    <n v="1"/>
    <n v="233"/>
    <n v="0"/>
    <n v="36"/>
    <n v="2"/>
    <n v="32"/>
    <n v="2"/>
    <n v="37"/>
    <n v="1"/>
    <n v="16"/>
    <n v="1"/>
    <n v="19"/>
    <m/>
  </r>
  <r>
    <x v="210"/>
    <s v="3172031001"/>
    <s v="DKI JAKARTA"/>
    <s v="JAKARTA UTARA"/>
    <x v="30"/>
    <s v="KOJA"/>
    <n v="152"/>
    <n v="1"/>
    <n v="151"/>
    <n v="0"/>
    <n v="31"/>
    <n v="0"/>
    <n v="31"/>
    <n v="0"/>
    <n v="15"/>
    <n v="0"/>
    <n v="9"/>
    <n v="0"/>
    <n v="6"/>
    <m/>
  </r>
  <r>
    <x v="211"/>
    <s v="3175091004"/>
    <s v="DKI JAKARTA"/>
    <s v="JAKARTA TIMUR"/>
    <x v="35"/>
    <s v="SUSUKAN"/>
    <n v="396"/>
    <n v="2"/>
    <n v="393"/>
    <n v="1"/>
    <n v="10"/>
    <n v="0"/>
    <n v="9"/>
    <n v="1"/>
    <n v="20"/>
    <n v="2"/>
    <n v="4"/>
    <n v="1"/>
    <n v="13"/>
    <m/>
  </r>
  <r>
    <x v="212"/>
    <s v="3175051001"/>
    <s v="DKI JAKARTA"/>
    <s v="JAKARTA TIMUR"/>
    <x v="28"/>
    <s v="GEDONG"/>
    <n v="232"/>
    <n v="1"/>
    <n v="231"/>
    <n v="0"/>
    <n v="43"/>
    <n v="1"/>
    <n v="42"/>
    <n v="0"/>
    <n v="38"/>
    <n v="3"/>
    <n v="22"/>
    <n v="0"/>
    <n v="13"/>
    <m/>
  </r>
  <r>
    <x v="213"/>
    <s v="3175071006"/>
    <s v="DKI JAKARTA"/>
    <s v="JAKARTA TIMUR"/>
    <x v="8"/>
    <s v="MALAKA JAYA"/>
    <n v="147"/>
    <n v="1"/>
    <n v="146"/>
    <n v="0"/>
    <n v="26"/>
    <n v="0"/>
    <n v="25"/>
    <n v="1"/>
    <n v="26"/>
    <n v="2"/>
    <n v="15"/>
    <n v="0"/>
    <n v="9"/>
    <m/>
  </r>
  <r>
    <x v="214"/>
    <s v="3174031001"/>
    <s v="DKI JAKARTA"/>
    <s v="JAKARTA SELATAN"/>
    <x v="13"/>
    <s v="MAMPANG PRAPATAN"/>
    <n v="294"/>
    <n v="1"/>
    <n v="293"/>
    <n v="0"/>
    <n v="25"/>
    <n v="2"/>
    <n v="21"/>
    <n v="2"/>
    <n v="12"/>
    <n v="2"/>
    <n v="6"/>
    <n v="1"/>
    <n v="3"/>
    <m/>
  </r>
  <r>
    <x v="215"/>
    <s v="3171021005"/>
    <s v="DKI JAKARTA"/>
    <s v="JAKARTA PUSAT"/>
    <x v="39"/>
    <s v="MANGGA DUA SELATAN"/>
    <n v="147"/>
    <n v="3"/>
    <n v="144"/>
    <n v="0"/>
    <n v="24"/>
    <n v="0"/>
    <n v="23"/>
    <n v="1"/>
    <n v="22"/>
    <n v="6"/>
    <n v="15"/>
    <n v="0"/>
    <n v="1"/>
    <m/>
  </r>
  <r>
    <x v="216"/>
    <s v="3175031004"/>
    <s v="DKI JAKARTA"/>
    <s v="JAKARTA TIMUR"/>
    <x v="22"/>
    <s v="RAWA BUNGA"/>
    <n v="32"/>
    <n v="0"/>
    <n v="32"/>
    <n v="0"/>
    <n v="6"/>
    <n v="0"/>
    <n v="6"/>
    <n v="0"/>
    <n v="11"/>
    <n v="2"/>
    <n v="6"/>
    <n v="0"/>
    <n v="3"/>
    <m/>
  </r>
  <r>
    <x v="217"/>
    <s v="3173071006"/>
    <s v="DKI JAKARTA"/>
    <s v="JAKARTA BARAT"/>
    <x v="25"/>
    <s v="KOTA BAMBU SELATAN"/>
    <n v="437"/>
    <n v="2"/>
    <n v="435"/>
    <n v="0"/>
    <n v="47"/>
    <n v="0"/>
    <n v="44"/>
    <n v="3"/>
    <n v="54"/>
    <n v="4"/>
    <n v="18"/>
    <n v="3"/>
    <n v="29"/>
    <m/>
  </r>
  <r>
    <x v="218"/>
    <s v="3173061002"/>
    <s v="DKI JAKARTA"/>
    <s v="JAKARTA BARAT"/>
    <x v="3"/>
    <s v="SEMANAN"/>
    <n v="356"/>
    <n v="1"/>
    <n v="355"/>
    <n v="0"/>
    <n v="26"/>
    <n v="3"/>
    <n v="21"/>
    <n v="2"/>
    <n v="18"/>
    <n v="0"/>
    <n v="10"/>
    <n v="1"/>
    <n v="7"/>
    <m/>
  </r>
  <r>
    <x v="219"/>
    <s v="3171021003"/>
    <s v="DKI JAKARTA"/>
    <s v="JAKARTA PUSAT"/>
    <x v="39"/>
    <s v="KARTINI"/>
    <n v="211"/>
    <n v="1"/>
    <n v="209"/>
    <n v="1"/>
    <n v="52"/>
    <n v="4"/>
    <n v="47"/>
    <n v="1"/>
    <n v="38"/>
    <n v="12"/>
    <n v="19"/>
    <n v="1"/>
    <n v="6"/>
    <m/>
  </r>
  <r>
    <x v="220"/>
    <s v="3175011004"/>
    <s v="DKI JAKARTA"/>
    <s v="JAKARTA TIMUR"/>
    <x v="33"/>
    <s v="PAL MERIAM"/>
    <n v="297"/>
    <n v="1"/>
    <n v="296"/>
    <n v="0"/>
    <n v="45"/>
    <n v="3"/>
    <n v="40"/>
    <n v="2"/>
    <n v="39"/>
    <n v="2"/>
    <n v="20"/>
    <n v="4"/>
    <n v="13"/>
    <m/>
  </r>
  <r>
    <x v="221"/>
    <s v="3173031001"/>
    <s v="DKI JAKARTA"/>
    <s v="JAKARTA BARAT"/>
    <x v="44"/>
    <s v="TAMAN SARI"/>
    <n v="167"/>
    <n v="0"/>
    <n v="167"/>
    <n v="0"/>
    <n v="24"/>
    <n v="0"/>
    <n v="24"/>
    <n v="0"/>
    <n v="10"/>
    <n v="0"/>
    <n v="5"/>
    <n v="2"/>
    <n v="3"/>
    <m/>
  </r>
  <r>
    <x v="222"/>
    <s v="3173041007"/>
    <s v="DKI JAKARTA"/>
    <s v="JAKARTA BARAT"/>
    <x v="43"/>
    <s v="ANGKE"/>
    <n v="361"/>
    <n v="1"/>
    <n v="360"/>
    <n v="0"/>
    <n v="45"/>
    <n v="3"/>
    <n v="41"/>
    <n v="1"/>
    <n v="30"/>
    <n v="2"/>
    <n v="14"/>
    <n v="0"/>
    <n v="14"/>
    <m/>
  </r>
  <r>
    <x v="223"/>
    <s v="3174061004"/>
    <s v="DKI JAKARTA"/>
    <s v="JAKARTA SELATAN"/>
    <x v="10"/>
    <s v="GANDARIA SELATAN"/>
    <n v="120"/>
    <n v="1"/>
    <n v="119"/>
    <n v="0"/>
    <n v="19"/>
    <n v="2"/>
    <n v="17"/>
    <n v="0"/>
    <n v="6"/>
    <n v="1"/>
    <n v="2"/>
    <n v="1"/>
    <n v="2"/>
    <m/>
  </r>
  <r>
    <x v="224"/>
    <s v="3171021002"/>
    <s v="DKI JAKARTA"/>
    <s v="JAKARTA PUSAT"/>
    <x v="39"/>
    <s v="KARANG ANYAR"/>
    <n v="420"/>
    <n v="7"/>
    <n v="412"/>
    <n v="1"/>
    <n v="85"/>
    <n v="5"/>
    <n v="77"/>
    <n v="3"/>
    <n v="38"/>
    <n v="15"/>
    <n v="13"/>
    <n v="5"/>
    <n v="5"/>
    <m/>
  </r>
  <r>
    <x v="225"/>
    <s v="3171061005"/>
    <s v="DKI JAKARTA"/>
    <s v="JAKARTA PUSAT"/>
    <x v="27"/>
    <s v="KEBON SIRIH"/>
    <n v="169"/>
    <n v="0"/>
    <n v="169"/>
    <n v="0"/>
    <n v="15"/>
    <n v="0"/>
    <n v="13"/>
    <n v="2"/>
    <n v="32"/>
    <n v="2"/>
    <n v="21"/>
    <n v="1"/>
    <n v="8"/>
    <m/>
  </r>
  <r>
    <x v="226"/>
    <s v="3175091003"/>
    <s v="DKI JAKARTA"/>
    <s v="JAKARTA TIMUR"/>
    <x v="35"/>
    <s v="KELAPA DUA WETAN"/>
    <n v="348"/>
    <n v="1"/>
    <n v="347"/>
    <n v="0"/>
    <n v="28"/>
    <n v="3"/>
    <n v="24"/>
    <n v="1"/>
    <n v="21"/>
    <n v="2"/>
    <n v="7"/>
    <n v="1"/>
    <n v="11"/>
    <m/>
  </r>
  <r>
    <x v="227"/>
    <s v="3171041004"/>
    <s v="DKI JAKARTA"/>
    <s v="JAKARTA PUSAT"/>
    <x v="42"/>
    <s v="KRAMAT"/>
    <n v="472"/>
    <n v="1"/>
    <n v="470"/>
    <n v="1"/>
    <n v="43"/>
    <n v="6"/>
    <n v="35"/>
    <n v="2"/>
    <n v="65"/>
    <n v="6"/>
    <n v="42"/>
    <n v="7"/>
    <n v="10"/>
    <m/>
  </r>
  <r>
    <x v="228"/>
    <s v="3174021008"/>
    <s v="DKI JAKARTA"/>
    <s v="JAKARTA SELATAN"/>
    <x v="24"/>
    <s v="KUNINGAN TIMUR"/>
    <n v="69"/>
    <n v="0"/>
    <n v="69"/>
    <n v="0"/>
    <n v="16"/>
    <n v="2"/>
    <n v="13"/>
    <n v="1"/>
    <n v="7"/>
    <n v="0"/>
    <n v="5"/>
    <n v="2"/>
    <n v="0"/>
    <m/>
  </r>
  <r>
    <x v="229"/>
    <s v="3175081001"/>
    <s v="DKI JAKARTA"/>
    <s v="JAKARTA TIMUR"/>
    <x v="14"/>
    <s v="MAKASAR"/>
    <n v="220"/>
    <n v="0"/>
    <n v="218"/>
    <n v="2"/>
    <n v="14"/>
    <n v="1"/>
    <n v="12"/>
    <n v="1"/>
    <n v="10"/>
    <n v="2"/>
    <n v="5"/>
    <n v="0"/>
    <n v="3"/>
    <m/>
  </r>
  <r>
    <x v="230"/>
    <s v="3174081005"/>
    <s v="DKI JAKARTA"/>
    <s v="JAKARTA SELATAN"/>
    <x v="38"/>
    <s v="PENGADEGAN"/>
    <n v="88"/>
    <n v="1"/>
    <n v="87"/>
    <n v="0"/>
    <n v="9"/>
    <n v="2"/>
    <n v="6"/>
    <n v="1"/>
    <n v="13"/>
    <n v="1"/>
    <n v="8"/>
    <n v="0"/>
    <n v="4"/>
    <m/>
  </r>
  <r>
    <x v="231"/>
    <s v="3171071004"/>
    <s v="DKI JAKARTA"/>
    <s v="JAKARTA PUSAT"/>
    <x v="37"/>
    <s v="PETAMBURAN"/>
    <n v="367"/>
    <n v="1"/>
    <n v="366"/>
    <n v="0"/>
    <n v="66"/>
    <n v="1"/>
    <n v="61"/>
    <n v="4"/>
    <n v="139"/>
    <n v="8"/>
    <n v="107"/>
    <n v="9"/>
    <n v="15"/>
    <m/>
  </r>
  <r>
    <x v="232"/>
    <s v="3172041005"/>
    <s v="DKI JAKARTA"/>
    <s v="JAKARTA UTARA"/>
    <x v="41"/>
    <s v="SEMPER TIMUR"/>
    <n v="157"/>
    <n v="1"/>
    <n v="156"/>
    <n v="0"/>
    <n v="37"/>
    <n v="2"/>
    <n v="34"/>
    <n v="1"/>
    <n v="24"/>
    <n v="0"/>
    <n v="10"/>
    <n v="2"/>
    <n v="12"/>
    <m/>
  </r>
  <r>
    <x v="233"/>
    <s v="3171071007"/>
    <s v="DKI JAKARTA"/>
    <s v="JAKARTA PUSAT"/>
    <x v="37"/>
    <s v="KAMPUNG BALI"/>
    <n v="81"/>
    <n v="0"/>
    <n v="80"/>
    <n v="1"/>
    <n v="21"/>
    <n v="4"/>
    <n v="17"/>
    <n v="0"/>
    <n v="16"/>
    <n v="1"/>
    <n v="11"/>
    <n v="1"/>
    <n v="3"/>
    <m/>
  </r>
  <r>
    <x v="234"/>
    <s v="3173041009"/>
    <s v="DKI JAKARTA"/>
    <s v="JAKARTA BARAT"/>
    <x v="43"/>
    <s v="PEKOJAN"/>
    <n v="152"/>
    <n v="0"/>
    <n v="152"/>
    <n v="0"/>
    <n v="33"/>
    <n v="4"/>
    <n v="27"/>
    <n v="2"/>
    <n v="26"/>
    <n v="1"/>
    <n v="16"/>
    <n v="0"/>
    <n v="9"/>
    <m/>
  </r>
  <r>
    <x v="235"/>
    <s v="3173011003"/>
    <s v="DKI JAKARTA"/>
    <s v="JAKARTA BARAT"/>
    <x v="32"/>
    <s v="RAWA BUAYA"/>
    <n v="146"/>
    <n v="2"/>
    <n v="143"/>
    <n v="1"/>
    <n v="20"/>
    <n v="3"/>
    <n v="17"/>
    <n v="0"/>
    <n v="18"/>
    <n v="3"/>
    <n v="11"/>
    <n v="1"/>
    <n v="3"/>
    <m/>
  </r>
  <r>
    <x v="236"/>
    <s v="3173031006"/>
    <s v="DKI JAKARTA"/>
    <s v="JAKARTA BARAT"/>
    <x v="44"/>
    <s v="KEAGUNGAN"/>
    <n v="118"/>
    <n v="1"/>
    <n v="117"/>
    <n v="0"/>
    <n v="15"/>
    <n v="2"/>
    <n v="13"/>
    <n v="0"/>
    <n v="6"/>
    <n v="0"/>
    <n v="5"/>
    <n v="0"/>
    <n v="1"/>
    <m/>
  </r>
  <r>
    <x v="237"/>
    <s v="3172021001"/>
    <s v="DKI JAKARTA"/>
    <s v="JAKARTA UTARA"/>
    <x v="15"/>
    <s v="TANJUNG PRIOK"/>
    <n v="245"/>
    <n v="1"/>
    <n v="244"/>
    <n v="0"/>
    <n v="36"/>
    <n v="2"/>
    <n v="30"/>
    <n v="4"/>
    <n v="53"/>
    <n v="4"/>
    <n v="30"/>
    <n v="6"/>
    <n v="13"/>
    <m/>
  </r>
  <r>
    <x v="238"/>
    <s v="3171031001"/>
    <s v="DKI JAKARTA"/>
    <s v="JAKARTA PUSAT"/>
    <x v="20"/>
    <s v="KEMAYORAN"/>
    <n v="205"/>
    <n v="0"/>
    <n v="204"/>
    <n v="1"/>
    <n v="57"/>
    <n v="0"/>
    <n v="55"/>
    <n v="2"/>
    <n v="35"/>
    <n v="0"/>
    <n v="16"/>
    <n v="1"/>
    <n v="18"/>
    <m/>
  </r>
  <r>
    <x v="239"/>
    <n v="3171011001"/>
    <s v="DKI JAKARTA"/>
    <s v="JAKARTA PUSAT"/>
    <x v="40"/>
    <s v="GAMBIR"/>
    <n v="112"/>
    <n v="0"/>
    <n v="112"/>
    <n v="0"/>
    <n v="9"/>
    <n v="0"/>
    <n v="9"/>
    <n v="0"/>
    <n v="9"/>
    <n v="1"/>
    <n v="5"/>
    <n v="0"/>
    <n v="3"/>
    <m/>
  </r>
  <r>
    <x v="240"/>
    <s v="3175061007"/>
    <s v="DKI JAKARTA"/>
    <s v="JAKARTA TIMUR"/>
    <x v="23"/>
    <s v="CAKUNG BARAT"/>
    <n v="202"/>
    <n v="1"/>
    <n v="201"/>
    <n v="0"/>
    <n v="17"/>
    <n v="1"/>
    <n v="16"/>
    <n v="0"/>
    <n v="16"/>
    <n v="1"/>
    <n v="8"/>
    <n v="1"/>
    <n v="6"/>
    <m/>
  </r>
  <r>
    <x v="241"/>
    <s v="3171061003"/>
    <s v="DKI JAKARTA"/>
    <s v="JAKARTA PUSAT"/>
    <x v="27"/>
    <s v="CIKINI"/>
    <n v="71"/>
    <n v="0"/>
    <n v="71"/>
    <n v="0"/>
    <n v="14"/>
    <n v="0"/>
    <n v="14"/>
    <n v="0"/>
    <n v="9"/>
    <n v="1"/>
    <n v="5"/>
    <n v="1"/>
    <n v="2"/>
    <m/>
  </r>
  <r>
    <x v="242"/>
    <s v="3174081006"/>
    <s v="DKI JAKARTA"/>
    <s v="JAKARTA SELATAN"/>
    <x v="38"/>
    <s v="CIKOKO"/>
    <n v="52"/>
    <n v="1"/>
    <n v="51"/>
    <n v="0"/>
    <n v="7"/>
    <n v="0"/>
    <n v="7"/>
    <n v="0"/>
    <n v="10"/>
    <n v="0"/>
    <n v="7"/>
    <n v="1"/>
    <n v="2"/>
    <m/>
  </r>
  <r>
    <x v="243"/>
    <s v="3175031001"/>
    <s v="DKI JAKARTA"/>
    <s v="JAKARTA TIMUR"/>
    <x v="22"/>
    <s v="KAMPUNG MELAYU"/>
    <n v="70"/>
    <n v="0"/>
    <n v="69"/>
    <n v="1"/>
    <n v="11"/>
    <n v="2"/>
    <n v="6"/>
    <n v="3"/>
    <n v="35"/>
    <n v="3"/>
    <n v="11"/>
    <n v="1"/>
    <n v="20"/>
    <m/>
  </r>
  <r>
    <x v="244"/>
    <s v="3174031005"/>
    <s v="DKI JAKARTA"/>
    <s v="JAKARTA SELATAN"/>
    <x v="13"/>
    <s v="KUNINGAN BARAT"/>
    <n v="193"/>
    <n v="0"/>
    <n v="193"/>
    <n v="0"/>
    <n v="13"/>
    <n v="3"/>
    <n v="9"/>
    <n v="1"/>
    <n v="7"/>
    <n v="1"/>
    <n v="1"/>
    <n v="0"/>
    <n v="5"/>
    <m/>
  </r>
  <r>
    <x v="245"/>
    <s v="3171041005"/>
    <s v="DKI JAKARTA"/>
    <s v="JAKARTA PUSAT"/>
    <x v="42"/>
    <s v="KWITANG"/>
    <n v="274"/>
    <n v="3"/>
    <n v="271"/>
    <n v="0"/>
    <n v="12"/>
    <n v="2"/>
    <n v="10"/>
    <n v="0"/>
    <n v="23"/>
    <n v="2"/>
    <n v="3"/>
    <n v="2"/>
    <n v="16"/>
    <m/>
  </r>
  <r>
    <x v="246"/>
    <s v="3172041003"/>
    <s v="DKI JAKARTA"/>
    <s v="JAKARTA UTARA"/>
    <x v="41"/>
    <s v="MARUNDA"/>
    <n v="87"/>
    <n v="1"/>
    <n v="86"/>
    <n v="0"/>
    <n v="14"/>
    <n v="2"/>
    <n v="12"/>
    <n v="0"/>
    <n v="10"/>
    <n v="1"/>
    <n v="3"/>
    <n v="1"/>
    <n v="5"/>
    <m/>
  </r>
  <r>
    <x v="247"/>
    <s v="3175061002"/>
    <s v="DKI JAKARTA"/>
    <s v="JAKARTA TIMUR"/>
    <x v="23"/>
    <s v="RAWA TERATE"/>
    <n v="119"/>
    <n v="1"/>
    <n v="118"/>
    <n v="0"/>
    <n v="7"/>
    <n v="0"/>
    <n v="7"/>
    <n v="0"/>
    <n v="6"/>
    <n v="0"/>
    <n v="3"/>
    <n v="0"/>
    <n v="3"/>
    <m/>
  </r>
  <r>
    <x v="248"/>
    <s v="3173041010"/>
    <s v="DKI JAKARTA"/>
    <s v="JAKARTA BARAT"/>
    <x v="43"/>
    <s v="ROA MALAKA"/>
    <n v="12"/>
    <n v="0"/>
    <n v="12"/>
    <n v="0"/>
    <n v="0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289"/>
    <n v="1"/>
    <n v="288"/>
    <n v="0"/>
    <n v="12"/>
    <n v="1"/>
    <n v="11"/>
    <n v="0"/>
    <n v="35"/>
    <n v="2"/>
    <n v="4"/>
    <n v="1"/>
    <n v="28"/>
    <m/>
  </r>
  <r>
    <x v="250"/>
    <s v="3171031004"/>
    <s v="DKI JAKARTA"/>
    <s v="JAKARTA PUSAT"/>
    <x v="20"/>
    <s v="SERDANG"/>
    <n v="206"/>
    <n v="0"/>
    <n v="206"/>
    <n v="0"/>
    <n v="44"/>
    <n v="0"/>
    <n v="42"/>
    <n v="2"/>
    <n v="28"/>
    <n v="3"/>
    <n v="10"/>
    <n v="1"/>
    <n v="14"/>
    <m/>
  </r>
  <r>
    <x v="251"/>
    <s v="3175061001"/>
    <s v="DKI JAKARTA"/>
    <s v="JAKARTA TIMUR"/>
    <x v="23"/>
    <s v="JATINEGARA"/>
    <n v="313"/>
    <n v="0"/>
    <n v="313"/>
    <n v="0"/>
    <n v="34"/>
    <n v="0"/>
    <n v="32"/>
    <n v="2"/>
    <n v="32"/>
    <n v="3"/>
    <n v="16"/>
    <n v="3"/>
    <n v="10"/>
    <m/>
  </r>
  <r>
    <x v="252"/>
    <s v="3172031004"/>
    <s v="DKI JAKARTA"/>
    <s v="JAKARTA UTARA"/>
    <x v="30"/>
    <s v="RAWA BADAK UTARA"/>
    <n v="197"/>
    <n v="0"/>
    <n v="197"/>
    <n v="0"/>
    <n v="36"/>
    <n v="3"/>
    <n v="32"/>
    <n v="1"/>
    <n v="21"/>
    <n v="3"/>
    <n v="7"/>
    <n v="2"/>
    <n v="9"/>
    <m/>
  </r>
  <r>
    <x v="253"/>
    <s v="3173041004"/>
    <s v="DKI JAKARTA"/>
    <s v="JAKARTA BARAT"/>
    <x v="43"/>
    <s v="TANAH SEREAL"/>
    <n v="93"/>
    <n v="1"/>
    <n v="92"/>
    <n v="0"/>
    <n v="23"/>
    <n v="1"/>
    <n v="21"/>
    <n v="1"/>
    <n v="35"/>
    <n v="4"/>
    <n v="16"/>
    <n v="4"/>
    <n v="11"/>
    <m/>
  </r>
  <r>
    <x v="254"/>
    <s v="3173041011"/>
    <s v="DKI JAKARTA"/>
    <s v="JAKARTA BARAT"/>
    <x v="43"/>
    <s v="DURI SELATAN"/>
    <n v="39"/>
    <n v="0"/>
    <n v="38"/>
    <n v="1"/>
    <n v="5"/>
    <n v="0"/>
    <n v="5"/>
    <n v="0"/>
    <n v="8"/>
    <n v="0"/>
    <n v="5"/>
    <n v="0"/>
    <n v="3"/>
    <m/>
  </r>
  <r>
    <x v="255"/>
    <s v="3173041003"/>
    <s v="DKI JAKARTA"/>
    <s v="JAKARTA BARAT"/>
    <x v="43"/>
    <s v="DURI UTARA"/>
    <n v="65"/>
    <n v="0"/>
    <n v="65"/>
    <n v="0"/>
    <n v="19"/>
    <n v="1"/>
    <n v="16"/>
    <n v="2"/>
    <n v="19"/>
    <n v="1"/>
    <n v="11"/>
    <n v="3"/>
    <n v="4"/>
    <m/>
  </r>
  <r>
    <x v="256"/>
    <s v="3175021004"/>
    <s v="DKI JAKARTA"/>
    <s v="JAKARTA TIMUR"/>
    <x v="18"/>
    <s v="JATINEGARA KAUM"/>
    <n v="76"/>
    <n v="0"/>
    <n v="76"/>
    <n v="0"/>
    <n v="2"/>
    <n v="0"/>
    <n v="2"/>
    <n v="0"/>
    <n v="3"/>
    <n v="1"/>
    <n v="1"/>
    <n v="0"/>
    <n v="1"/>
    <m/>
  </r>
  <r>
    <x v="257"/>
    <s v="3173041002"/>
    <s v="DKI JAKARTA"/>
    <s v="JAKARTA BARAT"/>
    <x v="43"/>
    <s v="KALI ANYAR"/>
    <n v="83"/>
    <n v="0"/>
    <n v="83"/>
    <n v="0"/>
    <n v="22"/>
    <n v="3"/>
    <n v="19"/>
    <n v="0"/>
    <n v="13"/>
    <n v="0"/>
    <n v="3"/>
    <n v="2"/>
    <n v="8"/>
    <m/>
  </r>
  <r>
    <x v="258"/>
    <s v="3173031002"/>
    <s v="DKI JAKARTA"/>
    <s v="JAKARTA BARAT"/>
    <x v="44"/>
    <s v="KRUKUT"/>
    <n v="166"/>
    <n v="1"/>
    <n v="163"/>
    <n v="2"/>
    <n v="18"/>
    <n v="1"/>
    <n v="13"/>
    <n v="4"/>
    <n v="19"/>
    <n v="2"/>
    <n v="9"/>
    <n v="2"/>
    <n v="6"/>
    <m/>
  </r>
  <r>
    <x v="259"/>
    <s v="3173031005"/>
    <s v="DKI JAKARTA"/>
    <s v="JAKARTA BARAT"/>
    <x v="44"/>
    <s v="MANGGA BESAR"/>
    <n v="64"/>
    <n v="0"/>
    <n v="64"/>
    <n v="0"/>
    <n v="10"/>
    <n v="0"/>
    <n v="9"/>
    <n v="1"/>
    <n v="5"/>
    <n v="2"/>
    <n v="3"/>
    <n v="0"/>
    <n v="0"/>
    <m/>
  </r>
  <r>
    <x v="260"/>
    <s v="3174011006"/>
    <s v="DKI JAKARTA"/>
    <s v="JAKARTA SELATAN"/>
    <x v="12"/>
    <s v="MANGGARAI SELATAN"/>
    <n v="199"/>
    <n v="0"/>
    <n v="199"/>
    <n v="0"/>
    <n v="21"/>
    <n v="0"/>
    <n v="19"/>
    <n v="2"/>
    <n v="18"/>
    <n v="4"/>
    <n v="9"/>
    <n v="1"/>
    <n v="4"/>
    <m/>
  </r>
  <r>
    <x v="261"/>
    <s v="3101011003"/>
    <s v="DKI JAKARTA"/>
    <s v="KAB.ADM.KEP.SERIBU"/>
    <x v="45"/>
    <s v="PULAU HARAPAN"/>
    <n v="54"/>
    <n v="0"/>
    <n v="54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147"/>
    <n v="0"/>
    <n v="147"/>
    <n v="0"/>
    <n v="6"/>
    <n v="1"/>
    <n v="4"/>
    <n v="1"/>
    <n v="1"/>
    <n v="0"/>
    <n v="1"/>
    <n v="0"/>
    <n v="0"/>
    <m/>
  </r>
  <r>
    <x v="263"/>
    <n v="3101011001"/>
    <s v="DKI JAKARTA"/>
    <s v="KAB.ADM.KEP.SERIBU"/>
    <x v="45"/>
    <s v="PULAU PANGGANG"/>
    <n v="128"/>
    <n v="0"/>
    <n v="127"/>
    <n v="1"/>
    <n v="10"/>
    <n v="1"/>
    <n v="9"/>
    <n v="0"/>
    <n v="0"/>
    <n v="0"/>
    <n v="0"/>
    <n v="0"/>
    <n v="0"/>
    <m/>
  </r>
  <r>
    <x v="264"/>
    <s v="3101021003"/>
    <s v="DKI JAKARTA"/>
    <s v="KAB.ADM.KEP.SERIBU"/>
    <x v="46"/>
    <s v="PULAU PARI"/>
    <n v="138"/>
    <n v="0"/>
    <n v="138"/>
    <n v="0"/>
    <n v="2"/>
    <n v="0"/>
    <n v="2"/>
    <n v="0"/>
    <n v="0"/>
    <n v="0"/>
    <n v="0"/>
    <n v="0"/>
    <n v="0"/>
    <m/>
  </r>
  <r>
    <x v="265"/>
    <s v="3101021002"/>
    <s v="DKI JAKARTA"/>
    <s v="KAB.ADM.KEP.SERIBU"/>
    <x v="46"/>
    <s v="PULAU TIDUNG"/>
    <n v="339"/>
    <n v="0"/>
    <n v="339"/>
    <n v="0"/>
    <n v="2"/>
    <n v="0"/>
    <n v="2"/>
    <n v="0"/>
    <n v="11"/>
    <n v="0"/>
    <n v="10"/>
    <n v="0"/>
    <n v="1"/>
    <m/>
  </r>
  <r>
    <x v="266"/>
    <s v="3173031008"/>
    <s v="DKI JAKARTA"/>
    <s v="JAKARTA BARAT"/>
    <x v="44"/>
    <s v="PINANGSIA"/>
    <n v="86"/>
    <n v="0"/>
    <n v="86"/>
    <n v="0"/>
    <n v="11"/>
    <n v="3"/>
    <n v="7"/>
    <n v="1"/>
    <n v="2"/>
    <n v="0"/>
    <n v="1"/>
    <n v="0"/>
    <n v="1"/>
    <m/>
  </r>
  <r>
    <x v="267"/>
    <s v="3174021001"/>
    <s v="DKI JAKARTA"/>
    <s v="JAKARTA SELATAN"/>
    <x v="24"/>
    <s v="SETIA BUDI"/>
    <n v="87"/>
    <n v="0"/>
    <n v="87"/>
    <n v="0"/>
    <n v="13"/>
    <n v="0"/>
    <n v="13"/>
    <n v="0"/>
    <n v="4"/>
    <n v="1"/>
    <n v="1"/>
    <n v="0"/>
    <n v="2"/>
    <m/>
  </r>
  <r>
    <x v="268"/>
    <s v="3173041001"/>
    <s v="DKI JAKARTA"/>
    <s v="JAKARTA BARAT"/>
    <x v="43"/>
    <s v="TAMBORA"/>
    <n v="174"/>
    <n v="4"/>
    <n v="170"/>
    <n v="0"/>
    <n v="18"/>
    <n v="2"/>
    <n v="13"/>
    <n v="3"/>
    <n v="5"/>
    <n v="1"/>
    <n v="1"/>
    <n v="0"/>
    <n v="3"/>
    <m/>
  </r>
  <r>
    <x v="269"/>
    <s v="3101021001"/>
    <s v="DKI JAKARTA"/>
    <s v="KAB.ADM.KEP.SERIBU"/>
    <x v="46"/>
    <s v="PULAU UNTUNG JAWA"/>
    <n v="95"/>
    <n v="0"/>
    <n v="95"/>
    <n v="0"/>
    <n v="1"/>
    <n v="0"/>
    <n v="1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N50" firstHeaderRow="0" firstDataRow="1" firstDataCol="1" rowPageCount="1" colPageCount="1"/>
  <pivotFields count="20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hier="-1"/>
  </pageFields>
  <dataFields count="13">
    <dataField name="Sum of ODP" fld="6" baseField="0" baseItem="0"/>
    <dataField name="Sum of Proses Pemantauan" fld="7" baseField="0" baseItem="0"/>
    <dataField name="Sum of Selesai Pemantauan" fld="8" baseField="0" baseItem="0"/>
    <dataField name="Sum of ODP Meninggal" fld="9" baseField="0" baseItem="0"/>
    <dataField name="Sum of PDP" fld="10" baseField="0" baseItem="0"/>
    <dataField name="Sum of Masih Dirawat" fld="11" baseField="0" baseItem="0"/>
    <dataField name="Sum of Pulang dan Sehat" fld="12" baseField="0" baseItem="0"/>
    <dataField name="Sum of PDP Meninggal" fld="13" baseField="0" baseItem="0"/>
    <dataField name="Sum of POSITIF" fld="14" baseField="0" baseItem="0"/>
    <dataField name="Sum of Dirawat" fld="15" baseField="0" baseItem="0"/>
    <dataField name="Sum of Sembuh" fld="16" baseField="0" baseItem="0"/>
    <dataField name="Sum of Meninggal" fld="17" baseField="0" baseItem="0"/>
    <dataField name="Sum of Self Isolation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1"/>
  <sheetViews>
    <sheetView tabSelected="1" topLeftCell="J1" zoomScaleNormal="100" workbookViewId="0">
      <selection activeCell="I19" sqref="I19"/>
    </sheetView>
  </sheetViews>
  <sheetFormatPr defaultColWidth="9.109375" defaultRowHeight="14.4" x14ac:dyDescent="0.3"/>
  <cols>
    <col min="1" max="2" width="16.5546875" bestFit="1" customWidth="1"/>
    <col min="3" max="3" width="13.6640625" bestFit="1" customWidth="1"/>
    <col min="4" max="4" width="19.109375" bestFit="1" customWidth="1"/>
    <col min="5" max="5" width="20.5546875" bestFit="1" customWidth="1"/>
    <col min="6" max="6" width="24.44140625" bestFit="1" customWidth="1"/>
    <col min="7" max="10" width="24.44140625" customWidth="1"/>
    <col min="11" max="11" width="24.44140625" bestFit="1" customWidth="1"/>
    <col min="12" max="14" width="24.44140625" customWidth="1"/>
    <col min="15" max="19" width="10.33203125" customWidth="1"/>
    <col min="20" max="20" width="24.44140625" bestFit="1" customWidth="1"/>
  </cols>
  <sheetData>
    <row r="1" spans="1:20" x14ac:dyDescent="0.3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638</v>
      </c>
      <c r="K1" s="2" t="s">
        <v>8</v>
      </c>
      <c r="L1" s="2" t="s">
        <v>9</v>
      </c>
      <c r="M1" s="2" t="s">
        <v>10</v>
      </c>
      <c r="N1" s="2" t="s">
        <v>639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572</v>
      </c>
      <c r="T1" s="2" t="s">
        <v>15</v>
      </c>
    </row>
    <row r="2" spans="1:20" x14ac:dyDescent="0.3">
      <c r="A2" s="1"/>
      <c r="B2" s="1"/>
      <c r="C2" s="2"/>
      <c r="D2" s="2"/>
      <c r="E2" s="2"/>
      <c r="F2" s="2" t="s">
        <v>571</v>
      </c>
      <c r="G2" s="2">
        <f>SUM(G3:G271)</f>
        <v>93069</v>
      </c>
      <c r="H2" s="2">
        <f t="shared" ref="H2:T2" si="0">SUM(H3:H271)</f>
        <v>583</v>
      </c>
      <c r="I2" s="2">
        <f t="shared" si="0"/>
        <v>92338</v>
      </c>
      <c r="J2" s="2">
        <f t="shared" si="0"/>
        <v>148</v>
      </c>
      <c r="K2" s="2">
        <f t="shared" si="0"/>
        <v>17690</v>
      </c>
      <c r="L2" s="2">
        <f t="shared" si="0"/>
        <v>736</v>
      </c>
      <c r="M2" s="2">
        <f t="shared" si="0"/>
        <v>14950</v>
      </c>
      <c r="N2" s="2">
        <f t="shared" si="0"/>
        <v>2004</v>
      </c>
      <c r="O2" s="2">
        <f t="shared" si="0"/>
        <v>11276</v>
      </c>
      <c r="P2" s="2">
        <f t="shared" si="0"/>
        <v>951</v>
      </c>
      <c r="Q2" s="2">
        <f t="shared" si="0"/>
        <v>6512</v>
      </c>
      <c r="R2" s="2">
        <f t="shared" si="0"/>
        <v>641</v>
      </c>
      <c r="S2" s="2">
        <f t="shared" si="0"/>
        <v>3172</v>
      </c>
      <c r="T2" s="2">
        <f t="shared" si="0"/>
        <v>0</v>
      </c>
    </row>
    <row r="3" spans="1:20" x14ac:dyDescent="0.3">
      <c r="A3" s="18" t="s">
        <v>569</v>
      </c>
      <c r="B3" s="18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12627</v>
      </c>
      <c r="H3" s="4">
        <v>0</v>
      </c>
      <c r="I3" s="4">
        <v>12568</v>
      </c>
      <c r="J3" s="4">
        <v>59</v>
      </c>
      <c r="K3" s="6">
        <v>5294</v>
      </c>
      <c r="L3" s="4">
        <v>0</v>
      </c>
      <c r="M3" s="4">
        <v>3734</v>
      </c>
      <c r="N3" s="4">
        <v>1560</v>
      </c>
      <c r="O3" s="7">
        <v>1341</v>
      </c>
      <c r="P3" s="4">
        <v>256</v>
      </c>
      <c r="Q3" s="4">
        <v>299</v>
      </c>
      <c r="R3" s="4">
        <v>24</v>
      </c>
      <c r="S3" s="4">
        <v>762</v>
      </c>
      <c r="T3" s="4"/>
    </row>
    <row r="4" spans="1:20" x14ac:dyDescent="0.3">
      <c r="A4" s="18" t="s">
        <v>570</v>
      </c>
      <c r="B4" s="18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13652</v>
      </c>
      <c r="H4" s="4">
        <v>260</v>
      </c>
      <c r="I4" s="4">
        <v>13380</v>
      </c>
      <c r="J4" s="4">
        <v>12</v>
      </c>
      <c r="K4" s="6">
        <v>3339</v>
      </c>
      <c r="L4" s="4">
        <v>169</v>
      </c>
      <c r="M4" s="4">
        <v>3092</v>
      </c>
      <c r="N4" s="4">
        <v>78</v>
      </c>
      <c r="O4" s="7">
        <v>1878</v>
      </c>
      <c r="P4" s="4">
        <v>25</v>
      </c>
      <c r="Q4" s="4">
        <v>1709</v>
      </c>
      <c r="R4" s="4">
        <v>74</v>
      </c>
      <c r="S4" s="4">
        <v>70</v>
      </c>
      <c r="T4" s="4"/>
    </row>
    <row r="5" spans="1:20" x14ac:dyDescent="0.3">
      <c r="A5" s="18" t="s">
        <v>51</v>
      </c>
      <c r="B5" s="18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569</v>
      </c>
      <c r="H5" s="4">
        <v>2</v>
      </c>
      <c r="I5" s="4">
        <v>566</v>
      </c>
      <c r="J5" s="4">
        <v>1</v>
      </c>
      <c r="K5" s="6">
        <v>79</v>
      </c>
      <c r="L5" s="4">
        <v>3</v>
      </c>
      <c r="M5" s="4">
        <v>70</v>
      </c>
      <c r="N5" s="4">
        <v>6</v>
      </c>
      <c r="O5" s="7">
        <v>51</v>
      </c>
      <c r="P5" s="4">
        <v>6</v>
      </c>
      <c r="Q5" s="4">
        <v>38</v>
      </c>
      <c r="R5" s="4">
        <v>4</v>
      </c>
      <c r="S5" s="4">
        <v>3</v>
      </c>
      <c r="T5" s="4"/>
    </row>
    <row r="6" spans="1:20" x14ac:dyDescent="0.3">
      <c r="A6" s="18" t="s">
        <v>269</v>
      </c>
      <c r="B6" s="18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23</v>
      </c>
      <c r="H6" s="4">
        <v>0</v>
      </c>
      <c r="I6" s="4">
        <v>23</v>
      </c>
      <c r="J6" s="4">
        <v>0</v>
      </c>
      <c r="K6" s="6">
        <v>18</v>
      </c>
      <c r="L6" s="4">
        <v>1</v>
      </c>
      <c r="M6" s="4">
        <v>17</v>
      </c>
      <c r="N6" s="4">
        <v>0</v>
      </c>
      <c r="O6" s="7">
        <v>16</v>
      </c>
      <c r="P6" s="4">
        <v>0</v>
      </c>
      <c r="Q6" s="4">
        <v>16</v>
      </c>
      <c r="R6" s="4">
        <v>0</v>
      </c>
      <c r="S6" s="4">
        <v>0</v>
      </c>
      <c r="T6" s="4"/>
    </row>
    <row r="7" spans="1:20" x14ac:dyDescent="0.3">
      <c r="A7" s="18" t="s">
        <v>60</v>
      </c>
      <c r="B7" s="18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737</v>
      </c>
      <c r="H7" s="4">
        <v>4</v>
      </c>
      <c r="I7" s="4">
        <v>732</v>
      </c>
      <c r="J7" s="4">
        <v>1</v>
      </c>
      <c r="K7" s="6">
        <v>74</v>
      </c>
      <c r="L7" s="4">
        <v>4</v>
      </c>
      <c r="M7" s="4">
        <v>67</v>
      </c>
      <c r="N7" s="4">
        <v>3</v>
      </c>
      <c r="O7" s="7">
        <v>77</v>
      </c>
      <c r="P7" s="4">
        <v>2</v>
      </c>
      <c r="Q7" s="4">
        <v>50</v>
      </c>
      <c r="R7" s="4">
        <v>7</v>
      </c>
      <c r="S7" s="4">
        <v>18</v>
      </c>
      <c r="T7" s="4"/>
    </row>
    <row r="8" spans="1:20" x14ac:dyDescent="0.3">
      <c r="A8" s="18" t="s">
        <v>513</v>
      </c>
      <c r="B8" s="18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589</v>
      </c>
      <c r="H8" s="4">
        <v>2</v>
      </c>
      <c r="I8" s="4">
        <v>586</v>
      </c>
      <c r="J8" s="4">
        <v>1</v>
      </c>
      <c r="K8" s="6">
        <v>178</v>
      </c>
      <c r="L8" s="4">
        <v>1</v>
      </c>
      <c r="M8" s="4">
        <v>175</v>
      </c>
      <c r="N8" s="4">
        <v>2</v>
      </c>
      <c r="O8" s="7">
        <v>45</v>
      </c>
      <c r="P8" s="4">
        <v>0</v>
      </c>
      <c r="Q8" s="4">
        <v>31</v>
      </c>
      <c r="R8" s="4">
        <v>7</v>
      </c>
      <c r="S8" s="4">
        <v>7</v>
      </c>
      <c r="T8" s="4"/>
    </row>
    <row r="9" spans="1:20" x14ac:dyDescent="0.3">
      <c r="A9" s="18" t="s">
        <v>42</v>
      </c>
      <c r="B9" s="18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325</v>
      </c>
      <c r="H9" s="4">
        <v>0</v>
      </c>
      <c r="I9" s="4">
        <v>325</v>
      </c>
      <c r="J9" s="4">
        <v>0</v>
      </c>
      <c r="K9" s="6">
        <v>45</v>
      </c>
      <c r="L9" s="4">
        <v>4</v>
      </c>
      <c r="M9" s="4">
        <v>39</v>
      </c>
      <c r="N9" s="4">
        <v>2</v>
      </c>
      <c r="O9" s="7">
        <v>88</v>
      </c>
      <c r="P9" s="4">
        <v>6</v>
      </c>
      <c r="Q9" s="4">
        <v>59</v>
      </c>
      <c r="R9" s="4">
        <v>2</v>
      </c>
      <c r="S9" s="4">
        <v>21</v>
      </c>
      <c r="T9" s="4"/>
    </row>
    <row r="10" spans="1:20" x14ac:dyDescent="0.3">
      <c r="A10" s="18" t="s">
        <v>403</v>
      </c>
      <c r="B10" s="18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297</v>
      </c>
      <c r="H10" s="4">
        <v>7</v>
      </c>
      <c r="I10" s="4">
        <v>290</v>
      </c>
      <c r="J10" s="4">
        <v>0</v>
      </c>
      <c r="K10" s="6">
        <v>63</v>
      </c>
      <c r="L10" s="4">
        <v>2</v>
      </c>
      <c r="M10" s="4">
        <v>59</v>
      </c>
      <c r="N10" s="4">
        <v>2</v>
      </c>
      <c r="O10" s="7">
        <v>57</v>
      </c>
      <c r="P10" s="4">
        <v>5</v>
      </c>
      <c r="Q10" s="4">
        <v>35</v>
      </c>
      <c r="R10" s="4">
        <v>7</v>
      </c>
      <c r="S10" s="4">
        <v>10</v>
      </c>
      <c r="T10" s="4"/>
    </row>
    <row r="11" spans="1:20" x14ac:dyDescent="0.3">
      <c r="A11" s="18" t="s">
        <v>46</v>
      </c>
      <c r="B11" s="18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868</v>
      </c>
      <c r="H11" s="4">
        <v>3</v>
      </c>
      <c r="I11" s="4">
        <v>863</v>
      </c>
      <c r="J11" s="4">
        <v>2</v>
      </c>
      <c r="K11" s="6">
        <v>95</v>
      </c>
      <c r="L11" s="4">
        <v>6</v>
      </c>
      <c r="M11" s="4">
        <v>86</v>
      </c>
      <c r="N11" s="4">
        <v>3</v>
      </c>
      <c r="O11" s="7">
        <v>50</v>
      </c>
      <c r="P11" s="4">
        <v>7</v>
      </c>
      <c r="Q11" s="4">
        <v>30</v>
      </c>
      <c r="R11" s="4">
        <v>4</v>
      </c>
      <c r="S11" s="4">
        <v>9</v>
      </c>
      <c r="T11" s="4"/>
    </row>
    <row r="12" spans="1:20" x14ac:dyDescent="0.3">
      <c r="A12" s="18" t="s">
        <v>282</v>
      </c>
      <c r="B12" s="18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503</v>
      </c>
      <c r="H12" s="4">
        <v>9</v>
      </c>
      <c r="I12" s="4">
        <v>494</v>
      </c>
      <c r="J12" s="4">
        <v>0</v>
      </c>
      <c r="K12" s="6">
        <v>64</v>
      </c>
      <c r="L12" s="4">
        <v>6</v>
      </c>
      <c r="M12" s="4">
        <v>56</v>
      </c>
      <c r="N12" s="4">
        <v>2</v>
      </c>
      <c r="O12" s="7">
        <v>51</v>
      </c>
      <c r="P12" s="4">
        <v>5</v>
      </c>
      <c r="Q12" s="4">
        <v>31</v>
      </c>
      <c r="R12" s="4">
        <v>9</v>
      </c>
      <c r="S12" s="4">
        <v>6</v>
      </c>
      <c r="T12" s="4"/>
    </row>
    <row r="13" spans="1:20" x14ac:dyDescent="0.3">
      <c r="A13" s="18" t="s">
        <v>413</v>
      </c>
      <c r="B13" s="18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302</v>
      </c>
      <c r="H13" s="4">
        <v>3</v>
      </c>
      <c r="I13" s="4">
        <v>299</v>
      </c>
      <c r="J13" s="4">
        <v>0</v>
      </c>
      <c r="K13" s="6">
        <v>32</v>
      </c>
      <c r="L13" s="4">
        <v>1</v>
      </c>
      <c r="M13" s="4">
        <v>31</v>
      </c>
      <c r="N13" s="4">
        <v>0</v>
      </c>
      <c r="O13" s="7">
        <v>66</v>
      </c>
      <c r="P13" s="4">
        <v>6</v>
      </c>
      <c r="Q13" s="4">
        <v>45</v>
      </c>
      <c r="R13" s="4">
        <v>4</v>
      </c>
      <c r="S13" s="4">
        <v>11</v>
      </c>
      <c r="T13" s="4"/>
    </row>
    <row r="14" spans="1:20" x14ac:dyDescent="0.3">
      <c r="A14" s="18" t="s">
        <v>226</v>
      </c>
      <c r="B14" s="18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542</v>
      </c>
      <c r="H14" s="4">
        <v>1</v>
      </c>
      <c r="I14" s="4">
        <v>541</v>
      </c>
      <c r="J14" s="4">
        <v>0</v>
      </c>
      <c r="K14" s="6">
        <v>78</v>
      </c>
      <c r="L14" s="4">
        <v>1</v>
      </c>
      <c r="M14" s="4">
        <v>73</v>
      </c>
      <c r="N14" s="4">
        <v>4</v>
      </c>
      <c r="O14" s="7">
        <v>40</v>
      </c>
      <c r="P14" s="4">
        <v>6</v>
      </c>
      <c r="Q14" s="4">
        <v>23</v>
      </c>
      <c r="R14" s="4">
        <v>3</v>
      </c>
      <c r="S14" s="4">
        <v>8</v>
      </c>
      <c r="T14" s="4"/>
    </row>
    <row r="15" spans="1:20" x14ac:dyDescent="0.3">
      <c r="A15" s="18" t="s">
        <v>82</v>
      </c>
      <c r="B15" s="18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198</v>
      </c>
      <c r="H15" s="4">
        <v>3</v>
      </c>
      <c r="I15" s="4">
        <v>195</v>
      </c>
      <c r="J15" s="4">
        <v>0</v>
      </c>
      <c r="K15" s="6">
        <v>52</v>
      </c>
      <c r="L15" s="4">
        <v>2</v>
      </c>
      <c r="M15" s="4">
        <v>48</v>
      </c>
      <c r="N15" s="4">
        <v>2</v>
      </c>
      <c r="O15" s="7">
        <v>41</v>
      </c>
      <c r="P15" s="4">
        <v>3</v>
      </c>
      <c r="Q15" s="4">
        <v>26</v>
      </c>
      <c r="R15" s="4">
        <v>3</v>
      </c>
      <c r="S15" s="4">
        <v>9</v>
      </c>
      <c r="T15" s="4"/>
    </row>
    <row r="16" spans="1:20" x14ac:dyDescent="0.3">
      <c r="A16" s="18" t="s">
        <v>355</v>
      </c>
      <c r="B16" s="18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299</v>
      </c>
      <c r="H16" s="4">
        <v>0</v>
      </c>
      <c r="I16" s="4">
        <v>296</v>
      </c>
      <c r="J16" s="4">
        <v>3</v>
      </c>
      <c r="K16" s="6">
        <v>38</v>
      </c>
      <c r="L16" s="4">
        <v>2</v>
      </c>
      <c r="M16" s="4">
        <v>33</v>
      </c>
      <c r="N16" s="4">
        <v>3</v>
      </c>
      <c r="O16" s="7">
        <v>33</v>
      </c>
      <c r="P16" s="4">
        <v>2</v>
      </c>
      <c r="Q16" s="4">
        <v>22</v>
      </c>
      <c r="R16" s="4">
        <v>3</v>
      </c>
      <c r="S16" s="4">
        <v>6</v>
      </c>
      <c r="T16" s="4"/>
    </row>
    <row r="17" spans="1:20" x14ac:dyDescent="0.3">
      <c r="A17" s="18" t="s">
        <v>510</v>
      </c>
      <c r="B17" s="18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565</v>
      </c>
      <c r="H17" s="4">
        <v>3</v>
      </c>
      <c r="I17" s="4">
        <v>562</v>
      </c>
      <c r="J17" s="4">
        <v>0</v>
      </c>
      <c r="K17" s="6">
        <v>147</v>
      </c>
      <c r="L17" s="4">
        <v>2</v>
      </c>
      <c r="M17" s="4">
        <v>143</v>
      </c>
      <c r="N17" s="4">
        <v>2</v>
      </c>
      <c r="O17" s="7">
        <v>59</v>
      </c>
      <c r="P17" s="4">
        <v>5</v>
      </c>
      <c r="Q17" s="4">
        <v>37</v>
      </c>
      <c r="R17" s="4">
        <v>5</v>
      </c>
      <c r="S17" s="4">
        <v>12</v>
      </c>
      <c r="T17" s="4"/>
    </row>
    <row r="18" spans="1:20" x14ac:dyDescent="0.3">
      <c r="A18" s="18" t="s">
        <v>284</v>
      </c>
      <c r="B18" s="18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393</v>
      </c>
      <c r="H18" s="4">
        <v>0</v>
      </c>
      <c r="I18" s="4">
        <v>393</v>
      </c>
      <c r="J18" s="4">
        <v>0</v>
      </c>
      <c r="K18" s="6">
        <v>23</v>
      </c>
      <c r="L18" s="4">
        <v>2</v>
      </c>
      <c r="M18" s="4">
        <v>20</v>
      </c>
      <c r="N18" s="4">
        <v>1</v>
      </c>
      <c r="O18" s="7">
        <v>21</v>
      </c>
      <c r="P18" s="4">
        <v>0</v>
      </c>
      <c r="Q18" s="4">
        <v>13</v>
      </c>
      <c r="R18" s="4">
        <v>2</v>
      </c>
      <c r="S18" s="4">
        <v>6</v>
      </c>
      <c r="T18" s="4"/>
    </row>
    <row r="19" spans="1:20" x14ac:dyDescent="0.3">
      <c r="A19" s="18" t="s">
        <v>450</v>
      </c>
      <c r="B19" s="18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88</v>
      </c>
      <c r="H19" s="4">
        <v>2</v>
      </c>
      <c r="I19" s="4">
        <v>86</v>
      </c>
      <c r="J19" s="4">
        <v>0</v>
      </c>
      <c r="K19" s="6">
        <v>15</v>
      </c>
      <c r="L19" s="4">
        <v>1</v>
      </c>
      <c r="M19" s="4">
        <v>12</v>
      </c>
      <c r="N19" s="4">
        <v>2</v>
      </c>
      <c r="O19" s="7">
        <v>28</v>
      </c>
      <c r="P19" s="4">
        <v>2</v>
      </c>
      <c r="Q19" s="4">
        <v>20</v>
      </c>
      <c r="R19" s="4">
        <v>2</v>
      </c>
      <c r="S19" s="4">
        <v>4</v>
      </c>
      <c r="T19" s="4"/>
    </row>
    <row r="20" spans="1:20" x14ac:dyDescent="0.3">
      <c r="A20" s="18" t="s">
        <v>553</v>
      </c>
      <c r="B20" s="18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953</v>
      </c>
      <c r="H20" s="4">
        <v>5</v>
      </c>
      <c r="I20" s="4">
        <v>948</v>
      </c>
      <c r="J20" s="4">
        <v>0</v>
      </c>
      <c r="K20" s="6">
        <v>157</v>
      </c>
      <c r="L20" s="4">
        <v>1</v>
      </c>
      <c r="M20" s="4">
        <v>155</v>
      </c>
      <c r="N20" s="4">
        <v>1</v>
      </c>
      <c r="O20" s="7">
        <v>173</v>
      </c>
      <c r="P20" s="4">
        <v>11</v>
      </c>
      <c r="Q20" s="4">
        <v>128</v>
      </c>
      <c r="R20" s="4">
        <v>11</v>
      </c>
      <c r="S20" s="4">
        <v>23</v>
      </c>
      <c r="T20" s="4"/>
    </row>
    <row r="21" spans="1:20" x14ac:dyDescent="0.3">
      <c r="A21" s="18" t="s">
        <v>544</v>
      </c>
      <c r="B21" s="18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205</v>
      </c>
      <c r="H21" s="4">
        <v>0</v>
      </c>
      <c r="I21" s="4">
        <v>205</v>
      </c>
      <c r="J21" s="4">
        <v>0</v>
      </c>
      <c r="K21" s="6">
        <v>51</v>
      </c>
      <c r="L21" s="4">
        <v>1</v>
      </c>
      <c r="M21" s="4">
        <v>46</v>
      </c>
      <c r="N21" s="4">
        <v>4</v>
      </c>
      <c r="O21" s="7">
        <v>50</v>
      </c>
      <c r="P21" s="4">
        <v>5</v>
      </c>
      <c r="Q21" s="4">
        <v>36</v>
      </c>
      <c r="R21" s="4">
        <v>5</v>
      </c>
      <c r="S21" s="4">
        <v>4</v>
      </c>
      <c r="T21" s="4"/>
    </row>
    <row r="22" spans="1:20" x14ac:dyDescent="0.3">
      <c r="A22" s="18" t="s">
        <v>248</v>
      </c>
      <c r="B22" s="18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172</v>
      </c>
      <c r="H22" s="4">
        <v>3</v>
      </c>
      <c r="I22" s="4">
        <v>169</v>
      </c>
      <c r="J22" s="4">
        <v>0</v>
      </c>
      <c r="K22" s="6">
        <v>50</v>
      </c>
      <c r="L22" s="4">
        <v>3</v>
      </c>
      <c r="M22" s="4">
        <v>46</v>
      </c>
      <c r="N22" s="4">
        <v>1</v>
      </c>
      <c r="O22" s="7">
        <v>25</v>
      </c>
      <c r="P22" s="4">
        <v>2</v>
      </c>
      <c r="Q22" s="4">
        <v>13</v>
      </c>
      <c r="R22" s="4">
        <v>2</v>
      </c>
      <c r="S22" s="4">
        <v>8</v>
      </c>
      <c r="T22" s="4"/>
    </row>
    <row r="23" spans="1:20" x14ac:dyDescent="0.3">
      <c r="A23" s="18" t="s">
        <v>57</v>
      </c>
      <c r="B23" s="18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546</v>
      </c>
      <c r="H23" s="4">
        <v>1</v>
      </c>
      <c r="I23" s="4">
        <v>543</v>
      </c>
      <c r="J23" s="4">
        <v>2</v>
      </c>
      <c r="K23" s="6">
        <v>52</v>
      </c>
      <c r="L23" s="4">
        <v>1</v>
      </c>
      <c r="M23" s="4">
        <v>50</v>
      </c>
      <c r="N23" s="4">
        <v>1</v>
      </c>
      <c r="O23" s="7">
        <v>70</v>
      </c>
      <c r="P23" s="4">
        <v>10</v>
      </c>
      <c r="Q23" s="4">
        <v>33</v>
      </c>
      <c r="R23" s="4">
        <v>6</v>
      </c>
      <c r="S23" s="4">
        <v>21</v>
      </c>
      <c r="T23" s="4"/>
    </row>
    <row r="24" spans="1:20" x14ac:dyDescent="0.3">
      <c r="A24" s="18" t="s">
        <v>484</v>
      </c>
      <c r="B24" s="18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223</v>
      </c>
      <c r="H24" s="4">
        <v>1</v>
      </c>
      <c r="I24" s="4">
        <v>221</v>
      </c>
      <c r="J24" s="4">
        <v>1</v>
      </c>
      <c r="K24" s="6">
        <v>29</v>
      </c>
      <c r="L24" s="4">
        <v>1</v>
      </c>
      <c r="M24" s="4">
        <v>28</v>
      </c>
      <c r="N24" s="4">
        <v>0</v>
      </c>
      <c r="O24" s="7">
        <v>33</v>
      </c>
      <c r="P24" s="4">
        <v>1</v>
      </c>
      <c r="Q24" s="4">
        <v>27</v>
      </c>
      <c r="R24" s="4">
        <v>0</v>
      </c>
      <c r="S24" s="4">
        <v>5</v>
      </c>
      <c r="T24" s="4"/>
    </row>
    <row r="25" spans="1:20" x14ac:dyDescent="0.3">
      <c r="A25" s="18" t="s">
        <v>359</v>
      </c>
      <c r="B25" s="18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232</v>
      </c>
      <c r="H25" s="4">
        <v>0</v>
      </c>
      <c r="I25" s="4">
        <v>232</v>
      </c>
      <c r="J25" s="4">
        <v>0</v>
      </c>
      <c r="K25" s="6">
        <v>19</v>
      </c>
      <c r="L25" s="4">
        <v>2</v>
      </c>
      <c r="M25" s="4">
        <v>16</v>
      </c>
      <c r="N25" s="4">
        <v>1</v>
      </c>
      <c r="O25" s="7">
        <v>19</v>
      </c>
      <c r="P25" s="4">
        <v>1</v>
      </c>
      <c r="Q25" s="4">
        <v>12</v>
      </c>
      <c r="R25" s="4">
        <v>3</v>
      </c>
      <c r="S25" s="4">
        <v>3</v>
      </c>
      <c r="T25" s="4"/>
    </row>
    <row r="26" spans="1:20" x14ac:dyDescent="0.3">
      <c r="A26" s="18" t="s">
        <v>234</v>
      </c>
      <c r="B26" s="18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308</v>
      </c>
      <c r="H26" s="4">
        <v>4</v>
      </c>
      <c r="I26" s="4">
        <v>304</v>
      </c>
      <c r="J26" s="4">
        <v>0</v>
      </c>
      <c r="K26" s="6">
        <v>41</v>
      </c>
      <c r="L26" s="4">
        <v>1</v>
      </c>
      <c r="M26" s="4">
        <v>38</v>
      </c>
      <c r="N26" s="4">
        <v>2</v>
      </c>
      <c r="O26" s="7">
        <v>34</v>
      </c>
      <c r="P26" s="4">
        <v>3</v>
      </c>
      <c r="Q26" s="4">
        <v>19</v>
      </c>
      <c r="R26" s="4">
        <v>6</v>
      </c>
      <c r="S26" s="4">
        <v>6</v>
      </c>
      <c r="T26" s="4"/>
    </row>
    <row r="27" spans="1:20" x14ac:dyDescent="0.3">
      <c r="A27" s="18" t="s">
        <v>320</v>
      </c>
      <c r="B27" s="18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579</v>
      </c>
      <c r="H27" s="4">
        <v>0</v>
      </c>
      <c r="I27" s="4">
        <v>579</v>
      </c>
      <c r="J27" s="4">
        <v>0</v>
      </c>
      <c r="K27" s="6">
        <v>72</v>
      </c>
      <c r="L27" s="4">
        <v>16</v>
      </c>
      <c r="M27" s="4">
        <v>54</v>
      </c>
      <c r="N27" s="4">
        <v>2</v>
      </c>
      <c r="O27" s="7">
        <v>51</v>
      </c>
      <c r="P27" s="4">
        <v>4</v>
      </c>
      <c r="Q27" s="4">
        <v>28</v>
      </c>
      <c r="R27" s="4">
        <v>7</v>
      </c>
      <c r="S27" s="4">
        <v>12</v>
      </c>
      <c r="T27" s="4"/>
    </row>
    <row r="28" spans="1:20" x14ac:dyDescent="0.3">
      <c r="A28" s="18" t="s">
        <v>167</v>
      </c>
      <c r="B28" s="18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188</v>
      </c>
      <c r="H28" s="4">
        <v>1</v>
      </c>
      <c r="I28" s="4">
        <v>187</v>
      </c>
      <c r="J28" s="4">
        <v>0</v>
      </c>
      <c r="K28" s="6">
        <v>24</v>
      </c>
      <c r="L28" s="4">
        <v>1</v>
      </c>
      <c r="M28" s="4">
        <v>21</v>
      </c>
      <c r="N28" s="4">
        <v>2</v>
      </c>
      <c r="O28" s="7">
        <v>31</v>
      </c>
      <c r="P28" s="4">
        <v>1</v>
      </c>
      <c r="Q28" s="4">
        <v>13</v>
      </c>
      <c r="R28" s="4">
        <v>3</v>
      </c>
      <c r="S28" s="4">
        <v>14</v>
      </c>
      <c r="T28" s="4"/>
    </row>
    <row r="29" spans="1:20" x14ac:dyDescent="0.3">
      <c r="A29" s="18" t="s">
        <v>61</v>
      </c>
      <c r="B29" s="18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252</v>
      </c>
      <c r="H29" s="4">
        <v>1</v>
      </c>
      <c r="I29" s="4">
        <v>251</v>
      </c>
      <c r="J29" s="4">
        <v>0</v>
      </c>
      <c r="K29" s="6">
        <v>33</v>
      </c>
      <c r="L29" s="4">
        <v>2</v>
      </c>
      <c r="M29" s="4">
        <v>26</v>
      </c>
      <c r="N29" s="4">
        <v>5</v>
      </c>
      <c r="O29" s="7">
        <v>26</v>
      </c>
      <c r="P29" s="4">
        <v>0</v>
      </c>
      <c r="Q29" s="4">
        <v>13</v>
      </c>
      <c r="R29" s="4">
        <v>1</v>
      </c>
      <c r="S29" s="4">
        <v>12</v>
      </c>
      <c r="T29" s="4"/>
    </row>
    <row r="30" spans="1:20" x14ac:dyDescent="0.3">
      <c r="A30" s="18" t="s">
        <v>65</v>
      </c>
      <c r="B30" s="18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143</v>
      </c>
      <c r="H30" s="4">
        <v>1</v>
      </c>
      <c r="I30" s="4">
        <v>142</v>
      </c>
      <c r="J30" s="4">
        <v>0</v>
      </c>
      <c r="K30" s="6">
        <v>17</v>
      </c>
      <c r="L30" s="4">
        <v>2</v>
      </c>
      <c r="M30" s="4">
        <v>15</v>
      </c>
      <c r="N30" s="4">
        <v>0</v>
      </c>
      <c r="O30" s="7">
        <v>33</v>
      </c>
      <c r="P30" s="4">
        <v>2</v>
      </c>
      <c r="Q30" s="4">
        <v>24</v>
      </c>
      <c r="R30" s="4">
        <v>0</v>
      </c>
      <c r="S30" s="4">
        <v>7</v>
      </c>
      <c r="T30" s="4"/>
    </row>
    <row r="31" spans="1:20" x14ac:dyDescent="0.3">
      <c r="A31" s="18" t="s">
        <v>436</v>
      </c>
      <c r="B31" s="18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177</v>
      </c>
      <c r="H31" s="4">
        <v>2</v>
      </c>
      <c r="I31" s="4">
        <v>175</v>
      </c>
      <c r="J31" s="4">
        <v>0</v>
      </c>
      <c r="K31" s="6">
        <v>31</v>
      </c>
      <c r="L31" s="4">
        <v>5</v>
      </c>
      <c r="M31" s="4">
        <v>25</v>
      </c>
      <c r="N31" s="4">
        <v>1</v>
      </c>
      <c r="O31" s="7">
        <v>27</v>
      </c>
      <c r="P31" s="4">
        <v>2</v>
      </c>
      <c r="Q31" s="4">
        <v>19</v>
      </c>
      <c r="R31" s="4">
        <v>3</v>
      </c>
      <c r="S31" s="4">
        <v>3</v>
      </c>
      <c r="T31" s="4"/>
    </row>
    <row r="32" spans="1:20" x14ac:dyDescent="0.3">
      <c r="A32" s="18" t="s">
        <v>265</v>
      </c>
      <c r="B32" s="18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28</v>
      </c>
      <c r="H32" s="4">
        <v>1</v>
      </c>
      <c r="I32" s="4">
        <v>26</v>
      </c>
      <c r="J32" s="4">
        <v>1</v>
      </c>
      <c r="K32" s="6">
        <v>7</v>
      </c>
      <c r="L32" s="4">
        <v>0</v>
      </c>
      <c r="M32" s="4">
        <v>7</v>
      </c>
      <c r="N32" s="4">
        <v>0</v>
      </c>
      <c r="O32" s="7">
        <v>7</v>
      </c>
      <c r="P32" s="4">
        <v>0</v>
      </c>
      <c r="Q32" s="4">
        <v>6</v>
      </c>
      <c r="R32" s="4">
        <v>1</v>
      </c>
      <c r="S32" s="4">
        <v>0</v>
      </c>
      <c r="T32" s="4"/>
    </row>
    <row r="33" spans="1:20" x14ac:dyDescent="0.3">
      <c r="A33" s="18" t="s">
        <v>427</v>
      </c>
      <c r="B33" s="18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194</v>
      </c>
      <c r="H33" s="4">
        <v>4</v>
      </c>
      <c r="I33" s="4">
        <v>190</v>
      </c>
      <c r="J33" s="4">
        <v>0</v>
      </c>
      <c r="K33" s="6">
        <v>28</v>
      </c>
      <c r="L33" s="4">
        <v>4</v>
      </c>
      <c r="M33" s="4">
        <v>23</v>
      </c>
      <c r="N33" s="4">
        <v>1</v>
      </c>
      <c r="O33" s="7">
        <v>39</v>
      </c>
      <c r="P33" s="4">
        <v>3</v>
      </c>
      <c r="Q33" s="4">
        <v>25</v>
      </c>
      <c r="R33" s="4">
        <v>1</v>
      </c>
      <c r="S33" s="4">
        <v>10</v>
      </c>
      <c r="T33" s="4"/>
    </row>
    <row r="34" spans="1:20" x14ac:dyDescent="0.3">
      <c r="A34" s="18" t="s">
        <v>369</v>
      </c>
      <c r="B34" s="18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317</v>
      </c>
      <c r="H34" s="4">
        <v>3</v>
      </c>
      <c r="I34" s="4">
        <v>311</v>
      </c>
      <c r="J34" s="4">
        <v>3</v>
      </c>
      <c r="K34" s="6">
        <v>45</v>
      </c>
      <c r="L34" s="4">
        <v>1</v>
      </c>
      <c r="M34" s="4">
        <v>43</v>
      </c>
      <c r="N34" s="4">
        <v>1</v>
      </c>
      <c r="O34" s="7">
        <v>58</v>
      </c>
      <c r="P34" s="4">
        <v>7</v>
      </c>
      <c r="Q34" s="4">
        <v>31</v>
      </c>
      <c r="R34" s="4">
        <v>3</v>
      </c>
      <c r="S34" s="4">
        <v>17</v>
      </c>
      <c r="T34" s="4"/>
    </row>
    <row r="35" spans="1:20" x14ac:dyDescent="0.3">
      <c r="A35" s="18" t="s">
        <v>357</v>
      </c>
      <c r="B35" s="18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311</v>
      </c>
      <c r="H35" s="4">
        <v>1</v>
      </c>
      <c r="I35" s="4">
        <v>310</v>
      </c>
      <c r="J35" s="4">
        <v>0</v>
      </c>
      <c r="K35" s="6">
        <v>32</v>
      </c>
      <c r="L35" s="4">
        <v>0</v>
      </c>
      <c r="M35" s="4">
        <v>32</v>
      </c>
      <c r="N35" s="4">
        <v>0</v>
      </c>
      <c r="O35" s="7">
        <v>37</v>
      </c>
      <c r="P35" s="4">
        <v>2</v>
      </c>
      <c r="Q35" s="4">
        <v>25</v>
      </c>
      <c r="R35" s="4">
        <v>2</v>
      </c>
      <c r="S35" s="4">
        <v>8</v>
      </c>
      <c r="T35" s="4"/>
    </row>
    <row r="36" spans="1:20" x14ac:dyDescent="0.3">
      <c r="A36" s="18" t="s">
        <v>34</v>
      </c>
      <c r="B36" s="18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326</v>
      </c>
      <c r="H36" s="4">
        <v>1</v>
      </c>
      <c r="I36" s="4">
        <v>325</v>
      </c>
      <c r="J36" s="4">
        <v>0</v>
      </c>
      <c r="K36" s="6">
        <v>24</v>
      </c>
      <c r="L36" s="4">
        <v>3</v>
      </c>
      <c r="M36" s="4">
        <v>16</v>
      </c>
      <c r="N36" s="4">
        <v>5</v>
      </c>
      <c r="O36" s="7">
        <v>35</v>
      </c>
      <c r="P36" s="4">
        <v>1</v>
      </c>
      <c r="Q36" s="4">
        <v>24</v>
      </c>
      <c r="R36" s="4">
        <v>4</v>
      </c>
      <c r="S36" s="4">
        <v>6</v>
      </c>
      <c r="T36" s="4"/>
    </row>
    <row r="37" spans="1:20" x14ac:dyDescent="0.3">
      <c r="A37" s="18" t="s">
        <v>346</v>
      </c>
      <c r="B37" s="18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211</v>
      </c>
      <c r="H37" s="4">
        <v>1</v>
      </c>
      <c r="I37" s="4">
        <v>209</v>
      </c>
      <c r="J37" s="4">
        <v>1</v>
      </c>
      <c r="K37" s="6">
        <v>36</v>
      </c>
      <c r="L37" s="4">
        <v>3</v>
      </c>
      <c r="M37" s="4">
        <v>31</v>
      </c>
      <c r="N37" s="4">
        <v>2</v>
      </c>
      <c r="O37" s="7">
        <v>28</v>
      </c>
      <c r="P37" s="4">
        <v>6</v>
      </c>
      <c r="Q37" s="4">
        <v>13</v>
      </c>
      <c r="R37" s="4">
        <v>5</v>
      </c>
      <c r="S37" s="4">
        <v>4</v>
      </c>
      <c r="T37" s="4"/>
    </row>
    <row r="38" spans="1:20" x14ac:dyDescent="0.3">
      <c r="A38" s="18" t="s">
        <v>335</v>
      </c>
      <c r="B38" s="18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176</v>
      </c>
      <c r="H38" s="4">
        <v>0</v>
      </c>
      <c r="I38" s="4">
        <v>176</v>
      </c>
      <c r="J38" s="4">
        <v>0</v>
      </c>
      <c r="K38" s="6">
        <v>21</v>
      </c>
      <c r="L38" s="4">
        <v>2</v>
      </c>
      <c r="M38" s="4">
        <v>18</v>
      </c>
      <c r="N38" s="4">
        <v>1</v>
      </c>
      <c r="O38" s="7">
        <v>16</v>
      </c>
      <c r="P38" s="4">
        <v>0</v>
      </c>
      <c r="Q38" s="4">
        <v>13</v>
      </c>
      <c r="R38" s="4">
        <v>2</v>
      </c>
      <c r="S38" s="4">
        <v>1</v>
      </c>
      <c r="T38" s="4"/>
    </row>
    <row r="39" spans="1:20" x14ac:dyDescent="0.3">
      <c r="A39" s="18" t="s">
        <v>93</v>
      </c>
      <c r="B39" s="18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814</v>
      </c>
      <c r="H39" s="4">
        <v>4</v>
      </c>
      <c r="I39" s="4">
        <v>809</v>
      </c>
      <c r="J39" s="4">
        <v>1</v>
      </c>
      <c r="K39" s="6">
        <v>120</v>
      </c>
      <c r="L39" s="4">
        <v>5</v>
      </c>
      <c r="M39" s="4">
        <v>114</v>
      </c>
      <c r="N39" s="4">
        <v>1</v>
      </c>
      <c r="O39" s="7">
        <v>90</v>
      </c>
      <c r="P39" s="4">
        <v>9</v>
      </c>
      <c r="Q39" s="4">
        <v>45</v>
      </c>
      <c r="R39" s="4">
        <v>9</v>
      </c>
      <c r="S39" s="4">
        <v>27</v>
      </c>
      <c r="T39" s="4"/>
    </row>
    <row r="40" spans="1:20" x14ac:dyDescent="0.3">
      <c r="A40" s="18" t="s">
        <v>134</v>
      </c>
      <c r="B40" s="18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795</v>
      </c>
      <c r="H40" s="4">
        <v>6</v>
      </c>
      <c r="I40" s="4">
        <v>788</v>
      </c>
      <c r="J40" s="4">
        <v>1</v>
      </c>
      <c r="K40" s="6">
        <v>97</v>
      </c>
      <c r="L40" s="4">
        <v>5</v>
      </c>
      <c r="M40" s="4">
        <v>91</v>
      </c>
      <c r="N40" s="4">
        <v>1</v>
      </c>
      <c r="O40" s="7">
        <v>55</v>
      </c>
      <c r="P40" s="4">
        <v>6</v>
      </c>
      <c r="Q40" s="4">
        <v>38</v>
      </c>
      <c r="R40" s="4">
        <v>5</v>
      </c>
      <c r="S40" s="4">
        <v>6</v>
      </c>
      <c r="T40" s="4"/>
    </row>
    <row r="41" spans="1:20" x14ac:dyDescent="0.3">
      <c r="A41" s="18" t="s">
        <v>438</v>
      </c>
      <c r="B41" s="18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95</v>
      </c>
      <c r="H41" s="4">
        <v>2</v>
      </c>
      <c r="I41" s="4">
        <v>93</v>
      </c>
      <c r="J41" s="4">
        <v>0</v>
      </c>
      <c r="K41" s="6">
        <v>22</v>
      </c>
      <c r="L41" s="4">
        <v>0</v>
      </c>
      <c r="M41" s="4">
        <v>22</v>
      </c>
      <c r="N41" s="4">
        <v>0</v>
      </c>
      <c r="O41" s="7">
        <v>25</v>
      </c>
      <c r="P41" s="4">
        <v>2</v>
      </c>
      <c r="Q41" s="4">
        <v>18</v>
      </c>
      <c r="R41" s="4">
        <v>1</v>
      </c>
      <c r="S41" s="4">
        <v>4</v>
      </c>
      <c r="T41" s="4"/>
    </row>
    <row r="42" spans="1:20" x14ac:dyDescent="0.3">
      <c r="A42" s="18" t="s">
        <v>488</v>
      </c>
      <c r="B42" s="18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349</v>
      </c>
      <c r="H42" s="4">
        <v>1</v>
      </c>
      <c r="I42" s="4">
        <v>347</v>
      </c>
      <c r="J42" s="4">
        <v>1</v>
      </c>
      <c r="K42" s="6">
        <v>53</v>
      </c>
      <c r="L42" s="4">
        <v>1</v>
      </c>
      <c r="M42" s="4">
        <v>49</v>
      </c>
      <c r="N42" s="4">
        <v>3</v>
      </c>
      <c r="O42" s="7">
        <v>52</v>
      </c>
      <c r="P42" s="4">
        <v>3</v>
      </c>
      <c r="Q42" s="4">
        <v>29</v>
      </c>
      <c r="R42" s="4">
        <v>5</v>
      </c>
      <c r="S42" s="4">
        <v>15</v>
      </c>
      <c r="T42" s="4"/>
    </row>
    <row r="43" spans="1:20" x14ac:dyDescent="0.3">
      <c r="A43" s="18" t="s">
        <v>185</v>
      </c>
      <c r="B43" s="18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241</v>
      </c>
      <c r="H43" s="4">
        <v>2</v>
      </c>
      <c r="I43" s="4">
        <v>239</v>
      </c>
      <c r="J43" s="4">
        <v>0</v>
      </c>
      <c r="K43" s="6">
        <v>27</v>
      </c>
      <c r="L43" s="4">
        <v>2</v>
      </c>
      <c r="M43" s="4">
        <v>23</v>
      </c>
      <c r="N43" s="4">
        <v>2</v>
      </c>
      <c r="O43" s="7">
        <v>37</v>
      </c>
      <c r="P43" s="4">
        <v>3</v>
      </c>
      <c r="Q43" s="4">
        <v>24</v>
      </c>
      <c r="R43" s="4">
        <v>4</v>
      </c>
      <c r="S43" s="4">
        <v>6</v>
      </c>
      <c r="T43" s="4"/>
    </row>
    <row r="44" spans="1:20" x14ac:dyDescent="0.3">
      <c r="A44" s="18" t="s">
        <v>477</v>
      </c>
      <c r="B44" s="18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168</v>
      </c>
      <c r="H44" s="4">
        <v>3</v>
      </c>
      <c r="I44" s="4">
        <v>165</v>
      </c>
      <c r="J44" s="4">
        <v>0</v>
      </c>
      <c r="K44" s="6">
        <v>32</v>
      </c>
      <c r="L44" s="4">
        <v>1</v>
      </c>
      <c r="M44" s="4">
        <v>31</v>
      </c>
      <c r="N44" s="4">
        <v>0</v>
      </c>
      <c r="O44" s="7">
        <v>29</v>
      </c>
      <c r="P44" s="4">
        <v>0</v>
      </c>
      <c r="Q44" s="4">
        <v>17</v>
      </c>
      <c r="R44" s="4">
        <v>3</v>
      </c>
      <c r="S44" s="4">
        <v>9</v>
      </c>
      <c r="T44" s="4"/>
    </row>
    <row r="45" spans="1:20" x14ac:dyDescent="0.3">
      <c r="A45" s="18" t="s">
        <v>280</v>
      </c>
      <c r="B45" s="18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254</v>
      </c>
      <c r="H45" s="4">
        <v>2</v>
      </c>
      <c r="I45" s="4">
        <v>252</v>
      </c>
      <c r="J45" s="4">
        <v>0</v>
      </c>
      <c r="K45" s="6">
        <v>43</v>
      </c>
      <c r="L45" s="4">
        <v>7</v>
      </c>
      <c r="M45" s="4">
        <v>35</v>
      </c>
      <c r="N45" s="4">
        <v>1</v>
      </c>
      <c r="O45" s="7">
        <v>25</v>
      </c>
      <c r="P45" s="4">
        <v>4</v>
      </c>
      <c r="Q45" s="4">
        <v>14</v>
      </c>
      <c r="R45" s="4">
        <v>2</v>
      </c>
      <c r="S45" s="4">
        <v>5</v>
      </c>
      <c r="T45" s="4"/>
    </row>
    <row r="46" spans="1:20" x14ac:dyDescent="0.3">
      <c r="A46" s="18" t="s">
        <v>63</v>
      </c>
      <c r="B46" s="18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349</v>
      </c>
      <c r="H46" s="4">
        <v>1</v>
      </c>
      <c r="I46" s="4">
        <v>348</v>
      </c>
      <c r="J46" s="4">
        <v>0</v>
      </c>
      <c r="K46" s="6">
        <v>25</v>
      </c>
      <c r="L46" s="4">
        <v>0</v>
      </c>
      <c r="M46" s="4">
        <v>23</v>
      </c>
      <c r="N46" s="4">
        <v>2</v>
      </c>
      <c r="O46" s="7">
        <v>25</v>
      </c>
      <c r="P46" s="4">
        <v>3</v>
      </c>
      <c r="Q46" s="4">
        <v>16</v>
      </c>
      <c r="R46" s="4">
        <v>0</v>
      </c>
      <c r="S46" s="4">
        <v>6</v>
      </c>
      <c r="T46" s="4"/>
    </row>
    <row r="47" spans="1:20" x14ac:dyDescent="0.3">
      <c r="A47" s="18" t="s">
        <v>169</v>
      </c>
      <c r="B47" s="18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169</v>
      </c>
      <c r="H47" s="4">
        <v>0</v>
      </c>
      <c r="I47" s="4">
        <v>169</v>
      </c>
      <c r="J47" s="4">
        <v>0</v>
      </c>
      <c r="K47" s="6">
        <v>37</v>
      </c>
      <c r="L47" s="4">
        <v>2</v>
      </c>
      <c r="M47" s="4">
        <v>30</v>
      </c>
      <c r="N47" s="4">
        <v>5</v>
      </c>
      <c r="O47" s="7">
        <v>47</v>
      </c>
      <c r="P47" s="4">
        <v>3</v>
      </c>
      <c r="Q47" s="4">
        <v>25</v>
      </c>
      <c r="R47" s="4">
        <v>5</v>
      </c>
      <c r="S47" s="4">
        <v>14</v>
      </c>
      <c r="T47" s="4"/>
    </row>
    <row r="48" spans="1:20" x14ac:dyDescent="0.3">
      <c r="A48" s="18" t="s">
        <v>76</v>
      </c>
      <c r="B48" s="18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173</v>
      </c>
      <c r="H48" s="4">
        <v>1</v>
      </c>
      <c r="I48" s="4">
        <v>172</v>
      </c>
      <c r="J48" s="4">
        <v>0</v>
      </c>
      <c r="K48" s="6">
        <v>30</v>
      </c>
      <c r="L48" s="4">
        <v>1</v>
      </c>
      <c r="M48" s="4">
        <v>26</v>
      </c>
      <c r="N48" s="4">
        <v>3</v>
      </c>
      <c r="O48" s="7">
        <v>33</v>
      </c>
      <c r="P48" s="4">
        <v>2</v>
      </c>
      <c r="Q48" s="4">
        <v>21</v>
      </c>
      <c r="R48" s="4">
        <v>1</v>
      </c>
      <c r="S48" s="4">
        <v>9</v>
      </c>
      <c r="T48" s="4"/>
    </row>
    <row r="49" spans="1:20" x14ac:dyDescent="0.3">
      <c r="A49" s="18" t="s">
        <v>157</v>
      </c>
      <c r="B49" s="18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481</v>
      </c>
      <c r="H49" s="4">
        <v>4</v>
      </c>
      <c r="I49" s="4">
        <v>476</v>
      </c>
      <c r="J49" s="4">
        <v>1</v>
      </c>
      <c r="K49" s="6">
        <v>49</v>
      </c>
      <c r="L49" s="4">
        <v>6</v>
      </c>
      <c r="M49" s="4">
        <v>43</v>
      </c>
      <c r="N49" s="4">
        <v>0</v>
      </c>
      <c r="O49" s="7">
        <v>57</v>
      </c>
      <c r="P49" s="4">
        <v>2</v>
      </c>
      <c r="Q49" s="4">
        <v>24</v>
      </c>
      <c r="R49" s="4">
        <v>4</v>
      </c>
      <c r="S49" s="4">
        <v>27</v>
      </c>
      <c r="T49" s="4"/>
    </row>
    <row r="50" spans="1:20" x14ac:dyDescent="0.3">
      <c r="A50" s="18" t="s">
        <v>490</v>
      </c>
      <c r="B50" s="18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306</v>
      </c>
      <c r="H50" s="4">
        <v>2</v>
      </c>
      <c r="I50" s="4">
        <v>304</v>
      </c>
      <c r="J50" s="4">
        <v>0</v>
      </c>
      <c r="K50" s="6">
        <v>24</v>
      </c>
      <c r="L50" s="4">
        <v>0</v>
      </c>
      <c r="M50" s="4">
        <v>21</v>
      </c>
      <c r="N50" s="4">
        <v>3</v>
      </c>
      <c r="O50" s="7">
        <v>16</v>
      </c>
      <c r="P50" s="4">
        <v>1</v>
      </c>
      <c r="Q50" s="4">
        <v>3</v>
      </c>
      <c r="R50" s="4">
        <v>2</v>
      </c>
      <c r="S50" s="4">
        <v>10</v>
      </c>
      <c r="T50" s="4"/>
    </row>
    <row r="51" spans="1:20" x14ac:dyDescent="0.3">
      <c r="A51" s="18" t="s">
        <v>527</v>
      </c>
      <c r="B51" s="18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336</v>
      </c>
      <c r="H51" s="4">
        <v>5</v>
      </c>
      <c r="I51" s="4">
        <v>331</v>
      </c>
      <c r="J51" s="4">
        <v>0</v>
      </c>
      <c r="K51" s="6">
        <v>79</v>
      </c>
      <c r="L51" s="4">
        <v>3</v>
      </c>
      <c r="M51" s="4">
        <v>76</v>
      </c>
      <c r="N51" s="4">
        <v>0</v>
      </c>
      <c r="O51" s="7">
        <v>44</v>
      </c>
      <c r="P51" s="4">
        <v>0</v>
      </c>
      <c r="Q51" s="4">
        <v>30</v>
      </c>
      <c r="R51" s="4">
        <v>4</v>
      </c>
      <c r="S51" s="4">
        <v>10</v>
      </c>
      <c r="T51" s="4"/>
    </row>
    <row r="52" spans="1:20" x14ac:dyDescent="0.3">
      <c r="A52" s="18" t="s">
        <v>314</v>
      </c>
      <c r="B52" s="18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229</v>
      </c>
      <c r="H52" s="4">
        <v>0</v>
      </c>
      <c r="I52" s="4">
        <v>229</v>
      </c>
      <c r="J52" s="4">
        <v>0</v>
      </c>
      <c r="K52" s="6">
        <v>58</v>
      </c>
      <c r="L52" s="4">
        <v>5</v>
      </c>
      <c r="M52" s="4">
        <v>51</v>
      </c>
      <c r="N52" s="4">
        <v>2</v>
      </c>
      <c r="O52" s="7">
        <v>27</v>
      </c>
      <c r="P52" s="4">
        <v>7</v>
      </c>
      <c r="Q52" s="4">
        <v>13</v>
      </c>
      <c r="R52" s="4">
        <v>2</v>
      </c>
      <c r="S52" s="4">
        <v>5</v>
      </c>
      <c r="T52" s="4"/>
    </row>
    <row r="53" spans="1:20" x14ac:dyDescent="0.3">
      <c r="A53" s="18" t="s">
        <v>23</v>
      </c>
      <c r="B53" s="18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326</v>
      </c>
      <c r="H53" s="4">
        <v>0</v>
      </c>
      <c r="I53" s="4">
        <v>326</v>
      </c>
      <c r="J53" s="4">
        <v>0</v>
      </c>
      <c r="K53" s="6">
        <v>34</v>
      </c>
      <c r="L53" s="4">
        <v>0</v>
      </c>
      <c r="M53" s="4">
        <v>31</v>
      </c>
      <c r="N53" s="4">
        <v>3</v>
      </c>
      <c r="O53" s="7">
        <v>24</v>
      </c>
      <c r="P53" s="4">
        <v>1</v>
      </c>
      <c r="Q53" s="4">
        <v>19</v>
      </c>
      <c r="R53" s="4">
        <v>1</v>
      </c>
      <c r="S53" s="4">
        <v>3</v>
      </c>
      <c r="T53" s="4"/>
    </row>
    <row r="54" spans="1:20" x14ac:dyDescent="0.3">
      <c r="A54" s="18" t="s">
        <v>405</v>
      </c>
      <c r="B54" s="18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295</v>
      </c>
      <c r="H54" s="4">
        <v>1</v>
      </c>
      <c r="I54" s="4">
        <v>294</v>
      </c>
      <c r="J54" s="4">
        <v>0</v>
      </c>
      <c r="K54" s="6">
        <v>27</v>
      </c>
      <c r="L54" s="4">
        <v>1</v>
      </c>
      <c r="M54" s="4">
        <v>24</v>
      </c>
      <c r="N54" s="4">
        <v>2</v>
      </c>
      <c r="O54" s="7">
        <v>55</v>
      </c>
      <c r="P54" s="4">
        <v>4</v>
      </c>
      <c r="Q54" s="4">
        <v>33</v>
      </c>
      <c r="R54" s="4">
        <v>8</v>
      </c>
      <c r="S54" s="4">
        <v>10</v>
      </c>
      <c r="T54" s="4"/>
    </row>
    <row r="55" spans="1:20" x14ac:dyDescent="0.3">
      <c r="A55" s="18" t="s">
        <v>457</v>
      </c>
      <c r="B55" s="18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292</v>
      </c>
      <c r="H55" s="4">
        <v>1</v>
      </c>
      <c r="I55" s="4">
        <v>291</v>
      </c>
      <c r="J55" s="4">
        <v>0</v>
      </c>
      <c r="K55" s="6">
        <v>45</v>
      </c>
      <c r="L55" s="4">
        <v>2</v>
      </c>
      <c r="M55" s="4">
        <v>43</v>
      </c>
      <c r="N55" s="4">
        <v>0</v>
      </c>
      <c r="O55" s="7">
        <v>30</v>
      </c>
      <c r="P55" s="4">
        <v>1</v>
      </c>
      <c r="Q55" s="4">
        <v>27</v>
      </c>
      <c r="R55" s="4">
        <v>1</v>
      </c>
      <c r="S55" s="4">
        <v>1</v>
      </c>
      <c r="T55" s="4"/>
    </row>
    <row r="56" spans="1:20" x14ac:dyDescent="0.3">
      <c r="A56" s="18" t="s">
        <v>532</v>
      </c>
      <c r="B56" s="18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1562</v>
      </c>
      <c r="H56" s="4">
        <v>1</v>
      </c>
      <c r="I56" s="4">
        <v>1559</v>
      </c>
      <c r="J56" s="4">
        <v>2</v>
      </c>
      <c r="K56" s="6">
        <v>93</v>
      </c>
      <c r="L56" s="4">
        <v>5</v>
      </c>
      <c r="M56" s="4">
        <v>86</v>
      </c>
      <c r="N56" s="4">
        <v>2</v>
      </c>
      <c r="O56" s="7">
        <v>177</v>
      </c>
      <c r="P56" s="4">
        <v>16</v>
      </c>
      <c r="Q56" s="4">
        <v>86</v>
      </c>
      <c r="R56" s="4">
        <v>12</v>
      </c>
      <c r="S56" s="4">
        <v>63</v>
      </c>
      <c r="T56" s="4"/>
    </row>
    <row r="57" spans="1:20" x14ac:dyDescent="0.3">
      <c r="A57" s="18" t="s">
        <v>551</v>
      </c>
      <c r="B57" s="18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101</v>
      </c>
      <c r="H57" s="4">
        <v>0</v>
      </c>
      <c r="I57" s="4">
        <v>101</v>
      </c>
      <c r="J57" s="4">
        <v>0</v>
      </c>
      <c r="K57" s="6">
        <v>33</v>
      </c>
      <c r="L57" s="4">
        <v>0</v>
      </c>
      <c r="M57" s="4">
        <v>33</v>
      </c>
      <c r="N57" s="4">
        <v>0</v>
      </c>
      <c r="O57" s="7">
        <v>14</v>
      </c>
      <c r="P57" s="4">
        <v>1</v>
      </c>
      <c r="Q57" s="4">
        <v>7</v>
      </c>
      <c r="R57" s="4">
        <v>3</v>
      </c>
      <c r="S57" s="4">
        <v>3</v>
      </c>
      <c r="T57" s="4"/>
    </row>
    <row r="58" spans="1:20" x14ac:dyDescent="0.3">
      <c r="A58" s="18" t="s">
        <v>541</v>
      </c>
      <c r="B58" s="18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216</v>
      </c>
      <c r="H58" s="4">
        <v>1</v>
      </c>
      <c r="I58" s="4">
        <v>215</v>
      </c>
      <c r="J58" s="4">
        <v>0</v>
      </c>
      <c r="K58" s="6">
        <v>31</v>
      </c>
      <c r="L58" s="4">
        <v>4</v>
      </c>
      <c r="M58" s="4">
        <v>25</v>
      </c>
      <c r="N58" s="4">
        <v>2</v>
      </c>
      <c r="O58" s="7">
        <v>31</v>
      </c>
      <c r="P58" s="4">
        <v>2</v>
      </c>
      <c r="Q58" s="4">
        <v>23</v>
      </c>
      <c r="R58" s="4">
        <v>3</v>
      </c>
      <c r="S58" s="4">
        <v>3</v>
      </c>
      <c r="T58" s="4"/>
    </row>
    <row r="59" spans="1:20" x14ac:dyDescent="0.3">
      <c r="A59" s="18" t="s">
        <v>466</v>
      </c>
      <c r="B59" s="18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338</v>
      </c>
      <c r="H59" s="4">
        <v>1</v>
      </c>
      <c r="I59" s="4">
        <v>334</v>
      </c>
      <c r="J59" s="4">
        <v>3</v>
      </c>
      <c r="K59" s="6">
        <v>71</v>
      </c>
      <c r="L59" s="4">
        <v>4</v>
      </c>
      <c r="M59" s="4">
        <v>65</v>
      </c>
      <c r="N59" s="4">
        <v>2</v>
      </c>
      <c r="O59" s="7">
        <v>50</v>
      </c>
      <c r="P59" s="4">
        <v>2</v>
      </c>
      <c r="Q59" s="4">
        <v>32</v>
      </c>
      <c r="R59" s="4">
        <v>3</v>
      </c>
      <c r="S59" s="4">
        <v>13</v>
      </c>
      <c r="T59" s="4"/>
    </row>
    <row r="60" spans="1:20" x14ac:dyDescent="0.3">
      <c r="A60" s="18" t="s">
        <v>274</v>
      </c>
      <c r="B60" s="18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281</v>
      </c>
      <c r="H60" s="4">
        <v>0</v>
      </c>
      <c r="I60" s="4">
        <v>280</v>
      </c>
      <c r="J60" s="4">
        <v>1</v>
      </c>
      <c r="K60" s="6">
        <v>45</v>
      </c>
      <c r="L60" s="4">
        <v>9</v>
      </c>
      <c r="M60" s="4">
        <v>32</v>
      </c>
      <c r="N60" s="4">
        <v>4</v>
      </c>
      <c r="O60" s="7">
        <v>33</v>
      </c>
      <c r="P60" s="4">
        <v>2</v>
      </c>
      <c r="Q60" s="4">
        <v>14</v>
      </c>
      <c r="R60" s="4">
        <v>3</v>
      </c>
      <c r="S60" s="4">
        <v>14</v>
      </c>
      <c r="T60" s="4"/>
    </row>
    <row r="61" spans="1:20" x14ac:dyDescent="0.3">
      <c r="A61" s="18" t="s">
        <v>91</v>
      </c>
      <c r="B61" s="18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298</v>
      </c>
      <c r="H61" s="4">
        <v>1</v>
      </c>
      <c r="I61" s="4">
        <v>296</v>
      </c>
      <c r="J61" s="4">
        <v>1</v>
      </c>
      <c r="K61" s="6">
        <v>52</v>
      </c>
      <c r="L61" s="4">
        <v>2</v>
      </c>
      <c r="M61" s="4">
        <v>43</v>
      </c>
      <c r="N61" s="4">
        <v>7</v>
      </c>
      <c r="O61" s="7">
        <v>69</v>
      </c>
      <c r="P61" s="4">
        <v>7</v>
      </c>
      <c r="Q61" s="4">
        <v>27</v>
      </c>
      <c r="R61" s="4">
        <v>4</v>
      </c>
      <c r="S61" s="4">
        <v>31</v>
      </c>
      <c r="T61" s="4"/>
    </row>
    <row r="62" spans="1:20" x14ac:dyDescent="0.3">
      <c r="A62" s="18" t="s">
        <v>328</v>
      </c>
      <c r="B62" s="18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313</v>
      </c>
      <c r="H62" s="4">
        <v>0</v>
      </c>
      <c r="I62" s="4">
        <v>313</v>
      </c>
      <c r="J62" s="4">
        <v>0</v>
      </c>
      <c r="K62" s="6">
        <v>37</v>
      </c>
      <c r="L62" s="4">
        <v>7</v>
      </c>
      <c r="M62" s="4">
        <v>29</v>
      </c>
      <c r="N62" s="4">
        <v>1</v>
      </c>
      <c r="O62" s="7">
        <v>24</v>
      </c>
      <c r="P62" s="4">
        <v>1</v>
      </c>
      <c r="Q62" s="4">
        <v>13</v>
      </c>
      <c r="R62" s="4">
        <v>3</v>
      </c>
      <c r="S62" s="4">
        <v>7</v>
      </c>
      <c r="T62" s="4"/>
    </row>
    <row r="63" spans="1:20" x14ac:dyDescent="0.3">
      <c r="A63" s="18" t="s">
        <v>396</v>
      </c>
      <c r="B63" s="18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424</v>
      </c>
      <c r="H63" s="4">
        <v>1</v>
      </c>
      <c r="I63" s="4">
        <v>422</v>
      </c>
      <c r="J63" s="4">
        <v>1</v>
      </c>
      <c r="K63" s="6">
        <v>63</v>
      </c>
      <c r="L63" s="4">
        <v>4</v>
      </c>
      <c r="M63" s="4">
        <v>52</v>
      </c>
      <c r="N63" s="4">
        <v>7</v>
      </c>
      <c r="O63" s="7">
        <v>40</v>
      </c>
      <c r="P63" s="4">
        <v>2</v>
      </c>
      <c r="Q63" s="4">
        <v>21</v>
      </c>
      <c r="R63" s="4">
        <v>5</v>
      </c>
      <c r="S63" s="4">
        <v>12</v>
      </c>
      <c r="T63" s="4"/>
    </row>
    <row r="64" spans="1:20" x14ac:dyDescent="0.3">
      <c r="A64" s="18" t="s">
        <v>515</v>
      </c>
      <c r="B64" s="18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810</v>
      </c>
      <c r="H64" s="4">
        <v>2</v>
      </c>
      <c r="I64" s="4">
        <v>808</v>
      </c>
      <c r="J64" s="4">
        <v>0</v>
      </c>
      <c r="K64" s="6">
        <v>129</v>
      </c>
      <c r="L64" s="4">
        <v>0</v>
      </c>
      <c r="M64" s="4">
        <v>128</v>
      </c>
      <c r="N64" s="4">
        <v>1</v>
      </c>
      <c r="O64" s="7">
        <v>35</v>
      </c>
      <c r="P64" s="4">
        <v>4</v>
      </c>
      <c r="Q64" s="4">
        <v>21</v>
      </c>
      <c r="R64" s="4">
        <v>4</v>
      </c>
      <c r="S64" s="4">
        <v>6</v>
      </c>
      <c r="T64" s="4"/>
    </row>
    <row r="65" spans="1:20" x14ac:dyDescent="0.3">
      <c r="A65" s="18" t="s">
        <v>55</v>
      </c>
      <c r="B65" s="18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402</v>
      </c>
      <c r="H65" s="4">
        <v>0</v>
      </c>
      <c r="I65" s="4">
        <v>402</v>
      </c>
      <c r="J65" s="4">
        <v>0</v>
      </c>
      <c r="K65" s="6">
        <v>49</v>
      </c>
      <c r="L65" s="4">
        <v>0</v>
      </c>
      <c r="M65" s="4">
        <v>45</v>
      </c>
      <c r="N65" s="4">
        <v>4</v>
      </c>
      <c r="O65" s="7">
        <v>22</v>
      </c>
      <c r="P65" s="4">
        <v>2</v>
      </c>
      <c r="Q65" s="4">
        <v>16</v>
      </c>
      <c r="R65" s="4">
        <v>1</v>
      </c>
      <c r="S65" s="4">
        <v>3</v>
      </c>
      <c r="T65" s="4"/>
    </row>
    <row r="66" spans="1:20" x14ac:dyDescent="0.3">
      <c r="A66" s="18" t="s">
        <v>21</v>
      </c>
      <c r="B66" s="18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492</v>
      </c>
      <c r="H66" s="4">
        <v>0</v>
      </c>
      <c r="I66" s="4">
        <v>492</v>
      </c>
      <c r="J66" s="4">
        <v>0</v>
      </c>
      <c r="K66" s="6">
        <v>46</v>
      </c>
      <c r="L66" s="4">
        <v>9</v>
      </c>
      <c r="M66" s="4">
        <v>31</v>
      </c>
      <c r="N66" s="4">
        <v>6</v>
      </c>
      <c r="O66" s="7">
        <v>56</v>
      </c>
      <c r="P66" s="4">
        <v>5</v>
      </c>
      <c r="Q66" s="4">
        <v>33</v>
      </c>
      <c r="R66" s="4">
        <v>3</v>
      </c>
      <c r="S66" s="4">
        <v>15</v>
      </c>
      <c r="T66" s="4"/>
    </row>
    <row r="67" spans="1:20" x14ac:dyDescent="0.3">
      <c r="A67" s="18" t="s">
        <v>316</v>
      </c>
      <c r="B67" s="18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272</v>
      </c>
      <c r="H67" s="4">
        <v>1</v>
      </c>
      <c r="I67" s="4">
        <v>270</v>
      </c>
      <c r="J67" s="4">
        <v>1</v>
      </c>
      <c r="K67" s="6">
        <v>60</v>
      </c>
      <c r="L67" s="4">
        <v>3</v>
      </c>
      <c r="M67" s="4">
        <v>57</v>
      </c>
      <c r="N67" s="4">
        <v>0</v>
      </c>
      <c r="O67" s="7">
        <v>45</v>
      </c>
      <c r="P67" s="4">
        <v>2</v>
      </c>
      <c r="Q67" s="4">
        <v>25</v>
      </c>
      <c r="R67" s="4">
        <v>4</v>
      </c>
      <c r="S67" s="4">
        <v>14</v>
      </c>
      <c r="T67" s="4"/>
    </row>
    <row r="68" spans="1:20" x14ac:dyDescent="0.3">
      <c r="A68" s="18" t="s">
        <v>278</v>
      </c>
      <c r="B68" s="18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380</v>
      </c>
      <c r="H68" s="4">
        <v>6</v>
      </c>
      <c r="I68" s="4">
        <v>374</v>
      </c>
      <c r="J68" s="4">
        <v>0</v>
      </c>
      <c r="K68" s="6">
        <v>78</v>
      </c>
      <c r="L68" s="4">
        <v>19</v>
      </c>
      <c r="M68" s="4">
        <v>59</v>
      </c>
      <c r="N68" s="4">
        <v>0</v>
      </c>
      <c r="O68" s="7">
        <v>22</v>
      </c>
      <c r="P68" s="4">
        <v>7</v>
      </c>
      <c r="Q68" s="4">
        <v>6</v>
      </c>
      <c r="R68" s="4">
        <v>4</v>
      </c>
      <c r="S68" s="4">
        <v>5</v>
      </c>
      <c r="T68" s="4"/>
    </row>
    <row r="69" spans="1:20" x14ac:dyDescent="0.3">
      <c r="A69" s="18" t="s">
        <v>411</v>
      </c>
      <c r="B69" s="18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434</v>
      </c>
      <c r="H69" s="4">
        <v>1</v>
      </c>
      <c r="I69" s="4">
        <v>433</v>
      </c>
      <c r="J69" s="4">
        <v>0</v>
      </c>
      <c r="K69" s="6">
        <v>53</v>
      </c>
      <c r="L69" s="4">
        <v>3</v>
      </c>
      <c r="M69" s="4">
        <v>50</v>
      </c>
      <c r="N69" s="4">
        <v>0</v>
      </c>
      <c r="O69" s="7">
        <v>81</v>
      </c>
      <c r="P69" s="4">
        <v>2</v>
      </c>
      <c r="Q69" s="4">
        <v>49</v>
      </c>
      <c r="R69" s="4">
        <v>4</v>
      </c>
      <c r="S69" s="4">
        <v>26</v>
      </c>
      <c r="T69" s="4"/>
    </row>
    <row r="70" spans="1:20" x14ac:dyDescent="0.3">
      <c r="A70" s="18" t="s">
        <v>464</v>
      </c>
      <c r="B70" s="18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145</v>
      </c>
      <c r="H70" s="4">
        <v>2</v>
      </c>
      <c r="I70" s="4">
        <v>143</v>
      </c>
      <c r="J70" s="4">
        <v>0</v>
      </c>
      <c r="K70" s="6">
        <v>30</v>
      </c>
      <c r="L70" s="4">
        <v>5</v>
      </c>
      <c r="M70" s="4">
        <v>22</v>
      </c>
      <c r="N70" s="4">
        <v>3</v>
      </c>
      <c r="O70" s="7">
        <v>27</v>
      </c>
      <c r="P70" s="4">
        <v>1</v>
      </c>
      <c r="Q70" s="4">
        <v>16</v>
      </c>
      <c r="R70" s="4">
        <v>2</v>
      </c>
      <c r="S70" s="4">
        <v>8</v>
      </c>
      <c r="T70" s="4"/>
    </row>
    <row r="71" spans="1:20" x14ac:dyDescent="0.3">
      <c r="A71" s="18" t="s">
        <v>253</v>
      </c>
      <c r="B71" s="18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228</v>
      </c>
      <c r="H71" s="4">
        <v>4</v>
      </c>
      <c r="I71" s="4">
        <v>224</v>
      </c>
      <c r="J71" s="4">
        <v>0</v>
      </c>
      <c r="K71" s="6">
        <v>49</v>
      </c>
      <c r="L71" s="4">
        <v>4</v>
      </c>
      <c r="M71" s="4">
        <v>44</v>
      </c>
      <c r="N71" s="4">
        <v>1</v>
      </c>
      <c r="O71" s="7">
        <v>16</v>
      </c>
      <c r="P71" s="4">
        <v>2</v>
      </c>
      <c r="Q71" s="4">
        <v>8</v>
      </c>
      <c r="R71" s="4">
        <v>0</v>
      </c>
      <c r="S71" s="4">
        <v>6</v>
      </c>
      <c r="T71" s="4"/>
    </row>
    <row r="72" spans="1:20" x14ac:dyDescent="0.3">
      <c r="A72" s="18" t="s">
        <v>493</v>
      </c>
      <c r="B72" s="18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248</v>
      </c>
      <c r="H72" s="4">
        <v>1</v>
      </c>
      <c r="I72" s="4">
        <v>247</v>
      </c>
      <c r="J72" s="4">
        <v>0</v>
      </c>
      <c r="K72" s="6">
        <v>28</v>
      </c>
      <c r="L72" s="4">
        <v>2</v>
      </c>
      <c r="M72" s="4">
        <v>26</v>
      </c>
      <c r="N72" s="4">
        <v>0</v>
      </c>
      <c r="O72" s="7">
        <v>26</v>
      </c>
      <c r="P72" s="4">
        <v>2</v>
      </c>
      <c r="Q72" s="4">
        <v>20</v>
      </c>
      <c r="R72" s="4">
        <v>1</v>
      </c>
      <c r="S72" s="4">
        <v>3</v>
      </c>
      <c r="T72" s="4"/>
    </row>
    <row r="73" spans="1:20" x14ac:dyDescent="0.3">
      <c r="A73" s="18" t="s">
        <v>243</v>
      </c>
      <c r="B73" s="18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343</v>
      </c>
      <c r="H73" s="4">
        <v>1</v>
      </c>
      <c r="I73" s="4">
        <v>342</v>
      </c>
      <c r="J73" s="4">
        <v>0</v>
      </c>
      <c r="K73" s="6">
        <v>92</v>
      </c>
      <c r="L73" s="4">
        <v>11</v>
      </c>
      <c r="M73" s="4">
        <v>81</v>
      </c>
      <c r="N73" s="4">
        <v>0</v>
      </c>
      <c r="O73" s="7">
        <v>30</v>
      </c>
      <c r="P73" s="4">
        <v>2</v>
      </c>
      <c r="Q73" s="4">
        <v>15</v>
      </c>
      <c r="R73" s="4">
        <v>1</v>
      </c>
      <c r="S73" s="4">
        <v>12</v>
      </c>
      <c r="T73" s="4"/>
    </row>
    <row r="74" spans="1:20" x14ac:dyDescent="0.3">
      <c r="A74" s="18" t="s">
        <v>236</v>
      </c>
      <c r="B74" s="18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474</v>
      </c>
      <c r="H74" s="4">
        <v>2</v>
      </c>
      <c r="I74" s="4">
        <v>471</v>
      </c>
      <c r="J74" s="4">
        <v>1</v>
      </c>
      <c r="K74" s="6">
        <v>79</v>
      </c>
      <c r="L74" s="4">
        <v>2</v>
      </c>
      <c r="M74" s="4">
        <v>77</v>
      </c>
      <c r="N74" s="4">
        <v>0</v>
      </c>
      <c r="O74" s="7">
        <v>38</v>
      </c>
      <c r="P74" s="4">
        <v>1</v>
      </c>
      <c r="Q74" s="4">
        <v>23</v>
      </c>
      <c r="R74" s="4">
        <v>1</v>
      </c>
      <c r="S74" s="4">
        <v>13</v>
      </c>
      <c r="T74" s="4"/>
    </row>
    <row r="75" spans="1:20" x14ac:dyDescent="0.3">
      <c r="A75" s="18" t="s">
        <v>555</v>
      </c>
      <c r="B75" s="18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635</v>
      </c>
      <c r="H75" s="4">
        <v>2</v>
      </c>
      <c r="I75" s="4">
        <v>633</v>
      </c>
      <c r="J75" s="4">
        <v>0</v>
      </c>
      <c r="K75" s="6">
        <v>85</v>
      </c>
      <c r="L75" s="4">
        <v>0</v>
      </c>
      <c r="M75" s="4">
        <v>80</v>
      </c>
      <c r="N75" s="4">
        <v>5</v>
      </c>
      <c r="O75" s="7">
        <v>115</v>
      </c>
      <c r="P75" s="4">
        <v>3</v>
      </c>
      <c r="Q75" s="4">
        <v>41</v>
      </c>
      <c r="R75" s="4">
        <v>9</v>
      </c>
      <c r="S75" s="4">
        <v>62</v>
      </c>
      <c r="T75" s="4"/>
    </row>
    <row r="76" spans="1:20" x14ac:dyDescent="0.3">
      <c r="A76" s="18" t="s">
        <v>385</v>
      </c>
      <c r="B76" s="18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305</v>
      </c>
      <c r="H76" s="4">
        <v>4</v>
      </c>
      <c r="I76" s="4">
        <v>300</v>
      </c>
      <c r="J76" s="4">
        <v>1</v>
      </c>
      <c r="K76" s="6">
        <v>54</v>
      </c>
      <c r="L76" s="4">
        <v>4</v>
      </c>
      <c r="M76" s="4">
        <v>47</v>
      </c>
      <c r="N76" s="4">
        <v>3</v>
      </c>
      <c r="O76" s="7">
        <v>17</v>
      </c>
      <c r="P76" s="4">
        <v>1</v>
      </c>
      <c r="Q76" s="4">
        <v>9</v>
      </c>
      <c r="R76" s="4">
        <v>0</v>
      </c>
      <c r="S76" s="4">
        <v>7</v>
      </c>
      <c r="T76" s="4"/>
    </row>
    <row r="77" spans="1:20" x14ac:dyDescent="0.3">
      <c r="A77" s="18" t="s">
        <v>67</v>
      </c>
      <c r="B77" s="18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219</v>
      </c>
      <c r="H77" s="4">
        <v>2</v>
      </c>
      <c r="I77" s="4">
        <v>216</v>
      </c>
      <c r="J77" s="4">
        <v>1</v>
      </c>
      <c r="K77" s="6">
        <v>38</v>
      </c>
      <c r="L77" s="4">
        <v>3</v>
      </c>
      <c r="M77" s="4">
        <v>32</v>
      </c>
      <c r="N77" s="4">
        <v>3</v>
      </c>
      <c r="O77" s="7">
        <v>32</v>
      </c>
      <c r="P77" s="4">
        <v>5</v>
      </c>
      <c r="Q77" s="4">
        <v>14</v>
      </c>
      <c r="R77" s="4">
        <v>1</v>
      </c>
      <c r="S77" s="4">
        <v>12</v>
      </c>
      <c r="T77" s="4"/>
    </row>
    <row r="78" spans="1:20" x14ac:dyDescent="0.3">
      <c r="A78" s="18" t="s">
        <v>343</v>
      </c>
      <c r="B78" s="18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351</v>
      </c>
      <c r="H78" s="4">
        <v>0</v>
      </c>
      <c r="I78" s="4">
        <v>350</v>
      </c>
      <c r="J78" s="4">
        <v>1</v>
      </c>
      <c r="K78" s="6">
        <v>20</v>
      </c>
      <c r="L78" s="4">
        <v>0</v>
      </c>
      <c r="M78" s="4">
        <v>18</v>
      </c>
      <c r="N78" s="4">
        <v>2</v>
      </c>
      <c r="O78" s="7">
        <v>28</v>
      </c>
      <c r="P78" s="4">
        <v>1</v>
      </c>
      <c r="Q78" s="4">
        <v>13</v>
      </c>
      <c r="R78" s="4">
        <v>2</v>
      </c>
      <c r="S78" s="4">
        <v>12</v>
      </c>
      <c r="T78" s="4"/>
    </row>
    <row r="79" spans="1:20" x14ac:dyDescent="0.3">
      <c r="A79" s="18" t="s">
        <v>415</v>
      </c>
      <c r="B79" s="18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145</v>
      </c>
      <c r="H79" s="4">
        <v>1</v>
      </c>
      <c r="I79" s="4">
        <v>144</v>
      </c>
      <c r="J79" s="4">
        <v>0</v>
      </c>
      <c r="K79" s="6">
        <v>22</v>
      </c>
      <c r="L79" s="4">
        <v>0</v>
      </c>
      <c r="M79" s="4">
        <v>21</v>
      </c>
      <c r="N79" s="4">
        <v>1</v>
      </c>
      <c r="O79" s="7">
        <v>26</v>
      </c>
      <c r="P79" s="4">
        <v>0</v>
      </c>
      <c r="Q79" s="4">
        <v>14</v>
      </c>
      <c r="R79" s="4">
        <v>4</v>
      </c>
      <c r="S79" s="4">
        <v>8</v>
      </c>
      <c r="T79" s="4"/>
    </row>
    <row r="80" spans="1:20" x14ac:dyDescent="0.3">
      <c r="A80" s="18" t="s">
        <v>423</v>
      </c>
      <c r="B80" s="18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234</v>
      </c>
      <c r="H80" s="4">
        <v>2</v>
      </c>
      <c r="I80" s="4">
        <v>232</v>
      </c>
      <c r="J80" s="4">
        <v>0</v>
      </c>
      <c r="K80" s="6">
        <v>12</v>
      </c>
      <c r="L80" s="4">
        <v>0</v>
      </c>
      <c r="M80" s="4">
        <v>12</v>
      </c>
      <c r="N80" s="4">
        <v>0</v>
      </c>
      <c r="O80" s="7">
        <v>39</v>
      </c>
      <c r="P80" s="4">
        <v>4</v>
      </c>
      <c r="Q80" s="4">
        <v>24</v>
      </c>
      <c r="R80" s="4">
        <v>1</v>
      </c>
      <c r="S80" s="4">
        <v>10</v>
      </c>
      <c r="T80" s="4"/>
    </row>
    <row r="81" spans="1:20" x14ac:dyDescent="0.3">
      <c r="A81" s="18" t="s">
        <v>158</v>
      </c>
      <c r="B81" s="18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281</v>
      </c>
      <c r="H81" s="4">
        <v>3</v>
      </c>
      <c r="I81" s="4">
        <v>278</v>
      </c>
      <c r="J81" s="4">
        <v>0</v>
      </c>
      <c r="K81" s="6">
        <v>33</v>
      </c>
      <c r="L81" s="4">
        <v>7</v>
      </c>
      <c r="M81" s="4">
        <v>26</v>
      </c>
      <c r="N81" s="4">
        <v>0</v>
      </c>
      <c r="O81" s="7">
        <v>57</v>
      </c>
      <c r="P81" s="4">
        <v>8</v>
      </c>
      <c r="Q81" s="4">
        <v>25</v>
      </c>
      <c r="R81" s="4">
        <v>7</v>
      </c>
      <c r="S81" s="4">
        <v>17</v>
      </c>
      <c r="T81" s="4"/>
    </row>
    <row r="82" spans="1:20" x14ac:dyDescent="0.3">
      <c r="A82" s="18" t="s">
        <v>323</v>
      </c>
      <c r="B82" s="18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244</v>
      </c>
      <c r="H82" s="4">
        <v>1</v>
      </c>
      <c r="I82" s="4">
        <v>243</v>
      </c>
      <c r="J82" s="4">
        <v>0</v>
      </c>
      <c r="K82" s="6">
        <v>48</v>
      </c>
      <c r="L82" s="4">
        <v>11</v>
      </c>
      <c r="M82" s="4">
        <v>33</v>
      </c>
      <c r="N82" s="4">
        <v>4</v>
      </c>
      <c r="O82" s="7">
        <v>13</v>
      </c>
      <c r="P82" s="4">
        <v>3</v>
      </c>
      <c r="Q82" s="4">
        <v>6</v>
      </c>
      <c r="R82" s="4">
        <v>3</v>
      </c>
      <c r="S82" s="4">
        <v>1</v>
      </c>
      <c r="T82" s="4"/>
    </row>
    <row r="83" spans="1:20" x14ac:dyDescent="0.3">
      <c r="A83" s="18" t="s">
        <v>375</v>
      </c>
      <c r="B83" s="18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114</v>
      </c>
      <c r="H83" s="4">
        <v>1</v>
      </c>
      <c r="I83" s="4">
        <v>113</v>
      </c>
      <c r="J83" s="4">
        <v>0</v>
      </c>
      <c r="K83" s="6">
        <v>16</v>
      </c>
      <c r="L83" s="4">
        <v>0</v>
      </c>
      <c r="M83" s="4">
        <v>14</v>
      </c>
      <c r="N83" s="4">
        <v>2</v>
      </c>
      <c r="O83" s="7">
        <v>7</v>
      </c>
      <c r="P83" s="4">
        <v>0</v>
      </c>
      <c r="Q83" s="4">
        <v>4</v>
      </c>
      <c r="R83" s="4">
        <v>2</v>
      </c>
      <c r="S83" s="4">
        <v>1</v>
      </c>
      <c r="T83" s="4"/>
    </row>
    <row r="84" spans="1:20" x14ac:dyDescent="0.3">
      <c r="A84" s="18" t="s">
        <v>324</v>
      </c>
      <c r="B84" s="18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348</v>
      </c>
      <c r="H84" s="4">
        <v>0</v>
      </c>
      <c r="I84" s="4">
        <v>348</v>
      </c>
      <c r="J84" s="4">
        <v>0</v>
      </c>
      <c r="K84" s="6">
        <v>26</v>
      </c>
      <c r="L84" s="4">
        <v>3</v>
      </c>
      <c r="M84" s="4">
        <v>22</v>
      </c>
      <c r="N84" s="4">
        <v>1</v>
      </c>
      <c r="O84" s="7">
        <v>8</v>
      </c>
      <c r="P84" s="4">
        <v>0</v>
      </c>
      <c r="Q84" s="4">
        <v>3</v>
      </c>
      <c r="R84" s="4">
        <v>1</v>
      </c>
      <c r="S84" s="4">
        <v>4</v>
      </c>
      <c r="T84" s="4"/>
    </row>
    <row r="85" spans="1:20" x14ac:dyDescent="0.3">
      <c r="A85" s="18" t="s">
        <v>473</v>
      </c>
      <c r="B85" s="18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185</v>
      </c>
      <c r="H85" s="4">
        <v>2</v>
      </c>
      <c r="I85" s="4">
        <v>182</v>
      </c>
      <c r="J85" s="4">
        <v>1</v>
      </c>
      <c r="K85" s="6">
        <v>23</v>
      </c>
      <c r="L85" s="4">
        <v>2</v>
      </c>
      <c r="M85" s="4">
        <v>19</v>
      </c>
      <c r="N85" s="4">
        <v>2</v>
      </c>
      <c r="O85" s="7">
        <v>22</v>
      </c>
      <c r="P85" s="4">
        <v>3</v>
      </c>
      <c r="Q85" s="4">
        <v>11</v>
      </c>
      <c r="R85" s="4">
        <v>1</v>
      </c>
      <c r="S85" s="4">
        <v>7</v>
      </c>
      <c r="T85" s="4"/>
    </row>
    <row r="86" spans="1:20" x14ac:dyDescent="0.3">
      <c r="A86" s="18" t="s">
        <v>230</v>
      </c>
      <c r="B86" s="18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160</v>
      </c>
      <c r="H86" s="4">
        <v>0</v>
      </c>
      <c r="I86" s="4">
        <v>159</v>
      </c>
      <c r="J86" s="4">
        <v>1</v>
      </c>
      <c r="K86" s="6">
        <v>30</v>
      </c>
      <c r="L86" s="4">
        <v>2</v>
      </c>
      <c r="M86" s="4">
        <v>28</v>
      </c>
      <c r="N86" s="4">
        <v>0</v>
      </c>
      <c r="O86" s="7">
        <v>7</v>
      </c>
      <c r="P86" s="4">
        <v>1</v>
      </c>
      <c r="Q86" s="4">
        <v>2</v>
      </c>
      <c r="R86" s="4">
        <v>4</v>
      </c>
      <c r="S86" s="4">
        <v>0</v>
      </c>
      <c r="T86" s="4"/>
    </row>
    <row r="87" spans="1:20" x14ac:dyDescent="0.3">
      <c r="A87" s="18" t="s">
        <v>290</v>
      </c>
      <c r="B87" s="18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452</v>
      </c>
      <c r="H87" s="4">
        <v>2</v>
      </c>
      <c r="I87" s="4">
        <v>450</v>
      </c>
      <c r="J87" s="4">
        <v>0</v>
      </c>
      <c r="K87" s="6">
        <v>41</v>
      </c>
      <c r="L87" s="4">
        <v>11</v>
      </c>
      <c r="M87" s="4">
        <v>28</v>
      </c>
      <c r="N87" s="4">
        <v>2</v>
      </c>
      <c r="O87" s="7">
        <v>17</v>
      </c>
      <c r="P87" s="4">
        <v>1</v>
      </c>
      <c r="Q87" s="4">
        <v>8</v>
      </c>
      <c r="R87" s="4">
        <v>3</v>
      </c>
      <c r="S87" s="4">
        <v>5</v>
      </c>
      <c r="T87" s="4"/>
    </row>
    <row r="88" spans="1:20" x14ac:dyDescent="0.3">
      <c r="A88" s="18" t="s">
        <v>211</v>
      </c>
      <c r="B88" s="18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228</v>
      </c>
      <c r="H88" s="4">
        <v>0</v>
      </c>
      <c r="I88" s="4">
        <v>227</v>
      </c>
      <c r="J88" s="4">
        <v>1</v>
      </c>
      <c r="K88" s="6">
        <v>34</v>
      </c>
      <c r="L88" s="4">
        <v>1</v>
      </c>
      <c r="M88" s="4">
        <v>33</v>
      </c>
      <c r="N88" s="4">
        <v>0</v>
      </c>
      <c r="O88" s="7">
        <v>24</v>
      </c>
      <c r="P88" s="4">
        <v>1</v>
      </c>
      <c r="Q88" s="4">
        <v>10</v>
      </c>
      <c r="R88" s="4">
        <v>0</v>
      </c>
      <c r="S88" s="4">
        <v>13</v>
      </c>
      <c r="T88" s="4"/>
    </row>
    <row r="89" spans="1:20" x14ac:dyDescent="0.3">
      <c r="A89" s="18" t="s">
        <v>326</v>
      </c>
      <c r="B89" s="18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469</v>
      </c>
      <c r="H89" s="4">
        <v>0</v>
      </c>
      <c r="I89" s="4">
        <v>469</v>
      </c>
      <c r="J89" s="4">
        <v>0</v>
      </c>
      <c r="K89" s="6">
        <v>27</v>
      </c>
      <c r="L89" s="4">
        <v>1</v>
      </c>
      <c r="M89" s="4">
        <v>23</v>
      </c>
      <c r="N89" s="4">
        <v>3</v>
      </c>
      <c r="O89" s="7">
        <v>29</v>
      </c>
      <c r="P89" s="4">
        <v>3</v>
      </c>
      <c r="Q89" s="4">
        <v>17</v>
      </c>
      <c r="R89" s="4">
        <v>2</v>
      </c>
      <c r="S89" s="4">
        <v>7</v>
      </c>
      <c r="T89" s="4"/>
    </row>
    <row r="90" spans="1:20" x14ac:dyDescent="0.3">
      <c r="A90" s="18" t="s">
        <v>84</v>
      </c>
      <c r="B90" s="18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323</v>
      </c>
      <c r="H90" s="4">
        <v>3</v>
      </c>
      <c r="I90" s="4">
        <v>320</v>
      </c>
      <c r="J90" s="4">
        <v>0</v>
      </c>
      <c r="K90" s="6">
        <v>50</v>
      </c>
      <c r="L90" s="4">
        <v>2</v>
      </c>
      <c r="M90" s="4">
        <v>44</v>
      </c>
      <c r="N90" s="4">
        <v>4</v>
      </c>
      <c r="O90" s="7">
        <v>62</v>
      </c>
      <c r="P90" s="4">
        <v>6</v>
      </c>
      <c r="Q90" s="4">
        <v>26</v>
      </c>
      <c r="R90" s="4">
        <v>2</v>
      </c>
      <c r="S90" s="4">
        <v>28</v>
      </c>
      <c r="T90" s="4"/>
    </row>
    <row r="91" spans="1:20" x14ac:dyDescent="0.3">
      <c r="A91" s="18" t="s">
        <v>186</v>
      </c>
      <c r="B91" s="18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377</v>
      </c>
      <c r="H91" s="4">
        <v>0</v>
      </c>
      <c r="I91" s="4">
        <v>376</v>
      </c>
      <c r="J91" s="4">
        <v>1</v>
      </c>
      <c r="K91" s="6">
        <v>18</v>
      </c>
      <c r="L91" s="4">
        <v>1</v>
      </c>
      <c r="M91" s="4">
        <v>16</v>
      </c>
      <c r="N91" s="4">
        <v>1</v>
      </c>
      <c r="O91" s="7">
        <v>106</v>
      </c>
      <c r="P91" s="4">
        <v>4</v>
      </c>
      <c r="Q91" s="4">
        <v>31</v>
      </c>
      <c r="R91" s="4">
        <v>2</v>
      </c>
      <c r="S91" s="4">
        <v>69</v>
      </c>
      <c r="T91" s="4"/>
    </row>
    <row r="92" spans="1:20" x14ac:dyDescent="0.3">
      <c r="A92" s="18" t="s">
        <v>40</v>
      </c>
      <c r="B92" s="18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223</v>
      </c>
      <c r="H92" s="4">
        <v>4</v>
      </c>
      <c r="I92" s="4">
        <v>219</v>
      </c>
      <c r="J92" s="4">
        <v>0</v>
      </c>
      <c r="K92" s="6">
        <v>39</v>
      </c>
      <c r="L92" s="4">
        <v>1</v>
      </c>
      <c r="M92" s="4">
        <v>38</v>
      </c>
      <c r="N92" s="4">
        <v>0</v>
      </c>
      <c r="O92" s="7">
        <v>18</v>
      </c>
      <c r="P92" s="4">
        <v>2</v>
      </c>
      <c r="Q92" s="4">
        <v>8</v>
      </c>
      <c r="R92" s="4">
        <v>1</v>
      </c>
      <c r="S92" s="4">
        <v>7</v>
      </c>
      <c r="T92" s="4"/>
    </row>
    <row r="93" spans="1:20" x14ac:dyDescent="0.3">
      <c r="A93" s="18" t="s">
        <v>36</v>
      </c>
      <c r="B93" s="18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342</v>
      </c>
      <c r="H93" s="4">
        <v>1</v>
      </c>
      <c r="I93" s="4">
        <v>341</v>
      </c>
      <c r="J93" s="4">
        <v>0</v>
      </c>
      <c r="K93" s="6">
        <v>35</v>
      </c>
      <c r="L93" s="4">
        <v>1</v>
      </c>
      <c r="M93" s="4">
        <v>33</v>
      </c>
      <c r="N93" s="4">
        <v>1</v>
      </c>
      <c r="O93" s="7">
        <v>16</v>
      </c>
      <c r="P93" s="4">
        <v>3</v>
      </c>
      <c r="Q93" s="4">
        <v>8</v>
      </c>
      <c r="R93" s="4">
        <v>2</v>
      </c>
      <c r="S93" s="4">
        <v>3</v>
      </c>
      <c r="T93" s="4"/>
    </row>
    <row r="94" spans="1:20" x14ac:dyDescent="0.3">
      <c r="A94" s="18" t="s">
        <v>446</v>
      </c>
      <c r="B94" s="18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174</v>
      </c>
      <c r="H94" s="4">
        <v>1</v>
      </c>
      <c r="I94" s="4">
        <v>173</v>
      </c>
      <c r="J94" s="4">
        <v>0</v>
      </c>
      <c r="K94" s="6">
        <v>31</v>
      </c>
      <c r="L94" s="4">
        <v>1</v>
      </c>
      <c r="M94" s="4">
        <v>29</v>
      </c>
      <c r="N94" s="4">
        <v>1</v>
      </c>
      <c r="O94" s="7">
        <v>14</v>
      </c>
      <c r="P94" s="4">
        <v>0</v>
      </c>
      <c r="Q94" s="4">
        <v>7</v>
      </c>
      <c r="R94" s="4">
        <v>2</v>
      </c>
      <c r="S94" s="4">
        <v>5</v>
      </c>
      <c r="T94" s="4"/>
    </row>
    <row r="95" spans="1:20" x14ac:dyDescent="0.3">
      <c r="A95" s="18" t="s">
        <v>25</v>
      </c>
      <c r="B95" s="18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328</v>
      </c>
      <c r="H95" s="4">
        <v>3</v>
      </c>
      <c r="I95" s="4">
        <v>324</v>
      </c>
      <c r="J95" s="4">
        <v>1</v>
      </c>
      <c r="K95" s="6">
        <v>44</v>
      </c>
      <c r="L95" s="4">
        <v>1</v>
      </c>
      <c r="M95" s="4">
        <v>28</v>
      </c>
      <c r="N95" s="4">
        <v>15</v>
      </c>
      <c r="O95" s="7">
        <v>32</v>
      </c>
      <c r="P95" s="4">
        <v>2</v>
      </c>
      <c r="Q95" s="4">
        <v>17</v>
      </c>
      <c r="R95" s="4">
        <v>6</v>
      </c>
      <c r="S95" s="4">
        <v>7</v>
      </c>
      <c r="T95" s="4"/>
    </row>
    <row r="96" spans="1:20" x14ac:dyDescent="0.3">
      <c r="A96" s="18" t="s">
        <v>44</v>
      </c>
      <c r="B96" s="18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320</v>
      </c>
      <c r="H96" s="4">
        <v>0</v>
      </c>
      <c r="I96" s="4">
        <v>319</v>
      </c>
      <c r="J96" s="4">
        <v>1</v>
      </c>
      <c r="K96" s="6">
        <v>53</v>
      </c>
      <c r="L96" s="4">
        <v>2</v>
      </c>
      <c r="M96" s="4">
        <v>50</v>
      </c>
      <c r="N96" s="4">
        <v>1</v>
      </c>
      <c r="O96" s="7">
        <v>22</v>
      </c>
      <c r="P96" s="4">
        <v>2</v>
      </c>
      <c r="Q96" s="4">
        <v>16</v>
      </c>
      <c r="R96" s="4">
        <v>2</v>
      </c>
      <c r="S96" s="4">
        <v>2</v>
      </c>
      <c r="T96" s="4"/>
    </row>
    <row r="97" spans="1:20" x14ac:dyDescent="0.3">
      <c r="A97" s="18" t="s">
        <v>238</v>
      </c>
      <c r="B97" s="18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188</v>
      </c>
      <c r="H97" s="4">
        <v>1</v>
      </c>
      <c r="I97" s="4">
        <v>187</v>
      </c>
      <c r="J97" s="4">
        <v>0</v>
      </c>
      <c r="K97" s="6">
        <v>50</v>
      </c>
      <c r="L97" s="4">
        <v>4</v>
      </c>
      <c r="M97" s="4">
        <v>46</v>
      </c>
      <c r="N97" s="4">
        <v>0</v>
      </c>
      <c r="O97" s="7">
        <v>12</v>
      </c>
      <c r="P97" s="4">
        <v>3</v>
      </c>
      <c r="Q97" s="4">
        <v>5</v>
      </c>
      <c r="R97" s="4">
        <v>1</v>
      </c>
      <c r="S97" s="4">
        <v>3</v>
      </c>
      <c r="T97" s="4"/>
    </row>
    <row r="98" spans="1:20" x14ac:dyDescent="0.3">
      <c r="A98" s="18" t="s">
        <v>140</v>
      </c>
      <c r="B98" s="18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427</v>
      </c>
      <c r="H98" s="4">
        <v>2</v>
      </c>
      <c r="I98" s="4">
        <v>425</v>
      </c>
      <c r="J98" s="4">
        <v>0</v>
      </c>
      <c r="K98" s="6">
        <v>76</v>
      </c>
      <c r="L98" s="4">
        <v>0</v>
      </c>
      <c r="M98" s="4">
        <v>74</v>
      </c>
      <c r="N98" s="4">
        <v>2</v>
      </c>
      <c r="O98" s="7">
        <v>17</v>
      </c>
      <c r="P98" s="4">
        <v>3</v>
      </c>
      <c r="Q98" s="4">
        <v>11</v>
      </c>
      <c r="R98" s="4">
        <v>2</v>
      </c>
      <c r="S98" s="4">
        <v>1</v>
      </c>
      <c r="T98" s="4"/>
    </row>
    <row r="99" spans="1:20" x14ac:dyDescent="0.3">
      <c r="A99" s="18" t="s">
        <v>38</v>
      </c>
      <c r="B99" s="18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225</v>
      </c>
      <c r="H99" s="4">
        <v>1</v>
      </c>
      <c r="I99" s="4">
        <v>224</v>
      </c>
      <c r="J99" s="4">
        <v>0</v>
      </c>
      <c r="K99" s="6">
        <v>30</v>
      </c>
      <c r="L99" s="4">
        <v>4</v>
      </c>
      <c r="M99" s="4">
        <v>25</v>
      </c>
      <c r="N99" s="4">
        <v>1</v>
      </c>
      <c r="O99" s="7">
        <v>40</v>
      </c>
      <c r="P99" s="4">
        <v>1</v>
      </c>
      <c r="Q99" s="4">
        <v>26</v>
      </c>
      <c r="R99" s="4">
        <v>5</v>
      </c>
      <c r="S99" s="4">
        <v>8</v>
      </c>
      <c r="T99" s="4"/>
    </row>
    <row r="100" spans="1:20" x14ac:dyDescent="0.3">
      <c r="A100" s="18" t="s">
        <v>419</v>
      </c>
      <c r="B100" s="18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111</v>
      </c>
      <c r="H100" s="4">
        <v>1</v>
      </c>
      <c r="I100" s="4">
        <v>110</v>
      </c>
      <c r="J100" s="4">
        <v>0</v>
      </c>
      <c r="K100" s="6">
        <v>10</v>
      </c>
      <c r="L100" s="4">
        <v>0</v>
      </c>
      <c r="M100" s="4">
        <v>8</v>
      </c>
      <c r="N100" s="4">
        <v>2</v>
      </c>
      <c r="O100" s="7">
        <v>51</v>
      </c>
      <c r="P100" s="4">
        <v>7</v>
      </c>
      <c r="Q100" s="4">
        <v>17</v>
      </c>
      <c r="R100" s="4">
        <v>7</v>
      </c>
      <c r="S100" s="4">
        <v>20</v>
      </c>
      <c r="T100" s="4"/>
    </row>
    <row r="101" spans="1:20" x14ac:dyDescent="0.3">
      <c r="A101" s="18" t="s">
        <v>337</v>
      </c>
      <c r="B101" s="18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30</v>
      </c>
      <c r="H101" s="4">
        <v>0</v>
      </c>
      <c r="I101" s="4">
        <v>30</v>
      </c>
      <c r="J101" s="4">
        <v>0</v>
      </c>
      <c r="K101" s="6">
        <v>15</v>
      </c>
      <c r="L101" s="4">
        <v>0</v>
      </c>
      <c r="M101" s="4">
        <v>14</v>
      </c>
      <c r="N101" s="4">
        <v>1</v>
      </c>
      <c r="O101" s="7">
        <v>5</v>
      </c>
      <c r="P101" s="4">
        <v>0</v>
      </c>
      <c r="Q101" s="4">
        <v>3</v>
      </c>
      <c r="R101" s="4">
        <v>2</v>
      </c>
      <c r="S101" s="4">
        <v>0</v>
      </c>
      <c r="T101" s="4"/>
    </row>
    <row r="102" spans="1:20" x14ac:dyDescent="0.3">
      <c r="A102" s="18" t="s">
        <v>74</v>
      </c>
      <c r="B102" s="18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160</v>
      </c>
      <c r="H102" s="4">
        <v>1</v>
      </c>
      <c r="I102" s="4">
        <v>159</v>
      </c>
      <c r="J102" s="4">
        <v>0</v>
      </c>
      <c r="K102" s="6">
        <v>20</v>
      </c>
      <c r="L102" s="4">
        <v>1</v>
      </c>
      <c r="M102" s="4">
        <v>18</v>
      </c>
      <c r="N102" s="4">
        <v>1</v>
      </c>
      <c r="O102" s="7">
        <v>31</v>
      </c>
      <c r="P102" s="4">
        <v>4</v>
      </c>
      <c r="Q102" s="4">
        <v>21</v>
      </c>
      <c r="R102" s="4">
        <v>1</v>
      </c>
      <c r="S102" s="4">
        <v>5</v>
      </c>
      <c r="T102" s="4"/>
    </row>
    <row r="103" spans="1:20" x14ac:dyDescent="0.3">
      <c r="A103" s="18" t="s">
        <v>71</v>
      </c>
      <c r="B103" s="18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144</v>
      </c>
      <c r="H103" s="4">
        <v>0</v>
      </c>
      <c r="I103" s="4">
        <v>144</v>
      </c>
      <c r="J103" s="4">
        <v>0</v>
      </c>
      <c r="K103" s="6">
        <v>32</v>
      </c>
      <c r="L103" s="4">
        <v>3</v>
      </c>
      <c r="M103" s="4">
        <v>26</v>
      </c>
      <c r="N103" s="4">
        <v>3</v>
      </c>
      <c r="O103" s="7">
        <v>33</v>
      </c>
      <c r="P103" s="4">
        <v>3</v>
      </c>
      <c r="Q103" s="4">
        <v>18</v>
      </c>
      <c r="R103" s="4">
        <v>1</v>
      </c>
      <c r="S103" s="4">
        <v>11</v>
      </c>
      <c r="T103" s="4"/>
    </row>
    <row r="104" spans="1:20" x14ac:dyDescent="0.3">
      <c r="A104" s="18" t="s">
        <v>365</v>
      </c>
      <c r="B104" s="18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221</v>
      </c>
      <c r="H104" s="4">
        <v>4</v>
      </c>
      <c r="I104" s="4">
        <v>217</v>
      </c>
      <c r="J104" s="4">
        <v>0</v>
      </c>
      <c r="K104" s="6">
        <v>22</v>
      </c>
      <c r="L104" s="4">
        <v>0</v>
      </c>
      <c r="M104" s="4">
        <v>20</v>
      </c>
      <c r="N104" s="4">
        <v>2</v>
      </c>
      <c r="O104" s="7">
        <v>17</v>
      </c>
      <c r="P104" s="4">
        <v>2</v>
      </c>
      <c r="Q104" s="4">
        <v>10</v>
      </c>
      <c r="R104" s="4">
        <v>0</v>
      </c>
      <c r="S104" s="4">
        <v>5</v>
      </c>
      <c r="T104" s="4"/>
    </row>
    <row r="105" spans="1:20" x14ac:dyDescent="0.3">
      <c r="A105" s="18" t="s">
        <v>80</v>
      </c>
      <c r="B105" s="18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165</v>
      </c>
      <c r="H105" s="4">
        <v>4</v>
      </c>
      <c r="I105" s="4">
        <v>161</v>
      </c>
      <c r="J105" s="4">
        <v>0</v>
      </c>
      <c r="K105" s="6">
        <v>25</v>
      </c>
      <c r="L105" s="4">
        <v>0</v>
      </c>
      <c r="M105" s="4">
        <v>20</v>
      </c>
      <c r="N105" s="4">
        <v>5</v>
      </c>
      <c r="O105" s="7">
        <v>27</v>
      </c>
      <c r="P105" s="4">
        <v>3</v>
      </c>
      <c r="Q105" s="4">
        <v>18</v>
      </c>
      <c r="R105" s="4">
        <v>0</v>
      </c>
      <c r="S105" s="4">
        <v>6</v>
      </c>
      <c r="T105" s="4"/>
    </row>
    <row r="106" spans="1:20" x14ac:dyDescent="0.3">
      <c r="A106" s="18" t="s">
        <v>276</v>
      </c>
      <c r="B106" s="18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338</v>
      </c>
      <c r="H106" s="4">
        <v>3</v>
      </c>
      <c r="I106" s="4">
        <v>334</v>
      </c>
      <c r="J106" s="4">
        <v>1</v>
      </c>
      <c r="K106" s="6">
        <v>32</v>
      </c>
      <c r="L106" s="4">
        <v>4</v>
      </c>
      <c r="M106" s="4">
        <v>24</v>
      </c>
      <c r="N106" s="4">
        <v>4</v>
      </c>
      <c r="O106" s="7">
        <v>51</v>
      </c>
      <c r="P106" s="4">
        <v>3</v>
      </c>
      <c r="Q106" s="4">
        <v>31</v>
      </c>
      <c r="R106" s="4">
        <v>0</v>
      </c>
      <c r="S106" s="4">
        <v>17</v>
      </c>
      <c r="T106" s="4"/>
    </row>
    <row r="107" spans="1:20" x14ac:dyDescent="0.3">
      <c r="A107" s="18" t="s">
        <v>301</v>
      </c>
      <c r="B107" s="18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198</v>
      </c>
      <c r="H107" s="4">
        <v>0</v>
      </c>
      <c r="I107" s="4">
        <v>198</v>
      </c>
      <c r="J107" s="4">
        <v>0</v>
      </c>
      <c r="K107" s="6">
        <v>27</v>
      </c>
      <c r="L107" s="4">
        <v>1</v>
      </c>
      <c r="M107" s="4">
        <v>26</v>
      </c>
      <c r="N107" s="4">
        <v>0</v>
      </c>
      <c r="O107" s="7">
        <v>17</v>
      </c>
      <c r="P107" s="4">
        <v>1</v>
      </c>
      <c r="Q107" s="4">
        <v>12</v>
      </c>
      <c r="R107" s="4">
        <v>3</v>
      </c>
      <c r="S107" s="4">
        <v>1</v>
      </c>
      <c r="T107" s="4"/>
    </row>
    <row r="108" spans="1:20" x14ac:dyDescent="0.3">
      <c r="A108" s="18" t="s">
        <v>313</v>
      </c>
      <c r="B108" s="18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247</v>
      </c>
      <c r="H108" s="4">
        <v>0</v>
      </c>
      <c r="I108" s="4">
        <v>246</v>
      </c>
      <c r="J108" s="4">
        <v>1</v>
      </c>
      <c r="K108" s="6">
        <v>38</v>
      </c>
      <c r="L108" s="4">
        <v>5</v>
      </c>
      <c r="M108" s="4">
        <v>32</v>
      </c>
      <c r="N108" s="4">
        <v>1</v>
      </c>
      <c r="O108" s="7">
        <v>23</v>
      </c>
      <c r="P108" s="4">
        <v>3</v>
      </c>
      <c r="Q108" s="4">
        <v>10</v>
      </c>
      <c r="R108" s="4">
        <v>2</v>
      </c>
      <c r="S108" s="4">
        <v>8</v>
      </c>
      <c r="T108" s="4"/>
    </row>
    <row r="109" spans="1:20" x14ac:dyDescent="0.3">
      <c r="A109" s="18" t="s">
        <v>455</v>
      </c>
      <c r="B109" s="18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172</v>
      </c>
      <c r="H109" s="4">
        <v>0</v>
      </c>
      <c r="I109" s="4">
        <v>172</v>
      </c>
      <c r="J109" s="4">
        <v>0</v>
      </c>
      <c r="K109" s="6">
        <v>24</v>
      </c>
      <c r="L109" s="4">
        <v>3</v>
      </c>
      <c r="M109" s="4">
        <v>20</v>
      </c>
      <c r="N109" s="4">
        <v>1</v>
      </c>
      <c r="O109" s="7">
        <v>18</v>
      </c>
      <c r="P109" s="4">
        <v>4</v>
      </c>
      <c r="Q109" s="4">
        <v>6</v>
      </c>
      <c r="R109" s="4">
        <v>2</v>
      </c>
      <c r="S109" s="4">
        <v>6</v>
      </c>
      <c r="T109" s="4"/>
    </row>
    <row r="110" spans="1:20" x14ac:dyDescent="0.3">
      <c r="A110" s="18" t="s">
        <v>271</v>
      </c>
      <c r="B110" s="18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288</v>
      </c>
      <c r="H110" s="4">
        <v>0</v>
      </c>
      <c r="I110" s="4">
        <v>286</v>
      </c>
      <c r="J110" s="4">
        <v>2</v>
      </c>
      <c r="K110" s="6">
        <v>42</v>
      </c>
      <c r="L110" s="4">
        <v>4</v>
      </c>
      <c r="M110" s="4">
        <v>37</v>
      </c>
      <c r="N110" s="4">
        <v>1</v>
      </c>
      <c r="O110" s="7">
        <v>39</v>
      </c>
      <c r="P110" s="4">
        <v>11</v>
      </c>
      <c r="Q110" s="4">
        <v>15</v>
      </c>
      <c r="R110" s="4">
        <v>3</v>
      </c>
      <c r="S110" s="4">
        <v>10</v>
      </c>
      <c r="T110" s="4"/>
    </row>
    <row r="111" spans="1:20" x14ac:dyDescent="0.3">
      <c r="A111" s="18" t="s">
        <v>214</v>
      </c>
      <c r="B111" s="18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52</v>
      </c>
      <c r="H111" s="4">
        <v>0</v>
      </c>
      <c r="I111" s="4">
        <v>52</v>
      </c>
      <c r="J111" s="4">
        <v>0</v>
      </c>
      <c r="K111" s="6">
        <v>3</v>
      </c>
      <c r="L111" s="4">
        <v>1</v>
      </c>
      <c r="M111" s="4">
        <v>1</v>
      </c>
      <c r="N111" s="4">
        <v>1</v>
      </c>
      <c r="O111" s="7">
        <v>13</v>
      </c>
      <c r="P111" s="4">
        <v>0</v>
      </c>
      <c r="Q111" s="4">
        <v>5</v>
      </c>
      <c r="R111" s="4">
        <v>1</v>
      </c>
      <c r="S111" s="4">
        <v>7</v>
      </c>
      <c r="T111" s="4"/>
    </row>
    <row r="112" spans="1:20" x14ac:dyDescent="0.3">
      <c r="A112" s="18" t="s">
        <v>447</v>
      </c>
      <c r="B112" s="18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176</v>
      </c>
      <c r="H112" s="4">
        <v>3</v>
      </c>
      <c r="I112" s="4">
        <v>172</v>
      </c>
      <c r="J112" s="4">
        <v>1</v>
      </c>
      <c r="K112" s="6">
        <v>15</v>
      </c>
      <c r="L112" s="4">
        <v>1</v>
      </c>
      <c r="M112" s="4">
        <v>13</v>
      </c>
      <c r="N112" s="4">
        <v>1</v>
      </c>
      <c r="O112" s="7">
        <v>21</v>
      </c>
      <c r="P112" s="4">
        <v>1</v>
      </c>
      <c r="Q112" s="4">
        <v>13</v>
      </c>
      <c r="R112" s="4">
        <v>3</v>
      </c>
      <c r="S112" s="4">
        <v>4</v>
      </c>
      <c r="T112" s="4"/>
    </row>
    <row r="113" spans="1:20" x14ac:dyDescent="0.3">
      <c r="A113" s="18" t="s">
        <v>371</v>
      </c>
      <c r="B113" s="18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375</v>
      </c>
      <c r="H113" s="4">
        <v>4</v>
      </c>
      <c r="I113" s="4">
        <v>371</v>
      </c>
      <c r="J113" s="4">
        <v>0</v>
      </c>
      <c r="K113" s="6">
        <v>35</v>
      </c>
      <c r="L113" s="4">
        <v>3</v>
      </c>
      <c r="M113" s="4">
        <v>30</v>
      </c>
      <c r="N113" s="4">
        <v>2</v>
      </c>
      <c r="O113" s="7">
        <v>42</v>
      </c>
      <c r="P113" s="4">
        <v>5</v>
      </c>
      <c r="Q113" s="4">
        <v>25</v>
      </c>
      <c r="R113" s="4">
        <v>2</v>
      </c>
      <c r="S113" s="4">
        <v>10</v>
      </c>
      <c r="T113" s="4"/>
    </row>
    <row r="114" spans="1:20" x14ac:dyDescent="0.3">
      <c r="A114" s="18" t="s">
        <v>297</v>
      </c>
      <c r="B114" s="18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210</v>
      </c>
      <c r="H114" s="4">
        <v>0</v>
      </c>
      <c r="I114" s="4">
        <v>210</v>
      </c>
      <c r="J114" s="4">
        <v>0</v>
      </c>
      <c r="K114" s="6">
        <v>26</v>
      </c>
      <c r="L114" s="4">
        <v>1</v>
      </c>
      <c r="M114" s="4">
        <v>25</v>
      </c>
      <c r="N114" s="4">
        <v>0</v>
      </c>
      <c r="O114" s="7">
        <v>8</v>
      </c>
      <c r="P114" s="4">
        <v>0</v>
      </c>
      <c r="Q114" s="4">
        <v>7</v>
      </c>
      <c r="R114" s="4">
        <v>0</v>
      </c>
      <c r="S114" s="4">
        <v>1</v>
      </c>
      <c r="T114" s="4"/>
    </row>
    <row r="115" spans="1:20" x14ac:dyDescent="0.3">
      <c r="A115" s="18" t="s">
        <v>311</v>
      </c>
      <c r="B115" s="18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156</v>
      </c>
      <c r="H115" s="4">
        <v>0</v>
      </c>
      <c r="I115" s="4">
        <v>156</v>
      </c>
      <c r="J115" s="4">
        <v>0</v>
      </c>
      <c r="K115" s="6">
        <v>46</v>
      </c>
      <c r="L115" s="4">
        <v>2</v>
      </c>
      <c r="M115" s="4">
        <v>44</v>
      </c>
      <c r="N115" s="4">
        <v>0</v>
      </c>
      <c r="O115" s="7">
        <v>21</v>
      </c>
      <c r="P115" s="4">
        <v>2</v>
      </c>
      <c r="Q115" s="4">
        <v>16</v>
      </c>
      <c r="R115" s="4">
        <v>0</v>
      </c>
      <c r="S115" s="4">
        <v>3</v>
      </c>
      <c r="T115" s="4"/>
    </row>
    <row r="116" spans="1:20" x14ac:dyDescent="0.3">
      <c r="A116" s="18" t="s">
        <v>309</v>
      </c>
      <c r="B116" s="18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159</v>
      </c>
      <c r="H116" s="4">
        <v>1</v>
      </c>
      <c r="I116" s="4">
        <v>158</v>
      </c>
      <c r="J116" s="4">
        <v>0</v>
      </c>
      <c r="K116" s="6">
        <v>51</v>
      </c>
      <c r="L116" s="4">
        <v>5</v>
      </c>
      <c r="M116" s="4">
        <v>45</v>
      </c>
      <c r="N116" s="4">
        <v>1</v>
      </c>
      <c r="O116" s="7">
        <v>23</v>
      </c>
      <c r="P116" s="4">
        <v>1</v>
      </c>
      <c r="Q116" s="4">
        <v>9</v>
      </c>
      <c r="R116" s="4">
        <v>3</v>
      </c>
      <c r="S116" s="4">
        <v>10</v>
      </c>
      <c r="T116" s="4"/>
    </row>
    <row r="117" spans="1:20" x14ac:dyDescent="0.3">
      <c r="A117" s="18" t="s">
        <v>306</v>
      </c>
      <c r="B117" s="18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122</v>
      </c>
      <c r="H117" s="4">
        <v>1</v>
      </c>
      <c r="I117" s="4">
        <v>121</v>
      </c>
      <c r="J117" s="4">
        <v>0</v>
      </c>
      <c r="K117" s="6">
        <v>35</v>
      </c>
      <c r="L117" s="4">
        <v>2</v>
      </c>
      <c r="M117" s="4">
        <v>32</v>
      </c>
      <c r="N117" s="4">
        <v>1</v>
      </c>
      <c r="O117" s="7">
        <v>12</v>
      </c>
      <c r="P117" s="4">
        <v>0</v>
      </c>
      <c r="Q117" s="4">
        <v>10</v>
      </c>
      <c r="R117" s="4">
        <v>2</v>
      </c>
      <c r="S117" s="4">
        <v>0</v>
      </c>
      <c r="T117" s="4"/>
    </row>
    <row r="118" spans="1:20" x14ac:dyDescent="0.3">
      <c r="A118" s="18" t="s">
        <v>481</v>
      </c>
      <c r="B118" s="18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220</v>
      </c>
      <c r="H118" s="4">
        <v>0</v>
      </c>
      <c r="I118" s="4">
        <v>219</v>
      </c>
      <c r="J118" s="4">
        <v>1</v>
      </c>
      <c r="K118" s="6">
        <v>15</v>
      </c>
      <c r="L118" s="4">
        <v>1</v>
      </c>
      <c r="M118" s="4">
        <v>14</v>
      </c>
      <c r="N118" s="4">
        <v>0</v>
      </c>
      <c r="O118" s="7">
        <v>23</v>
      </c>
      <c r="P118" s="4">
        <v>5</v>
      </c>
      <c r="Q118" s="4">
        <v>13</v>
      </c>
      <c r="R118" s="4">
        <v>2</v>
      </c>
      <c r="S118" s="4">
        <v>3</v>
      </c>
      <c r="T118" s="4"/>
    </row>
    <row r="119" spans="1:20" x14ac:dyDescent="0.3">
      <c r="A119" s="18" t="s">
        <v>197</v>
      </c>
      <c r="B119" s="18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157</v>
      </c>
      <c r="H119" s="4">
        <v>1</v>
      </c>
      <c r="I119" s="4">
        <v>156</v>
      </c>
      <c r="J119" s="4">
        <v>0</v>
      </c>
      <c r="K119" s="6">
        <v>28</v>
      </c>
      <c r="L119" s="4">
        <v>1</v>
      </c>
      <c r="M119" s="4">
        <v>25</v>
      </c>
      <c r="N119" s="4">
        <v>2</v>
      </c>
      <c r="O119" s="7">
        <v>18</v>
      </c>
      <c r="P119" s="4">
        <v>1</v>
      </c>
      <c r="Q119" s="4">
        <v>17</v>
      </c>
      <c r="R119" s="4">
        <v>0</v>
      </c>
      <c r="S119" s="4">
        <v>0</v>
      </c>
      <c r="T119" s="4"/>
    </row>
    <row r="120" spans="1:20" x14ac:dyDescent="0.3">
      <c r="A120" s="18" t="s">
        <v>152</v>
      </c>
      <c r="B120" s="18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185</v>
      </c>
      <c r="H120" s="4">
        <v>0</v>
      </c>
      <c r="I120" s="4">
        <v>185</v>
      </c>
      <c r="J120" s="4">
        <v>0</v>
      </c>
      <c r="K120" s="6">
        <v>23</v>
      </c>
      <c r="L120" s="4">
        <v>3</v>
      </c>
      <c r="M120" s="4">
        <v>17</v>
      </c>
      <c r="N120" s="4">
        <v>3</v>
      </c>
      <c r="O120" s="7">
        <v>29</v>
      </c>
      <c r="P120" s="4">
        <v>1</v>
      </c>
      <c r="Q120" s="4">
        <v>16</v>
      </c>
      <c r="R120" s="4">
        <v>2</v>
      </c>
      <c r="S120" s="4">
        <v>10</v>
      </c>
      <c r="T120" s="4"/>
    </row>
    <row r="121" spans="1:20" x14ac:dyDescent="0.3">
      <c r="A121" s="18" t="s">
        <v>417</v>
      </c>
      <c r="B121" s="18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35</v>
      </c>
      <c r="H121" s="4">
        <v>0</v>
      </c>
      <c r="I121" s="4">
        <v>35</v>
      </c>
      <c r="J121" s="4">
        <v>0</v>
      </c>
      <c r="K121" s="6">
        <v>14</v>
      </c>
      <c r="L121" s="4">
        <v>0</v>
      </c>
      <c r="M121" s="4">
        <v>13</v>
      </c>
      <c r="N121" s="4">
        <v>1</v>
      </c>
      <c r="O121" s="7">
        <v>6</v>
      </c>
      <c r="P121" s="4">
        <v>1</v>
      </c>
      <c r="Q121" s="4">
        <v>4</v>
      </c>
      <c r="R121" s="4">
        <v>1</v>
      </c>
      <c r="S121" s="4">
        <v>0</v>
      </c>
      <c r="T121" s="4"/>
    </row>
    <row r="122" spans="1:20" x14ac:dyDescent="0.3">
      <c r="A122" s="18" t="s">
        <v>181</v>
      </c>
      <c r="B122" s="18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44</v>
      </c>
      <c r="H122" s="4">
        <v>0</v>
      </c>
      <c r="I122" s="4">
        <v>44</v>
      </c>
      <c r="J122" s="4">
        <v>0</v>
      </c>
      <c r="K122" s="6">
        <v>8</v>
      </c>
      <c r="L122" s="4">
        <v>0</v>
      </c>
      <c r="M122" s="4">
        <v>7</v>
      </c>
      <c r="N122" s="4">
        <v>1</v>
      </c>
      <c r="O122" s="7">
        <v>14</v>
      </c>
      <c r="P122" s="4">
        <v>2</v>
      </c>
      <c r="Q122" s="4">
        <v>10</v>
      </c>
      <c r="R122" s="4">
        <v>2</v>
      </c>
      <c r="S122" s="4">
        <v>0</v>
      </c>
      <c r="T122" s="4"/>
    </row>
    <row r="123" spans="1:20" x14ac:dyDescent="0.3">
      <c r="A123" s="18" t="s">
        <v>479</v>
      </c>
      <c r="B123" s="18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137</v>
      </c>
      <c r="H123" s="4">
        <v>1</v>
      </c>
      <c r="I123" s="4">
        <v>136</v>
      </c>
      <c r="J123" s="4">
        <v>0</v>
      </c>
      <c r="K123" s="6">
        <v>30</v>
      </c>
      <c r="L123" s="4">
        <v>0</v>
      </c>
      <c r="M123" s="4">
        <v>29</v>
      </c>
      <c r="N123" s="4">
        <v>1</v>
      </c>
      <c r="O123" s="7">
        <v>12</v>
      </c>
      <c r="P123" s="4">
        <v>0</v>
      </c>
      <c r="Q123" s="4">
        <v>7</v>
      </c>
      <c r="R123" s="4">
        <v>1</v>
      </c>
      <c r="S123" s="4">
        <v>4</v>
      </c>
      <c r="T123" s="4"/>
    </row>
    <row r="124" spans="1:20" x14ac:dyDescent="0.3">
      <c r="A124" s="18" t="s">
        <v>188</v>
      </c>
      <c r="B124" s="18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110</v>
      </c>
      <c r="H124" s="4">
        <v>0</v>
      </c>
      <c r="I124" s="4">
        <v>109</v>
      </c>
      <c r="J124" s="4">
        <v>1</v>
      </c>
      <c r="K124" s="6">
        <v>30</v>
      </c>
      <c r="L124" s="4">
        <v>1</v>
      </c>
      <c r="M124" s="4">
        <v>29</v>
      </c>
      <c r="N124" s="4">
        <v>0</v>
      </c>
      <c r="O124" s="7">
        <v>19</v>
      </c>
      <c r="P124" s="4">
        <v>1</v>
      </c>
      <c r="Q124" s="4">
        <v>13</v>
      </c>
      <c r="R124" s="4">
        <v>4</v>
      </c>
      <c r="S124" s="4">
        <v>1</v>
      </c>
      <c r="T124" s="4"/>
    </row>
    <row r="125" spans="1:20" x14ac:dyDescent="0.3">
      <c r="A125" s="18" t="s">
        <v>508</v>
      </c>
      <c r="B125" s="18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293</v>
      </c>
      <c r="H125" s="4">
        <v>2</v>
      </c>
      <c r="I125" s="4">
        <v>291</v>
      </c>
      <c r="J125" s="4">
        <v>0</v>
      </c>
      <c r="K125" s="6">
        <v>28</v>
      </c>
      <c r="L125" s="4">
        <v>1</v>
      </c>
      <c r="M125" s="4">
        <v>26</v>
      </c>
      <c r="N125" s="4">
        <v>1</v>
      </c>
      <c r="O125" s="7">
        <v>49</v>
      </c>
      <c r="P125" s="4">
        <v>4</v>
      </c>
      <c r="Q125" s="4">
        <v>24</v>
      </c>
      <c r="R125" s="4">
        <v>1</v>
      </c>
      <c r="S125" s="4">
        <v>20</v>
      </c>
      <c r="T125" s="4"/>
    </row>
    <row r="126" spans="1:20" x14ac:dyDescent="0.3">
      <c r="A126" s="18" t="s">
        <v>333</v>
      </c>
      <c r="B126" s="18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171</v>
      </c>
      <c r="H126" s="4">
        <v>0</v>
      </c>
      <c r="I126" s="4">
        <v>171</v>
      </c>
      <c r="J126" s="4">
        <v>0</v>
      </c>
      <c r="K126" s="6">
        <v>12</v>
      </c>
      <c r="L126" s="4">
        <v>0</v>
      </c>
      <c r="M126" s="4">
        <v>12</v>
      </c>
      <c r="N126" s="4">
        <v>0</v>
      </c>
      <c r="O126" s="7">
        <v>20</v>
      </c>
      <c r="P126" s="4">
        <v>1</v>
      </c>
      <c r="Q126" s="4">
        <v>15</v>
      </c>
      <c r="R126" s="4">
        <v>0</v>
      </c>
      <c r="S126" s="4">
        <v>4</v>
      </c>
      <c r="T126" s="4"/>
    </row>
    <row r="127" spans="1:20" x14ac:dyDescent="0.3">
      <c r="A127" s="18" t="s">
        <v>142</v>
      </c>
      <c r="B127" s="18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200</v>
      </c>
      <c r="H127" s="4">
        <v>1</v>
      </c>
      <c r="I127" s="4">
        <v>199</v>
      </c>
      <c r="J127" s="4">
        <v>0</v>
      </c>
      <c r="K127" s="6">
        <v>39</v>
      </c>
      <c r="L127" s="4">
        <v>5</v>
      </c>
      <c r="M127" s="4">
        <v>34</v>
      </c>
      <c r="N127" s="4">
        <v>0</v>
      </c>
      <c r="O127" s="7">
        <v>21</v>
      </c>
      <c r="P127" s="4">
        <v>0</v>
      </c>
      <c r="Q127" s="4">
        <v>18</v>
      </c>
      <c r="R127" s="4">
        <v>3</v>
      </c>
      <c r="S127" s="4">
        <v>0</v>
      </c>
      <c r="T127" s="4"/>
    </row>
    <row r="128" spans="1:20" x14ac:dyDescent="0.3">
      <c r="A128" s="18" t="s">
        <v>199</v>
      </c>
      <c r="B128" s="18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297</v>
      </c>
      <c r="H128" s="4">
        <v>0</v>
      </c>
      <c r="I128" s="4">
        <v>297</v>
      </c>
      <c r="J128" s="4">
        <v>0</v>
      </c>
      <c r="K128" s="6">
        <v>17</v>
      </c>
      <c r="L128" s="4">
        <v>2</v>
      </c>
      <c r="M128" s="4">
        <v>13</v>
      </c>
      <c r="N128" s="4">
        <v>2</v>
      </c>
      <c r="O128" s="7">
        <v>16</v>
      </c>
      <c r="P128" s="4">
        <v>4</v>
      </c>
      <c r="Q128" s="4">
        <v>7</v>
      </c>
      <c r="R128" s="4">
        <v>1</v>
      </c>
      <c r="S128" s="4">
        <v>4</v>
      </c>
      <c r="T128" s="4"/>
    </row>
    <row r="129" spans="1:20" x14ac:dyDescent="0.3">
      <c r="A129" s="18" t="s">
        <v>349</v>
      </c>
      <c r="B129" s="18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284</v>
      </c>
      <c r="H129" s="4">
        <v>0</v>
      </c>
      <c r="I129" s="4">
        <v>284</v>
      </c>
      <c r="J129" s="4">
        <v>0</v>
      </c>
      <c r="K129" s="6">
        <v>35</v>
      </c>
      <c r="L129" s="4">
        <v>0</v>
      </c>
      <c r="M129" s="4">
        <v>33</v>
      </c>
      <c r="N129" s="4">
        <v>2</v>
      </c>
      <c r="O129" s="7">
        <v>35</v>
      </c>
      <c r="P129" s="4">
        <v>5</v>
      </c>
      <c r="Q129" s="4">
        <v>21</v>
      </c>
      <c r="R129" s="4">
        <v>0</v>
      </c>
      <c r="S129" s="4">
        <v>9</v>
      </c>
      <c r="T129" s="4"/>
    </row>
    <row r="130" spans="1:20" x14ac:dyDescent="0.3">
      <c r="A130" s="18" t="s">
        <v>94</v>
      </c>
      <c r="B130" s="18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230</v>
      </c>
      <c r="H130" s="4">
        <v>0</v>
      </c>
      <c r="I130" s="4">
        <v>230</v>
      </c>
      <c r="J130" s="4">
        <v>0</v>
      </c>
      <c r="K130" s="6">
        <v>45</v>
      </c>
      <c r="L130" s="4">
        <v>5</v>
      </c>
      <c r="M130" s="4">
        <v>39</v>
      </c>
      <c r="N130" s="4">
        <v>1</v>
      </c>
      <c r="O130" s="7">
        <v>23</v>
      </c>
      <c r="P130" s="4">
        <v>5</v>
      </c>
      <c r="Q130" s="4">
        <v>12</v>
      </c>
      <c r="R130" s="4">
        <v>0</v>
      </c>
      <c r="S130" s="4">
        <v>6</v>
      </c>
      <c r="T130" s="4"/>
    </row>
    <row r="131" spans="1:20" x14ac:dyDescent="0.3">
      <c r="A131" s="18" t="s">
        <v>244</v>
      </c>
      <c r="B131" s="18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256</v>
      </c>
      <c r="H131" s="4">
        <v>0</v>
      </c>
      <c r="I131" s="4">
        <v>256</v>
      </c>
      <c r="J131" s="4">
        <v>0</v>
      </c>
      <c r="K131" s="6">
        <v>32</v>
      </c>
      <c r="L131" s="4">
        <v>2</v>
      </c>
      <c r="M131" s="4">
        <v>30</v>
      </c>
      <c r="N131" s="4">
        <v>0</v>
      </c>
      <c r="O131" s="7">
        <v>25</v>
      </c>
      <c r="P131" s="4">
        <v>3</v>
      </c>
      <c r="Q131" s="4">
        <v>12</v>
      </c>
      <c r="R131" s="4">
        <v>0</v>
      </c>
      <c r="S131" s="4">
        <v>10</v>
      </c>
      <c r="T131" s="4"/>
    </row>
    <row r="132" spans="1:20" x14ac:dyDescent="0.3">
      <c r="A132" s="18" t="s">
        <v>87</v>
      </c>
      <c r="B132" s="18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302</v>
      </c>
      <c r="H132" s="4">
        <v>1</v>
      </c>
      <c r="I132" s="4">
        <v>301</v>
      </c>
      <c r="J132" s="4">
        <v>0</v>
      </c>
      <c r="K132" s="6">
        <v>40</v>
      </c>
      <c r="L132" s="4">
        <v>4</v>
      </c>
      <c r="M132" s="4">
        <v>32</v>
      </c>
      <c r="N132" s="4">
        <v>4</v>
      </c>
      <c r="O132" s="7">
        <v>32</v>
      </c>
      <c r="P132" s="4">
        <v>2</v>
      </c>
      <c r="Q132" s="4">
        <v>17</v>
      </c>
      <c r="R132" s="4">
        <v>2</v>
      </c>
      <c r="S132" s="4">
        <v>11</v>
      </c>
      <c r="T132" s="4"/>
    </row>
    <row r="133" spans="1:20" x14ac:dyDescent="0.3">
      <c r="A133" s="18" t="s">
        <v>382</v>
      </c>
      <c r="B133" s="18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155</v>
      </c>
      <c r="H133" s="4">
        <v>5</v>
      </c>
      <c r="I133" s="4">
        <v>150</v>
      </c>
      <c r="J133" s="4">
        <v>0</v>
      </c>
      <c r="K133" s="6">
        <v>23</v>
      </c>
      <c r="L133" s="4">
        <v>0</v>
      </c>
      <c r="M133" s="4">
        <v>22</v>
      </c>
      <c r="N133" s="4">
        <v>1</v>
      </c>
      <c r="O133" s="7">
        <v>16</v>
      </c>
      <c r="P133" s="4">
        <v>1</v>
      </c>
      <c r="Q133" s="4">
        <v>14</v>
      </c>
      <c r="R133" s="4">
        <v>0</v>
      </c>
      <c r="S133" s="4">
        <v>1</v>
      </c>
      <c r="T133" s="4"/>
    </row>
    <row r="134" spans="1:20" x14ac:dyDescent="0.3">
      <c r="A134" s="18" t="s">
        <v>148</v>
      </c>
      <c r="B134" s="18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68</v>
      </c>
      <c r="H134" s="4">
        <v>1</v>
      </c>
      <c r="I134" s="4">
        <v>67</v>
      </c>
      <c r="J134" s="4">
        <v>0</v>
      </c>
      <c r="K134" s="6">
        <v>12</v>
      </c>
      <c r="L134" s="4">
        <v>0</v>
      </c>
      <c r="M134" s="4">
        <v>11</v>
      </c>
      <c r="N134" s="4">
        <v>1</v>
      </c>
      <c r="O134" s="7">
        <v>9</v>
      </c>
      <c r="P134" s="4">
        <v>0</v>
      </c>
      <c r="Q134" s="4">
        <v>6</v>
      </c>
      <c r="R134" s="4">
        <v>1</v>
      </c>
      <c r="S134" s="4">
        <v>2</v>
      </c>
      <c r="T134" s="4"/>
    </row>
    <row r="135" spans="1:20" x14ac:dyDescent="0.3">
      <c r="A135" s="18" t="s">
        <v>208</v>
      </c>
      <c r="B135" s="18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355</v>
      </c>
      <c r="H135" s="4">
        <v>3</v>
      </c>
      <c r="I135" s="4">
        <v>352</v>
      </c>
      <c r="J135" s="4">
        <v>0</v>
      </c>
      <c r="K135" s="6">
        <v>34</v>
      </c>
      <c r="L135" s="4">
        <v>2</v>
      </c>
      <c r="M135" s="4">
        <v>31</v>
      </c>
      <c r="N135" s="4">
        <v>1</v>
      </c>
      <c r="O135" s="7">
        <v>69</v>
      </c>
      <c r="P135" s="4">
        <v>3</v>
      </c>
      <c r="Q135" s="4">
        <v>34</v>
      </c>
      <c r="R135" s="4">
        <v>2</v>
      </c>
      <c r="S135" s="4">
        <v>30</v>
      </c>
      <c r="T135" s="4"/>
    </row>
    <row r="136" spans="1:20" x14ac:dyDescent="0.3">
      <c r="A136" s="18" t="s">
        <v>452</v>
      </c>
      <c r="B136" s="18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251</v>
      </c>
      <c r="H136" s="4">
        <v>0</v>
      </c>
      <c r="I136" s="4">
        <v>250</v>
      </c>
      <c r="J136" s="4">
        <v>1</v>
      </c>
      <c r="K136" s="6">
        <v>18</v>
      </c>
      <c r="L136" s="4">
        <v>0</v>
      </c>
      <c r="M136" s="4">
        <v>17</v>
      </c>
      <c r="N136" s="4">
        <v>1</v>
      </c>
      <c r="O136" s="7">
        <v>21</v>
      </c>
      <c r="P136" s="4">
        <v>5</v>
      </c>
      <c r="Q136" s="4">
        <v>6</v>
      </c>
      <c r="R136" s="4">
        <v>0</v>
      </c>
      <c r="S136" s="4">
        <v>10</v>
      </c>
      <c r="T136" s="4"/>
    </row>
    <row r="137" spans="1:20" x14ac:dyDescent="0.3">
      <c r="A137" s="18" t="s">
        <v>165</v>
      </c>
      <c r="B137" s="18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179</v>
      </c>
      <c r="H137" s="4">
        <v>1</v>
      </c>
      <c r="I137" s="4">
        <v>178</v>
      </c>
      <c r="J137" s="4">
        <v>0</v>
      </c>
      <c r="K137" s="6">
        <v>17</v>
      </c>
      <c r="L137" s="4">
        <v>1</v>
      </c>
      <c r="M137" s="4">
        <v>15</v>
      </c>
      <c r="N137" s="4">
        <v>1</v>
      </c>
      <c r="O137" s="7">
        <v>12</v>
      </c>
      <c r="P137" s="4">
        <v>0</v>
      </c>
      <c r="Q137" s="4">
        <v>9</v>
      </c>
      <c r="R137" s="4">
        <v>1</v>
      </c>
      <c r="S137" s="4">
        <v>2</v>
      </c>
      <c r="T137" s="4"/>
    </row>
    <row r="138" spans="1:20" x14ac:dyDescent="0.3">
      <c r="A138" s="18" t="s">
        <v>222</v>
      </c>
      <c r="B138" s="18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363</v>
      </c>
      <c r="H138" s="4">
        <v>2</v>
      </c>
      <c r="I138" s="4">
        <v>360</v>
      </c>
      <c r="J138" s="4">
        <v>1</v>
      </c>
      <c r="K138" s="6">
        <v>58</v>
      </c>
      <c r="L138" s="4">
        <v>4</v>
      </c>
      <c r="M138" s="4">
        <v>53</v>
      </c>
      <c r="N138" s="4">
        <v>1</v>
      </c>
      <c r="O138" s="7">
        <v>75</v>
      </c>
      <c r="P138" s="4">
        <v>4</v>
      </c>
      <c r="Q138" s="4">
        <v>56</v>
      </c>
      <c r="R138" s="4">
        <v>6</v>
      </c>
      <c r="S138" s="4">
        <v>9</v>
      </c>
      <c r="T138" s="4"/>
    </row>
    <row r="139" spans="1:20" x14ac:dyDescent="0.3">
      <c r="A139" s="18" t="s">
        <v>202</v>
      </c>
      <c r="B139" s="18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313</v>
      </c>
      <c r="H139" s="4">
        <v>0</v>
      </c>
      <c r="I139" s="4">
        <v>312</v>
      </c>
      <c r="J139" s="4">
        <v>1</v>
      </c>
      <c r="K139" s="6">
        <v>15</v>
      </c>
      <c r="L139" s="4">
        <v>2</v>
      </c>
      <c r="M139" s="4">
        <v>13</v>
      </c>
      <c r="N139" s="4">
        <v>0</v>
      </c>
      <c r="O139" s="7">
        <v>122</v>
      </c>
      <c r="P139" s="4">
        <v>4</v>
      </c>
      <c r="Q139" s="4">
        <v>20</v>
      </c>
      <c r="R139" s="4">
        <v>1</v>
      </c>
      <c r="S139" s="4">
        <v>97</v>
      </c>
      <c r="T139" s="4"/>
    </row>
    <row r="140" spans="1:20" x14ac:dyDescent="0.3">
      <c r="A140" s="18" t="s">
        <v>529</v>
      </c>
      <c r="B140" s="18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302</v>
      </c>
      <c r="H140" s="4">
        <v>1</v>
      </c>
      <c r="I140" s="4">
        <v>300</v>
      </c>
      <c r="J140" s="4">
        <v>1</v>
      </c>
      <c r="K140" s="6">
        <v>22</v>
      </c>
      <c r="L140" s="4">
        <v>1</v>
      </c>
      <c r="M140" s="4">
        <v>21</v>
      </c>
      <c r="N140" s="4">
        <v>0</v>
      </c>
      <c r="O140" s="7">
        <v>33</v>
      </c>
      <c r="P140" s="4">
        <v>2</v>
      </c>
      <c r="Q140" s="4">
        <v>23</v>
      </c>
      <c r="R140" s="4">
        <v>0</v>
      </c>
      <c r="S140" s="4">
        <v>8</v>
      </c>
      <c r="T140" s="4"/>
    </row>
    <row r="141" spans="1:20" x14ac:dyDescent="0.3">
      <c r="A141" s="18" t="s">
        <v>78</v>
      </c>
      <c r="B141" s="18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130</v>
      </c>
      <c r="H141" s="4">
        <v>0</v>
      </c>
      <c r="I141" s="4">
        <v>130</v>
      </c>
      <c r="J141" s="4">
        <v>0</v>
      </c>
      <c r="K141" s="6">
        <v>22</v>
      </c>
      <c r="L141" s="4">
        <v>4</v>
      </c>
      <c r="M141" s="4">
        <v>17</v>
      </c>
      <c r="N141" s="4">
        <v>1</v>
      </c>
      <c r="O141" s="7">
        <v>27</v>
      </c>
      <c r="P141" s="4">
        <v>1</v>
      </c>
      <c r="Q141" s="4">
        <v>20</v>
      </c>
      <c r="R141" s="4">
        <v>2</v>
      </c>
      <c r="S141" s="4">
        <v>4</v>
      </c>
      <c r="T141" s="4"/>
    </row>
    <row r="142" spans="1:20" x14ac:dyDescent="0.3">
      <c r="A142" s="18" t="s">
        <v>546</v>
      </c>
      <c r="B142" s="18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257</v>
      </c>
      <c r="H142" s="4">
        <v>2</v>
      </c>
      <c r="I142" s="4">
        <v>255</v>
      </c>
      <c r="J142" s="4">
        <v>0</v>
      </c>
      <c r="K142" s="6">
        <v>44</v>
      </c>
      <c r="L142" s="4">
        <v>1</v>
      </c>
      <c r="M142" s="4">
        <v>42</v>
      </c>
      <c r="N142" s="4">
        <v>1</v>
      </c>
      <c r="O142" s="7">
        <v>40</v>
      </c>
      <c r="P142" s="4">
        <v>1</v>
      </c>
      <c r="Q142" s="4">
        <v>22</v>
      </c>
      <c r="R142" s="4">
        <v>0</v>
      </c>
      <c r="S142" s="4">
        <v>17</v>
      </c>
      <c r="T142" s="4"/>
    </row>
    <row r="143" spans="1:20" x14ac:dyDescent="0.3">
      <c r="A143" s="18" t="s">
        <v>299</v>
      </c>
      <c r="B143" s="18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234</v>
      </c>
      <c r="H143" s="4">
        <v>0</v>
      </c>
      <c r="I143" s="4">
        <v>234</v>
      </c>
      <c r="J143" s="4">
        <v>0</v>
      </c>
      <c r="K143" s="6">
        <v>44</v>
      </c>
      <c r="L143" s="4">
        <v>2</v>
      </c>
      <c r="M143" s="4">
        <v>41</v>
      </c>
      <c r="N143" s="4">
        <v>1</v>
      </c>
      <c r="O143" s="7">
        <v>28</v>
      </c>
      <c r="P143" s="4">
        <v>1</v>
      </c>
      <c r="Q143" s="4">
        <v>18</v>
      </c>
      <c r="R143" s="4">
        <v>1</v>
      </c>
      <c r="S143" s="4">
        <v>8</v>
      </c>
      <c r="T143" s="4"/>
    </row>
    <row r="144" spans="1:20" x14ac:dyDescent="0.3">
      <c r="A144" s="18" t="s">
        <v>16</v>
      </c>
      <c r="B144" s="18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420</v>
      </c>
      <c r="H144" s="4">
        <v>0</v>
      </c>
      <c r="I144" s="4">
        <v>420</v>
      </c>
      <c r="J144" s="4">
        <v>0</v>
      </c>
      <c r="K144" s="6">
        <v>24</v>
      </c>
      <c r="L144" s="4">
        <v>2</v>
      </c>
      <c r="M144" s="4">
        <v>22</v>
      </c>
      <c r="N144" s="4">
        <v>0</v>
      </c>
      <c r="O144" s="7">
        <v>36</v>
      </c>
      <c r="P144" s="4">
        <v>4</v>
      </c>
      <c r="Q144" s="4">
        <v>28</v>
      </c>
      <c r="R144" s="4">
        <v>1</v>
      </c>
      <c r="S144" s="4">
        <v>3</v>
      </c>
      <c r="T144" s="4"/>
    </row>
    <row r="145" spans="1:20" x14ac:dyDescent="0.3">
      <c r="A145" s="18" t="s">
        <v>341</v>
      </c>
      <c r="B145" s="18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501</v>
      </c>
      <c r="H145" s="4">
        <v>1</v>
      </c>
      <c r="I145" s="4">
        <v>498</v>
      </c>
      <c r="J145" s="4">
        <v>2</v>
      </c>
      <c r="K145" s="6">
        <v>27</v>
      </c>
      <c r="L145" s="4">
        <v>2</v>
      </c>
      <c r="M145" s="4">
        <v>23</v>
      </c>
      <c r="N145" s="4">
        <v>2</v>
      </c>
      <c r="O145" s="7">
        <v>28</v>
      </c>
      <c r="P145" s="4">
        <v>3</v>
      </c>
      <c r="Q145" s="4">
        <v>11</v>
      </c>
      <c r="R145" s="4">
        <v>2</v>
      </c>
      <c r="S145" s="4">
        <v>12</v>
      </c>
      <c r="T145" s="4"/>
    </row>
    <row r="146" spans="1:20" x14ac:dyDescent="0.3">
      <c r="A146" s="18" t="s">
        <v>241</v>
      </c>
      <c r="B146" s="18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169</v>
      </c>
      <c r="H146" s="4">
        <v>1</v>
      </c>
      <c r="I146" s="4">
        <v>168</v>
      </c>
      <c r="J146" s="4">
        <v>0</v>
      </c>
      <c r="K146" s="6">
        <v>36</v>
      </c>
      <c r="L146" s="4">
        <v>3</v>
      </c>
      <c r="M146" s="4">
        <v>33</v>
      </c>
      <c r="N146" s="4">
        <v>0</v>
      </c>
      <c r="O146" s="7">
        <v>14</v>
      </c>
      <c r="P146" s="4">
        <v>1</v>
      </c>
      <c r="Q146" s="4">
        <v>7</v>
      </c>
      <c r="R146" s="4">
        <v>0</v>
      </c>
      <c r="S146" s="4">
        <v>6</v>
      </c>
      <c r="T146" s="4"/>
    </row>
    <row r="147" spans="1:20" x14ac:dyDescent="0.3">
      <c r="A147" s="18" t="s">
        <v>160</v>
      </c>
      <c r="B147" s="18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265</v>
      </c>
      <c r="H147" s="4">
        <v>3</v>
      </c>
      <c r="I147" s="4">
        <v>260</v>
      </c>
      <c r="J147" s="4">
        <v>2</v>
      </c>
      <c r="K147" s="6">
        <v>29</v>
      </c>
      <c r="L147" s="4">
        <v>1</v>
      </c>
      <c r="M147" s="4">
        <v>27</v>
      </c>
      <c r="N147" s="4">
        <v>1</v>
      </c>
      <c r="O147" s="7">
        <v>66</v>
      </c>
      <c r="P147" s="4">
        <v>0</v>
      </c>
      <c r="Q147" s="4">
        <v>25</v>
      </c>
      <c r="R147" s="4">
        <v>6</v>
      </c>
      <c r="S147" s="4">
        <v>35</v>
      </c>
      <c r="T147" s="4"/>
    </row>
    <row r="148" spans="1:20" x14ac:dyDescent="0.3">
      <c r="A148" s="18" t="s">
        <v>393</v>
      </c>
      <c r="B148" s="18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480</v>
      </c>
      <c r="H148" s="4">
        <v>4</v>
      </c>
      <c r="I148" s="4">
        <v>475</v>
      </c>
      <c r="J148" s="4">
        <v>1</v>
      </c>
      <c r="K148" s="6">
        <v>48</v>
      </c>
      <c r="L148" s="4">
        <v>2</v>
      </c>
      <c r="M148" s="4">
        <v>43</v>
      </c>
      <c r="N148" s="4">
        <v>3</v>
      </c>
      <c r="O148" s="7">
        <v>24</v>
      </c>
      <c r="P148" s="4">
        <v>2</v>
      </c>
      <c r="Q148" s="4">
        <v>13</v>
      </c>
      <c r="R148" s="4">
        <v>2</v>
      </c>
      <c r="S148" s="4">
        <v>7</v>
      </c>
      <c r="T148" s="4"/>
    </row>
    <row r="149" spans="1:20" x14ac:dyDescent="0.3">
      <c r="A149" s="18" t="s">
        <v>49</v>
      </c>
      <c r="B149" s="18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305</v>
      </c>
      <c r="H149" s="4">
        <v>0</v>
      </c>
      <c r="I149" s="4">
        <v>305</v>
      </c>
      <c r="J149" s="4">
        <v>0</v>
      </c>
      <c r="K149" s="6">
        <v>30</v>
      </c>
      <c r="L149" s="4">
        <v>0</v>
      </c>
      <c r="M149" s="4">
        <v>28</v>
      </c>
      <c r="N149" s="4">
        <v>2</v>
      </c>
      <c r="O149" s="7">
        <v>7</v>
      </c>
      <c r="P149" s="4">
        <v>1</v>
      </c>
      <c r="Q149" s="4">
        <v>1</v>
      </c>
      <c r="R149" s="4">
        <v>2</v>
      </c>
      <c r="S149" s="4">
        <v>3</v>
      </c>
      <c r="T149" s="4"/>
    </row>
    <row r="150" spans="1:20" x14ac:dyDescent="0.3">
      <c r="A150" s="18" t="s">
        <v>492</v>
      </c>
      <c r="B150" s="18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276</v>
      </c>
      <c r="H150" s="4">
        <v>1</v>
      </c>
      <c r="I150" s="4">
        <v>275</v>
      </c>
      <c r="J150" s="4">
        <v>0</v>
      </c>
      <c r="K150" s="6">
        <v>31</v>
      </c>
      <c r="L150" s="4">
        <v>0</v>
      </c>
      <c r="M150" s="4">
        <v>29</v>
      </c>
      <c r="N150" s="4">
        <v>2</v>
      </c>
      <c r="O150" s="7">
        <v>20</v>
      </c>
      <c r="P150" s="4">
        <v>2</v>
      </c>
      <c r="Q150" s="4">
        <v>12</v>
      </c>
      <c r="R150" s="4">
        <v>3</v>
      </c>
      <c r="S150" s="4">
        <v>3</v>
      </c>
      <c r="T150" s="4"/>
    </row>
    <row r="151" spans="1:20" x14ac:dyDescent="0.3">
      <c r="A151" s="18" t="s">
        <v>176</v>
      </c>
      <c r="B151" s="18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163</v>
      </c>
      <c r="H151" s="4">
        <v>0</v>
      </c>
      <c r="I151" s="4">
        <v>163</v>
      </c>
      <c r="J151" s="4">
        <v>0</v>
      </c>
      <c r="K151" s="6">
        <v>28</v>
      </c>
      <c r="L151" s="4">
        <v>3</v>
      </c>
      <c r="M151" s="4">
        <v>23</v>
      </c>
      <c r="N151" s="4">
        <v>2</v>
      </c>
      <c r="O151" s="7">
        <v>14</v>
      </c>
      <c r="P151" s="4">
        <v>3</v>
      </c>
      <c r="Q151" s="4">
        <v>8</v>
      </c>
      <c r="R151" s="4">
        <v>0</v>
      </c>
      <c r="S151" s="4">
        <v>3</v>
      </c>
      <c r="T151" s="4"/>
    </row>
    <row r="152" spans="1:20" x14ac:dyDescent="0.3">
      <c r="A152" s="18" t="s">
        <v>292</v>
      </c>
      <c r="B152" s="18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306</v>
      </c>
      <c r="H152" s="4">
        <v>2</v>
      </c>
      <c r="I152" s="4">
        <v>304</v>
      </c>
      <c r="J152" s="4">
        <v>0</v>
      </c>
      <c r="K152" s="6">
        <v>30</v>
      </c>
      <c r="L152" s="4">
        <v>2</v>
      </c>
      <c r="M152" s="4">
        <v>26</v>
      </c>
      <c r="N152" s="4">
        <v>2</v>
      </c>
      <c r="O152" s="7">
        <v>21</v>
      </c>
      <c r="P152" s="4">
        <v>1</v>
      </c>
      <c r="Q152" s="4">
        <v>16</v>
      </c>
      <c r="R152" s="4">
        <v>1</v>
      </c>
      <c r="S152" s="4">
        <v>3</v>
      </c>
      <c r="T152" s="4"/>
    </row>
    <row r="153" spans="1:20" x14ac:dyDescent="0.3">
      <c r="A153" s="18" t="s">
        <v>377</v>
      </c>
      <c r="B153" s="18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165</v>
      </c>
      <c r="H153" s="4">
        <v>2</v>
      </c>
      <c r="I153" s="4">
        <v>162</v>
      </c>
      <c r="J153" s="4">
        <v>1</v>
      </c>
      <c r="K153" s="6">
        <v>32</v>
      </c>
      <c r="L153" s="4">
        <v>0</v>
      </c>
      <c r="M153" s="4">
        <v>32</v>
      </c>
      <c r="N153" s="4">
        <v>0</v>
      </c>
      <c r="O153" s="7">
        <v>15</v>
      </c>
      <c r="P153" s="4">
        <v>1</v>
      </c>
      <c r="Q153" s="4">
        <v>9</v>
      </c>
      <c r="R153" s="4">
        <v>0</v>
      </c>
      <c r="S153" s="4">
        <v>5</v>
      </c>
      <c r="T153" s="4"/>
    </row>
    <row r="154" spans="1:20" x14ac:dyDescent="0.3">
      <c r="A154" s="18" t="s">
        <v>433</v>
      </c>
      <c r="B154" s="18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105</v>
      </c>
      <c r="H154" s="4">
        <v>1</v>
      </c>
      <c r="I154" s="4">
        <v>104</v>
      </c>
      <c r="J154" s="4">
        <v>0</v>
      </c>
      <c r="K154" s="6">
        <v>18</v>
      </c>
      <c r="L154" s="4">
        <v>3</v>
      </c>
      <c r="M154" s="4">
        <v>15</v>
      </c>
      <c r="N154" s="4">
        <v>0</v>
      </c>
      <c r="O154" s="7">
        <v>18</v>
      </c>
      <c r="P154" s="4">
        <v>1</v>
      </c>
      <c r="Q154" s="4">
        <v>10</v>
      </c>
      <c r="R154" s="4">
        <v>1</v>
      </c>
      <c r="S154" s="4">
        <v>6</v>
      </c>
      <c r="T154" s="4"/>
    </row>
    <row r="155" spans="1:20" x14ac:dyDescent="0.3">
      <c r="A155" s="18" t="s">
        <v>261</v>
      </c>
      <c r="B155" s="18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59</v>
      </c>
      <c r="H155" s="4">
        <v>1</v>
      </c>
      <c r="I155" s="4">
        <v>58</v>
      </c>
      <c r="J155" s="4">
        <v>0</v>
      </c>
      <c r="K155" s="6">
        <v>13</v>
      </c>
      <c r="L155" s="4">
        <v>2</v>
      </c>
      <c r="M155" s="4">
        <v>11</v>
      </c>
      <c r="N155" s="4">
        <v>0</v>
      </c>
      <c r="O155" s="7">
        <v>6</v>
      </c>
      <c r="P155" s="4">
        <v>1</v>
      </c>
      <c r="Q155" s="4">
        <v>3</v>
      </c>
      <c r="R155" s="4">
        <v>0</v>
      </c>
      <c r="S155" s="4">
        <v>2</v>
      </c>
      <c r="T155" s="4"/>
    </row>
    <row r="156" spans="1:20" x14ac:dyDescent="0.3">
      <c r="A156" s="18" t="s">
        <v>502</v>
      </c>
      <c r="B156" s="18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130</v>
      </c>
      <c r="H156" s="4">
        <v>1</v>
      </c>
      <c r="I156" s="4">
        <v>129</v>
      </c>
      <c r="J156" s="4">
        <v>0</v>
      </c>
      <c r="K156" s="6">
        <v>22</v>
      </c>
      <c r="L156" s="4">
        <v>1</v>
      </c>
      <c r="M156" s="4">
        <v>19</v>
      </c>
      <c r="N156" s="4">
        <v>2</v>
      </c>
      <c r="O156" s="7">
        <v>10</v>
      </c>
      <c r="P156" s="4">
        <v>2</v>
      </c>
      <c r="Q156" s="4">
        <v>4</v>
      </c>
      <c r="R156" s="4">
        <v>1</v>
      </c>
      <c r="S156" s="4">
        <v>3</v>
      </c>
      <c r="T156" s="4"/>
    </row>
    <row r="157" spans="1:20" x14ac:dyDescent="0.3">
      <c r="A157" s="18" t="s">
        <v>31</v>
      </c>
      <c r="B157" s="18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460</v>
      </c>
      <c r="H157" s="4">
        <v>2</v>
      </c>
      <c r="I157" s="4">
        <v>458</v>
      </c>
      <c r="J157" s="4">
        <v>0</v>
      </c>
      <c r="K157" s="6">
        <v>19</v>
      </c>
      <c r="L157" s="4">
        <v>2</v>
      </c>
      <c r="M157" s="4">
        <v>15</v>
      </c>
      <c r="N157" s="4">
        <v>2</v>
      </c>
      <c r="O157" s="7">
        <v>32</v>
      </c>
      <c r="P157" s="4">
        <v>1</v>
      </c>
      <c r="Q157" s="4">
        <v>27</v>
      </c>
      <c r="R157" s="4">
        <v>0</v>
      </c>
      <c r="S157" s="4">
        <v>4</v>
      </c>
      <c r="T157" s="4"/>
    </row>
    <row r="158" spans="1:20" x14ac:dyDescent="0.3">
      <c r="A158" s="18" t="s">
        <v>255</v>
      </c>
      <c r="B158" s="18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136</v>
      </c>
      <c r="H158" s="4">
        <v>1</v>
      </c>
      <c r="I158" s="4">
        <v>135</v>
      </c>
      <c r="J158" s="4">
        <v>0</v>
      </c>
      <c r="K158" s="6">
        <v>22</v>
      </c>
      <c r="L158" s="4">
        <v>2</v>
      </c>
      <c r="M158" s="4">
        <v>17</v>
      </c>
      <c r="N158" s="4">
        <v>3</v>
      </c>
      <c r="O158" s="7">
        <v>11</v>
      </c>
      <c r="P158" s="4">
        <v>0</v>
      </c>
      <c r="Q158" s="4">
        <v>7</v>
      </c>
      <c r="R158" s="4">
        <v>1</v>
      </c>
      <c r="S158" s="4">
        <v>3</v>
      </c>
      <c r="T158" s="4"/>
    </row>
    <row r="159" spans="1:20" x14ac:dyDescent="0.3">
      <c r="A159" s="18" t="s">
        <v>119</v>
      </c>
      <c r="B159" s="18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196</v>
      </c>
      <c r="H159" s="4">
        <v>1</v>
      </c>
      <c r="I159" s="4">
        <v>195</v>
      </c>
      <c r="J159" s="4">
        <v>0</v>
      </c>
      <c r="K159" s="6">
        <v>30</v>
      </c>
      <c r="L159" s="4">
        <v>5</v>
      </c>
      <c r="M159" s="4">
        <v>25</v>
      </c>
      <c r="N159" s="4">
        <v>0</v>
      </c>
      <c r="O159" s="7">
        <v>78</v>
      </c>
      <c r="P159" s="4">
        <v>5</v>
      </c>
      <c r="Q159" s="4">
        <v>45</v>
      </c>
      <c r="R159" s="4">
        <v>3</v>
      </c>
      <c r="S159" s="4">
        <v>25</v>
      </c>
      <c r="T159" s="4"/>
    </row>
    <row r="160" spans="1:20" x14ac:dyDescent="0.3">
      <c r="A160" s="18" t="s">
        <v>498</v>
      </c>
      <c r="B160" s="18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141</v>
      </c>
      <c r="H160" s="4">
        <v>0</v>
      </c>
      <c r="I160" s="4">
        <v>141</v>
      </c>
      <c r="J160" s="4">
        <v>0</v>
      </c>
      <c r="K160" s="6">
        <v>38</v>
      </c>
      <c r="L160" s="4">
        <v>2</v>
      </c>
      <c r="M160" s="4">
        <v>32</v>
      </c>
      <c r="N160" s="4">
        <v>4</v>
      </c>
      <c r="O160" s="7">
        <v>32</v>
      </c>
      <c r="P160" s="4">
        <v>2</v>
      </c>
      <c r="Q160" s="4">
        <v>15</v>
      </c>
      <c r="R160" s="4">
        <v>4</v>
      </c>
      <c r="S160" s="4">
        <v>11</v>
      </c>
      <c r="T160" s="4"/>
    </row>
    <row r="161" spans="1:20" x14ac:dyDescent="0.3">
      <c r="A161" s="18" t="s">
        <v>27</v>
      </c>
      <c r="B161" s="18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98</v>
      </c>
      <c r="H161" s="4">
        <v>1</v>
      </c>
      <c r="I161" s="4">
        <v>97</v>
      </c>
      <c r="J161" s="4">
        <v>0</v>
      </c>
      <c r="K161" s="6">
        <v>16</v>
      </c>
      <c r="L161" s="4">
        <v>2</v>
      </c>
      <c r="M161" s="4">
        <v>14</v>
      </c>
      <c r="N161" s="4">
        <v>0</v>
      </c>
      <c r="O161" s="7">
        <v>16</v>
      </c>
      <c r="P161" s="4">
        <v>0</v>
      </c>
      <c r="Q161" s="4">
        <v>10</v>
      </c>
      <c r="R161" s="4">
        <v>0</v>
      </c>
      <c r="S161" s="4">
        <v>6</v>
      </c>
      <c r="T161" s="4"/>
    </row>
    <row r="162" spans="1:20" x14ac:dyDescent="0.3">
      <c r="A162" s="18" t="s">
        <v>257</v>
      </c>
      <c r="B162" s="18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104</v>
      </c>
      <c r="H162" s="4">
        <v>1</v>
      </c>
      <c r="I162" s="4">
        <v>103</v>
      </c>
      <c r="J162" s="4">
        <v>0</v>
      </c>
      <c r="K162" s="6">
        <v>9</v>
      </c>
      <c r="L162" s="4">
        <v>1</v>
      </c>
      <c r="M162" s="4">
        <v>8</v>
      </c>
      <c r="N162" s="4">
        <v>0</v>
      </c>
      <c r="O162" s="7">
        <v>9</v>
      </c>
      <c r="P162" s="4">
        <v>1</v>
      </c>
      <c r="Q162" s="4">
        <v>3</v>
      </c>
      <c r="R162" s="4">
        <v>0</v>
      </c>
      <c r="S162" s="4">
        <v>5</v>
      </c>
      <c r="T162" s="4"/>
    </row>
    <row r="163" spans="1:20" x14ac:dyDescent="0.3">
      <c r="A163" s="18" t="s">
        <v>259</v>
      </c>
      <c r="B163" s="18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20</v>
      </c>
      <c r="H163" s="4">
        <v>0</v>
      </c>
      <c r="I163" s="4">
        <v>20</v>
      </c>
      <c r="J163" s="4">
        <v>0</v>
      </c>
      <c r="K163" s="6">
        <v>0</v>
      </c>
      <c r="L163" s="4">
        <v>0</v>
      </c>
      <c r="M163" s="4">
        <v>0</v>
      </c>
      <c r="N163" s="4">
        <v>0</v>
      </c>
      <c r="O163" s="7">
        <v>5</v>
      </c>
      <c r="P163" s="4">
        <v>0</v>
      </c>
      <c r="Q163" s="4">
        <v>5</v>
      </c>
      <c r="R163" s="4">
        <v>0</v>
      </c>
      <c r="S163" s="4">
        <v>0</v>
      </c>
      <c r="T163" s="4"/>
    </row>
    <row r="164" spans="1:20" x14ac:dyDescent="0.3">
      <c r="A164" s="18" t="s">
        <v>387</v>
      </c>
      <c r="B164" s="18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97</v>
      </c>
      <c r="H164" s="4">
        <v>1</v>
      </c>
      <c r="I164" s="4">
        <v>96</v>
      </c>
      <c r="J164" s="4">
        <v>0</v>
      </c>
      <c r="K164" s="6">
        <v>12</v>
      </c>
      <c r="L164" s="4">
        <v>0</v>
      </c>
      <c r="M164" s="4">
        <v>12</v>
      </c>
      <c r="N164" s="4">
        <v>0</v>
      </c>
      <c r="O164" s="7">
        <v>11</v>
      </c>
      <c r="P164" s="4">
        <v>0</v>
      </c>
      <c r="Q164" s="4">
        <v>6</v>
      </c>
      <c r="R164" s="4">
        <v>0</v>
      </c>
      <c r="S164" s="4">
        <v>5</v>
      </c>
      <c r="T164" s="4"/>
    </row>
    <row r="165" spans="1:20" x14ac:dyDescent="0.3">
      <c r="A165" s="18" t="s">
        <v>304</v>
      </c>
      <c r="B165" s="18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103</v>
      </c>
      <c r="H165" s="4">
        <v>2</v>
      </c>
      <c r="I165" s="4">
        <v>101</v>
      </c>
      <c r="J165" s="4">
        <v>0</v>
      </c>
      <c r="K165" s="6">
        <v>18</v>
      </c>
      <c r="L165" s="4">
        <v>2</v>
      </c>
      <c r="M165" s="4">
        <v>16</v>
      </c>
      <c r="N165" s="4">
        <v>0</v>
      </c>
      <c r="O165" s="7">
        <v>8</v>
      </c>
      <c r="P165" s="4">
        <v>1</v>
      </c>
      <c r="Q165" s="4">
        <v>6</v>
      </c>
      <c r="R165" s="4">
        <v>0</v>
      </c>
      <c r="S165" s="4">
        <v>1</v>
      </c>
      <c r="T165" s="4"/>
    </row>
    <row r="166" spans="1:20" x14ac:dyDescent="0.3">
      <c r="A166" s="18" t="s">
        <v>525</v>
      </c>
      <c r="B166" s="18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188</v>
      </c>
      <c r="H166" s="4">
        <v>0</v>
      </c>
      <c r="I166" s="4">
        <v>188</v>
      </c>
      <c r="J166" s="4">
        <v>0</v>
      </c>
      <c r="K166" s="6">
        <v>45</v>
      </c>
      <c r="L166" s="4">
        <v>0</v>
      </c>
      <c r="M166" s="4">
        <v>44</v>
      </c>
      <c r="N166" s="4">
        <v>1</v>
      </c>
      <c r="O166" s="7">
        <v>22</v>
      </c>
      <c r="P166" s="4">
        <v>5</v>
      </c>
      <c r="Q166" s="4">
        <v>12</v>
      </c>
      <c r="R166" s="4">
        <v>0</v>
      </c>
      <c r="S166" s="4">
        <v>5</v>
      </c>
      <c r="T166" s="4"/>
    </row>
    <row r="167" spans="1:20" x14ac:dyDescent="0.3">
      <c r="A167" s="18" t="s">
        <v>409</v>
      </c>
      <c r="B167" s="18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115</v>
      </c>
      <c r="H167" s="4">
        <v>2</v>
      </c>
      <c r="I167" s="4">
        <v>113</v>
      </c>
      <c r="J167" s="4">
        <v>0</v>
      </c>
      <c r="K167" s="6">
        <v>21</v>
      </c>
      <c r="L167" s="4">
        <v>1</v>
      </c>
      <c r="M167" s="4">
        <v>19</v>
      </c>
      <c r="N167" s="4">
        <v>1</v>
      </c>
      <c r="O167" s="7">
        <v>30</v>
      </c>
      <c r="P167" s="4">
        <v>4</v>
      </c>
      <c r="Q167" s="4">
        <v>18</v>
      </c>
      <c r="R167" s="4">
        <v>1</v>
      </c>
      <c r="S167" s="4">
        <v>7</v>
      </c>
      <c r="T167" s="4"/>
    </row>
    <row r="168" spans="1:20" x14ac:dyDescent="0.3">
      <c r="A168" s="18" t="s">
        <v>174</v>
      </c>
      <c r="B168" s="18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147</v>
      </c>
      <c r="H168" s="4">
        <v>1</v>
      </c>
      <c r="I168" s="4">
        <v>146</v>
      </c>
      <c r="J168" s="4">
        <v>0</v>
      </c>
      <c r="K168" s="6">
        <v>16</v>
      </c>
      <c r="L168" s="4">
        <v>0</v>
      </c>
      <c r="M168" s="4">
        <v>15</v>
      </c>
      <c r="N168" s="4">
        <v>1</v>
      </c>
      <c r="O168" s="7">
        <v>19</v>
      </c>
      <c r="P168" s="4">
        <v>1</v>
      </c>
      <c r="Q168" s="4">
        <v>12</v>
      </c>
      <c r="R168" s="4">
        <v>0</v>
      </c>
      <c r="S168" s="4">
        <v>6</v>
      </c>
      <c r="T168" s="4"/>
    </row>
    <row r="169" spans="1:20" x14ac:dyDescent="0.3">
      <c r="A169" s="18" t="s">
        <v>69</v>
      </c>
      <c r="B169" s="18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265</v>
      </c>
      <c r="H169" s="4">
        <v>0</v>
      </c>
      <c r="I169" s="4">
        <v>265</v>
      </c>
      <c r="J169" s="4">
        <v>0</v>
      </c>
      <c r="K169" s="6">
        <v>36</v>
      </c>
      <c r="L169" s="4">
        <v>2</v>
      </c>
      <c r="M169" s="4">
        <v>32</v>
      </c>
      <c r="N169" s="4">
        <v>2</v>
      </c>
      <c r="O169" s="7">
        <v>38</v>
      </c>
      <c r="P169" s="4">
        <v>3</v>
      </c>
      <c r="Q169" s="4">
        <v>18</v>
      </c>
      <c r="R169" s="4">
        <v>2</v>
      </c>
      <c r="S169" s="4">
        <v>15</v>
      </c>
      <c r="T169" s="4"/>
    </row>
    <row r="170" spans="1:20" x14ac:dyDescent="0.3">
      <c r="A170" s="18" t="s">
        <v>444</v>
      </c>
      <c r="B170" s="18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477</v>
      </c>
      <c r="H170" s="4">
        <v>3</v>
      </c>
      <c r="I170" s="4">
        <v>474</v>
      </c>
      <c r="J170" s="4">
        <v>0</v>
      </c>
      <c r="K170" s="6">
        <v>73</v>
      </c>
      <c r="L170" s="4">
        <v>8</v>
      </c>
      <c r="M170" s="4">
        <v>64</v>
      </c>
      <c r="N170" s="4">
        <v>1</v>
      </c>
      <c r="O170" s="7">
        <v>81</v>
      </c>
      <c r="P170" s="4">
        <v>13</v>
      </c>
      <c r="Q170" s="4">
        <v>37</v>
      </c>
      <c r="R170" s="4">
        <v>7</v>
      </c>
      <c r="S170" s="4">
        <v>24</v>
      </c>
      <c r="T170" s="4"/>
    </row>
    <row r="171" spans="1:20" x14ac:dyDescent="0.3">
      <c r="A171" s="18" t="s">
        <v>318</v>
      </c>
      <c r="B171" s="18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142</v>
      </c>
      <c r="H171" s="4">
        <v>1</v>
      </c>
      <c r="I171" s="4">
        <v>141</v>
      </c>
      <c r="J171" s="4">
        <v>0</v>
      </c>
      <c r="K171" s="6">
        <v>101</v>
      </c>
      <c r="L171" s="4">
        <v>11</v>
      </c>
      <c r="M171" s="4">
        <v>89</v>
      </c>
      <c r="N171" s="4">
        <v>1</v>
      </c>
      <c r="O171" s="7">
        <v>12</v>
      </c>
      <c r="P171" s="4">
        <v>2</v>
      </c>
      <c r="Q171" s="4">
        <v>6</v>
      </c>
      <c r="R171" s="4">
        <v>2</v>
      </c>
      <c r="S171" s="4">
        <v>2</v>
      </c>
      <c r="T171" s="4"/>
    </row>
    <row r="172" spans="1:20" x14ac:dyDescent="0.3">
      <c r="A172" s="18" t="s">
        <v>391</v>
      </c>
      <c r="B172" s="18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100</v>
      </c>
      <c r="H172" s="4">
        <v>0</v>
      </c>
      <c r="I172" s="4">
        <v>100</v>
      </c>
      <c r="J172" s="4">
        <v>0</v>
      </c>
      <c r="K172" s="6">
        <v>21</v>
      </c>
      <c r="L172" s="4">
        <v>2</v>
      </c>
      <c r="M172" s="4">
        <v>19</v>
      </c>
      <c r="N172" s="4">
        <v>0</v>
      </c>
      <c r="O172" s="7">
        <v>7</v>
      </c>
      <c r="P172" s="4">
        <v>0</v>
      </c>
      <c r="Q172" s="4">
        <v>4</v>
      </c>
      <c r="R172" s="4">
        <v>0</v>
      </c>
      <c r="S172" s="4">
        <v>3</v>
      </c>
      <c r="T172" s="4"/>
    </row>
    <row r="173" spans="1:20" x14ac:dyDescent="0.3">
      <c r="A173" s="18" t="s">
        <v>330</v>
      </c>
      <c r="B173" s="18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50</v>
      </c>
      <c r="H173" s="4">
        <v>0</v>
      </c>
      <c r="I173" s="4">
        <v>50</v>
      </c>
      <c r="J173" s="4">
        <v>0</v>
      </c>
      <c r="K173" s="6">
        <v>6</v>
      </c>
      <c r="L173" s="4">
        <v>0</v>
      </c>
      <c r="M173" s="4">
        <v>6</v>
      </c>
      <c r="N173" s="4">
        <v>0</v>
      </c>
      <c r="O173" s="7">
        <v>4</v>
      </c>
      <c r="P173" s="4">
        <v>0</v>
      </c>
      <c r="Q173" s="4">
        <v>4</v>
      </c>
      <c r="R173" s="4">
        <v>0</v>
      </c>
      <c r="S173" s="4">
        <v>0</v>
      </c>
      <c r="T173" s="4"/>
    </row>
    <row r="174" spans="1:20" x14ac:dyDescent="0.3">
      <c r="A174" s="18" t="s">
        <v>389</v>
      </c>
      <c r="B174" s="18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118</v>
      </c>
      <c r="H174" s="4">
        <v>1</v>
      </c>
      <c r="I174" s="4">
        <v>117</v>
      </c>
      <c r="J174" s="4">
        <v>0</v>
      </c>
      <c r="K174" s="6">
        <v>24</v>
      </c>
      <c r="L174" s="4">
        <v>1</v>
      </c>
      <c r="M174" s="4">
        <v>21</v>
      </c>
      <c r="N174" s="4">
        <v>2</v>
      </c>
      <c r="O174" s="7">
        <v>12</v>
      </c>
      <c r="P174" s="4">
        <v>0</v>
      </c>
      <c r="Q174" s="4">
        <v>6</v>
      </c>
      <c r="R174" s="4">
        <v>1</v>
      </c>
      <c r="S174" s="4">
        <v>5</v>
      </c>
      <c r="T174" s="4"/>
    </row>
    <row r="175" spans="1:20" x14ac:dyDescent="0.3">
      <c r="A175" s="18" t="s">
        <v>263</v>
      </c>
      <c r="B175" s="18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41</v>
      </c>
      <c r="H175" s="4">
        <v>0</v>
      </c>
      <c r="I175" s="4">
        <v>41</v>
      </c>
      <c r="J175" s="4">
        <v>0</v>
      </c>
      <c r="K175" s="6">
        <v>7</v>
      </c>
      <c r="L175" s="4">
        <v>0</v>
      </c>
      <c r="M175" s="4">
        <v>6</v>
      </c>
      <c r="N175" s="4">
        <v>1</v>
      </c>
      <c r="O175" s="7">
        <v>5</v>
      </c>
      <c r="P175" s="4">
        <v>0</v>
      </c>
      <c r="Q175" s="4">
        <v>5</v>
      </c>
      <c r="R175" s="4">
        <v>0</v>
      </c>
      <c r="S175" s="4">
        <v>0</v>
      </c>
      <c r="T175" s="4"/>
    </row>
    <row r="176" spans="1:20" x14ac:dyDescent="0.3">
      <c r="A176" s="18" t="s">
        <v>470</v>
      </c>
      <c r="B176" s="18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67</v>
      </c>
      <c r="H176" s="4">
        <v>0</v>
      </c>
      <c r="I176" s="4">
        <v>67</v>
      </c>
      <c r="J176" s="4">
        <v>0</v>
      </c>
      <c r="K176" s="6">
        <v>3</v>
      </c>
      <c r="L176" s="4">
        <v>0</v>
      </c>
      <c r="M176" s="4">
        <v>3</v>
      </c>
      <c r="N176" s="4">
        <v>0</v>
      </c>
      <c r="O176" s="7">
        <v>8</v>
      </c>
      <c r="P176" s="4">
        <v>2</v>
      </c>
      <c r="Q176" s="4">
        <v>4</v>
      </c>
      <c r="R176" s="4">
        <v>0</v>
      </c>
      <c r="S176" s="4">
        <v>2</v>
      </c>
      <c r="T176" s="4"/>
    </row>
    <row r="177" spans="1:20" x14ac:dyDescent="0.3">
      <c r="A177" s="18" t="s">
        <v>536</v>
      </c>
      <c r="B177" s="18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30</v>
      </c>
      <c r="H177" s="4">
        <v>1</v>
      </c>
      <c r="I177" s="4">
        <v>29</v>
      </c>
      <c r="J177" s="4">
        <v>0</v>
      </c>
      <c r="K177" s="6">
        <v>5</v>
      </c>
      <c r="L177" s="4">
        <v>0</v>
      </c>
      <c r="M177" s="4">
        <v>5</v>
      </c>
      <c r="N177" s="4">
        <v>0</v>
      </c>
      <c r="O177" s="7">
        <v>16</v>
      </c>
      <c r="P177" s="4">
        <v>2</v>
      </c>
      <c r="Q177" s="4">
        <v>12</v>
      </c>
      <c r="R177" s="4">
        <v>1</v>
      </c>
      <c r="S177" s="4">
        <v>1</v>
      </c>
      <c r="T177" s="4"/>
    </row>
    <row r="178" spans="1:20" x14ac:dyDescent="0.3">
      <c r="A178" s="18" t="s">
        <v>246</v>
      </c>
      <c r="B178" s="18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243</v>
      </c>
      <c r="H178" s="4">
        <v>0</v>
      </c>
      <c r="I178" s="4">
        <v>243</v>
      </c>
      <c r="J178" s="4">
        <v>0</v>
      </c>
      <c r="K178" s="6">
        <v>38</v>
      </c>
      <c r="L178" s="4">
        <v>5</v>
      </c>
      <c r="M178" s="4">
        <v>33</v>
      </c>
      <c r="N178" s="4">
        <v>0</v>
      </c>
      <c r="O178" s="7">
        <v>27</v>
      </c>
      <c r="P178" s="4">
        <v>2</v>
      </c>
      <c r="Q178" s="4">
        <v>19</v>
      </c>
      <c r="R178" s="4">
        <v>3</v>
      </c>
      <c r="S178" s="4">
        <v>3</v>
      </c>
      <c r="T178" s="4"/>
    </row>
    <row r="179" spans="1:20" x14ac:dyDescent="0.3">
      <c r="A179" s="18" t="s">
        <v>460</v>
      </c>
      <c r="B179" s="18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76</v>
      </c>
      <c r="H179" s="4">
        <v>0</v>
      </c>
      <c r="I179" s="4">
        <v>76</v>
      </c>
      <c r="J179" s="4">
        <v>0</v>
      </c>
      <c r="K179" s="6">
        <v>23</v>
      </c>
      <c r="L179" s="4">
        <v>5</v>
      </c>
      <c r="M179" s="4">
        <v>16</v>
      </c>
      <c r="N179" s="4">
        <v>2</v>
      </c>
      <c r="O179" s="7">
        <v>16</v>
      </c>
      <c r="P179" s="4">
        <v>4</v>
      </c>
      <c r="Q179" s="4">
        <v>3</v>
      </c>
      <c r="R179" s="4">
        <v>1</v>
      </c>
      <c r="S179" s="4">
        <v>8</v>
      </c>
      <c r="T179" s="4"/>
    </row>
    <row r="180" spans="1:20" x14ac:dyDescent="0.3">
      <c r="A180" s="18" t="s">
        <v>425</v>
      </c>
      <c r="B180" s="18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80</v>
      </c>
      <c r="H180" s="4">
        <v>0</v>
      </c>
      <c r="I180" s="4">
        <v>80</v>
      </c>
      <c r="J180" s="4">
        <v>0</v>
      </c>
      <c r="K180" s="6">
        <v>28</v>
      </c>
      <c r="L180" s="4">
        <v>1</v>
      </c>
      <c r="M180" s="4">
        <v>25</v>
      </c>
      <c r="N180" s="4">
        <v>2</v>
      </c>
      <c r="O180" s="7">
        <v>10</v>
      </c>
      <c r="P180" s="4">
        <v>1</v>
      </c>
      <c r="Q180" s="4">
        <v>8</v>
      </c>
      <c r="R180" s="4">
        <v>1</v>
      </c>
      <c r="S180" s="4">
        <v>0</v>
      </c>
      <c r="T180" s="4"/>
    </row>
    <row r="181" spans="1:20" x14ac:dyDescent="0.3">
      <c r="A181" s="18" t="s">
        <v>96</v>
      </c>
      <c r="B181" s="18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33</v>
      </c>
      <c r="H181" s="4">
        <v>0</v>
      </c>
      <c r="I181" s="4">
        <v>33</v>
      </c>
      <c r="J181" s="4">
        <v>0</v>
      </c>
      <c r="K181" s="6">
        <v>5</v>
      </c>
      <c r="L181" s="4">
        <v>0</v>
      </c>
      <c r="M181" s="4">
        <v>5</v>
      </c>
      <c r="N181" s="4">
        <v>0</v>
      </c>
      <c r="O181" s="7">
        <v>2</v>
      </c>
      <c r="P181" s="4">
        <v>0</v>
      </c>
      <c r="Q181" s="4">
        <v>1</v>
      </c>
      <c r="R181" s="4">
        <v>1</v>
      </c>
      <c r="S181" s="4">
        <v>0</v>
      </c>
      <c r="T181" s="4"/>
    </row>
    <row r="182" spans="1:20" x14ac:dyDescent="0.3">
      <c r="A182" s="18" t="s">
        <v>267</v>
      </c>
      <c r="B182" s="18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54</v>
      </c>
      <c r="H182" s="4">
        <v>0</v>
      </c>
      <c r="I182" s="4">
        <v>54</v>
      </c>
      <c r="J182" s="4">
        <v>0</v>
      </c>
      <c r="K182" s="6">
        <v>4</v>
      </c>
      <c r="L182" s="4">
        <v>0</v>
      </c>
      <c r="M182" s="4">
        <v>4</v>
      </c>
      <c r="N182" s="4">
        <v>0</v>
      </c>
      <c r="O182" s="7">
        <v>5</v>
      </c>
      <c r="P182" s="4">
        <v>1</v>
      </c>
      <c r="Q182" s="4">
        <v>4</v>
      </c>
      <c r="R182" s="4">
        <v>0</v>
      </c>
      <c r="S182" s="4">
        <v>0</v>
      </c>
      <c r="T182" s="4"/>
    </row>
    <row r="183" spans="1:20" x14ac:dyDescent="0.3">
      <c r="A183" s="18" t="s">
        <v>543</v>
      </c>
      <c r="B183" s="18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1603</v>
      </c>
      <c r="H183" s="4">
        <v>1</v>
      </c>
      <c r="I183" s="4">
        <v>1600</v>
      </c>
      <c r="J183" s="4">
        <v>2</v>
      </c>
      <c r="K183" s="6">
        <v>66</v>
      </c>
      <c r="L183" s="4">
        <v>6</v>
      </c>
      <c r="M183" s="4">
        <v>56</v>
      </c>
      <c r="N183" s="4">
        <v>4</v>
      </c>
      <c r="O183" s="7">
        <v>155</v>
      </c>
      <c r="P183" s="4">
        <v>23</v>
      </c>
      <c r="Q183" s="4">
        <v>71</v>
      </c>
      <c r="R183" s="4">
        <v>5</v>
      </c>
      <c r="S183" s="4">
        <v>56</v>
      </c>
      <c r="T183" s="4"/>
    </row>
    <row r="184" spans="1:20" x14ac:dyDescent="0.3">
      <c r="A184" s="18" t="s">
        <v>250</v>
      </c>
      <c r="B184" s="18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148</v>
      </c>
      <c r="H184" s="4">
        <v>0</v>
      </c>
      <c r="I184" s="4">
        <v>148</v>
      </c>
      <c r="J184" s="4">
        <v>0</v>
      </c>
      <c r="K184" s="6">
        <v>48</v>
      </c>
      <c r="L184" s="4">
        <v>2</v>
      </c>
      <c r="M184" s="4">
        <v>44</v>
      </c>
      <c r="N184" s="4">
        <v>2</v>
      </c>
      <c r="O184" s="7">
        <v>16</v>
      </c>
      <c r="P184" s="4">
        <v>1</v>
      </c>
      <c r="Q184" s="4">
        <v>10</v>
      </c>
      <c r="R184" s="4">
        <v>1</v>
      </c>
      <c r="S184" s="4">
        <v>4</v>
      </c>
      <c r="T184" s="4"/>
    </row>
    <row r="185" spans="1:20" x14ac:dyDescent="0.3">
      <c r="A185" s="18" t="s">
        <v>519</v>
      </c>
      <c r="B185" s="18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243</v>
      </c>
      <c r="H185" s="4">
        <v>2</v>
      </c>
      <c r="I185" s="4">
        <v>241</v>
      </c>
      <c r="J185" s="4">
        <v>0</v>
      </c>
      <c r="K185" s="6">
        <v>67</v>
      </c>
      <c r="L185" s="4">
        <v>1</v>
      </c>
      <c r="M185" s="4">
        <v>66</v>
      </c>
      <c r="N185" s="4">
        <v>0</v>
      </c>
      <c r="O185" s="7">
        <v>63</v>
      </c>
      <c r="P185" s="4">
        <v>7</v>
      </c>
      <c r="Q185" s="4">
        <v>46</v>
      </c>
      <c r="R185" s="4">
        <v>3</v>
      </c>
      <c r="S185" s="4">
        <v>7</v>
      </c>
      <c r="T185" s="4"/>
    </row>
    <row r="186" spans="1:20" x14ac:dyDescent="0.3">
      <c r="A186" s="18" t="s">
        <v>150</v>
      </c>
      <c r="B186" s="18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230</v>
      </c>
      <c r="H186" s="4">
        <v>2</v>
      </c>
      <c r="I186" s="4">
        <v>228</v>
      </c>
      <c r="J186" s="4">
        <v>0</v>
      </c>
      <c r="K186" s="6">
        <v>16</v>
      </c>
      <c r="L186" s="4">
        <v>2</v>
      </c>
      <c r="M186" s="4">
        <v>13</v>
      </c>
      <c r="N186" s="4">
        <v>1</v>
      </c>
      <c r="O186" s="7">
        <v>20</v>
      </c>
      <c r="P186" s="4">
        <v>1</v>
      </c>
      <c r="Q186" s="4">
        <v>6</v>
      </c>
      <c r="R186" s="4">
        <v>1</v>
      </c>
      <c r="S186" s="4">
        <v>12</v>
      </c>
      <c r="T186" s="4"/>
    </row>
    <row r="187" spans="1:20" x14ac:dyDescent="0.3">
      <c r="A187" s="18" t="s">
        <v>220</v>
      </c>
      <c r="B187" s="18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372</v>
      </c>
      <c r="H187" s="4">
        <v>3</v>
      </c>
      <c r="I187" s="4">
        <v>369</v>
      </c>
      <c r="J187" s="4">
        <v>0</v>
      </c>
      <c r="K187" s="6">
        <v>49</v>
      </c>
      <c r="L187" s="4">
        <v>4</v>
      </c>
      <c r="M187" s="4">
        <v>44</v>
      </c>
      <c r="N187" s="4">
        <v>1</v>
      </c>
      <c r="O187" s="7">
        <v>96</v>
      </c>
      <c r="P187" s="4">
        <v>0</v>
      </c>
      <c r="Q187" s="4">
        <v>80</v>
      </c>
      <c r="R187" s="4">
        <v>8</v>
      </c>
      <c r="S187" s="4">
        <v>8</v>
      </c>
      <c r="T187" s="4"/>
    </row>
    <row r="188" spans="1:20" x14ac:dyDescent="0.3">
      <c r="A188" s="18" t="s">
        <v>125</v>
      </c>
      <c r="B188" s="18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126</v>
      </c>
      <c r="H188" s="4">
        <v>1</v>
      </c>
      <c r="I188" s="4">
        <v>124</v>
      </c>
      <c r="J188" s="4">
        <v>1</v>
      </c>
      <c r="K188" s="6">
        <v>16</v>
      </c>
      <c r="L188" s="4">
        <v>3</v>
      </c>
      <c r="M188" s="4">
        <v>12</v>
      </c>
      <c r="N188" s="4">
        <v>1</v>
      </c>
      <c r="O188" s="7">
        <v>35</v>
      </c>
      <c r="P188" s="4">
        <v>1</v>
      </c>
      <c r="Q188" s="4">
        <v>14</v>
      </c>
      <c r="R188" s="4">
        <v>2</v>
      </c>
      <c r="S188" s="4">
        <v>18</v>
      </c>
      <c r="T188" s="4"/>
    </row>
    <row r="189" spans="1:20" x14ac:dyDescent="0.3">
      <c r="A189" s="18" t="s">
        <v>154</v>
      </c>
      <c r="B189" s="18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153</v>
      </c>
      <c r="H189" s="4">
        <v>0</v>
      </c>
      <c r="I189" s="4">
        <v>153</v>
      </c>
      <c r="J189" s="4">
        <v>0</v>
      </c>
      <c r="K189" s="6">
        <v>5</v>
      </c>
      <c r="L189" s="4">
        <v>0</v>
      </c>
      <c r="M189" s="4">
        <v>5</v>
      </c>
      <c r="N189" s="4">
        <v>0</v>
      </c>
      <c r="O189" s="7">
        <v>9</v>
      </c>
      <c r="P189" s="4">
        <v>1</v>
      </c>
      <c r="Q189" s="4">
        <v>3</v>
      </c>
      <c r="R189" s="4">
        <v>1</v>
      </c>
      <c r="S189" s="4">
        <v>4</v>
      </c>
      <c r="T189" s="4"/>
    </row>
    <row r="190" spans="1:20" x14ac:dyDescent="0.3">
      <c r="A190" s="18" t="s">
        <v>399</v>
      </c>
      <c r="B190" s="18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268</v>
      </c>
      <c r="H190" s="4">
        <v>0</v>
      </c>
      <c r="I190" s="4">
        <v>268</v>
      </c>
      <c r="J190" s="4">
        <v>0</v>
      </c>
      <c r="K190" s="6">
        <v>27</v>
      </c>
      <c r="L190" s="4">
        <v>0</v>
      </c>
      <c r="M190" s="4">
        <v>26</v>
      </c>
      <c r="N190" s="4">
        <v>1</v>
      </c>
      <c r="O190" s="7">
        <v>19</v>
      </c>
      <c r="P190" s="4">
        <v>1</v>
      </c>
      <c r="Q190" s="4">
        <v>6</v>
      </c>
      <c r="R190" s="4">
        <v>0</v>
      </c>
      <c r="S190" s="4">
        <v>12</v>
      </c>
      <c r="T190" s="4"/>
    </row>
    <row r="191" spans="1:20" x14ac:dyDescent="0.3">
      <c r="A191" s="18" t="s">
        <v>105</v>
      </c>
      <c r="B191" s="18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190</v>
      </c>
      <c r="H191" s="4">
        <v>0</v>
      </c>
      <c r="I191" s="4">
        <v>190</v>
      </c>
      <c r="J191" s="4">
        <v>0</v>
      </c>
      <c r="K191" s="6">
        <v>16</v>
      </c>
      <c r="L191" s="4">
        <v>1</v>
      </c>
      <c r="M191" s="4">
        <v>14</v>
      </c>
      <c r="N191" s="4">
        <v>1</v>
      </c>
      <c r="O191" s="7">
        <v>67</v>
      </c>
      <c r="P191" s="4">
        <v>5</v>
      </c>
      <c r="Q191" s="4">
        <v>54</v>
      </c>
      <c r="R191" s="4">
        <v>0</v>
      </c>
      <c r="S191" s="4">
        <v>8</v>
      </c>
      <c r="T191" s="4"/>
    </row>
    <row r="192" spans="1:20" x14ac:dyDescent="0.3">
      <c r="A192" s="18" t="s">
        <v>440</v>
      </c>
      <c r="B192" s="18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142</v>
      </c>
      <c r="H192" s="4">
        <v>0</v>
      </c>
      <c r="I192" s="4">
        <v>142</v>
      </c>
      <c r="J192" s="4">
        <v>0</v>
      </c>
      <c r="K192" s="6">
        <v>18</v>
      </c>
      <c r="L192" s="4">
        <v>0</v>
      </c>
      <c r="M192" s="4">
        <v>17</v>
      </c>
      <c r="N192" s="4">
        <v>1</v>
      </c>
      <c r="O192" s="7">
        <v>17</v>
      </c>
      <c r="P192" s="4">
        <v>1</v>
      </c>
      <c r="Q192" s="4">
        <v>12</v>
      </c>
      <c r="R192" s="4">
        <v>0</v>
      </c>
      <c r="S192" s="4">
        <v>4</v>
      </c>
      <c r="T192" s="4"/>
    </row>
    <row r="193" spans="1:20" x14ac:dyDescent="0.3">
      <c r="A193" s="18" t="s">
        <v>421</v>
      </c>
      <c r="B193" s="18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103</v>
      </c>
      <c r="H193" s="4">
        <v>4</v>
      </c>
      <c r="I193" s="4">
        <v>99</v>
      </c>
      <c r="J193" s="4">
        <v>0</v>
      </c>
      <c r="K193" s="6">
        <v>16</v>
      </c>
      <c r="L193" s="4">
        <v>0</v>
      </c>
      <c r="M193" s="4">
        <v>15</v>
      </c>
      <c r="N193" s="4">
        <v>1</v>
      </c>
      <c r="O193" s="7">
        <v>16</v>
      </c>
      <c r="P193" s="4">
        <v>1</v>
      </c>
      <c r="Q193" s="4">
        <v>10</v>
      </c>
      <c r="R193" s="4">
        <v>1</v>
      </c>
      <c r="S193" s="4">
        <v>4</v>
      </c>
      <c r="T193" s="4"/>
    </row>
    <row r="194" spans="1:20" x14ac:dyDescent="0.3">
      <c r="A194" s="18" t="s">
        <v>162</v>
      </c>
      <c r="B194" s="18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208</v>
      </c>
      <c r="H194" s="4">
        <v>4</v>
      </c>
      <c r="I194" s="4">
        <v>204</v>
      </c>
      <c r="J194" s="4">
        <v>0</v>
      </c>
      <c r="K194" s="6">
        <v>39</v>
      </c>
      <c r="L194" s="4">
        <v>6</v>
      </c>
      <c r="M194" s="4">
        <v>33</v>
      </c>
      <c r="N194" s="4">
        <v>0</v>
      </c>
      <c r="O194" s="7">
        <v>51</v>
      </c>
      <c r="P194" s="4">
        <v>3</v>
      </c>
      <c r="Q194" s="4">
        <v>16</v>
      </c>
      <c r="R194" s="4">
        <v>7</v>
      </c>
      <c r="S194" s="4">
        <v>25</v>
      </c>
      <c r="T194" s="4"/>
    </row>
    <row r="195" spans="1:20" x14ac:dyDescent="0.3">
      <c r="A195" s="18" t="s">
        <v>121</v>
      </c>
      <c r="B195" s="18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95</v>
      </c>
      <c r="H195" s="4">
        <v>0</v>
      </c>
      <c r="I195" s="4">
        <v>95</v>
      </c>
      <c r="J195" s="4">
        <v>0</v>
      </c>
      <c r="K195" s="6">
        <v>17</v>
      </c>
      <c r="L195" s="4">
        <v>0</v>
      </c>
      <c r="M195" s="4">
        <v>17</v>
      </c>
      <c r="N195" s="4">
        <v>0</v>
      </c>
      <c r="O195" s="7">
        <v>7</v>
      </c>
      <c r="P195" s="4">
        <v>1</v>
      </c>
      <c r="Q195" s="4">
        <v>5</v>
      </c>
      <c r="R195" s="4">
        <v>0</v>
      </c>
      <c r="S195" s="4">
        <v>1</v>
      </c>
      <c r="T195" s="4"/>
    </row>
    <row r="196" spans="1:20" x14ac:dyDescent="0.3">
      <c r="A196" s="18" t="s">
        <v>442</v>
      </c>
      <c r="B196" s="18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113</v>
      </c>
      <c r="H196" s="4">
        <v>2</v>
      </c>
      <c r="I196" s="4">
        <v>111</v>
      </c>
      <c r="J196" s="4">
        <v>0</v>
      </c>
      <c r="K196" s="6">
        <v>22</v>
      </c>
      <c r="L196" s="4">
        <v>1</v>
      </c>
      <c r="M196" s="4">
        <v>20</v>
      </c>
      <c r="N196" s="4">
        <v>1</v>
      </c>
      <c r="O196" s="7">
        <v>12</v>
      </c>
      <c r="P196" s="4">
        <v>2</v>
      </c>
      <c r="Q196" s="4">
        <v>7</v>
      </c>
      <c r="R196" s="4">
        <v>0</v>
      </c>
      <c r="S196" s="4">
        <v>3</v>
      </c>
      <c r="T196" s="4"/>
    </row>
    <row r="197" spans="1:20" x14ac:dyDescent="0.3">
      <c r="A197" s="18" t="s">
        <v>145</v>
      </c>
      <c r="B197" s="18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96</v>
      </c>
      <c r="H197" s="4">
        <v>1</v>
      </c>
      <c r="I197" s="4">
        <v>95</v>
      </c>
      <c r="J197" s="4">
        <v>0</v>
      </c>
      <c r="K197" s="6">
        <v>18</v>
      </c>
      <c r="L197" s="4">
        <v>1</v>
      </c>
      <c r="M197" s="4">
        <v>14</v>
      </c>
      <c r="N197" s="4">
        <v>3</v>
      </c>
      <c r="O197" s="7">
        <v>16</v>
      </c>
      <c r="P197" s="4">
        <v>0</v>
      </c>
      <c r="Q197" s="4">
        <v>10</v>
      </c>
      <c r="R197" s="4">
        <v>0</v>
      </c>
      <c r="S197" s="4">
        <v>6</v>
      </c>
      <c r="T197" s="4"/>
    </row>
    <row r="198" spans="1:20" x14ac:dyDescent="0.3">
      <c r="A198" s="18" t="s">
        <v>549</v>
      </c>
      <c r="B198" s="18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155</v>
      </c>
      <c r="H198" s="4">
        <v>1</v>
      </c>
      <c r="I198" s="4">
        <v>154</v>
      </c>
      <c r="J198" s="4">
        <v>0</v>
      </c>
      <c r="K198" s="6">
        <v>25</v>
      </c>
      <c r="L198" s="4">
        <v>1</v>
      </c>
      <c r="M198" s="4">
        <v>24</v>
      </c>
      <c r="N198" s="4">
        <v>0</v>
      </c>
      <c r="O198" s="7">
        <v>12</v>
      </c>
      <c r="P198" s="4">
        <v>3</v>
      </c>
      <c r="Q198" s="4">
        <v>3</v>
      </c>
      <c r="R198" s="4">
        <v>1</v>
      </c>
      <c r="S198" s="4">
        <v>5</v>
      </c>
      <c r="T198" s="4"/>
    </row>
    <row r="199" spans="1:20" x14ac:dyDescent="0.3">
      <c r="A199" s="18" t="s">
        <v>504</v>
      </c>
      <c r="B199" s="18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354</v>
      </c>
      <c r="H199" s="4">
        <v>0</v>
      </c>
      <c r="I199" s="4">
        <v>353</v>
      </c>
      <c r="J199" s="4">
        <v>1</v>
      </c>
      <c r="K199" s="6">
        <v>43</v>
      </c>
      <c r="L199" s="4">
        <v>3</v>
      </c>
      <c r="M199" s="4">
        <v>39</v>
      </c>
      <c r="N199" s="4">
        <v>1</v>
      </c>
      <c r="O199" s="7">
        <v>55</v>
      </c>
      <c r="P199" s="4">
        <v>5</v>
      </c>
      <c r="Q199" s="4">
        <v>25</v>
      </c>
      <c r="R199" s="4">
        <v>1</v>
      </c>
      <c r="S199" s="4">
        <v>24</v>
      </c>
      <c r="T199" s="4"/>
    </row>
    <row r="200" spans="1:20" x14ac:dyDescent="0.3">
      <c r="A200" s="18" t="s">
        <v>539</v>
      </c>
      <c r="B200" s="18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125</v>
      </c>
      <c r="H200" s="4">
        <v>0</v>
      </c>
      <c r="I200" s="4">
        <v>125</v>
      </c>
      <c r="J200" s="4">
        <v>0</v>
      </c>
      <c r="K200" s="6">
        <v>11</v>
      </c>
      <c r="L200" s="4">
        <v>0</v>
      </c>
      <c r="M200" s="4">
        <v>11</v>
      </c>
      <c r="N200" s="4">
        <v>0</v>
      </c>
      <c r="O200" s="7">
        <v>18</v>
      </c>
      <c r="P200" s="4">
        <v>2</v>
      </c>
      <c r="Q200" s="4">
        <v>14</v>
      </c>
      <c r="R200" s="4">
        <v>2</v>
      </c>
      <c r="S200" s="4">
        <v>0</v>
      </c>
      <c r="T200" s="4"/>
    </row>
    <row r="201" spans="1:20" x14ac:dyDescent="0.3">
      <c r="A201" s="18" t="s">
        <v>468</v>
      </c>
      <c r="B201" s="18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188</v>
      </c>
      <c r="H201" s="4">
        <v>3</v>
      </c>
      <c r="I201" s="4">
        <v>185</v>
      </c>
      <c r="J201" s="4">
        <v>0</v>
      </c>
      <c r="K201" s="6">
        <v>43</v>
      </c>
      <c r="L201" s="4">
        <v>3</v>
      </c>
      <c r="M201" s="4">
        <v>40</v>
      </c>
      <c r="N201" s="4">
        <v>0</v>
      </c>
      <c r="O201" s="7">
        <v>16</v>
      </c>
      <c r="P201" s="4">
        <v>4</v>
      </c>
      <c r="Q201" s="4">
        <v>8</v>
      </c>
      <c r="R201" s="4">
        <v>2</v>
      </c>
      <c r="S201" s="4">
        <v>2</v>
      </c>
      <c r="T201" s="4"/>
    </row>
    <row r="202" spans="1:20" x14ac:dyDescent="0.3">
      <c r="A202" s="18" t="s">
        <v>138</v>
      </c>
      <c r="B202" s="18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610</v>
      </c>
      <c r="H202" s="4">
        <v>3</v>
      </c>
      <c r="I202" s="4">
        <v>606</v>
      </c>
      <c r="J202" s="4">
        <v>1</v>
      </c>
      <c r="K202" s="6">
        <v>74</v>
      </c>
      <c r="L202" s="4">
        <v>3</v>
      </c>
      <c r="M202" s="4">
        <v>71</v>
      </c>
      <c r="N202" s="4">
        <v>0</v>
      </c>
      <c r="O202" s="7">
        <v>70</v>
      </c>
      <c r="P202" s="4">
        <v>2</v>
      </c>
      <c r="Q202" s="4">
        <v>52</v>
      </c>
      <c r="R202" s="4">
        <v>1</v>
      </c>
      <c r="S202" s="4">
        <v>15</v>
      </c>
      <c r="T202" s="4"/>
    </row>
    <row r="203" spans="1:20" x14ac:dyDescent="0.3">
      <c r="A203" s="18" t="s">
        <v>218</v>
      </c>
      <c r="B203" s="18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136</v>
      </c>
      <c r="H203" s="4">
        <v>1</v>
      </c>
      <c r="I203" s="4">
        <v>135</v>
      </c>
      <c r="J203" s="4">
        <v>0</v>
      </c>
      <c r="K203" s="6">
        <v>20</v>
      </c>
      <c r="L203" s="4">
        <v>2</v>
      </c>
      <c r="M203" s="4">
        <v>18</v>
      </c>
      <c r="N203" s="4">
        <v>0</v>
      </c>
      <c r="O203" s="7">
        <v>12</v>
      </c>
      <c r="P203" s="4">
        <v>1</v>
      </c>
      <c r="Q203" s="4">
        <v>9</v>
      </c>
      <c r="R203" s="4">
        <v>1</v>
      </c>
      <c r="S203" s="4">
        <v>1</v>
      </c>
      <c r="T203" s="4"/>
    </row>
    <row r="204" spans="1:20" x14ac:dyDescent="0.3">
      <c r="A204" s="18" t="s">
        <v>495</v>
      </c>
      <c r="B204" s="18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387</v>
      </c>
      <c r="H204" s="4">
        <v>2</v>
      </c>
      <c r="I204" s="4">
        <v>385</v>
      </c>
      <c r="J204" s="4">
        <v>0</v>
      </c>
      <c r="K204" s="6">
        <v>39</v>
      </c>
      <c r="L204" s="4">
        <v>3</v>
      </c>
      <c r="M204" s="4">
        <v>35</v>
      </c>
      <c r="N204" s="4">
        <v>1</v>
      </c>
      <c r="O204" s="7">
        <v>41</v>
      </c>
      <c r="P204" s="4">
        <v>4</v>
      </c>
      <c r="Q204" s="4">
        <v>25</v>
      </c>
      <c r="R204" s="4">
        <v>1</v>
      </c>
      <c r="S204" s="4">
        <v>11</v>
      </c>
      <c r="T204" s="4"/>
    </row>
    <row r="205" spans="1:20" x14ac:dyDescent="0.3">
      <c r="A205" s="18" t="s">
        <v>521</v>
      </c>
      <c r="B205" s="18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235</v>
      </c>
      <c r="H205" s="4">
        <v>0</v>
      </c>
      <c r="I205" s="4">
        <v>234</v>
      </c>
      <c r="J205" s="4">
        <v>1</v>
      </c>
      <c r="K205" s="6">
        <v>41</v>
      </c>
      <c r="L205" s="4">
        <v>0</v>
      </c>
      <c r="M205" s="4">
        <v>39</v>
      </c>
      <c r="N205" s="4">
        <v>2</v>
      </c>
      <c r="O205" s="7">
        <v>37</v>
      </c>
      <c r="P205" s="4">
        <v>3</v>
      </c>
      <c r="Q205" s="4">
        <v>26</v>
      </c>
      <c r="R205" s="4">
        <v>2</v>
      </c>
      <c r="S205" s="4">
        <v>6</v>
      </c>
      <c r="T205" s="4"/>
    </row>
    <row r="206" spans="1:20" x14ac:dyDescent="0.3">
      <c r="A206" s="18" t="s">
        <v>351</v>
      </c>
      <c r="B206" s="18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202</v>
      </c>
      <c r="H206" s="4">
        <v>2</v>
      </c>
      <c r="I206" s="4">
        <v>200</v>
      </c>
      <c r="J206" s="4">
        <v>0</v>
      </c>
      <c r="K206" s="6">
        <v>17</v>
      </c>
      <c r="L206" s="4">
        <v>1</v>
      </c>
      <c r="M206" s="4">
        <v>16</v>
      </c>
      <c r="N206" s="4">
        <v>0</v>
      </c>
      <c r="O206" s="7">
        <v>17</v>
      </c>
      <c r="P206" s="4">
        <v>2</v>
      </c>
      <c r="Q206" s="4">
        <v>4</v>
      </c>
      <c r="R206" s="4">
        <v>0</v>
      </c>
      <c r="S206" s="4">
        <v>11</v>
      </c>
      <c r="T206" s="4"/>
    </row>
    <row r="207" spans="1:20" x14ac:dyDescent="0.3">
      <c r="A207" s="18" t="s">
        <v>384</v>
      </c>
      <c r="B207" s="18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183</v>
      </c>
      <c r="H207" s="4">
        <v>0</v>
      </c>
      <c r="I207" s="4">
        <v>183</v>
      </c>
      <c r="J207" s="4">
        <v>0</v>
      </c>
      <c r="K207" s="6">
        <v>43</v>
      </c>
      <c r="L207" s="4">
        <v>1</v>
      </c>
      <c r="M207" s="4">
        <v>40</v>
      </c>
      <c r="N207" s="4">
        <v>2</v>
      </c>
      <c r="O207" s="7">
        <v>24</v>
      </c>
      <c r="P207" s="4">
        <v>5</v>
      </c>
      <c r="Q207" s="4">
        <v>12</v>
      </c>
      <c r="R207" s="4">
        <v>1</v>
      </c>
      <c r="S207" s="4">
        <v>6</v>
      </c>
      <c r="T207" s="4"/>
    </row>
    <row r="208" spans="1:20" x14ac:dyDescent="0.3">
      <c r="A208" s="18" t="s">
        <v>380</v>
      </c>
      <c r="B208" s="18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90</v>
      </c>
      <c r="H208" s="4">
        <v>0</v>
      </c>
      <c r="I208" s="4">
        <v>90</v>
      </c>
      <c r="J208" s="4">
        <v>0</v>
      </c>
      <c r="K208" s="6">
        <v>20</v>
      </c>
      <c r="L208" s="4">
        <v>0</v>
      </c>
      <c r="M208" s="4">
        <v>20</v>
      </c>
      <c r="N208" s="4">
        <v>0</v>
      </c>
      <c r="O208" s="7">
        <v>3</v>
      </c>
      <c r="P208" s="4">
        <v>0</v>
      </c>
      <c r="Q208" s="4">
        <v>1</v>
      </c>
      <c r="R208" s="4">
        <v>0</v>
      </c>
      <c r="S208" s="4">
        <v>2</v>
      </c>
      <c r="T208" s="4"/>
    </row>
    <row r="209" spans="1:20" x14ac:dyDescent="0.3">
      <c r="A209" s="18" t="s">
        <v>110</v>
      </c>
      <c r="B209" s="18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178</v>
      </c>
      <c r="H209" s="4">
        <v>1</v>
      </c>
      <c r="I209" s="4">
        <v>177</v>
      </c>
      <c r="J209" s="4">
        <v>0</v>
      </c>
      <c r="K209" s="6">
        <v>15</v>
      </c>
      <c r="L209" s="4">
        <v>3</v>
      </c>
      <c r="M209" s="4">
        <v>12</v>
      </c>
      <c r="N209" s="4">
        <v>0</v>
      </c>
      <c r="O209" s="7">
        <v>14</v>
      </c>
      <c r="P209" s="4">
        <v>0</v>
      </c>
      <c r="Q209" s="4">
        <v>4</v>
      </c>
      <c r="R209" s="4">
        <v>1</v>
      </c>
      <c r="S209" s="4">
        <v>9</v>
      </c>
      <c r="T209" s="4"/>
    </row>
    <row r="210" spans="1:20" x14ac:dyDescent="0.3">
      <c r="A210" s="18" t="s">
        <v>534</v>
      </c>
      <c r="B210" s="18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441</v>
      </c>
      <c r="H210" s="4">
        <v>0</v>
      </c>
      <c r="I210" s="4">
        <v>440</v>
      </c>
      <c r="J210" s="4">
        <v>1</v>
      </c>
      <c r="K210" s="6">
        <v>43</v>
      </c>
      <c r="L210" s="4">
        <v>2</v>
      </c>
      <c r="M210" s="4">
        <v>41</v>
      </c>
      <c r="N210" s="4">
        <v>0</v>
      </c>
      <c r="O210" s="7">
        <v>33</v>
      </c>
      <c r="P210" s="4">
        <v>1</v>
      </c>
      <c r="Q210" s="4">
        <v>20</v>
      </c>
      <c r="R210" s="4">
        <v>2</v>
      </c>
      <c r="S210" s="4">
        <v>10</v>
      </c>
      <c r="T210" s="4"/>
    </row>
    <row r="211" spans="1:20" x14ac:dyDescent="0.3">
      <c r="A211" s="18" t="s">
        <v>558</v>
      </c>
      <c r="B211" s="18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234</v>
      </c>
      <c r="H211" s="4">
        <v>1</v>
      </c>
      <c r="I211" s="4">
        <v>233</v>
      </c>
      <c r="J211" s="4">
        <v>0</v>
      </c>
      <c r="K211" s="6">
        <v>36</v>
      </c>
      <c r="L211" s="4">
        <v>2</v>
      </c>
      <c r="M211" s="4">
        <v>32</v>
      </c>
      <c r="N211" s="4">
        <v>2</v>
      </c>
      <c r="O211" s="7">
        <v>37</v>
      </c>
      <c r="P211" s="4">
        <v>1</v>
      </c>
      <c r="Q211" s="4">
        <v>16</v>
      </c>
      <c r="R211" s="4">
        <v>1</v>
      </c>
      <c r="S211" s="4">
        <v>19</v>
      </c>
      <c r="T211" s="4"/>
    </row>
    <row r="212" spans="1:20" x14ac:dyDescent="0.3">
      <c r="A212" s="18" t="s">
        <v>517</v>
      </c>
      <c r="B212" s="18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152</v>
      </c>
      <c r="H212" s="4">
        <v>1</v>
      </c>
      <c r="I212" s="4">
        <v>151</v>
      </c>
      <c r="J212" s="4">
        <v>0</v>
      </c>
      <c r="K212" s="6">
        <v>31</v>
      </c>
      <c r="L212" s="4">
        <v>0</v>
      </c>
      <c r="M212" s="4">
        <v>31</v>
      </c>
      <c r="N212" s="4">
        <v>0</v>
      </c>
      <c r="O212" s="7">
        <v>15</v>
      </c>
      <c r="P212" s="4">
        <v>0</v>
      </c>
      <c r="Q212" s="4">
        <v>9</v>
      </c>
      <c r="R212" s="4">
        <v>0</v>
      </c>
      <c r="S212" s="4">
        <v>6</v>
      </c>
      <c r="T212" s="4"/>
    </row>
    <row r="213" spans="1:20" x14ac:dyDescent="0.3">
      <c r="A213" s="18" t="s">
        <v>401</v>
      </c>
      <c r="B213" s="18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396</v>
      </c>
      <c r="H213" s="4">
        <v>2</v>
      </c>
      <c r="I213" s="4">
        <v>393</v>
      </c>
      <c r="J213" s="4">
        <v>1</v>
      </c>
      <c r="K213" s="6">
        <v>10</v>
      </c>
      <c r="L213" s="4">
        <v>0</v>
      </c>
      <c r="M213" s="4">
        <v>9</v>
      </c>
      <c r="N213" s="4">
        <v>1</v>
      </c>
      <c r="O213" s="7">
        <v>20</v>
      </c>
      <c r="P213" s="4">
        <v>2</v>
      </c>
      <c r="Q213" s="4">
        <v>4</v>
      </c>
      <c r="R213" s="4">
        <v>1</v>
      </c>
      <c r="S213" s="4">
        <v>13</v>
      </c>
      <c r="T213" s="4"/>
    </row>
    <row r="214" spans="1:20" x14ac:dyDescent="0.3">
      <c r="A214" s="18" t="s">
        <v>475</v>
      </c>
      <c r="B214" s="18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232</v>
      </c>
      <c r="H214" s="4">
        <v>1</v>
      </c>
      <c r="I214" s="4">
        <v>231</v>
      </c>
      <c r="J214" s="4">
        <v>0</v>
      </c>
      <c r="K214" s="6">
        <v>43</v>
      </c>
      <c r="L214" s="4">
        <v>1</v>
      </c>
      <c r="M214" s="4">
        <v>42</v>
      </c>
      <c r="N214" s="4">
        <v>0</v>
      </c>
      <c r="O214" s="7">
        <v>38</v>
      </c>
      <c r="P214" s="4">
        <v>3</v>
      </c>
      <c r="Q214" s="4">
        <v>22</v>
      </c>
      <c r="R214" s="4">
        <v>0</v>
      </c>
      <c r="S214" s="4">
        <v>13</v>
      </c>
      <c r="T214" s="4"/>
    </row>
    <row r="215" spans="1:20" x14ac:dyDescent="0.3">
      <c r="A215" s="18" t="s">
        <v>407</v>
      </c>
      <c r="B215" s="18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147</v>
      </c>
      <c r="H215" s="4">
        <v>1</v>
      </c>
      <c r="I215" s="4">
        <v>146</v>
      </c>
      <c r="J215" s="4">
        <v>0</v>
      </c>
      <c r="K215" s="6">
        <v>26</v>
      </c>
      <c r="L215" s="4">
        <v>0</v>
      </c>
      <c r="M215" s="4">
        <v>25</v>
      </c>
      <c r="N215" s="4">
        <v>1</v>
      </c>
      <c r="O215" s="7">
        <v>26</v>
      </c>
      <c r="P215" s="4">
        <v>2</v>
      </c>
      <c r="Q215" s="4">
        <v>15</v>
      </c>
      <c r="R215" s="4">
        <v>0</v>
      </c>
      <c r="S215" s="4">
        <v>9</v>
      </c>
      <c r="T215" s="4"/>
    </row>
    <row r="216" spans="1:20" x14ac:dyDescent="0.3">
      <c r="A216" s="18" t="s">
        <v>289</v>
      </c>
      <c r="B216" s="18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294</v>
      </c>
      <c r="H216" s="4">
        <v>1</v>
      </c>
      <c r="I216" s="4">
        <v>293</v>
      </c>
      <c r="J216" s="4">
        <v>0</v>
      </c>
      <c r="K216" s="6">
        <v>25</v>
      </c>
      <c r="L216" s="4">
        <v>2</v>
      </c>
      <c r="M216" s="4">
        <v>21</v>
      </c>
      <c r="N216" s="4">
        <v>2</v>
      </c>
      <c r="O216" s="7">
        <v>12</v>
      </c>
      <c r="P216" s="4">
        <v>2</v>
      </c>
      <c r="Q216" s="4">
        <v>6</v>
      </c>
      <c r="R216" s="4">
        <v>1</v>
      </c>
      <c r="S216" s="4">
        <v>3</v>
      </c>
      <c r="T216" s="4"/>
    </row>
    <row r="217" spans="1:20" x14ac:dyDescent="0.3">
      <c r="A217" s="18" t="s">
        <v>195</v>
      </c>
      <c r="B217" s="18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147</v>
      </c>
      <c r="H217" s="4">
        <v>3</v>
      </c>
      <c r="I217" s="4">
        <v>144</v>
      </c>
      <c r="J217" s="4">
        <v>0</v>
      </c>
      <c r="K217" s="6">
        <v>24</v>
      </c>
      <c r="L217" s="4">
        <v>0</v>
      </c>
      <c r="M217" s="4">
        <v>23</v>
      </c>
      <c r="N217" s="4">
        <v>1</v>
      </c>
      <c r="O217" s="7">
        <v>22</v>
      </c>
      <c r="P217" s="4">
        <v>6</v>
      </c>
      <c r="Q217" s="4">
        <v>15</v>
      </c>
      <c r="R217" s="4">
        <v>0</v>
      </c>
      <c r="S217" s="4">
        <v>1</v>
      </c>
      <c r="T217" s="4"/>
    </row>
    <row r="218" spans="1:20" x14ac:dyDescent="0.3">
      <c r="A218" s="18" t="s">
        <v>431</v>
      </c>
      <c r="B218" s="18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32</v>
      </c>
      <c r="H218" s="4">
        <v>0</v>
      </c>
      <c r="I218" s="4">
        <v>32</v>
      </c>
      <c r="J218" s="4">
        <v>0</v>
      </c>
      <c r="K218" s="6">
        <v>6</v>
      </c>
      <c r="L218" s="4">
        <v>0</v>
      </c>
      <c r="M218" s="4">
        <v>6</v>
      </c>
      <c r="N218" s="4">
        <v>0</v>
      </c>
      <c r="O218" s="7">
        <v>11</v>
      </c>
      <c r="P218" s="4">
        <v>2</v>
      </c>
      <c r="Q218" s="4">
        <v>6</v>
      </c>
      <c r="R218" s="4">
        <v>0</v>
      </c>
      <c r="S218" s="4">
        <v>3</v>
      </c>
      <c r="T218" s="4"/>
    </row>
    <row r="219" spans="1:20" x14ac:dyDescent="0.3">
      <c r="A219" s="18" t="s">
        <v>89</v>
      </c>
      <c r="B219" s="18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437</v>
      </c>
      <c r="H219" s="4">
        <v>2</v>
      </c>
      <c r="I219" s="4">
        <v>435</v>
      </c>
      <c r="J219" s="4">
        <v>0</v>
      </c>
      <c r="K219" s="6">
        <v>47</v>
      </c>
      <c r="L219" s="4">
        <v>0</v>
      </c>
      <c r="M219" s="4">
        <v>44</v>
      </c>
      <c r="N219" s="4">
        <v>3</v>
      </c>
      <c r="O219" s="7">
        <v>54</v>
      </c>
      <c r="P219" s="4">
        <v>4</v>
      </c>
      <c r="Q219" s="4">
        <v>18</v>
      </c>
      <c r="R219" s="4">
        <v>3</v>
      </c>
      <c r="S219" s="4">
        <v>29</v>
      </c>
      <c r="T219" s="4"/>
    </row>
    <row r="220" spans="1:20" x14ac:dyDescent="0.3">
      <c r="A220" s="18" t="s">
        <v>53</v>
      </c>
      <c r="B220" s="18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356</v>
      </c>
      <c r="H220" s="4">
        <v>1</v>
      </c>
      <c r="I220" s="4">
        <v>355</v>
      </c>
      <c r="J220" s="4">
        <v>0</v>
      </c>
      <c r="K220" s="6">
        <v>26</v>
      </c>
      <c r="L220" s="4">
        <v>3</v>
      </c>
      <c r="M220" s="4">
        <v>21</v>
      </c>
      <c r="N220" s="4">
        <v>2</v>
      </c>
      <c r="O220" s="7">
        <v>18</v>
      </c>
      <c r="P220" s="4">
        <v>0</v>
      </c>
      <c r="Q220" s="4">
        <v>10</v>
      </c>
      <c r="R220" s="4">
        <v>1</v>
      </c>
      <c r="S220" s="4">
        <v>7</v>
      </c>
      <c r="T220" s="4"/>
    </row>
    <row r="221" spans="1:20" x14ac:dyDescent="0.3">
      <c r="A221" s="18" t="s">
        <v>193</v>
      </c>
      <c r="B221" s="18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211</v>
      </c>
      <c r="H221" s="4">
        <v>1</v>
      </c>
      <c r="I221" s="4">
        <v>209</v>
      </c>
      <c r="J221" s="4">
        <v>1</v>
      </c>
      <c r="K221" s="6">
        <v>52</v>
      </c>
      <c r="L221" s="4">
        <v>4</v>
      </c>
      <c r="M221" s="4">
        <v>47</v>
      </c>
      <c r="N221" s="4">
        <v>1</v>
      </c>
      <c r="O221" s="7">
        <v>38</v>
      </c>
      <c r="P221" s="4">
        <v>12</v>
      </c>
      <c r="Q221" s="4">
        <v>19</v>
      </c>
      <c r="R221" s="4">
        <v>1</v>
      </c>
      <c r="S221" s="4">
        <v>6</v>
      </c>
      <c r="T221" s="4"/>
    </row>
    <row r="222" spans="1:20" x14ac:dyDescent="0.3">
      <c r="A222" s="18" t="s">
        <v>462</v>
      </c>
      <c r="B222" s="18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297</v>
      </c>
      <c r="H222" s="4">
        <v>1</v>
      </c>
      <c r="I222" s="4">
        <v>296</v>
      </c>
      <c r="J222" s="4">
        <v>0</v>
      </c>
      <c r="K222" s="6">
        <v>45</v>
      </c>
      <c r="L222" s="4">
        <v>3</v>
      </c>
      <c r="M222" s="4">
        <v>40</v>
      </c>
      <c r="N222" s="4">
        <v>2</v>
      </c>
      <c r="O222" s="7">
        <v>39</v>
      </c>
      <c r="P222" s="4">
        <v>2</v>
      </c>
      <c r="Q222" s="4">
        <v>20</v>
      </c>
      <c r="R222" s="4">
        <v>4</v>
      </c>
      <c r="S222" s="4">
        <v>13</v>
      </c>
      <c r="T222" s="4"/>
    </row>
    <row r="223" spans="1:20" x14ac:dyDescent="0.3">
      <c r="A223" s="18" t="s">
        <v>109</v>
      </c>
      <c r="B223" s="18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167</v>
      </c>
      <c r="H223" s="4">
        <v>0</v>
      </c>
      <c r="I223" s="4">
        <v>167</v>
      </c>
      <c r="J223" s="4">
        <v>0</v>
      </c>
      <c r="K223" s="6">
        <v>24</v>
      </c>
      <c r="L223" s="4">
        <v>0</v>
      </c>
      <c r="M223" s="4">
        <v>24</v>
      </c>
      <c r="N223" s="4">
        <v>0</v>
      </c>
      <c r="O223" s="7">
        <v>10</v>
      </c>
      <c r="P223" s="4">
        <v>0</v>
      </c>
      <c r="Q223" s="4">
        <v>5</v>
      </c>
      <c r="R223" s="4">
        <v>2</v>
      </c>
      <c r="S223" s="4">
        <v>3</v>
      </c>
      <c r="T223" s="4"/>
    </row>
    <row r="224" spans="1:20" x14ac:dyDescent="0.3">
      <c r="A224" s="18" t="s">
        <v>112</v>
      </c>
      <c r="B224" s="18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361</v>
      </c>
      <c r="H224" s="4">
        <v>1</v>
      </c>
      <c r="I224" s="4">
        <v>360</v>
      </c>
      <c r="J224" s="4">
        <v>0</v>
      </c>
      <c r="K224" s="6">
        <v>45</v>
      </c>
      <c r="L224" s="4">
        <v>3</v>
      </c>
      <c r="M224" s="4">
        <v>41</v>
      </c>
      <c r="N224" s="4">
        <v>1</v>
      </c>
      <c r="O224" s="7">
        <v>30</v>
      </c>
      <c r="P224" s="4">
        <v>2</v>
      </c>
      <c r="Q224" s="4">
        <v>14</v>
      </c>
      <c r="R224" s="4">
        <v>0</v>
      </c>
      <c r="S224" s="4">
        <v>14</v>
      </c>
      <c r="T224" s="4"/>
    </row>
    <row r="225" spans="1:20" x14ac:dyDescent="0.3">
      <c r="A225" s="18" t="s">
        <v>232</v>
      </c>
      <c r="B225" s="18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120</v>
      </c>
      <c r="H225" s="4">
        <v>1</v>
      </c>
      <c r="I225" s="4">
        <v>119</v>
      </c>
      <c r="J225" s="4">
        <v>0</v>
      </c>
      <c r="K225" s="6">
        <v>19</v>
      </c>
      <c r="L225" s="4">
        <v>2</v>
      </c>
      <c r="M225" s="4">
        <v>17</v>
      </c>
      <c r="N225" s="4">
        <v>0</v>
      </c>
      <c r="O225" s="7">
        <v>6</v>
      </c>
      <c r="P225" s="4">
        <v>1</v>
      </c>
      <c r="Q225" s="4">
        <v>2</v>
      </c>
      <c r="R225" s="4">
        <v>1</v>
      </c>
      <c r="S225" s="4">
        <v>2</v>
      </c>
      <c r="T225" s="4"/>
    </row>
    <row r="226" spans="1:20" x14ac:dyDescent="0.3">
      <c r="A226" s="18" t="s">
        <v>191</v>
      </c>
      <c r="B226" s="18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420</v>
      </c>
      <c r="H226" s="4">
        <v>7</v>
      </c>
      <c r="I226" s="4">
        <v>412</v>
      </c>
      <c r="J226" s="4">
        <v>1</v>
      </c>
      <c r="K226" s="6">
        <v>85</v>
      </c>
      <c r="L226" s="4">
        <v>5</v>
      </c>
      <c r="M226" s="4">
        <v>77</v>
      </c>
      <c r="N226" s="4">
        <v>3</v>
      </c>
      <c r="O226" s="7">
        <v>38</v>
      </c>
      <c r="P226" s="4">
        <v>15</v>
      </c>
      <c r="Q226" s="4">
        <v>13</v>
      </c>
      <c r="R226" s="4">
        <v>5</v>
      </c>
      <c r="S226" s="4">
        <v>5</v>
      </c>
      <c r="T226" s="4"/>
    </row>
    <row r="227" spans="1:20" x14ac:dyDescent="0.3">
      <c r="A227" s="18" t="s">
        <v>183</v>
      </c>
      <c r="B227" s="18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169</v>
      </c>
      <c r="H227" s="4">
        <v>0</v>
      </c>
      <c r="I227" s="4">
        <v>169</v>
      </c>
      <c r="J227" s="4">
        <v>0</v>
      </c>
      <c r="K227" s="6">
        <v>15</v>
      </c>
      <c r="L227" s="4">
        <v>0</v>
      </c>
      <c r="M227" s="4">
        <v>13</v>
      </c>
      <c r="N227" s="4">
        <v>2</v>
      </c>
      <c r="O227" s="7">
        <v>32</v>
      </c>
      <c r="P227" s="4">
        <v>2</v>
      </c>
      <c r="Q227" s="4">
        <v>21</v>
      </c>
      <c r="R227" s="4">
        <v>1</v>
      </c>
      <c r="S227" s="4">
        <v>8</v>
      </c>
      <c r="T227" s="4"/>
    </row>
    <row r="228" spans="1:20" x14ac:dyDescent="0.3">
      <c r="A228" s="18" t="s">
        <v>397</v>
      </c>
      <c r="B228" s="18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348</v>
      </c>
      <c r="H228" s="4">
        <v>1</v>
      </c>
      <c r="I228" s="4">
        <v>347</v>
      </c>
      <c r="J228" s="4">
        <v>0</v>
      </c>
      <c r="K228" s="6">
        <v>28</v>
      </c>
      <c r="L228" s="4">
        <v>3</v>
      </c>
      <c r="M228" s="4">
        <v>24</v>
      </c>
      <c r="N228" s="4">
        <v>1</v>
      </c>
      <c r="O228" s="7">
        <v>21</v>
      </c>
      <c r="P228" s="4">
        <v>2</v>
      </c>
      <c r="Q228" s="4">
        <v>7</v>
      </c>
      <c r="R228" s="4">
        <v>1</v>
      </c>
      <c r="S228" s="4">
        <v>11</v>
      </c>
      <c r="T228" s="4"/>
    </row>
    <row r="229" spans="1:20" x14ac:dyDescent="0.3">
      <c r="A229" s="18" t="s">
        <v>204</v>
      </c>
      <c r="B229" s="18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472</v>
      </c>
      <c r="H229" s="4">
        <v>1</v>
      </c>
      <c r="I229" s="4">
        <v>470</v>
      </c>
      <c r="J229" s="4">
        <v>1</v>
      </c>
      <c r="K229" s="6">
        <v>43</v>
      </c>
      <c r="L229" s="4">
        <v>6</v>
      </c>
      <c r="M229" s="4">
        <v>35</v>
      </c>
      <c r="N229" s="4">
        <v>2</v>
      </c>
      <c r="O229" s="7">
        <v>65</v>
      </c>
      <c r="P229" s="4">
        <v>6</v>
      </c>
      <c r="Q229" s="4">
        <v>42</v>
      </c>
      <c r="R229" s="4">
        <v>7</v>
      </c>
      <c r="S229" s="4">
        <v>10</v>
      </c>
      <c r="T229" s="4"/>
    </row>
    <row r="230" spans="1:20" x14ac:dyDescent="0.3">
      <c r="A230" s="18" t="s">
        <v>339</v>
      </c>
      <c r="B230" s="18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69</v>
      </c>
      <c r="H230" s="4">
        <v>0</v>
      </c>
      <c r="I230" s="4">
        <v>69</v>
      </c>
      <c r="J230" s="4">
        <v>0</v>
      </c>
      <c r="K230" s="6">
        <v>16</v>
      </c>
      <c r="L230" s="4">
        <v>2</v>
      </c>
      <c r="M230" s="4">
        <v>13</v>
      </c>
      <c r="N230" s="4">
        <v>1</v>
      </c>
      <c r="O230" s="7">
        <v>7</v>
      </c>
      <c r="P230" s="4">
        <v>0</v>
      </c>
      <c r="Q230" s="4">
        <v>5</v>
      </c>
      <c r="R230" s="4">
        <v>2</v>
      </c>
      <c r="S230" s="4">
        <v>0</v>
      </c>
      <c r="T230" s="4"/>
    </row>
    <row r="231" spans="1:20" x14ac:dyDescent="0.3">
      <c r="A231" s="18" t="s">
        <v>454</v>
      </c>
      <c r="B231" s="18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220</v>
      </c>
      <c r="H231" s="4">
        <v>0</v>
      </c>
      <c r="I231" s="4">
        <v>218</v>
      </c>
      <c r="J231" s="4">
        <v>2</v>
      </c>
      <c r="K231" s="6">
        <v>14</v>
      </c>
      <c r="L231" s="4">
        <v>1</v>
      </c>
      <c r="M231" s="4">
        <v>12</v>
      </c>
      <c r="N231" s="4">
        <v>1</v>
      </c>
      <c r="O231" s="7">
        <v>10</v>
      </c>
      <c r="P231" s="4">
        <v>2</v>
      </c>
      <c r="Q231" s="4">
        <v>5</v>
      </c>
      <c r="R231" s="4">
        <v>0</v>
      </c>
      <c r="S231" s="4">
        <v>3</v>
      </c>
      <c r="T231" s="4"/>
    </row>
    <row r="232" spans="1:20" x14ac:dyDescent="0.3">
      <c r="A232" s="18" t="s">
        <v>302</v>
      </c>
      <c r="B232" s="18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88</v>
      </c>
      <c r="H232" s="4">
        <v>1</v>
      </c>
      <c r="I232" s="4">
        <v>87</v>
      </c>
      <c r="J232" s="4">
        <v>0</v>
      </c>
      <c r="K232" s="6">
        <v>9</v>
      </c>
      <c r="L232" s="4">
        <v>2</v>
      </c>
      <c r="M232" s="4">
        <v>6</v>
      </c>
      <c r="N232" s="4">
        <v>1</v>
      </c>
      <c r="O232" s="7">
        <v>13</v>
      </c>
      <c r="P232" s="4">
        <v>1</v>
      </c>
      <c r="Q232" s="4">
        <v>8</v>
      </c>
      <c r="R232" s="4">
        <v>0</v>
      </c>
      <c r="S232" s="4">
        <v>4</v>
      </c>
      <c r="T232" s="4"/>
    </row>
    <row r="233" spans="1:20" x14ac:dyDescent="0.3">
      <c r="A233" s="18" t="s">
        <v>224</v>
      </c>
      <c r="B233" s="18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367</v>
      </c>
      <c r="H233" s="4">
        <v>1</v>
      </c>
      <c r="I233" s="4">
        <v>366</v>
      </c>
      <c r="J233" s="4">
        <v>0</v>
      </c>
      <c r="K233" s="6">
        <v>66</v>
      </c>
      <c r="L233" s="4">
        <v>1</v>
      </c>
      <c r="M233" s="4">
        <v>61</v>
      </c>
      <c r="N233" s="4">
        <v>4</v>
      </c>
      <c r="O233" s="7">
        <v>139</v>
      </c>
      <c r="P233" s="4">
        <v>8</v>
      </c>
      <c r="Q233" s="4">
        <v>107</v>
      </c>
      <c r="R233" s="4">
        <v>9</v>
      </c>
      <c r="S233" s="4">
        <v>15</v>
      </c>
      <c r="T233" s="4"/>
    </row>
    <row r="234" spans="1:20" x14ac:dyDescent="0.3">
      <c r="A234" s="18" t="s">
        <v>506</v>
      </c>
      <c r="B234" s="18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157</v>
      </c>
      <c r="H234" s="4">
        <v>1</v>
      </c>
      <c r="I234" s="4">
        <v>156</v>
      </c>
      <c r="J234" s="4">
        <v>0</v>
      </c>
      <c r="K234" s="6">
        <v>37</v>
      </c>
      <c r="L234" s="4">
        <v>2</v>
      </c>
      <c r="M234" s="4">
        <v>34</v>
      </c>
      <c r="N234" s="4">
        <v>1</v>
      </c>
      <c r="O234" s="7">
        <v>24</v>
      </c>
      <c r="P234" s="4">
        <v>0</v>
      </c>
      <c r="Q234" s="4">
        <v>10</v>
      </c>
      <c r="R234" s="4">
        <v>2</v>
      </c>
      <c r="S234" s="4">
        <v>12</v>
      </c>
      <c r="T234" s="4"/>
    </row>
    <row r="235" spans="1:20" x14ac:dyDescent="0.3">
      <c r="A235" s="18" t="s">
        <v>216</v>
      </c>
      <c r="B235" s="18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81</v>
      </c>
      <c r="H235" s="4">
        <v>0</v>
      </c>
      <c r="I235" s="4">
        <v>80</v>
      </c>
      <c r="J235" s="4">
        <v>1</v>
      </c>
      <c r="K235" s="6">
        <v>21</v>
      </c>
      <c r="L235" s="4">
        <v>4</v>
      </c>
      <c r="M235" s="4">
        <v>17</v>
      </c>
      <c r="N235" s="4">
        <v>0</v>
      </c>
      <c r="O235" s="7">
        <v>16</v>
      </c>
      <c r="P235" s="4">
        <v>1</v>
      </c>
      <c r="Q235" s="4">
        <v>11</v>
      </c>
      <c r="R235" s="4">
        <v>1</v>
      </c>
      <c r="S235" s="4">
        <v>3</v>
      </c>
      <c r="T235" s="4"/>
    </row>
    <row r="236" spans="1:20" x14ac:dyDescent="0.3">
      <c r="A236" s="18" t="s">
        <v>127</v>
      </c>
      <c r="B236" s="18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152</v>
      </c>
      <c r="H236" s="4">
        <v>0</v>
      </c>
      <c r="I236" s="4">
        <v>152</v>
      </c>
      <c r="J236" s="4">
        <v>0</v>
      </c>
      <c r="K236" s="6">
        <v>33</v>
      </c>
      <c r="L236" s="4">
        <v>4</v>
      </c>
      <c r="M236" s="4">
        <v>27</v>
      </c>
      <c r="N236" s="4">
        <v>2</v>
      </c>
      <c r="O236" s="7">
        <v>26</v>
      </c>
      <c r="P236" s="4">
        <v>1</v>
      </c>
      <c r="Q236" s="4">
        <v>16</v>
      </c>
      <c r="R236" s="4">
        <v>0</v>
      </c>
      <c r="S236" s="4">
        <v>9</v>
      </c>
      <c r="T236" s="4"/>
    </row>
    <row r="237" spans="1:20" x14ac:dyDescent="0.3">
      <c r="A237" s="18" t="s">
        <v>29</v>
      </c>
      <c r="B237" s="18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146</v>
      </c>
      <c r="H237" s="4">
        <v>2</v>
      </c>
      <c r="I237" s="4">
        <v>143</v>
      </c>
      <c r="J237" s="4">
        <v>1</v>
      </c>
      <c r="K237" s="6">
        <v>20</v>
      </c>
      <c r="L237" s="4">
        <v>3</v>
      </c>
      <c r="M237" s="4">
        <v>17</v>
      </c>
      <c r="N237" s="4">
        <v>0</v>
      </c>
      <c r="O237" s="7">
        <v>18</v>
      </c>
      <c r="P237" s="4">
        <v>3</v>
      </c>
      <c r="Q237" s="4">
        <v>11</v>
      </c>
      <c r="R237" s="4">
        <v>1</v>
      </c>
      <c r="S237" s="4">
        <v>3</v>
      </c>
      <c r="T237" s="4"/>
    </row>
    <row r="238" spans="1:20" x14ac:dyDescent="0.3">
      <c r="A238" s="18" t="s">
        <v>99</v>
      </c>
      <c r="B238" s="18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118</v>
      </c>
      <c r="H238" s="4">
        <v>1</v>
      </c>
      <c r="I238" s="4">
        <v>117</v>
      </c>
      <c r="J238" s="4">
        <v>0</v>
      </c>
      <c r="K238" s="6">
        <v>15</v>
      </c>
      <c r="L238" s="4">
        <v>2</v>
      </c>
      <c r="M238" s="4">
        <v>13</v>
      </c>
      <c r="N238" s="4">
        <v>0</v>
      </c>
      <c r="O238" s="7">
        <v>6</v>
      </c>
      <c r="P238" s="4">
        <v>0</v>
      </c>
      <c r="Q238" s="4">
        <v>5</v>
      </c>
      <c r="R238" s="4">
        <v>0</v>
      </c>
      <c r="S238" s="4">
        <v>1</v>
      </c>
      <c r="T238" s="4"/>
    </row>
    <row r="239" spans="1:20" x14ac:dyDescent="0.3">
      <c r="A239" s="18" t="s">
        <v>557</v>
      </c>
      <c r="B239" s="18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245</v>
      </c>
      <c r="H239" s="4">
        <v>1</v>
      </c>
      <c r="I239" s="4">
        <v>244</v>
      </c>
      <c r="J239" s="4">
        <v>0</v>
      </c>
      <c r="K239" s="6">
        <v>36</v>
      </c>
      <c r="L239" s="4">
        <v>2</v>
      </c>
      <c r="M239" s="4">
        <v>30</v>
      </c>
      <c r="N239" s="4">
        <v>4</v>
      </c>
      <c r="O239" s="7">
        <v>53</v>
      </c>
      <c r="P239" s="4">
        <v>4</v>
      </c>
      <c r="Q239" s="4">
        <v>30</v>
      </c>
      <c r="R239" s="4">
        <v>6</v>
      </c>
      <c r="S239" s="4">
        <v>13</v>
      </c>
      <c r="T239" s="4"/>
    </row>
    <row r="240" spans="1:20" x14ac:dyDescent="0.3">
      <c r="A240" s="18" t="s">
        <v>171</v>
      </c>
      <c r="B240" s="18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205</v>
      </c>
      <c r="H240" s="4">
        <v>0</v>
      </c>
      <c r="I240" s="4">
        <v>204</v>
      </c>
      <c r="J240" s="4">
        <v>1</v>
      </c>
      <c r="K240" s="6">
        <v>57</v>
      </c>
      <c r="L240" s="4">
        <v>0</v>
      </c>
      <c r="M240" s="4">
        <v>55</v>
      </c>
      <c r="N240" s="4">
        <v>2</v>
      </c>
      <c r="O240" s="7">
        <v>35</v>
      </c>
      <c r="P240" s="4">
        <v>0</v>
      </c>
      <c r="Q240" s="4">
        <v>16</v>
      </c>
      <c r="R240" s="4">
        <v>1</v>
      </c>
      <c r="S240" s="4">
        <v>18</v>
      </c>
      <c r="T240" s="4"/>
    </row>
    <row r="241" spans="1:20" x14ac:dyDescent="0.3">
      <c r="A241" s="18" t="s">
        <v>147</v>
      </c>
      <c r="B241" s="18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112</v>
      </c>
      <c r="H241" s="4">
        <v>0</v>
      </c>
      <c r="I241" s="4">
        <v>112</v>
      </c>
      <c r="J241" s="4">
        <v>0</v>
      </c>
      <c r="K241" s="6">
        <v>9</v>
      </c>
      <c r="L241" s="4">
        <v>0</v>
      </c>
      <c r="M241" s="4">
        <v>9</v>
      </c>
      <c r="N241" s="4">
        <v>0</v>
      </c>
      <c r="O241" s="7">
        <v>9</v>
      </c>
      <c r="P241" s="4">
        <v>1</v>
      </c>
      <c r="Q241" s="4">
        <v>5</v>
      </c>
      <c r="R241" s="4">
        <v>0</v>
      </c>
      <c r="S241" s="4">
        <v>3</v>
      </c>
      <c r="T241" s="4"/>
    </row>
    <row r="242" spans="1:20" x14ac:dyDescent="0.3">
      <c r="A242" s="18" t="s">
        <v>361</v>
      </c>
      <c r="B242" s="18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202</v>
      </c>
      <c r="H242" s="4">
        <v>1</v>
      </c>
      <c r="I242" s="4">
        <v>201</v>
      </c>
      <c r="J242" s="4">
        <v>0</v>
      </c>
      <c r="K242" s="6">
        <v>17</v>
      </c>
      <c r="L242" s="4">
        <v>1</v>
      </c>
      <c r="M242" s="4">
        <v>16</v>
      </c>
      <c r="N242" s="4">
        <v>0</v>
      </c>
      <c r="O242" s="7">
        <v>16</v>
      </c>
      <c r="P242" s="4">
        <v>1</v>
      </c>
      <c r="Q242" s="4">
        <v>8</v>
      </c>
      <c r="R242" s="4">
        <v>1</v>
      </c>
      <c r="S242" s="4">
        <v>6</v>
      </c>
      <c r="T242" s="4"/>
    </row>
    <row r="243" spans="1:20" x14ac:dyDescent="0.3">
      <c r="A243" s="18" t="s">
        <v>178</v>
      </c>
      <c r="B243" s="18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71</v>
      </c>
      <c r="H243" s="4">
        <v>0</v>
      </c>
      <c r="I243" s="4">
        <v>71</v>
      </c>
      <c r="J243" s="4">
        <v>0</v>
      </c>
      <c r="K243" s="6">
        <v>14</v>
      </c>
      <c r="L243" s="4">
        <v>0</v>
      </c>
      <c r="M243" s="4">
        <v>14</v>
      </c>
      <c r="N243" s="4">
        <v>0</v>
      </c>
      <c r="O243" s="7">
        <v>9</v>
      </c>
      <c r="P243" s="4">
        <v>1</v>
      </c>
      <c r="Q243" s="4">
        <v>5</v>
      </c>
      <c r="R243" s="4">
        <v>1</v>
      </c>
      <c r="S243" s="4">
        <v>2</v>
      </c>
      <c r="T243" s="4"/>
    </row>
    <row r="244" spans="1:20" x14ac:dyDescent="0.3">
      <c r="A244" s="18" t="s">
        <v>294</v>
      </c>
      <c r="B244" s="18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52</v>
      </c>
      <c r="H244" s="4">
        <v>1</v>
      </c>
      <c r="I244" s="4">
        <v>51</v>
      </c>
      <c r="J244" s="4">
        <v>0</v>
      </c>
      <c r="K244" s="6">
        <v>7</v>
      </c>
      <c r="L244" s="4">
        <v>0</v>
      </c>
      <c r="M244" s="4">
        <v>7</v>
      </c>
      <c r="N244" s="4">
        <v>0</v>
      </c>
      <c r="O244" s="7">
        <v>10</v>
      </c>
      <c r="P244" s="4">
        <v>0</v>
      </c>
      <c r="Q244" s="4">
        <v>7</v>
      </c>
      <c r="R244" s="4">
        <v>1</v>
      </c>
      <c r="S244" s="4">
        <v>2</v>
      </c>
      <c r="T244" s="4"/>
    </row>
    <row r="245" spans="1:20" x14ac:dyDescent="0.3">
      <c r="A245" s="18" t="s">
        <v>429</v>
      </c>
      <c r="B245" s="18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70</v>
      </c>
      <c r="H245" s="4">
        <v>0</v>
      </c>
      <c r="I245" s="4">
        <v>69</v>
      </c>
      <c r="J245" s="4">
        <v>1</v>
      </c>
      <c r="K245" s="6">
        <v>11</v>
      </c>
      <c r="L245" s="4">
        <v>2</v>
      </c>
      <c r="M245" s="4">
        <v>6</v>
      </c>
      <c r="N245" s="4">
        <v>3</v>
      </c>
      <c r="O245" s="7">
        <v>35</v>
      </c>
      <c r="P245" s="4">
        <v>3</v>
      </c>
      <c r="Q245" s="4">
        <v>11</v>
      </c>
      <c r="R245" s="4">
        <v>1</v>
      </c>
      <c r="S245" s="4">
        <v>20</v>
      </c>
      <c r="T245" s="4"/>
    </row>
    <row r="246" spans="1:20" x14ac:dyDescent="0.3">
      <c r="A246" s="18" t="s">
        <v>287</v>
      </c>
      <c r="B246" s="18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193</v>
      </c>
      <c r="H246" s="4">
        <v>0</v>
      </c>
      <c r="I246" s="4">
        <v>193</v>
      </c>
      <c r="J246" s="4">
        <v>0</v>
      </c>
      <c r="K246" s="6">
        <v>13</v>
      </c>
      <c r="L246" s="4">
        <v>3</v>
      </c>
      <c r="M246" s="4">
        <v>9</v>
      </c>
      <c r="N246" s="4">
        <v>1</v>
      </c>
      <c r="O246" s="7">
        <v>7</v>
      </c>
      <c r="P246" s="4">
        <v>1</v>
      </c>
      <c r="Q246" s="4">
        <v>1</v>
      </c>
      <c r="R246" s="4">
        <v>0</v>
      </c>
      <c r="S246" s="4">
        <v>5</v>
      </c>
      <c r="T246" s="4"/>
    </row>
    <row r="247" spans="1:20" x14ac:dyDescent="0.3">
      <c r="A247" s="18" t="s">
        <v>206</v>
      </c>
      <c r="B247" s="18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274</v>
      </c>
      <c r="H247" s="4">
        <v>3</v>
      </c>
      <c r="I247" s="4">
        <v>271</v>
      </c>
      <c r="J247" s="4">
        <v>0</v>
      </c>
      <c r="K247" s="6">
        <v>12</v>
      </c>
      <c r="L247" s="4">
        <v>2</v>
      </c>
      <c r="M247" s="4">
        <v>10</v>
      </c>
      <c r="N247" s="4">
        <v>0</v>
      </c>
      <c r="O247" s="7">
        <v>23</v>
      </c>
      <c r="P247" s="4">
        <v>2</v>
      </c>
      <c r="Q247" s="4">
        <v>3</v>
      </c>
      <c r="R247" s="4">
        <v>2</v>
      </c>
      <c r="S247" s="4">
        <v>16</v>
      </c>
      <c r="T247" s="4"/>
    </row>
    <row r="248" spans="1:20" x14ac:dyDescent="0.3">
      <c r="A248" s="18" t="s">
        <v>500</v>
      </c>
      <c r="B248" s="18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87</v>
      </c>
      <c r="H248" s="4">
        <v>1</v>
      </c>
      <c r="I248" s="4">
        <v>86</v>
      </c>
      <c r="J248" s="4">
        <v>0</v>
      </c>
      <c r="K248" s="6">
        <v>14</v>
      </c>
      <c r="L248" s="4">
        <v>2</v>
      </c>
      <c r="M248" s="4">
        <v>12</v>
      </c>
      <c r="N248" s="4">
        <v>0</v>
      </c>
      <c r="O248" s="7">
        <v>10</v>
      </c>
      <c r="P248" s="4">
        <v>1</v>
      </c>
      <c r="Q248" s="4">
        <v>3</v>
      </c>
      <c r="R248" s="4">
        <v>1</v>
      </c>
      <c r="S248" s="4">
        <v>5</v>
      </c>
      <c r="T248" s="4"/>
    </row>
    <row r="249" spans="1:20" x14ac:dyDescent="0.3">
      <c r="A249" s="18" t="s">
        <v>373</v>
      </c>
      <c r="B249" s="18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119</v>
      </c>
      <c r="H249" s="4">
        <v>1</v>
      </c>
      <c r="I249" s="4">
        <v>118</v>
      </c>
      <c r="J249" s="4">
        <v>0</v>
      </c>
      <c r="K249" s="6">
        <v>7</v>
      </c>
      <c r="L249" s="4">
        <v>0</v>
      </c>
      <c r="M249" s="4">
        <v>7</v>
      </c>
      <c r="N249" s="4">
        <v>0</v>
      </c>
      <c r="O249" s="7">
        <v>6</v>
      </c>
      <c r="P249" s="4">
        <v>0</v>
      </c>
      <c r="Q249" s="4">
        <v>3</v>
      </c>
      <c r="R249" s="4">
        <v>0</v>
      </c>
      <c r="S249" s="4">
        <v>3</v>
      </c>
      <c r="T249" s="4"/>
    </row>
    <row r="250" spans="1:20" x14ac:dyDescent="0.3">
      <c r="A250" s="18" t="s">
        <v>129</v>
      </c>
      <c r="B250" s="18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12</v>
      </c>
      <c r="H250" s="4">
        <v>0</v>
      </c>
      <c r="I250" s="4">
        <v>12</v>
      </c>
      <c r="J250" s="4">
        <v>0</v>
      </c>
      <c r="K250" s="6">
        <v>0</v>
      </c>
      <c r="L250" s="4">
        <v>0</v>
      </c>
      <c r="M250" s="4">
        <v>0</v>
      </c>
      <c r="N250" s="4">
        <v>0</v>
      </c>
      <c r="O250" s="7">
        <v>0</v>
      </c>
      <c r="P250" s="4">
        <v>0</v>
      </c>
      <c r="Q250" s="4">
        <v>0</v>
      </c>
      <c r="R250" s="4">
        <v>0</v>
      </c>
      <c r="S250" s="4">
        <v>0</v>
      </c>
      <c r="T250" s="4"/>
    </row>
    <row r="251" spans="1:20" x14ac:dyDescent="0.3">
      <c r="A251" s="18" t="s">
        <v>210</v>
      </c>
      <c r="B251" s="18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289</v>
      </c>
      <c r="H251" s="4">
        <v>1</v>
      </c>
      <c r="I251" s="4">
        <v>288</v>
      </c>
      <c r="J251" s="4">
        <v>0</v>
      </c>
      <c r="K251" s="6">
        <v>12</v>
      </c>
      <c r="L251" s="4">
        <v>1</v>
      </c>
      <c r="M251" s="4">
        <v>11</v>
      </c>
      <c r="N251" s="4">
        <v>0</v>
      </c>
      <c r="O251" s="7">
        <v>35</v>
      </c>
      <c r="P251" s="4">
        <v>2</v>
      </c>
      <c r="Q251" s="4">
        <v>4</v>
      </c>
      <c r="R251" s="4">
        <v>1</v>
      </c>
      <c r="S251" s="4">
        <v>28</v>
      </c>
      <c r="T251" s="4"/>
    </row>
    <row r="252" spans="1:20" x14ac:dyDescent="0.3">
      <c r="A252" s="18" t="s">
        <v>172</v>
      </c>
      <c r="B252" s="18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206</v>
      </c>
      <c r="H252" s="4">
        <v>0</v>
      </c>
      <c r="I252" s="4">
        <v>206</v>
      </c>
      <c r="J252" s="4">
        <v>0</v>
      </c>
      <c r="K252" s="6">
        <v>44</v>
      </c>
      <c r="L252" s="4">
        <v>0</v>
      </c>
      <c r="M252" s="4">
        <v>42</v>
      </c>
      <c r="N252" s="4">
        <v>2</v>
      </c>
      <c r="O252" s="7">
        <v>28</v>
      </c>
      <c r="P252" s="4">
        <v>3</v>
      </c>
      <c r="Q252" s="4">
        <v>10</v>
      </c>
      <c r="R252" s="4">
        <v>1</v>
      </c>
      <c r="S252" s="4">
        <v>14</v>
      </c>
      <c r="T252" s="4"/>
    </row>
    <row r="253" spans="1:20" x14ac:dyDescent="0.3">
      <c r="A253" s="18" t="s">
        <v>367</v>
      </c>
      <c r="B253" s="18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313</v>
      </c>
      <c r="H253" s="4">
        <v>0</v>
      </c>
      <c r="I253" s="4">
        <v>313</v>
      </c>
      <c r="J253" s="4">
        <v>0</v>
      </c>
      <c r="K253" s="6">
        <v>34</v>
      </c>
      <c r="L253" s="4">
        <v>0</v>
      </c>
      <c r="M253" s="4">
        <v>32</v>
      </c>
      <c r="N253" s="4">
        <v>2</v>
      </c>
      <c r="O253" s="7">
        <v>32</v>
      </c>
      <c r="P253" s="4">
        <v>3</v>
      </c>
      <c r="Q253" s="4">
        <v>16</v>
      </c>
      <c r="R253" s="4">
        <v>3</v>
      </c>
      <c r="S253" s="4">
        <v>10</v>
      </c>
      <c r="T253" s="4"/>
    </row>
    <row r="254" spans="1:20" x14ac:dyDescent="0.3">
      <c r="A254" s="18" t="s">
        <v>523</v>
      </c>
      <c r="B254" s="18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197</v>
      </c>
      <c r="H254" s="4">
        <v>0</v>
      </c>
      <c r="I254" s="4">
        <v>197</v>
      </c>
      <c r="J254" s="4">
        <v>0</v>
      </c>
      <c r="K254" s="6">
        <v>36</v>
      </c>
      <c r="L254" s="4">
        <v>3</v>
      </c>
      <c r="M254" s="4">
        <v>32</v>
      </c>
      <c r="N254" s="4">
        <v>1</v>
      </c>
      <c r="O254" s="7">
        <v>21</v>
      </c>
      <c r="P254" s="4">
        <v>3</v>
      </c>
      <c r="Q254" s="4">
        <v>7</v>
      </c>
      <c r="R254" s="4">
        <v>2</v>
      </c>
      <c r="S254" s="4">
        <v>9</v>
      </c>
      <c r="T254" s="4"/>
    </row>
    <row r="255" spans="1:20" x14ac:dyDescent="0.3">
      <c r="A255" s="18" t="s">
        <v>132</v>
      </c>
      <c r="B255" s="18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93</v>
      </c>
      <c r="H255" s="4">
        <v>1</v>
      </c>
      <c r="I255" s="4">
        <v>92</v>
      </c>
      <c r="J255" s="4">
        <v>0</v>
      </c>
      <c r="K255" s="6">
        <v>23</v>
      </c>
      <c r="L255" s="4">
        <v>1</v>
      </c>
      <c r="M255" s="4">
        <v>21</v>
      </c>
      <c r="N255" s="4">
        <v>1</v>
      </c>
      <c r="O255" s="7">
        <v>35</v>
      </c>
      <c r="P255" s="4">
        <v>4</v>
      </c>
      <c r="Q255" s="4">
        <v>16</v>
      </c>
      <c r="R255" s="4">
        <v>4</v>
      </c>
      <c r="S255" s="4">
        <v>11</v>
      </c>
      <c r="T255" s="4"/>
    </row>
    <row r="256" spans="1:20" x14ac:dyDescent="0.3">
      <c r="A256" s="18" t="s">
        <v>115</v>
      </c>
      <c r="B256" s="18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39</v>
      </c>
      <c r="H256" s="4">
        <v>0</v>
      </c>
      <c r="I256" s="4">
        <v>38</v>
      </c>
      <c r="J256" s="4">
        <v>1</v>
      </c>
      <c r="K256" s="6">
        <v>5</v>
      </c>
      <c r="L256" s="4">
        <v>0</v>
      </c>
      <c r="M256" s="4">
        <v>5</v>
      </c>
      <c r="N256" s="4">
        <v>0</v>
      </c>
      <c r="O256" s="7">
        <v>8</v>
      </c>
      <c r="P256" s="4">
        <v>0</v>
      </c>
      <c r="Q256" s="4">
        <v>5</v>
      </c>
      <c r="R256" s="4">
        <v>0</v>
      </c>
      <c r="S256" s="4">
        <v>3</v>
      </c>
      <c r="T256" s="4"/>
    </row>
    <row r="257" spans="1:20" x14ac:dyDescent="0.3">
      <c r="A257" s="18" t="s">
        <v>117</v>
      </c>
      <c r="B257" s="18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65</v>
      </c>
      <c r="H257" s="4">
        <v>0</v>
      </c>
      <c r="I257" s="4">
        <v>65</v>
      </c>
      <c r="J257" s="4">
        <v>0</v>
      </c>
      <c r="K257" s="6">
        <v>19</v>
      </c>
      <c r="L257" s="4">
        <v>1</v>
      </c>
      <c r="M257" s="4">
        <v>16</v>
      </c>
      <c r="N257" s="4">
        <v>2</v>
      </c>
      <c r="O257" s="7">
        <v>19</v>
      </c>
      <c r="P257" s="4">
        <v>1</v>
      </c>
      <c r="Q257" s="4">
        <v>11</v>
      </c>
      <c r="R257" s="4">
        <v>3</v>
      </c>
      <c r="S257" s="4">
        <v>4</v>
      </c>
      <c r="T257" s="4"/>
    </row>
    <row r="258" spans="1:20" x14ac:dyDescent="0.3">
      <c r="A258" s="18" t="s">
        <v>486</v>
      </c>
      <c r="B258" s="18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76</v>
      </c>
      <c r="H258" s="4">
        <v>0</v>
      </c>
      <c r="I258" s="4">
        <v>76</v>
      </c>
      <c r="J258" s="4">
        <v>0</v>
      </c>
      <c r="K258" s="6">
        <v>2</v>
      </c>
      <c r="L258" s="4">
        <v>0</v>
      </c>
      <c r="M258" s="4">
        <v>2</v>
      </c>
      <c r="N258" s="4">
        <v>0</v>
      </c>
      <c r="O258" s="7">
        <v>3</v>
      </c>
      <c r="P258" s="4">
        <v>1</v>
      </c>
      <c r="Q258" s="4">
        <v>1</v>
      </c>
      <c r="R258" s="4">
        <v>0</v>
      </c>
      <c r="S258" s="4">
        <v>1</v>
      </c>
      <c r="T258" s="4"/>
    </row>
    <row r="259" spans="1:20" x14ac:dyDescent="0.3">
      <c r="A259" s="18" t="s">
        <v>123</v>
      </c>
      <c r="B259" s="1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83</v>
      </c>
      <c r="H259" s="4">
        <v>0</v>
      </c>
      <c r="I259" s="4">
        <v>83</v>
      </c>
      <c r="J259" s="4">
        <v>0</v>
      </c>
      <c r="K259" s="6">
        <v>22</v>
      </c>
      <c r="L259" s="4">
        <v>3</v>
      </c>
      <c r="M259" s="4">
        <v>19</v>
      </c>
      <c r="N259" s="4">
        <v>0</v>
      </c>
      <c r="O259" s="7">
        <v>13</v>
      </c>
      <c r="P259" s="4">
        <v>0</v>
      </c>
      <c r="Q259" s="4">
        <v>3</v>
      </c>
      <c r="R259" s="4">
        <v>2</v>
      </c>
      <c r="S259" s="4">
        <v>8</v>
      </c>
      <c r="T259" s="4"/>
    </row>
    <row r="260" spans="1:20" x14ac:dyDescent="0.3">
      <c r="A260" s="18" t="s">
        <v>101</v>
      </c>
      <c r="B260" s="18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166</v>
      </c>
      <c r="H260" s="4">
        <v>1</v>
      </c>
      <c r="I260" s="4">
        <v>163</v>
      </c>
      <c r="J260" s="4">
        <v>2</v>
      </c>
      <c r="K260" s="6">
        <v>18</v>
      </c>
      <c r="L260" s="4">
        <v>1</v>
      </c>
      <c r="M260" s="4">
        <v>13</v>
      </c>
      <c r="N260" s="4">
        <v>4</v>
      </c>
      <c r="O260" s="7">
        <v>19</v>
      </c>
      <c r="P260" s="4">
        <v>2</v>
      </c>
      <c r="Q260" s="4">
        <v>9</v>
      </c>
      <c r="R260" s="4">
        <v>2</v>
      </c>
      <c r="S260" s="4">
        <v>6</v>
      </c>
      <c r="T260" s="4"/>
    </row>
    <row r="261" spans="1:20" x14ac:dyDescent="0.3">
      <c r="A261" s="18" t="s">
        <v>103</v>
      </c>
      <c r="B261" s="18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64</v>
      </c>
      <c r="H261" s="4">
        <v>0</v>
      </c>
      <c r="I261" s="4">
        <v>64</v>
      </c>
      <c r="J261" s="4">
        <v>0</v>
      </c>
      <c r="K261" s="6">
        <v>10</v>
      </c>
      <c r="L261" s="4">
        <v>0</v>
      </c>
      <c r="M261" s="4">
        <v>9</v>
      </c>
      <c r="N261" s="4">
        <v>1</v>
      </c>
      <c r="O261" s="7">
        <v>5</v>
      </c>
      <c r="P261" s="4">
        <v>2</v>
      </c>
      <c r="Q261" s="4">
        <v>3</v>
      </c>
      <c r="R261" s="4">
        <v>0</v>
      </c>
      <c r="S261" s="4">
        <v>0</v>
      </c>
      <c r="T261" s="4"/>
    </row>
    <row r="262" spans="1:20" x14ac:dyDescent="0.3">
      <c r="A262" s="18" t="s">
        <v>353</v>
      </c>
      <c r="B262" s="18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199</v>
      </c>
      <c r="H262" s="4">
        <v>0</v>
      </c>
      <c r="I262" s="4">
        <v>199</v>
      </c>
      <c r="J262" s="4">
        <v>0</v>
      </c>
      <c r="K262" s="6">
        <v>21</v>
      </c>
      <c r="L262" s="4">
        <v>0</v>
      </c>
      <c r="M262" s="4">
        <v>19</v>
      </c>
      <c r="N262" s="4">
        <v>2</v>
      </c>
      <c r="O262" s="7">
        <v>18</v>
      </c>
      <c r="P262" s="4">
        <v>4</v>
      </c>
      <c r="Q262" s="4">
        <v>9</v>
      </c>
      <c r="R262" s="4">
        <v>1</v>
      </c>
      <c r="S262" s="4">
        <v>4</v>
      </c>
      <c r="T262" s="4"/>
    </row>
    <row r="263" spans="1:20" x14ac:dyDescent="0.3">
      <c r="A263" s="18" t="s">
        <v>565</v>
      </c>
      <c r="B263" s="18" t="s">
        <v>565</v>
      </c>
      <c r="C263" s="4" t="s">
        <v>17</v>
      </c>
      <c r="D263" s="4" t="s">
        <v>561</v>
      </c>
      <c r="E263" s="4" t="s">
        <v>566</v>
      </c>
      <c r="F263" s="4" t="s">
        <v>632</v>
      </c>
      <c r="G263" s="5">
        <v>54</v>
      </c>
      <c r="H263" s="4">
        <v>0</v>
      </c>
      <c r="I263" s="4">
        <v>54</v>
      </c>
      <c r="J263" s="4">
        <v>0</v>
      </c>
      <c r="K263" s="6">
        <v>0</v>
      </c>
      <c r="L263" s="4">
        <v>0</v>
      </c>
      <c r="M263" s="4">
        <v>0</v>
      </c>
      <c r="N263" s="4">
        <v>0</v>
      </c>
      <c r="O263" s="7">
        <v>0</v>
      </c>
      <c r="P263" s="4">
        <v>0</v>
      </c>
      <c r="Q263" s="4">
        <v>0</v>
      </c>
      <c r="R263" s="4">
        <v>0</v>
      </c>
      <c r="S263" s="4">
        <v>0</v>
      </c>
      <c r="T263" s="4"/>
    </row>
    <row r="264" spans="1:20" x14ac:dyDescent="0.3">
      <c r="A264" s="18" t="s">
        <v>567</v>
      </c>
      <c r="B264" s="18" t="s">
        <v>567</v>
      </c>
      <c r="C264" s="4" t="s">
        <v>17</v>
      </c>
      <c r="D264" s="4" t="s">
        <v>561</v>
      </c>
      <c r="E264" s="4" t="s">
        <v>566</v>
      </c>
      <c r="F264" s="4" t="s">
        <v>633</v>
      </c>
      <c r="G264" s="5">
        <v>147</v>
      </c>
      <c r="H264" s="4">
        <v>0</v>
      </c>
      <c r="I264" s="4">
        <v>147</v>
      </c>
      <c r="J264" s="4">
        <v>0</v>
      </c>
      <c r="K264" s="6">
        <v>6</v>
      </c>
      <c r="L264" s="4">
        <v>1</v>
      </c>
      <c r="M264" s="4">
        <v>4</v>
      </c>
      <c r="N264" s="4">
        <v>1</v>
      </c>
      <c r="O264" s="7">
        <v>1</v>
      </c>
      <c r="P264" s="4">
        <v>0</v>
      </c>
      <c r="Q264" s="4">
        <v>1</v>
      </c>
      <c r="R264" s="4">
        <v>0</v>
      </c>
      <c r="S264" s="4">
        <v>0</v>
      </c>
      <c r="T264" s="4"/>
    </row>
    <row r="265" spans="1:20" x14ac:dyDescent="0.3">
      <c r="A265" s="18" t="s">
        <v>568</v>
      </c>
      <c r="B265" s="18">
        <v>3101011001</v>
      </c>
      <c r="C265" s="4" t="s">
        <v>17</v>
      </c>
      <c r="D265" s="4" t="s">
        <v>561</v>
      </c>
      <c r="E265" s="4" t="s">
        <v>566</v>
      </c>
      <c r="F265" s="4" t="s">
        <v>634</v>
      </c>
      <c r="G265" s="5">
        <v>128</v>
      </c>
      <c r="H265" s="4">
        <v>0</v>
      </c>
      <c r="I265" s="4">
        <v>127</v>
      </c>
      <c r="J265" s="4">
        <v>1</v>
      </c>
      <c r="K265" s="6">
        <v>10</v>
      </c>
      <c r="L265" s="4">
        <v>1</v>
      </c>
      <c r="M265" s="4">
        <v>9</v>
      </c>
      <c r="N265" s="4">
        <v>0</v>
      </c>
      <c r="O265" s="7">
        <v>0</v>
      </c>
      <c r="P265" s="4">
        <v>0</v>
      </c>
      <c r="Q265" s="4">
        <v>0</v>
      </c>
      <c r="R265" s="4">
        <v>0</v>
      </c>
      <c r="S265" s="4">
        <v>0</v>
      </c>
      <c r="T265" s="4"/>
    </row>
    <row r="266" spans="1:20" x14ac:dyDescent="0.3">
      <c r="A266" s="18" t="s">
        <v>560</v>
      </c>
      <c r="B266" s="18" t="s">
        <v>560</v>
      </c>
      <c r="C266" s="4" t="s">
        <v>17</v>
      </c>
      <c r="D266" s="4" t="s">
        <v>561</v>
      </c>
      <c r="E266" s="4" t="s">
        <v>562</v>
      </c>
      <c r="F266" s="4" t="s">
        <v>635</v>
      </c>
      <c r="G266" s="5">
        <v>138</v>
      </c>
      <c r="H266" s="4">
        <v>0</v>
      </c>
      <c r="I266" s="4">
        <v>138</v>
      </c>
      <c r="J266" s="4">
        <v>0</v>
      </c>
      <c r="K266" s="6">
        <v>2</v>
      </c>
      <c r="L266" s="4">
        <v>0</v>
      </c>
      <c r="M266" s="4">
        <v>2</v>
      </c>
      <c r="N266" s="4">
        <v>0</v>
      </c>
      <c r="O266" s="7">
        <v>0</v>
      </c>
      <c r="P266" s="4">
        <v>0</v>
      </c>
      <c r="Q266" s="4">
        <v>0</v>
      </c>
      <c r="R266" s="4">
        <v>0</v>
      </c>
      <c r="S266" s="4">
        <v>0</v>
      </c>
      <c r="T266" s="4"/>
    </row>
    <row r="267" spans="1:20" x14ac:dyDescent="0.3">
      <c r="A267" s="18" t="s">
        <v>563</v>
      </c>
      <c r="B267" s="18" t="s">
        <v>563</v>
      </c>
      <c r="C267" s="8" t="s">
        <v>17</v>
      </c>
      <c r="D267" s="8" t="s">
        <v>561</v>
      </c>
      <c r="E267" s="8" t="s">
        <v>562</v>
      </c>
      <c r="F267" s="8" t="s">
        <v>636</v>
      </c>
      <c r="G267" s="5">
        <v>339</v>
      </c>
      <c r="H267" s="4">
        <v>0</v>
      </c>
      <c r="I267" s="4">
        <v>339</v>
      </c>
      <c r="J267" s="4">
        <v>0</v>
      </c>
      <c r="K267" s="6">
        <v>2</v>
      </c>
      <c r="L267" s="4">
        <v>0</v>
      </c>
      <c r="M267" s="4">
        <v>2</v>
      </c>
      <c r="N267" s="4">
        <v>0</v>
      </c>
      <c r="O267" s="7">
        <v>11</v>
      </c>
      <c r="P267" s="4">
        <v>0</v>
      </c>
      <c r="Q267" s="4">
        <v>10</v>
      </c>
      <c r="R267" s="4">
        <v>0</v>
      </c>
      <c r="S267" s="4">
        <v>1</v>
      </c>
      <c r="T267" s="8"/>
    </row>
    <row r="268" spans="1:20" x14ac:dyDescent="0.3">
      <c r="A268" s="18" t="s">
        <v>107</v>
      </c>
      <c r="B268" s="18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86</v>
      </c>
      <c r="H268" s="4">
        <v>0</v>
      </c>
      <c r="I268" s="4">
        <v>86</v>
      </c>
      <c r="J268" s="4">
        <v>0</v>
      </c>
      <c r="K268" s="6">
        <v>11</v>
      </c>
      <c r="L268" s="4">
        <v>3</v>
      </c>
      <c r="M268" s="4">
        <v>7</v>
      </c>
      <c r="N268" s="4">
        <v>1</v>
      </c>
      <c r="O268" s="7">
        <v>2</v>
      </c>
      <c r="P268" s="4">
        <v>0</v>
      </c>
      <c r="Q268" s="4">
        <v>1</v>
      </c>
      <c r="R268" s="4">
        <v>0</v>
      </c>
      <c r="S268" s="4">
        <v>1</v>
      </c>
      <c r="T268" s="4"/>
    </row>
    <row r="269" spans="1:20" x14ac:dyDescent="0.3">
      <c r="A269" s="18" t="s">
        <v>345</v>
      </c>
      <c r="B269" s="18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87</v>
      </c>
      <c r="H269" s="4">
        <v>0</v>
      </c>
      <c r="I269" s="4">
        <v>87</v>
      </c>
      <c r="J269" s="4">
        <v>0</v>
      </c>
      <c r="K269" s="6">
        <v>13</v>
      </c>
      <c r="L269" s="4">
        <v>0</v>
      </c>
      <c r="M269" s="4">
        <v>13</v>
      </c>
      <c r="N269" s="4">
        <v>0</v>
      </c>
      <c r="O269" s="7">
        <v>4</v>
      </c>
      <c r="P269" s="4">
        <v>1</v>
      </c>
      <c r="Q269" s="4">
        <v>1</v>
      </c>
      <c r="R269" s="4">
        <v>0</v>
      </c>
      <c r="S269" s="4">
        <v>2</v>
      </c>
      <c r="T269" s="4"/>
    </row>
    <row r="270" spans="1:20" x14ac:dyDescent="0.3">
      <c r="A270" s="18" t="s">
        <v>131</v>
      </c>
      <c r="B270" s="18" t="s">
        <v>131</v>
      </c>
      <c r="C270" s="10" t="s">
        <v>17</v>
      </c>
      <c r="D270" s="10" t="s">
        <v>18</v>
      </c>
      <c r="E270" s="10" t="s">
        <v>113</v>
      </c>
      <c r="F270" s="10" t="s">
        <v>113</v>
      </c>
      <c r="G270" s="5">
        <v>174</v>
      </c>
      <c r="H270" s="4">
        <v>4</v>
      </c>
      <c r="I270" s="4">
        <v>170</v>
      </c>
      <c r="J270" s="4">
        <v>0</v>
      </c>
      <c r="K270" s="6">
        <v>18</v>
      </c>
      <c r="L270" s="4">
        <v>2</v>
      </c>
      <c r="M270" s="4">
        <v>13</v>
      </c>
      <c r="N270" s="4">
        <v>3</v>
      </c>
      <c r="O270" s="7">
        <v>5</v>
      </c>
      <c r="P270" s="4">
        <v>1</v>
      </c>
      <c r="Q270" s="4">
        <v>1</v>
      </c>
      <c r="R270" s="4">
        <v>0</v>
      </c>
      <c r="S270" s="4">
        <v>3</v>
      </c>
      <c r="T270" s="10"/>
    </row>
    <row r="271" spans="1:20" x14ac:dyDescent="0.3">
      <c r="A271" s="18" t="s">
        <v>564</v>
      </c>
      <c r="B271" s="18" t="s">
        <v>564</v>
      </c>
      <c r="C271" s="4" t="s">
        <v>17</v>
      </c>
      <c r="D271" s="4" t="s">
        <v>561</v>
      </c>
      <c r="E271" s="4" t="s">
        <v>562</v>
      </c>
      <c r="F271" s="4" t="s">
        <v>637</v>
      </c>
      <c r="G271" s="5">
        <v>95</v>
      </c>
      <c r="H271" s="4">
        <v>0</v>
      </c>
      <c r="I271" s="4">
        <v>95</v>
      </c>
      <c r="J271" s="4">
        <v>0</v>
      </c>
      <c r="K271" s="6">
        <v>1</v>
      </c>
      <c r="L271" s="4">
        <v>0</v>
      </c>
      <c r="M271" s="4">
        <v>1</v>
      </c>
      <c r="N271" s="4">
        <v>0</v>
      </c>
      <c r="O271" s="7">
        <v>0</v>
      </c>
      <c r="P271" s="4">
        <v>0</v>
      </c>
      <c r="Q271" s="4">
        <v>0</v>
      </c>
      <c r="R271" s="4">
        <v>0</v>
      </c>
      <c r="S271" s="4">
        <v>0</v>
      </c>
      <c r="T271" s="4"/>
    </row>
  </sheetData>
  <autoFilter ref="A1:T268">
    <sortState ref="A2:R271">
      <sortCondition ref="F3"/>
    </sortState>
  </autoFilter>
  <sortState ref="A2:S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F1" workbookViewId="0">
      <selection activeCell="H17" sqref="H17"/>
    </sheetView>
  </sheetViews>
  <sheetFormatPr defaultRowHeight="14.4" x14ac:dyDescent="0.3"/>
  <cols>
    <col min="1" max="1" width="20.5546875" bestFit="1" customWidth="1"/>
    <col min="2" max="2" width="11.109375" bestFit="1" customWidth="1"/>
    <col min="3" max="3" width="24.44140625" bestFit="1" customWidth="1"/>
    <col min="4" max="4" width="24.6640625" bestFit="1" customWidth="1"/>
    <col min="5" max="5" width="20.6640625" bestFit="1" customWidth="1"/>
    <col min="6" max="6" width="10.88671875" bestFit="1" customWidth="1"/>
    <col min="7" max="7" width="19.6640625" bestFit="1" customWidth="1"/>
    <col min="8" max="8" width="22.44140625" bestFit="1" customWidth="1"/>
    <col min="9" max="9" width="20.44140625" bestFit="1" customWidth="1"/>
    <col min="10" max="11" width="14" bestFit="1" customWidth="1"/>
    <col min="12" max="12" width="14.5546875" bestFit="1" customWidth="1"/>
    <col min="13" max="13" width="16.44140625" bestFit="1" customWidth="1"/>
    <col min="14" max="14" width="18.44140625" bestFit="1" customWidth="1"/>
    <col min="15" max="21" width="3" bestFit="1" customWidth="1"/>
    <col min="22" max="22" width="4" bestFit="1" customWidth="1"/>
    <col min="23" max="23" width="5" bestFit="1" customWidth="1"/>
    <col min="24" max="25" width="10.6640625" bestFit="1" customWidth="1"/>
  </cols>
  <sheetData>
    <row r="1" spans="1:14" x14ac:dyDescent="0.3">
      <c r="A1" s="12" t="s">
        <v>0</v>
      </c>
      <c r="B1" t="s">
        <v>578</v>
      </c>
    </row>
    <row r="3" spans="1:14" x14ac:dyDescent="0.3">
      <c r="A3" s="12" t="s">
        <v>573</v>
      </c>
      <c r="B3" t="s">
        <v>575</v>
      </c>
      <c r="C3" t="s">
        <v>624</v>
      </c>
      <c r="D3" t="s">
        <v>625</v>
      </c>
      <c r="E3" t="s">
        <v>640</v>
      </c>
      <c r="F3" t="s">
        <v>576</v>
      </c>
      <c r="G3" t="s">
        <v>626</v>
      </c>
      <c r="H3" t="s">
        <v>627</v>
      </c>
      <c r="I3" t="s">
        <v>641</v>
      </c>
      <c r="J3" t="s">
        <v>577</v>
      </c>
      <c r="K3" t="s">
        <v>628</v>
      </c>
      <c r="L3" t="s">
        <v>629</v>
      </c>
      <c r="M3" t="s">
        <v>630</v>
      </c>
      <c r="N3" t="s">
        <v>631</v>
      </c>
    </row>
    <row r="4" spans="1:14" x14ac:dyDescent="0.3">
      <c r="A4" s="13" t="s">
        <v>569</v>
      </c>
      <c r="B4" s="11">
        <v>12627</v>
      </c>
      <c r="C4" s="11">
        <v>0</v>
      </c>
      <c r="D4" s="11">
        <v>12568</v>
      </c>
      <c r="E4" s="11">
        <v>59</v>
      </c>
      <c r="F4" s="11">
        <v>5294</v>
      </c>
      <c r="G4" s="11">
        <v>0</v>
      </c>
      <c r="H4" s="11">
        <v>3734</v>
      </c>
      <c r="I4" s="11">
        <v>1560</v>
      </c>
      <c r="J4" s="11">
        <v>1341</v>
      </c>
      <c r="K4" s="11">
        <v>256</v>
      </c>
      <c r="L4" s="11">
        <v>299</v>
      </c>
      <c r="M4" s="11">
        <v>24</v>
      </c>
      <c r="N4" s="11">
        <v>762</v>
      </c>
    </row>
    <row r="5" spans="1:14" x14ac:dyDescent="0.3">
      <c r="A5" s="13" t="s">
        <v>363</v>
      </c>
      <c r="B5" s="11">
        <v>1661</v>
      </c>
      <c r="C5" s="11">
        <v>14</v>
      </c>
      <c r="D5" s="11">
        <v>1644</v>
      </c>
      <c r="E5" s="11">
        <v>3</v>
      </c>
      <c r="F5" s="11">
        <v>176</v>
      </c>
      <c r="G5" s="11">
        <v>5</v>
      </c>
      <c r="H5" s="11">
        <v>162</v>
      </c>
      <c r="I5" s="11">
        <v>9</v>
      </c>
      <c r="J5" s="11">
        <v>178</v>
      </c>
      <c r="K5" s="11">
        <v>18</v>
      </c>
      <c r="L5" s="11">
        <v>97</v>
      </c>
      <c r="M5" s="11">
        <v>11</v>
      </c>
      <c r="N5" s="11">
        <v>52</v>
      </c>
    </row>
    <row r="6" spans="1:14" x14ac:dyDescent="0.3">
      <c r="A6" s="13" t="s">
        <v>136</v>
      </c>
      <c r="B6" s="11">
        <v>1832</v>
      </c>
      <c r="C6" s="11">
        <v>11</v>
      </c>
      <c r="D6" s="11">
        <v>1819</v>
      </c>
      <c r="E6" s="11">
        <v>2</v>
      </c>
      <c r="F6" s="11">
        <v>247</v>
      </c>
      <c r="G6" s="11">
        <v>8</v>
      </c>
      <c r="H6" s="11">
        <v>236</v>
      </c>
      <c r="I6" s="11">
        <v>3</v>
      </c>
      <c r="J6" s="11">
        <v>142</v>
      </c>
      <c r="K6" s="11">
        <v>11</v>
      </c>
      <c r="L6" s="11">
        <v>101</v>
      </c>
      <c r="M6" s="11">
        <v>8</v>
      </c>
      <c r="N6" s="11">
        <v>22</v>
      </c>
    </row>
    <row r="7" spans="1:14" x14ac:dyDescent="0.3">
      <c r="A7" s="13" t="s">
        <v>19</v>
      </c>
      <c r="B7" s="11">
        <v>1810</v>
      </c>
      <c r="C7" s="11">
        <v>6</v>
      </c>
      <c r="D7" s="11">
        <v>1802</v>
      </c>
      <c r="E7" s="11">
        <v>2</v>
      </c>
      <c r="F7" s="11">
        <v>184</v>
      </c>
      <c r="G7" s="11">
        <v>17</v>
      </c>
      <c r="H7" s="11">
        <v>143</v>
      </c>
      <c r="I7" s="11">
        <v>24</v>
      </c>
      <c r="J7" s="11">
        <v>182</v>
      </c>
      <c r="K7" s="11">
        <v>15</v>
      </c>
      <c r="L7" s="11">
        <v>118</v>
      </c>
      <c r="M7" s="11">
        <v>12</v>
      </c>
      <c r="N7" s="11">
        <v>37</v>
      </c>
    </row>
    <row r="8" spans="1:14" x14ac:dyDescent="0.3">
      <c r="A8" s="13" t="s">
        <v>228</v>
      </c>
      <c r="B8" s="11">
        <v>1604</v>
      </c>
      <c r="C8" s="11">
        <v>8</v>
      </c>
      <c r="D8" s="11">
        <v>1594</v>
      </c>
      <c r="E8" s="11">
        <v>2</v>
      </c>
      <c r="F8" s="11">
        <v>247</v>
      </c>
      <c r="G8" s="11">
        <v>8</v>
      </c>
      <c r="H8" s="11">
        <v>233</v>
      </c>
      <c r="I8" s="11">
        <v>6</v>
      </c>
      <c r="J8" s="11">
        <v>125</v>
      </c>
      <c r="K8" s="11">
        <v>12</v>
      </c>
      <c r="L8" s="11">
        <v>69</v>
      </c>
      <c r="M8" s="11">
        <v>15</v>
      </c>
      <c r="N8" s="11">
        <v>29</v>
      </c>
    </row>
    <row r="9" spans="1:14" x14ac:dyDescent="0.3">
      <c r="A9" s="13" t="s">
        <v>497</v>
      </c>
      <c r="B9" s="11">
        <v>1549</v>
      </c>
      <c r="C9" s="11">
        <v>7</v>
      </c>
      <c r="D9" s="11">
        <v>1541</v>
      </c>
      <c r="E9" s="11">
        <v>1</v>
      </c>
      <c r="F9" s="11">
        <v>221</v>
      </c>
      <c r="G9" s="11">
        <v>14</v>
      </c>
      <c r="H9" s="11">
        <v>197</v>
      </c>
      <c r="I9" s="11">
        <v>10</v>
      </c>
      <c r="J9" s="11">
        <v>221</v>
      </c>
      <c r="K9" s="11">
        <v>18</v>
      </c>
      <c r="L9" s="11">
        <v>106</v>
      </c>
      <c r="M9" s="11">
        <v>11</v>
      </c>
      <c r="N9" s="11">
        <v>86</v>
      </c>
    </row>
    <row r="10" spans="1:14" x14ac:dyDescent="0.3">
      <c r="A10" s="13" t="s">
        <v>378</v>
      </c>
      <c r="B10" s="11">
        <v>1213</v>
      </c>
      <c r="C10" s="11">
        <v>13</v>
      </c>
      <c r="D10" s="11">
        <v>1198</v>
      </c>
      <c r="E10" s="11">
        <v>2</v>
      </c>
      <c r="F10" s="11">
        <v>229</v>
      </c>
      <c r="G10" s="11">
        <v>8</v>
      </c>
      <c r="H10" s="11">
        <v>213</v>
      </c>
      <c r="I10" s="11">
        <v>8</v>
      </c>
      <c r="J10" s="11">
        <v>105</v>
      </c>
      <c r="K10" s="11">
        <v>8</v>
      </c>
      <c r="L10" s="11">
        <v>61</v>
      </c>
      <c r="M10" s="11">
        <v>2</v>
      </c>
      <c r="N10" s="11">
        <v>34</v>
      </c>
    </row>
    <row r="11" spans="1:14" x14ac:dyDescent="0.3">
      <c r="A11" s="13" t="s">
        <v>394</v>
      </c>
      <c r="B11" s="11">
        <v>1916</v>
      </c>
      <c r="C11" s="11">
        <v>8</v>
      </c>
      <c r="D11" s="11">
        <v>1905</v>
      </c>
      <c r="E11" s="11">
        <v>3</v>
      </c>
      <c r="F11" s="11">
        <v>176</v>
      </c>
      <c r="G11" s="11">
        <v>9</v>
      </c>
      <c r="H11" s="11">
        <v>154</v>
      </c>
      <c r="I11" s="11">
        <v>13</v>
      </c>
      <c r="J11" s="11">
        <v>124</v>
      </c>
      <c r="K11" s="11">
        <v>9</v>
      </c>
      <c r="L11" s="11">
        <v>51</v>
      </c>
      <c r="M11" s="11">
        <v>9</v>
      </c>
      <c r="N11" s="11">
        <v>55</v>
      </c>
    </row>
    <row r="12" spans="1:14" x14ac:dyDescent="0.3">
      <c r="A12" s="13" t="s">
        <v>404</v>
      </c>
      <c r="B12" s="11">
        <v>1735</v>
      </c>
      <c r="C12" s="11">
        <v>16</v>
      </c>
      <c r="D12" s="11">
        <v>1719</v>
      </c>
      <c r="E12" s="11">
        <v>0</v>
      </c>
      <c r="F12" s="11">
        <v>244</v>
      </c>
      <c r="G12" s="11">
        <v>8</v>
      </c>
      <c r="H12" s="11">
        <v>229</v>
      </c>
      <c r="I12" s="11">
        <v>7</v>
      </c>
      <c r="J12" s="11">
        <v>341</v>
      </c>
      <c r="K12" s="11">
        <v>23</v>
      </c>
      <c r="L12" s="11">
        <v>209</v>
      </c>
      <c r="M12" s="11">
        <v>28</v>
      </c>
      <c r="N12" s="11">
        <v>81</v>
      </c>
    </row>
    <row r="13" spans="1:14" x14ac:dyDescent="0.3">
      <c r="A13" s="13" t="s">
        <v>143</v>
      </c>
      <c r="B13" s="11">
        <v>891</v>
      </c>
      <c r="C13" s="11">
        <v>5</v>
      </c>
      <c r="D13" s="11">
        <v>886</v>
      </c>
      <c r="E13" s="11">
        <v>0</v>
      </c>
      <c r="F13" s="11">
        <v>117</v>
      </c>
      <c r="G13" s="11">
        <v>11</v>
      </c>
      <c r="H13" s="11">
        <v>98</v>
      </c>
      <c r="I13" s="11">
        <v>8</v>
      </c>
      <c r="J13" s="11">
        <v>104</v>
      </c>
      <c r="K13" s="11">
        <v>3</v>
      </c>
      <c r="L13" s="11">
        <v>61</v>
      </c>
      <c r="M13" s="11">
        <v>7</v>
      </c>
      <c r="N13" s="11">
        <v>33</v>
      </c>
    </row>
    <row r="14" spans="1:14" x14ac:dyDescent="0.3">
      <c r="A14" s="13" t="s">
        <v>32</v>
      </c>
      <c r="B14" s="11">
        <v>2221</v>
      </c>
      <c r="C14" s="11">
        <v>9</v>
      </c>
      <c r="D14" s="11">
        <v>2211</v>
      </c>
      <c r="E14" s="11">
        <v>1</v>
      </c>
      <c r="F14" s="11">
        <v>245</v>
      </c>
      <c r="G14" s="11">
        <v>17</v>
      </c>
      <c r="H14" s="11">
        <v>216</v>
      </c>
      <c r="I14" s="11">
        <v>12</v>
      </c>
      <c r="J14" s="11">
        <v>251</v>
      </c>
      <c r="K14" s="11">
        <v>16</v>
      </c>
      <c r="L14" s="11">
        <v>168</v>
      </c>
      <c r="M14" s="11">
        <v>16</v>
      </c>
      <c r="N14" s="11">
        <v>51</v>
      </c>
    </row>
    <row r="15" spans="1:14" x14ac:dyDescent="0.3">
      <c r="A15" s="13" t="s">
        <v>239</v>
      </c>
      <c r="B15" s="11">
        <v>1371</v>
      </c>
      <c r="C15" s="11">
        <v>6</v>
      </c>
      <c r="D15" s="11">
        <v>1365</v>
      </c>
      <c r="E15" s="11">
        <v>0</v>
      </c>
      <c r="F15" s="11">
        <v>298</v>
      </c>
      <c r="G15" s="11">
        <v>28</v>
      </c>
      <c r="H15" s="11">
        <v>269</v>
      </c>
      <c r="I15" s="11">
        <v>1</v>
      </c>
      <c r="J15" s="11">
        <v>133</v>
      </c>
      <c r="K15" s="11">
        <v>13</v>
      </c>
      <c r="L15" s="11">
        <v>71</v>
      </c>
      <c r="M15" s="11">
        <v>7</v>
      </c>
      <c r="N15" s="11">
        <v>42</v>
      </c>
    </row>
    <row r="16" spans="1:14" x14ac:dyDescent="0.3">
      <c r="A16" s="13" t="s">
        <v>368</v>
      </c>
      <c r="B16" s="11">
        <v>859</v>
      </c>
      <c r="C16" s="11">
        <v>11</v>
      </c>
      <c r="D16" s="11">
        <v>847</v>
      </c>
      <c r="E16" s="11">
        <v>1</v>
      </c>
      <c r="F16" s="11">
        <v>125</v>
      </c>
      <c r="G16" s="11">
        <v>7</v>
      </c>
      <c r="H16" s="11">
        <v>108</v>
      </c>
      <c r="I16" s="11">
        <v>10</v>
      </c>
      <c r="J16" s="11">
        <v>207</v>
      </c>
      <c r="K16" s="11">
        <v>22</v>
      </c>
      <c r="L16" s="11">
        <v>105</v>
      </c>
      <c r="M16" s="11">
        <v>13</v>
      </c>
      <c r="N16" s="11">
        <v>67</v>
      </c>
    </row>
    <row r="17" spans="1:14" x14ac:dyDescent="0.3">
      <c r="A17" s="13" t="s">
        <v>155</v>
      </c>
      <c r="B17" s="11">
        <v>1180</v>
      </c>
      <c r="C17" s="11">
        <v>10</v>
      </c>
      <c r="D17" s="11">
        <v>1167</v>
      </c>
      <c r="E17" s="11">
        <v>3</v>
      </c>
      <c r="F17" s="11">
        <v>116</v>
      </c>
      <c r="G17" s="11">
        <v>14</v>
      </c>
      <c r="H17" s="11">
        <v>101</v>
      </c>
      <c r="I17" s="11">
        <v>1</v>
      </c>
      <c r="J17" s="11">
        <v>189</v>
      </c>
      <c r="K17" s="11">
        <v>11</v>
      </c>
      <c r="L17" s="11">
        <v>77</v>
      </c>
      <c r="M17" s="11">
        <v>18</v>
      </c>
      <c r="N17" s="11">
        <v>83</v>
      </c>
    </row>
    <row r="18" spans="1:14" x14ac:dyDescent="0.3">
      <c r="A18" s="13" t="s">
        <v>47</v>
      </c>
      <c r="B18" s="11">
        <v>2500</v>
      </c>
      <c r="C18" s="11">
        <v>6</v>
      </c>
      <c r="D18" s="11">
        <v>2491</v>
      </c>
      <c r="E18" s="11">
        <v>3</v>
      </c>
      <c r="F18" s="11">
        <v>279</v>
      </c>
      <c r="G18" s="11">
        <v>12</v>
      </c>
      <c r="H18" s="11">
        <v>250</v>
      </c>
      <c r="I18" s="11">
        <v>17</v>
      </c>
      <c r="J18" s="11">
        <v>148</v>
      </c>
      <c r="K18" s="11">
        <v>16</v>
      </c>
      <c r="L18" s="11">
        <v>95</v>
      </c>
      <c r="M18" s="11">
        <v>12</v>
      </c>
      <c r="N18" s="11">
        <v>25</v>
      </c>
    </row>
    <row r="19" spans="1:14" x14ac:dyDescent="0.3">
      <c r="A19" s="13" t="s">
        <v>251</v>
      </c>
      <c r="B19" s="11">
        <v>841</v>
      </c>
      <c r="C19" s="11">
        <v>8</v>
      </c>
      <c r="D19" s="11">
        <v>832</v>
      </c>
      <c r="E19" s="11">
        <v>1</v>
      </c>
      <c r="F19" s="11">
        <v>177</v>
      </c>
      <c r="G19" s="11">
        <v>12</v>
      </c>
      <c r="H19" s="11">
        <v>158</v>
      </c>
      <c r="I19" s="11">
        <v>7</v>
      </c>
      <c r="J19" s="11">
        <v>96</v>
      </c>
      <c r="K19" s="11">
        <v>6</v>
      </c>
      <c r="L19" s="11">
        <v>67</v>
      </c>
      <c r="M19" s="11">
        <v>3</v>
      </c>
      <c r="N19" s="11">
        <v>20</v>
      </c>
    </row>
    <row r="20" spans="1:14" x14ac:dyDescent="0.3">
      <c r="A20" s="13" t="s">
        <v>272</v>
      </c>
      <c r="B20" s="11">
        <v>2044</v>
      </c>
      <c r="C20" s="11">
        <v>20</v>
      </c>
      <c r="D20" s="11">
        <v>2020</v>
      </c>
      <c r="E20" s="11">
        <v>4</v>
      </c>
      <c r="F20" s="11">
        <v>304</v>
      </c>
      <c r="G20" s="11">
        <v>49</v>
      </c>
      <c r="H20" s="11">
        <v>243</v>
      </c>
      <c r="I20" s="11">
        <v>12</v>
      </c>
      <c r="J20" s="11">
        <v>221</v>
      </c>
      <c r="K20" s="11">
        <v>32</v>
      </c>
      <c r="L20" s="11">
        <v>111</v>
      </c>
      <c r="M20" s="11">
        <v>21</v>
      </c>
      <c r="N20" s="11">
        <v>57</v>
      </c>
    </row>
    <row r="21" spans="1:14" x14ac:dyDescent="0.3">
      <c r="A21" s="13" t="s">
        <v>58</v>
      </c>
      <c r="B21" s="11">
        <v>2511</v>
      </c>
      <c r="C21" s="11">
        <v>10</v>
      </c>
      <c r="D21" s="11">
        <v>2497</v>
      </c>
      <c r="E21" s="11">
        <v>4</v>
      </c>
      <c r="F21" s="11">
        <v>275</v>
      </c>
      <c r="G21" s="11">
        <v>14</v>
      </c>
      <c r="H21" s="11">
        <v>245</v>
      </c>
      <c r="I21" s="11">
        <v>16</v>
      </c>
      <c r="J21" s="11">
        <v>301</v>
      </c>
      <c r="K21" s="11">
        <v>25</v>
      </c>
      <c r="L21" s="11">
        <v>168</v>
      </c>
      <c r="M21" s="11">
        <v>17</v>
      </c>
      <c r="N21" s="11">
        <v>91</v>
      </c>
    </row>
    <row r="22" spans="1:14" x14ac:dyDescent="0.3">
      <c r="A22" s="13" t="s">
        <v>511</v>
      </c>
      <c r="B22" s="11">
        <v>1964</v>
      </c>
      <c r="C22" s="11">
        <v>7</v>
      </c>
      <c r="D22" s="11">
        <v>1956</v>
      </c>
      <c r="E22" s="11">
        <v>1</v>
      </c>
      <c r="F22" s="11">
        <v>454</v>
      </c>
      <c r="G22" s="11">
        <v>3</v>
      </c>
      <c r="H22" s="11">
        <v>446</v>
      </c>
      <c r="I22" s="11">
        <v>5</v>
      </c>
      <c r="J22" s="11">
        <v>139</v>
      </c>
      <c r="K22" s="11">
        <v>9</v>
      </c>
      <c r="L22" s="11">
        <v>89</v>
      </c>
      <c r="M22" s="11">
        <v>16</v>
      </c>
      <c r="N22" s="11">
        <v>25</v>
      </c>
    </row>
    <row r="23" spans="1:14" x14ac:dyDescent="0.3">
      <c r="A23" s="13" t="s">
        <v>163</v>
      </c>
      <c r="B23" s="11">
        <v>1465</v>
      </c>
      <c r="C23" s="11">
        <v>7</v>
      </c>
      <c r="D23" s="11">
        <v>1457</v>
      </c>
      <c r="E23" s="11">
        <v>1</v>
      </c>
      <c r="F23" s="11">
        <v>262</v>
      </c>
      <c r="G23" s="11">
        <v>13</v>
      </c>
      <c r="H23" s="11">
        <v>234</v>
      </c>
      <c r="I23" s="11">
        <v>15</v>
      </c>
      <c r="J23" s="11">
        <v>237</v>
      </c>
      <c r="K23" s="11">
        <v>14</v>
      </c>
      <c r="L23" s="11">
        <v>109</v>
      </c>
      <c r="M23" s="11">
        <v>18</v>
      </c>
      <c r="N23" s="11">
        <v>96</v>
      </c>
    </row>
    <row r="24" spans="1:14" x14ac:dyDescent="0.3">
      <c r="A24" s="13" t="s">
        <v>72</v>
      </c>
      <c r="B24" s="11">
        <v>970</v>
      </c>
      <c r="C24" s="11">
        <v>9</v>
      </c>
      <c r="D24" s="11">
        <v>961</v>
      </c>
      <c r="E24" s="11">
        <v>0</v>
      </c>
      <c r="F24" s="11">
        <v>181</v>
      </c>
      <c r="G24" s="11">
        <v>11</v>
      </c>
      <c r="H24" s="11">
        <v>155</v>
      </c>
      <c r="I24" s="11">
        <v>15</v>
      </c>
      <c r="J24" s="11">
        <v>192</v>
      </c>
      <c r="K24" s="11">
        <v>16</v>
      </c>
      <c r="L24" s="11">
        <v>124</v>
      </c>
      <c r="M24" s="11">
        <v>8</v>
      </c>
      <c r="N24" s="11">
        <v>44</v>
      </c>
    </row>
    <row r="25" spans="1:14" x14ac:dyDescent="0.3">
      <c r="A25" s="13" t="s">
        <v>562</v>
      </c>
      <c r="B25" s="11">
        <v>572</v>
      </c>
      <c r="C25" s="11">
        <v>0</v>
      </c>
      <c r="D25" s="11">
        <v>572</v>
      </c>
      <c r="E25" s="11">
        <v>0</v>
      </c>
      <c r="F25" s="11">
        <v>5</v>
      </c>
      <c r="G25" s="11">
        <v>0</v>
      </c>
      <c r="H25" s="11">
        <v>5</v>
      </c>
      <c r="I25" s="11">
        <v>0</v>
      </c>
      <c r="J25" s="11">
        <v>11</v>
      </c>
      <c r="K25" s="11">
        <v>0</v>
      </c>
      <c r="L25" s="11">
        <v>10</v>
      </c>
      <c r="M25" s="11">
        <v>0</v>
      </c>
      <c r="N25" s="11">
        <v>1</v>
      </c>
    </row>
    <row r="26" spans="1:14" x14ac:dyDescent="0.3">
      <c r="A26" s="13" t="s">
        <v>566</v>
      </c>
      <c r="B26" s="11">
        <v>329</v>
      </c>
      <c r="C26" s="11">
        <v>0</v>
      </c>
      <c r="D26" s="11">
        <v>328</v>
      </c>
      <c r="E26" s="11">
        <v>1</v>
      </c>
      <c r="F26" s="11">
        <v>16</v>
      </c>
      <c r="G26" s="11">
        <v>2</v>
      </c>
      <c r="H26" s="11">
        <v>13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0</v>
      </c>
    </row>
    <row r="27" spans="1:14" x14ac:dyDescent="0.3">
      <c r="A27" s="13" t="s">
        <v>518</v>
      </c>
      <c r="B27" s="11">
        <v>1351</v>
      </c>
      <c r="C27" s="11">
        <v>8</v>
      </c>
      <c r="D27" s="11">
        <v>1342</v>
      </c>
      <c r="E27" s="11">
        <v>1</v>
      </c>
      <c r="F27" s="11">
        <v>299</v>
      </c>
      <c r="G27" s="11">
        <v>7</v>
      </c>
      <c r="H27" s="11">
        <v>288</v>
      </c>
      <c r="I27" s="11">
        <v>4</v>
      </c>
      <c r="J27" s="11">
        <v>202</v>
      </c>
      <c r="K27" s="11">
        <v>18</v>
      </c>
      <c r="L27" s="11">
        <v>130</v>
      </c>
      <c r="M27" s="11">
        <v>11</v>
      </c>
      <c r="N27" s="11">
        <v>43</v>
      </c>
    </row>
    <row r="28" spans="1:14" x14ac:dyDescent="0.3">
      <c r="A28" s="13" t="s">
        <v>434</v>
      </c>
      <c r="B28" s="11">
        <v>1283</v>
      </c>
      <c r="C28" s="11">
        <v>11</v>
      </c>
      <c r="D28" s="11">
        <v>1272</v>
      </c>
      <c r="E28" s="11">
        <v>0</v>
      </c>
      <c r="F28" s="11">
        <v>215</v>
      </c>
      <c r="G28" s="11">
        <v>18</v>
      </c>
      <c r="H28" s="11">
        <v>192</v>
      </c>
      <c r="I28" s="11">
        <v>5</v>
      </c>
      <c r="J28" s="11">
        <v>194</v>
      </c>
      <c r="K28" s="11">
        <v>21</v>
      </c>
      <c r="L28" s="11">
        <v>110</v>
      </c>
      <c r="M28" s="11">
        <v>14</v>
      </c>
      <c r="N28" s="11">
        <v>49</v>
      </c>
    </row>
    <row r="29" spans="1:14" x14ac:dyDescent="0.3">
      <c r="A29" s="13" t="s">
        <v>570</v>
      </c>
      <c r="B29" s="11">
        <v>13652</v>
      </c>
      <c r="C29" s="11">
        <v>260</v>
      </c>
      <c r="D29" s="11">
        <v>13380</v>
      </c>
      <c r="E29" s="11">
        <v>12</v>
      </c>
      <c r="F29" s="11">
        <v>3339</v>
      </c>
      <c r="G29" s="11">
        <v>169</v>
      </c>
      <c r="H29" s="11">
        <v>3092</v>
      </c>
      <c r="I29" s="11">
        <v>78</v>
      </c>
      <c r="J29" s="11">
        <v>1878</v>
      </c>
      <c r="K29" s="11">
        <v>25</v>
      </c>
      <c r="L29" s="11">
        <v>1709</v>
      </c>
      <c r="M29" s="11">
        <v>74</v>
      </c>
      <c r="N29" s="11">
        <v>70</v>
      </c>
    </row>
    <row r="30" spans="1:14" x14ac:dyDescent="0.3">
      <c r="A30" s="13" t="s">
        <v>448</v>
      </c>
      <c r="B30" s="11">
        <v>907</v>
      </c>
      <c r="C30" s="11">
        <v>5</v>
      </c>
      <c r="D30" s="11">
        <v>898</v>
      </c>
      <c r="E30" s="11">
        <v>4</v>
      </c>
      <c r="F30" s="11">
        <v>86</v>
      </c>
      <c r="G30" s="11">
        <v>6</v>
      </c>
      <c r="H30" s="11">
        <v>74</v>
      </c>
      <c r="I30" s="11">
        <v>6</v>
      </c>
      <c r="J30" s="11">
        <v>98</v>
      </c>
      <c r="K30" s="11">
        <v>14</v>
      </c>
      <c r="L30" s="11">
        <v>50</v>
      </c>
      <c r="M30" s="11">
        <v>7</v>
      </c>
      <c r="N30" s="11">
        <v>27</v>
      </c>
    </row>
    <row r="31" spans="1:14" x14ac:dyDescent="0.3">
      <c r="A31" s="13" t="s">
        <v>285</v>
      </c>
      <c r="B31" s="11">
        <v>1638</v>
      </c>
      <c r="C31" s="11">
        <v>5</v>
      </c>
      <c r="D31" s="11">
        <v>1633</v>
      </c>
      <c r="E31" s="11">
        <v>0</v>
      </c>
      <c r="F31" s="11">
        <v>132</v>
      </c>
      <c r="G31" s="11">
        <v>20</v>
      </c>
      <c r="H31" s="11">
        <v>104</v>
      </c>
      <c r="I31" s="11">
        <v>8</v>
      </c>
      <c r="J31" s="11">
        <v>78</v>
      </c>
      <c r="K31" s="11">
        <v>5</v>
      </c>
      <c r="L31" s="11">
        <v>44</v>
      </c>
      <c r="M31" s="11">
        <v>7</v>
      </c>
      <c r="N31" s="11">
        <v>22</v>
      </c>
    </row>
    <row r="32" spans="1:14" x14ac:dyDescent="0.3">
      <c r="A32" s="13" t="s">
        <v>458</v>
      </c>
      <c r="B32" s="11">
        <v>1336</v>
      </c>
      <c r="C32" s="11">
        <v>8</v>
      </c>
      <c r="D32" s="11">
        <v>1325</v>
      </c>
      <c r="E32" s="11">
        <v>3</v>
      </c>
      <c r="F32" s="11">
        <v>257</v>
      </c>
      <c r="G32" s="11">
        <v>22</v>
      </c>
      <c r="H32" s="11">
        <v>226</v>
      </c>
      <c r="I32" s="11">
        <v>9</v>
      </c>
      <c r="J32" s="11">
        <v>178</v>
      </c>
      <c r="K32" s="11">
        <v>14</v>
      </c>
      <c r="L32" s="11">
        <v>106</v>
      </c>
      <c r="M32" s="11">
        <v>13</v>
      </c>
      <c r="N32" s="11">
        <v>45</v>
      </c>
    </row>
    <row r="33" spans="1:14" x14ac:dyDescent="0.3">
      <c r="A33" s="13" t="s">
        <v>179</v>
      </c>
      <c r="B33" s="11">
        <v>902</v>
      </c>
      <c r="C33" s="11">
        <v>2</v>
      </c>
      <c r="D33" s="11">
        <v>899</v>
      </c>
      <c r="E33" s="11">
        <v>1</v>
      </c>
      <c r="F33" s="11">
        <v>82</v>
      </c>
      <c r="G33" s="11">
        <v>3</v>
      </c>
      <c r="H33" s="11">
        <v>73</v>
      </c>
      <c r="I33" s="11">
        <v>6</v>
      </c>
      <c r="J33" s="11">
        <v>198</v>
      </c>
      <c r="K33" s="11">
        <v>12</v>
      </c>
      <c r="L33" s="11">
        <v>91</v>
      </c>
      <c r="M33" s="11">
        <v>10</v>
      </c>
      <c r="N33" s="11">
        <v>85</v>
      </c>
    </row>
    <row r="34" spans="1:14" x14ac:dyDescent="0.3">
      <c r="A34" s="13" t="s">
        <v>530</v>
      </c>
      <c r="B34" s="11">
        <v>2305</v>
      </c>
      <c r="C34" s="11">
        <v>2</v>
      </c>
      <c r="D34" s="11">
        <v>2299</v>
      </c>
      <c r="E34" s="11">
        <v>4</v>
      </c>
      <c r="F34" s="11">
        <v>158</v>
      </c>
      <c r="G34" s="11">
        <v>8</v>
      </c>
      <c r="H34" s="11">
        <v>148</v>
      </c>
      <c r="I34" s="11">
        <v>2</v>
      </c>
      <c r="J34" s="11">
        <v>243</v>
      </c>
      <c r="K34" s="11">
        <v>19</v>
      </c>
      <c r="L34" s="11">
        <v>129</v>
      </c>
      <c r="M34" s="11">
        <v>14</v>
      </c>
      <c r="N34" s="11">
        <v>81</v>
      </c>
    </row>
    <row r="35" spans="1:14" x14ac:dyDescent="0.3">
      <c r="A35" s="13" t="s">
        <v>85</v>
      </c>
      <c r="B35" s="11">
        <v>2404</v>
      </c>
      <c r="C35" s="11">
        <v>11</v>
      </c>
      <c r="D35" s="11">
        <v>2391</v>
      </c>
      <c r="E35" s="11">
        <v>2</v>
      </c>
      <c r="F35" s="11">
        <v>354</v>
      </c>
      <c r="G35" s="11">
        <v>18</v>
      </c>
      <c r="H35" s="11">
        <v>316</v>
      </c>
      <c r="I35" s="11">
        <v>20</v>
      </c>
      <c r="J35" s="11">
        <v>330</v>
      </c>
      <c r="K35" s="11">
        <v>33</v>
      </c>
      <c r="L35" s="11">
        <v>145</v>
      </c>
      <c r="M35" s="11">
        <v>20</v>
      </c>
      <c r="N35" s="11">
        <v>132</v>
      </c>
    </row>
    <row r="36" spans="1:14" x14ac:dyDescent="0.3">
      <c r="A36" s="13" t="s">
        <v>295</v>
      </c>
      <c r="B36" s="11">
        <v>885</v>
      </c>
      <c r="C36" s="11">
        <v>4</v>
      </c>
      <c r="D36" s="11">
        <v>881</v>
      </c>
      <c r="E36" s="11">
        <v>0</v>
      </c>
      <c r="F36" s="11">
        <v>131</v>
      </c>
      <c r="G36" s="11">
        <v>8</v>
      </c>
      <c r="H36" s="11">
        <v>121</v>
      </c>
      <c r="I36" s="11">
        <v>2</v>
      </c>
      <c r="J36" s="11">
        <v>84</v>
      </c>
      <c r="K36" s="11">
        <v>4</v>
      </c>
      <c r="L36" s="11">
        <v>58</v>
      </c>
      <c r="M36" s="11">
        <v>5</v>
      </c>
      <c r="N36" s="11">
        <v>17</v>
      </c>
    </row>
    <row r="37" spans="1:14" x14ac:dyDescent="0.3">
      <c r="A37" s="13" t="s">
        <v>307</v>
      </c>
      <c r="B37" s="11">
        <v>1327</v>
      </c>
      <c r="C37" s="11">
        <v>4</v>
      </c>
      <c r="D37" s="11">
        <v>1321</v>
      </c>
      <c r="E37" s="11">
        <v>2</v>
      </c>
      <c r="F37" s="11">
        <v>389</v>
      </c>
      <c r="G37" s="11">
        <v>33</v>
      </c>
      <c r="H37" s="11">
        <v>350</v>
      </c>
      <c r="I37" s="11">
        <v>6</v>
      </c>
      <c r="J37" s="11">
        <v>163</v>
      </c>
      <c r="K37" s="11">
        <v>17</v>
      </c>
      <c r="L37" s="11">
        <v>89</v>
      </c>
      <c r="M37" s="11">
        <v>15</v>
      </c>
      <c r="N37" s="11">
        <v>42</v>
      </c>
    </row>
    <row r="38" spans="1:14" x14ac:dyDescent="0.3">
      <c r="A38" s="13" t="s">
        <v>471</v>
      </c>
      <c r="B38" s="11">
        <v>789</v>
      </c>
      <c r="C38" s="11">
        <v>7</v>
      </c>
      <c r="D38" s="11">
        <v>781</v>
      </c>
      <c r="E38" s="11">
        <v>1</v>
      </c>
      <c r="F38" s="11">
        <v>131</v>
      </c>
      <c r="G38" s="11">
        <v>4</v>
      </c>
      <c r="H38" s="11">
        <v>124</v>
      </c>
      <c r="I38" s="11">
        <v>3</v>
      </c>
      <c r="J38" s="11">
        <v>109</v>
      </c>
      <c r="K38" s="11">
        <v>8</v>
      </c>
      <c r="L38" s="11">
        <v>61</v>
      </c>
      <c r="M38" s="11">
        <v>5</v>
      </c>
      <c r="N38" s="11">
        <v>35</v>
      </c>
    </row>
    <row r="39" spans="1:14" x14ac:dyDescent="0.3">
      <c r="A39" s="13" t="s">
        <v>537</v>
      </c>
      <c r="B39" s="11">
        <v>2179</v>
      </c>
      <c r="C39" s="11">
        <v>3</v>
      </c>
      <c r="D39" s="11">
        <v>2174</v>
      </c>
      <c r="E39" s="11">
        <v>2</v>
      </c>
      <c r="F39" s="11">
        <v>164</v>
      </c>
      <c r="G39" s="11">
        <v>11</v>
      </c>
      <c r="H39" s="11">
        <v>143</v>
      </c>
      <c r="I39" s="11">
        <v>10</v>
      </c>
      <c r="J39" s="11">
        <v>270</v>
      </c>
      <c r="K39" s="11">
        <v>34</v>
      </c>
      <c r="L39" s="11">
        <v>156</v>
      </c>
      <c r="M39" s="11">
        <v>16</v>
      </c>
      <c r="N39" s="11">
        <v>64</v>
      </c>
    </row>
    <row r="40" spans="1:14" x14ac:dyDescent="0.3">
      <c r="A40" s="13" t="s">
        <v>321</v>
      </c>
      <c r="B40" s="11">
        <v>1953</v>
      </c>
      <c r="C40" s="11">
        <v>1</v>
      </c>
      <c r="D40" s="11">
        <v>1952</v>
      </c>
      <c r="E40" s="11">
        <v>0</v>
      </c>
      <c r="F40" s="11">
        <v>210</v>
      </c>
      <c r="G40" s="11">
        <v>38</v>
      </c>
      <c r="H40" s="11">
        <v>161</v>
      </c>
      <c r="I40" s="11">
        <v>11</v>
      </c>
      <c r="J40" s="11">
        <v>125</v>
      </c>
      <c r="K40" s="11">
        <v>11</v>
      </c>
      <c r="L40" s="11">
        <v>67</v>
      </c>
      <c r="M40" s="11">
        <v>16</v>
      </c>
      <c r="N40" s="11">
        <v>31</v>
      </c>
    </row>
    <row r="41" spans="1:14" x14ac:dyDescent="0.3">
      <c r="A41" s="13" t="s">
        <v>482</v>
      </c>
      <c r="B41" s="11">
        <v>1698</v>
      </c>
      <c r="C41" s="11">
        <v>6</v>
      </c>
      <c r="D41" s="11">
        <v>1689</v>
      </c>
      <c r="E41" s="11">
        <v>3</v>
      </c>
      <c r="F41" s="11">
        <v>182</v>
      </c>
      <c r="G41" s="11">
        <v>5</v>
      </c>
      <c r="H41" s="11">
        <v>169</v>
      </c>
      <c r="I41" s="11">
        <v>8</v>
      </c>
      <c r="J41" s="11">
        <v>173</v>
      </c>
      <c r="K41" s="11">
        <v>15</v>
      </c>
      <c r="L41" s="11">
        <v>105</v>
      </c>
      <c r="M41" s="11">
        <v>13</v>
      </c>
      <c r="N41" s="11">
        <v>40</v>
      </c>
    </row>
    <row r="42" spans="1:14" x14ac:dyDescent="0.3">
      <c r="A42" s="13" t="s">
        <v>189</v>
      </c>
      <c r="B42" s="11">
        <v>1045</v>
      </c>
      <c r="C42" s="11">
        <v>12</v>
      </c>
      <c r="D42" s="11">
        <v>1030</v>
      </c>
      <c r="E42" s="11">
        <v>3</v>
      </c>
      <c r="F42" s="11">
        <v>219</v>
      </c>
      <c r="G42" s="11">
        <v>11</v>
      </c>
      <c r="H42" s="11">
        <v>201</v>
      </c>
      <c r="I42" s="11">
        <v>7</v>
      </c>
      <c r="J42" s="11">
        <v>135</v>
      </c>
      <c r="K42" s="11">
        <v>35</v>
      </c>
      <c r="L42" s="11">
        <v>77</v>
      </c>
      <c r="M42" s="11">
        <v>10</v>
      </c>
      <c r="N42" s="11">
        <v>13</v>
      </c>
    </row>
    <row r="43" spans="1:14" x14ac:dyDescent="0.3">
      <c r="A43" s="13" t="s">
        <v>200</v>
      </c>
      <c r="B43" s="11">
        <v>2000</v>
      </c>
      <c r="C43" s="11">
        <v>8</v>
      </c>
      <c r="D43" s="11">
        <v>1990</v>
      </c>
      <c r="E43" s="11">
        <v>2</v>
      </c>
      <c r="F43" s="11">
        <v>133</v>
      </c>
      <c r="G43" s="11">
        <v>15</v>
      </c>
      <c r="H43" s="11">
        <v>113</v>
      </c>
      <c r="I43" s="11">
        <v>5</v>
      </c>
      <c r="J43" s="11">
        <v>330</v>
      </c>
      <c r="K43" s="11">
        <v>21</v>
      </c>
      <c r="L43" s="11">
        <v>110</v>
      </c>
      <c r="M43" s="11">
        <v>14</v>
      </c>
      <c r="N43" s="11">
        <v>185</v>
      </c>
    </row>
    <row r="44" spans="1:14" x14ac:dyDescent="0.3">
      <c r="A44" s="13" t="s">
        <v>331</v>
      </c>
      <c r="B44" s="11">
        <v>1435</v>
      </c>
      <c r="C44" s="11">
        <v>1</v>
      </c>
      <c r="D44" s="11">
        <v>1431</v>
      </c>
      <c r="E44" s="11">
        <v>3</v>
      </c>
      <c r="F44" s="11">
        <v>130</v>
      </c>
      <c r="G44" s="11">
        <v>6</v>
      </c>
      <c r="H44" s="11">
        <v>117</v>
      </c>
      <c r="I44" s="11">
        <v>7</v>
      </c>
      <c r="J44" s="11">
        <v>112</v>
      </c>
      <c r="K44" s="11">
        <v>6</v>
      </c>
      <c r="L44" s="11">
        <v>65</v>
      </c>
      <c r="M44" s="11">
        <v>10</v>
      </c>
      <c r="N44" s="11">
        <v>31</v>
      </c>
    </row>
    <row r="45" spans="1:14" x14ac:dyDescent="0.3">
      <c r="A45" s="13" t="s">
        <v>97</v>
      </c>
      <c r="B45" s="11">
        <v>1002</v>
      </c>
      <c r="C45" s="11">
        <v>3</v>
      </c>
      <c r="D45" s="11">
        <v>997</v>
      </c>
      <c r="E45" s="11">
        <v>2</v>
      </c>
      <c r="F45" s="11">
        <v>114</v>
      </c>
      <c r="G45" s="11">
        <v>10</v>
      </c>
      <c r="H45" s="11">
        <v>97</v>
      </c>
      <c r="I45" s="11">
        <v>7</v>
      </c>
      <c r="J45" s="11">
        <v>125</v>
      </c>
      <c r="K45" s="11">
        <v>9</v>
      </c>
      <c r="L45" s="11">
        <v>82</v>
      </c>
      <c r="M45" s="11">
        <v>6</v>
      </c>
      <c r="N45" s="11">
        <v>28</v>
      </c>
    </row>
    <row r="46" spans="1:14" x14ac:dyDescent="0.3">
      <c r="A46" s="13" t="s">
        <v>113</v>
      </c>
      <c r="B46" s="11">
        <v>1396</v>
      </c>
      <c r="C46" s="11">
        <v>8</v>
      </c>
      <c r="D46" s="11">
        <v>1386</v>
      </c>
      <c r="E46" s="11">
        <v>2</v>
      </c>
      <c r="F46" s="11">
        <v>228</v>
      </c>
      <c r="G46" s="11">
        <v>22</v>
      </c>
      <c r="H46" s="11">
        <v>196</v>
      </c>
      <c r="I46" s="11">
        <v>10</v>
      </c>
      <c r="J46" s="11">
        <v>256</v>
      </c>
      <c r="K46" s="11">
        <v>16</v>
      </c>
      <c r="L46" s="11">
        <v>130</v>
      </c>
      <c r="M46" s="11">
        <v>14</v>
      </c>
      <c r="N46" s="11">
        <v>96</v>
      </c>
    </row>
    <row r="47" spans="1:14" x14ac:dyDescent="0.3">
      <c r="A47" s="13" t="s">
        <v>212</v>
      </c>
      <c r="B47" s="11">
        <v>1599</v>
      </c>
      <c r="C47" s="11">
        <v>7</v>
      </c>
      <c r="D47" s="11">
        <v>1589</v>
      </c>
      <c r="E47" s="11">
        <v>3</v>
      </c>
      <c r="F47" s="11">
        <v>251</v>
      </c>
      <c r="G47" s="11">
        <v>17</v>
      </c>
      <c r="H47" s="11">
        <v>227</v>
      </c>
      <c r="I47" s="11">
        <v>7</v>
      </c>
      <c r="J47" s="11">
        <v>375</v>
      </c>
      <c r="K47" s="11">
        <v>15</v>
      </c>
      <c r="L47" s="11">
        <v>278</v>
      </c>
      <c r="M47" s="11">
        <v>26</v>
      </c>
      <c r="N47" s="11">
        <v>56</v>
      </c>
    </row>
    <row r="48" spans="1:14" x14ac:dyDescent="0.3">
      <c r="A48" s="13" t="s">
        <v>547</v>
      </c>
      <c r="B48" s="11">
        <v>2580</v>
      </c>
      <c r="C48" s="11">
        <v>12</v>
      </c>
      <c r="D48" s="11">
        <v>2568</v>
      </c>
      <c r="E48" s="11">
        <v>0</v>
      </c>
      <c r="F48" s="11">
        <v>416</v>
      </c>
      <c r="G48" s="11">
        <v>7</v>
      </c>
      <c r="H48" s="11">
        <v>396</v>
      </c>
      <c r="I48" s="11">
        <v>13</v>
      </c>
      <c r="J48" s="11">
        <v>444</v>
      </c>
      <c r="K48" s="11">
        <v>24</v>
      </c>
      <c r="L48" s="11">
        <v>247</v>
      </c>
      <c r="M48" s="11">
        <v>31</v>
      </c>
      <c r="N48" s="11">
        <v>142</v>
      </c>
    </row>
    <row r="49" spans="1:14" x14ac:dyDescent="0.3">
      <c r="A49" s="13" t="s">
        <v>347</v>
      </c>
      <c r="B49" s="11">
        <v>1738</v>
      </c>
      <c r="C49" s="11">
        <v>4</v>
      </c>
      <c r="D49" s="11">
        <v>1730</v>
      </c>
      <c r="E49" s="11">
        <v>4</v>
      </c>
      <c r="F49" s="11">
        <v>198</v>
      </c>
      <c r="G49" s="11">
        <v>8</v>
      </c>
      <c r="H49" s="11">
        <v>180</v>
      </c>
      <c r="I49" s="11">
        <v>10</v>
      </c>
      <c r="J49" s="11">
        <v>187</v>
      </c>
      <c r="K49" s="11">
        <v>22</v>
      </c>
      <c r="L49" s="11">
        <v>106</v>
      </c>
      <c r="M49" s="11">
        <v>14</v>
      </c>
      <c r="N49" s="11">
        <v>45</v>
      </c>
    </row>
    <row r="50" spans="1:14" x14ac:dyDescent="0.3">
      <c r="A50" s="13" t="s">
        <v>574</v>
      </c>
      <c r="B50" s="11">
        <v>93069</v>
      </c>
      <c r="C50" s="11">
        <v>583</v>
      </c>
      <c r="D50" s="11">
        <v>92338</v>
      </c>
      <c r="E50" s="11">
        <v>148</v>
      </c>
      <c r="F50" s="11">
        <v>17690</v>
      </c>
      <c r="G50" s="11">
        <v>736</v>
      </c>
      <c r="H50" s="11">
        <v>14950</v>
      </c>
      <c r="I50" s="11">
        <v>2004</v>
      </c>
      <c r="J50" s="11">
        <v>11276</v>
      </c>
      <c r="K50" s="11">
        <v>951</v>
      </c>
      <c r="L50" s="11">
        <v>6512</v>
      </c>
      <c r="M50" s="11">
        <v>641</v>
      </c>
      <c r="N50" s="11">
        <v>3172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L30" workbookViewId="0">
      <selection activeCell="C42" sqref="C4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2" width="24.44140625" customWidth="1"/>
    <col min="13" max="16" width="10.33203125" customWidth="1"/>
    <col min="17" max="17" width="11.77734375" bestFit="1" customWidth="1"/>
  </cols>
  <sheetData>
    <row r="1" spans="1:17" x14ac:dyDescent="0.3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638</v>
      </c>
      <c r="I1" s="2" t="s">
        <v>8</v>
      </c>
      <c r="J1" s="2" t="s">
        <v>9</v>
      </c>
      <c r="K1" s="2" t="s">
        <v>10</v>
      </c>
      <c r="L1" s="2" t="s">
        <v>639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</row>
    <row r="2" spans="1:17" x14ac:dyDescent="0.3">
      <c r="A2" s="9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12627</v>
      </c>
      <c r="F2" s="4">
        <f>VLOOKUP(D2,'pivot kecamatan'!$A$4:$L$49,3,FALSE)</f>
        <v>0</v>
      </c>
      <c r="G2" s="4">
        <f>VLOOKUP(D2,'pivot kecamatan'!$A$4:$L$49,4,FALSE)</f>
        <v>12568</v>
      </c>
      <c r="H2" s="4">
        <f>VLOOKUP(D2,'pivot kecamatan'!$A$4:$L$49,5,FALSE)</f>
        <v>59</v>
      </c>
      <c r="I2" s="6">
        <f>VLOOKUP(D2,'pivot kecamatan'!$A$4:$L$49,6,FALSE)</f>
        <v>5294</v>
      </c>
      <c r="J2" s="4">
        <f>VLOOKUP(D2,'pivot kecamatan'!$A$4:$L$49,7,FALSE)</f>
        <v>0</v>
      </c>
      <c r="K2" s="4">
        <f>VLOOKUP(D2,'pivot kecamatan'!$A$4:$L$49,8,FALSE)</f>
        <v>3734</v>
      </c>
      <c r="L2" s="4">
        <f>VLOOKUP(D2,'pivot kecamatan'!$A$4:$L$49,9,FALSE)</f>
        <v>1560</v>
      </c>
      <c r="M2" s="7">
        <f>VLOOKUP(D2,'pivot kecamatan'!$A$4:$N$49,10,FALSE)</f>
        <v>1341</v>
      </c>
      <c r="N2" s="4">
        <f>VLOOKUP(D2,'pivot kecamatan'!$A$4:$N$49,11,FALSE)</f>
        <v>256</v>
      </c>
      <c r="O2" s="4">
        <f>VLOOKUP(D2,'pivot kecamatan'!$A$4:$N$49,12,FALSE)</f>
        <v>299</v>
      </c>
      <c r="P2" s="4">
        <f>VLOOKUP(D2,'pivot kecamatan'!$A$4:$N$49,13,FALSE)</f>
        <v>24</v>
      </c>
      <c r="Q2" s="4">
        <f>VLOOKUP(D2,'pivot kecamatan'!$A$4:$N$49,14,FALSE)</f>
        <v>762</v>
      </c>
    </row>
    <row r="3" spans="1:17" x14ac:dyDescent="0.3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1661</v>
      </c>
      <c r="F3" s="4">
        <f>VLOOKUP(D3,'pivot kecamatan'!$A$4:$L$49,3,FALSE)</f>
        <v>14</v>
      </c>
      <c r="G3" s="4">
        <f>VLOOKUP(D3,'pivot kecamatan'!$A$4:$L$49,4,FALSE)</f>
        <v>1644</v>
      </c>
      <c r="H3" s="4">
        <f>VLOOKUP(D3,'pivot kecamatan'!$A$4:$L$49,5,FALSE)</f>
        <v>3</v>
      </c>
      <c r="I3" s="6">
        <f>VLOOKUP(D3,'pivot kecamatan'!$A$4:$L$49,6,FALSE)</f>
        <v>176</v>
      </c>
      <c r="J3" s="4">
        <f>VLOOKUP(D3,'pivot kecamatan'!$A$4:$L$49,7,FALSE)</f>
        <v>5</v>
      </c>
      <c r="K3" s="4">
        <f>VLOOKUP(D3,'pivot kecamatan'!$A$4:$L$49,8,FALSE)</f>
        <v>162</v>
      </c>
      <c r="L3" s="4">
        <f>VLOOKUP(D3,'pivot kecamatan'!$A$4:$L$49,9,FALSE)</f>
        <v>9</v>
      </c>
      <c r="M3" s="7">
        <f>VLOOKUP(D3,'pivot kecamatan'!$A$4:$N$49,10,FALSE)</f>
        <v>178</v>
      </c>
      <c r="N3" s="4">
        <f>VLOOKUP(D3,'pivot kecamatan'!$A$4:$N$49,11,FALSE)</f>
        <v>18</v>
      </c>
      <c r="O3" s="4">
        <f>VLOOKUP(D3,'pivot kecamatan'!$A$4:$N$49,12,FALSE)</f>
        <v>97</v>
      </c>
      <c r="P3" s="4">
        <f>VLOOKUP(D3,'pivot kecamatan'!$A$4:$N$49,13,FALSE)</f>
        <v>11</v>
      </c>
      <c r="Q3" s="4">
        <f>VLOOKUP(D3,'pivot kecamatan'!$A$4:$N$49,14,FALSE)</f>
        <v>52</v>
      </c>
    </row>
    <row r="4" spans="1:17" x14ac:dyDescent="0.3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1832</v>
      </c>
      <c r="F4" s="4">
        <f>VLOOKUP(D4,'pivot kecamatan'!$A$4:$L$49,3,FALSE)</f>
        <v>11</v>
      </c>
      <c r="G4" s="4">
        <f>VLOOKUP(D4,'pivot kecamatan'!$A$4:$L$49,4,FALSE)</f>
        <v>1819</v>
      </c>
      <c r="H4" s="4">
        <f>VLOOKUP(D4,'pivot kecamatan'!$A$4:$L$49,5,FALSE)</f>
        <v>2</v>
      </c>
      <c r="I4" s="6">
        <f>VLOOKUP(D4,'pivot kecamatan'!$A$4:$L$49,6,FALSE)</f>
        <v>247</v>
      </c>
      <c r="J4" s="4">
        <f>VLOOKUP(D4,'pivot kecamatan'!$A$4:$L$49,7,FALSE)</f>
        <v>8</v>
      </c>
      <c r="K4" s="4">
        <f>VLOOKUP(D4,'pivot kecamatan'!$A$4:$L$49,8,FALSE)</f>
        <v>236</v>
      </c>
      <c r="L4" s="4">
        <f>VLOOKUP(D4,'pivot kecamatan'!$A$4:$L$49,9,FALSE)</f>
        <v>3</v>
      </c>
      <c r="M4" s="7">
        <f>VLOOKUP(D4,'pivot kecamatan'!$A$4:$N$49,10,FALSE)</f>
        <v>142</v>
      </c>
      <c r="N4" s="4">
        <f>VLOOKUP(D4,'pivot kecamatan'!$A$4:$N$49,11,FALSE)</f>
        <v>11</v>
      </c>
      <c r="O4" s="4">
        <f>VLOOKUP(D4,'pivot kecamatan'!$A$4:$N$49,12,FALSE)</f>
        <v>101</v>
      </c>
      <c r="P4" s="4">
        <f>VLOOKUP(D4,'pivot kecamatan'!$A$4:$N$49,13,FALSE)</f>
        <v>8</v>
      </c>
      <c r="Q4" s="4">
        <f>VLOOKUP(D4,'pivot kecamatan'!$A$4:$N$49,14,FALSE)</f>
        <v>22</v>
      </c>
    </row>
    <row r="5" spans="1:17" x14ac:dyDescent="0.3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1810</v>
      </c>
      <c r="F5" s="4">
        <f>VLOOKUP(D5,'pivot kecamatan'!$A$4:$L$49,3,FALSE)</f>
        <v>6</v>
      </c>
      <c r="G5" s="4">
        <f>VLOOKUP(D5,'pivot kecamatan'!$A$4:$L$49,4,FALSE)</f>
        <v>1802</v>
      </c>
      <c r="H5" s="4">
        <f>VLOOKUP(D5,'pivot kecamatan'!$A$4:$L$49,5,FALSE)</f>
        <v>2</v>
      </c>
      <c r="I5" s="6">
        <f>VLOOKUP(D5,'pivot kecamatan'!$A$4:$L$49,6,FALSE)</f>
        <v>184</v>
      </c>
      <c r="J5" s="4">
        <f>VLOOKUP(D5,'pivot kecamatan'!$A$4:$L$49,7,FALSE)</f>
        <v>17</v>
      </c>
      <c r="K5" s="4">
        <f>VLOOKUP(D5,'pivot kecamatan'!$A$4:$L$49,8,FALSE)</f>
        <v>143</v>
      </c>
      <c r="L5" s="4">
        <f>VLOOKUP(D5,'pivot kecamatan'!$A$4:$L$49,9,FALSE)</f>
        <v>24</v>
      </c>
      <c r="M5" s="7">
        <f>VLOOKUP(D5,'pivot kecamatan'!$A$4:$N$49,10,FALSE)</f>
        <v>182</v>
      </c>
      <c r="N5" s="4">
        <f>VLOOKUP(D5,'pivot kecamatan'!$A$4:$N$49,11,FALSE)</f>
        <v>15</v>
      </c>
      <c r="O5" s="4">
        <f>VLOOKUP(D5,'pivot kecamatan'!$A$4:$N$49,12,FALSE)</f>
        <v>118</v>
      </c>
      <c r="P5" s="4">
        <f>VLOOKUP(D5,'pivot kecamatan'!$A$4:$N$49,13,FALSE)</f>
        <v>12</v>
      </c>
      <c r="Q5" s="4">
        <f>VLOOKUP(D5,'pivot kecamatan'!$A$4:$N$49,14,FALSE)</f>
        <v>37</v>
      </c>
    </row>
    <row r="6" spans="1:17" x14ac:dyDescent="0.3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1604</v>
      </c>
      <c r="F6" s="4">
        <f>VLOOKUP(D6,'pivot kecamatan'!$A$4:$L$49,3,FALSE)</f>
        <v>8</v>
      </c>
      <c r="G6" s="4">
        <f>VLOOKUP(D6,'pivot kecamatan'!$A$4:$L$49,4,FALSE)</f>
        <v>1594</v>
      </c>
      <c r="H6" s="4">
        <f>VLOOKUP(D6,'pivot kecamatan'!$A$4:$L$49,5,FALSE)</f>
        <v>2</v>
      </c>
      <c r="I6" s="6">
        <f>VLOOKUP(D6,'pivot kecamatan'!$A$4:$L$49,6,FALSE)</f>
        <v>247</v>
      </c>
      <c r="J6" s="4">
        <f>VLOOKUP(D6,'pivot kecamatan'!$A$4:$L$49,7,FALSE)</f>
        <v>8</v>
      </c>
      <c r="K6" s="4">
        <f>VLOOKUP(D6,'pivot kecamatan'!$A$4:$L$49,8,FALSE)</f>
        <v>233</v>
      </c>
      <c r="L6" s="4">
        <f>VLOOKUP(D6,'pivot kecamatan'!$A$4:$L$49,9,FALSE)</f>
        <v>6</v>
      </c>
      <c r="M6" s="7">
        <f>VLOOKUP(D6,'pivot kecamatan'!$A$4:$N$49,10,FALSE)</f>
        <v>125</v>
      </c>
      <c r="N6" s="4">
        <f>VLOOKUP(D6,'pivot kecamatan'!$A$4:$N$49,11,FALSE)</f>
        <v>12</v>
      </c>
      <c r="O6" s="4">
        <f>VLOOKUP(D6,'pivot kecamatan'!$A$4:$N$49,12,FALSE)</f>
        <v>69</v>
      </c>
      <c r="P6" s="4">
        <f>VLOOKUP(D6,'pivot kecamatan'!$A$4:$N$49,13,FALSE)</f>
        <v>15</v>
      </c>
      <c r="Q6" s="4">
        <f>VLOOKUP(D6,'pivot kecamatan'!$A$4:$N$49,14,FALSE)</f>
        <v>29</v>
      </c>
    </row>
    <row r="7" spans="1:17" x14ac:dyDescent="0.3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1549</v>
      </c>
      <c r="F7" s="4">
        <f>VLOOKUP(D7,'pivot kecamatan'!$A$4:$L$49,3,FALSE)</f>
        <v>7</v>
      </c>
      <c r="G7" s="4">
        <f>VLOOKUP(D7,'pivot kecamatan'!$A$4:$L$49,4,FALSE)</f>
        <v>1541</v>
      </c>
      <c r="H7" s="4">
        <f>VLOOKUP(D7,'pivot kecamatan'!$A$4:$L$49,5,FALSE)</f>
        <v>1</v>
      </c>
      <c r="I7" s="6">
        <f>VLOOKUP(D7,'pivot kecamatan'!$A$4:$L$49,6,FALSE)</f>
        <v>221</v>
      </c>
      <c r="J7" s="4">
        <f>VLOOKUP(D7,'pivot kecamatan'!$A$4:$L$49,7,FALSE)</f>
        <v>14</v>
      </c>
      <c r="K7" s="4">
        <f>VLOOKUP(D7,'pivot kecamatan'!$A$4:$L$49,8,FALSE)</f>
        <v>197</v>
      </c>
      <c r="L7" s="4">
        <f>VLOOKUP(D7,'pivot kecamatan'!$A$4:$L$49,9,FALSE)</f>
        <v>10</v>
      </c>
      <c r="M7" s="7">
        <f>VLOOKUP(D7,'pivot kecamatan'!$A$4:$N$49,10,FALSE)</f>
        <v>221</v>
      </c>
      <c r="N7" s="4">
        <f>VLOOKUP(D7,'pivot kecamatan'!$A$4:$N$49,11,FALSE)</f>
        <v>18</v>
      </c>
      <c r="O7" s="4">
        <f>VLOOKUP(D7,'pivot kecamatan'!$A$4:$N$49,12,FALSE)</f>
        <v>106</v>
      </c>
      <c r="P7" s="4">
        <f>VLOOKUP(D7,'pivot kecamatan'!$A$4:$N$49,13,FALSE)</f>
        <v>11</v>
      </c>
      <c r="Q7" s="4">
        <f>VLOOKUP(D7,'pivot kecamatan'!$A$4:$N$49,14,FALSE)</f>
        <v>86</v>
      </c>
    </row>
    <row r="8" spans="1:17" x14ac:dyDescent="0.3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1213</v>
      </c>
      <c r="F8" s="4">
        <f>VLOOKUP(D8,'pivot kecamatan'!$A$4:$L$49,3,FALSE)</f>
        <v>13</v>
      </c>
      <c r="G8" s="4">
        <f>VLOOKUP(D8,'pivot kecamatan'!$A$4:$L$49,4,FALSE)</f>
        <v>1198</v>
      </c>
      <c r="H8" s="4">
        <f>VLOOKUP(D8,'pivot kecamatan'!$A$4:$L$49,5,FALSE)</f>
        <v>2</v>
      </c>
      <c r="I8" s="6">
        <f>VLOOKUP(D8,'pivot kecamatan'!$A$4:$L$49,6,FALSE)</f>
        <v>229</v>
      </c>
      <c r="J8" s="4">
        <f>VLOOKUP(D8,'pivot kecamatan'!$A$4:$L$49,7,FALSE)</f>
        <v>8</v>
      </c>
      <c r="K8" s="4">
        <f>VLOOKUP(D8,'pivot kecamatan'!$A$4:$L$49,8,FALSE)</f>
        <v>213</v>
      </c>
      <c r="L8" s="4">
        <f>VLOOKUP(D8,'pivot kecamatan'!$A$4:$L$49,9,FALSE)</f>
        <v>8</v>
      </c>
      <c r="M8" s="7">
        <f>VLOOKUP(D8,'pivot kecamatan'!$A$4:$N$49,10,FALSE)</f>
        <v>105</v>
      </c>
      <c r="N8" s="4">
        <f>VLOOKUP(D8,'pivot kecamatan'!$A$4:$N$49,11,FALSE)</f>
        <v>8</v>
      </c>
      <c r="O8" s="4">
        <f>VLOOKUP(D8,'pivot kecamatan'!$A$4:$N$49,12,FALSE)</f>
        <v>61</v>
      </c>
      <c r="P8" s="4">
        <f>VLOOKUP(D8,'pivot kecamatan'!$A$4:$N$49,13,FALSE)</f>
        <v>2</v>
      </c>
      <c r="Q8" s="4">
        <f>VLOOKUP(D8,'pivot kecamatan'!$A$4:$N$49,14,FALSE)</f>
        <v>34</v>
      </c>
    </row>
    <row r="9" spans="1:17" x14ac:dyDescent="0.3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1916</v>
      </c>
      <c r="F9" s="4">
        <f>VLOOKUP(D9,'pivot kecamatan'!$A$4:$L$49,3,FALSE)</f>
        <v>8</v>
      </c>
      <c r="G9" s="4">
        <f>VLOOKUP(D9,'pivot kecamatan'!$A$4:$L$49,4,FALSE)</f>
        <v>1905</v>
      </c>
      <c r="H9" s="4">
        <f>VLOOKUP(D9,'pivot kecamatan'!$A$4:$L$49,5,FALSE)</f>
        <v>3</v>
      </c>
      <c r="I9" s="6">
        <f>VLOOKUP(D9,'pivot kecamatan'!$A$4:$L$49,6,FALSE)</f>
        <v>176</v>
      </c>
      <c r="J9" s="4">
        <f>VLOOKUP(D9,'pivot kecamatan'!$A$4:$L$49,7,FALSE)</f>
        <v>9</v>
      </c>
      <c r="K9" s="4">
        <f>VLOOKUP(D9,'pivot kecamatan'!$A$4:$L$49,8,FALSE)</f>
        <v>154</v>
      </c>
      <c r="L9" s="4">
        <f>VLOOKUP(D9,'pivot kecamatan'!$A$4:$L$49,9,FALSE)</f>
        <v>13</v>
      </c>
      <c r="M9" s="7">
        <f>VLOOKUP(D9,'pivot kecamatan'!$A$4:$N$49,10,FALSE)</f>
        <v>124</v>
      </c>
      <c r="N9" s="4">
        <f>VLOOKUP(D9,'pivot kecamatan'!$A$4:$N$49,11,FALSE)</f>
        <v>9</v>
      </c>
      <c r="O9" s="4">
        <f>VLOOKUP(D9,'pivot kecamatan'!$A$4:$N$49,12,FALSE)</f>
        <v>51</v>
      </c>
      <c r="P9" s="4">
        <f>VLOOKUP(D9,'pivot kecamatan'!$A$4:$N$49,13,FALSE)</f>
        <v>9</v>
      </c>
      <c r="Q9" s="4">
        <f>VLOOKUP(D9,'pivot kecamatan'!$A$4:$N$49,14,FALSE)</f>
        <v>55</v>
      </c>
    </row>
    <row r="10" spans="1:17" x14ac:dyDescent="0.3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1735</v>
      </c>
      <c r="F10" s="4">
        <f>VLOOKUP(D10,'pivot kecamatan'!$A$4:$L$49,3,FALSE)</f>
        <v>16</v>
      </c>
      <c r="G10" s="4">
        <f>VLOOKUP(D10,'pivot kecamatan'!$A$4:$L$49,4,FALSE)</f>
        <v>1719</v>
      </c>
      <c r="H10" s="4">
        <f>VLOOKUP(D10,'pivot kecamatan'!$A$4:$L$49,5,FALSE)</f>
        <v>0</v>
      </c>
      <c r="I10" s="6">
        <f>VLOOKUP(D10,'pivot kecamatan'!$A$4:$L$49,6,FALSE)</f>
        <v>244</v>
      </c>
      <c r="J10" s="4">
        <f>VLOOKUP(D10,'pivot kecamatan'!$A$4:$L$49,7,FALSE)</f>
        <v>8</v>
      </c>
      <c r="K10" s="4">
        <f>VLOOKUP(D10,'pivot kecamatan'!$A$4:$L$49,8,FALSE)</f>
        <v>229</v>
      </c>
      <c r="L10" s="4">
        <f>VLOOKUP(D10,'pivot kecamatan'!$A$4:$L$49,9,FALSE)</f>
        <v>7</v>
      </c>
      <c r="M10" s="7">
        <f>VLOOKUP(D10,'pivot kecamatan'!$A$4:$N$49,10,FALSE)</f>
        <v>341</v>
      </c>
      <c r="N10" s="4">
        <f>VLOOKUP(D10,'pivot kecamatan'!$A$4:$N$49,11,FALSE)</f>
        <v>23</v>
      </c>
      <c r="O10" s="4">
        <f>VLOOKUP(D10,'pivot kecamatan'!$A$4:$N$49,12,FALSE)</f>
        <v>209</v>
      </c>
      <c r="P10" s="4">
        <f>VLOOKUP(D10,'pivot kecamatan'!$A$4:$N$49,13,FALSE)</f>
        <v>28</v>
      </c>
      <c r="Q10" s="4">
        <f>VLOOKUP(D10,'pivot kecamatan'!$A$4:$N$49,14,FALSE)</f>
        <v>81</v>
      </c>
    </row>
    <row r="11" spans="1:17" x14ac:dyDescent="0.3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891</v>
      </c>
      <c r="F11" s="4">
        <f>VLOOKUP(D11,'pivot kecamatan'!$A$4:$L$49,3,FALSE)</f>
        <v>5</v>
      </c>
      <c r="G11" s="4">
        <f>VLOOKUP(D11,'pivot kecamatan'!$A$4:$L$49,4,FALSE)</f>
        <v>886</v>
      </c>
      <c r="H11" s="4">
        <f>VLOOKUP(D11,'pivot kecamatan'!$A$4:$L$49,5,FALSE)</f>
        <v>0</v>
      </c>
      <c r="I11" s="6">
        <f>VLOOKUP(D11,'pivot kecamatan'!$A$4:$L$49,6,FALSE)</f>
        <v>117</v>
      </c>
      <c r="J11" s="4">
        <f>VLOOKUP(D11,'pivot kecamatan'!$A$4:$L$49,7,FALSE)</f>
        <v>11</v>
      </c>
      <c r="K11" s="4">
        <f>VLOOKUP(D11,'pivot kecamatan'!$A$4:$L$49,8,FALSE)</f>
        <v>98</v>
      </c>
      <c r="L11" s="4">
        <f>VLOOKUP(D11,'pivot kecamatan'!$A$4:$L$49,9,FALSE)</f>
        <v>8</v>
      </c>
      <c r="M11" s="7">
        <f>VLOOKUP(D11,'pivot kecamatan'!$A$4:$N$49,10,FALSE)</f>
        <v>104</v>
      </c>
      <c r="N11" s="4">
        <f>VLOOKUP(D11,'pivot kecamatan'!$A$4:$N$49,11,FALSE)</f>
        <v>3</v>
      </c>
      <c r="O11" s="4">
        <f>VLOOKUP(D11,'pivot kecamatan'!$A$4:$N$49,12,FALSE)</f>
        <v>61</v>
      </c>
      <c r="P11" s="4">
        <f>VLOOKUP(D11,'pivot kecamatan'!$A$4:$N$49,13,FALSE)</f>
        <v>7</v>
      </c>
      <c r="Q11" s="4">
        <f>VLOOKUP(D11,'pivot kecamatan'!$A$4:$N$49,14,FALSE)</f>
        <v>33</v>
      </c>
    </row>
    <row r="12" spans="1:17" x14ac:dyDescent="0.3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2221</v>
      </c>
      <c r="F12" s="4">
        <f>VLOOKUP(D12,'pivot kecamatan'!$A$4:$L$49,3,FALSE)</f>
        <v>9</v>
      </c>
      <c r="G12" s="4">
        <f>VLOOKUP(D12,'pivot kecamatan'!$A$4:$L$49,4,FALSE)</f>
        <v>2211</v>
      </c>
      <c r="H12" s="4">
        <f>VLOOKUP(D12,'pivot kecamatan'!$A$4:$L$49,5,FALSE)</f>
        <v>1</v>
      </c>
      <c r="I12" s="6">
        <f>VLOOKUP(D12,'pivot kecamatan'!$A$4:$L$49,6,FALSE)</f>
        <v>245</v>
      </c>
      <c r="J12" s="4">
        <f>VLOOKUP(D12,'pivot kecamatan'!$A$4:$L$49,7,FALSE)</f>
        <v>17</v>
      </c>
      <c r="K12" s="4">
        <f>VLOOKUP(D12,'pivot kecamatan'!$A$4:$L$49,8,FALSE)</f>
        <v>216</v>
      </c>
      <c r="L12" s="4">
        <f>VLOOKUP(D12,'pivot kecamatan'!$A$4:$L$49,9,FALSE)</f>
        <v>12</v>
      </c>
      <c r="M12" s="7">
        <f>VLOOKUP(D12,'pivot kecamatan'!$A$4:$N$49,10,FALSE)</f>
        <v>251</v>
      </c>
      <c r="N12" s="4">
        <f>VLOOKUP(D12,'pivot kecamatan'!$A$4:$N$49,11,FALSE)</f>
        <v>16</v>
      </c>
      <c r="O12" s="4">
        <f>VLOOKUP(D12,'pivot kecamatan'!$A$4:$N$49,12,FALSE)</f>
        <v>168</v>
      </c>
      <c r="P12" s="4">
        <f>VLOOKUP(D12,'pivot kecamatan'!$A$4:$N$49,13,FALSE)</f>
        <v>16</v>
      </c>
      <c r="Q12" s="4">
        <f>VLOOKUP(D12,'pivot kecamatan'!$A$4:$N$49,14,FALSE)</f>
        <v>51</v>
      </c>
    </row>
    <row r="13" spans="1:17" x14ac:dyDescent="0.3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1371</v>
      </c>
      <c r="F13" s="4">
        <f>VLOOKUP(D13,'pivot kecamatan'!$A$4:$L$49,3,FALSE)</f>
        <v>6</v>
      </c>
      <c r="G13" s="4">
        <f>VLOOKUP(D13,'pivot kecamatan'!$A$4:$L$49,4,FALSE)</f>
        <v>1365</v>
      </c>
      <c r="H13" s="4">
        <f>VLOOKUP(D13,'pivot kecamatan'!$A$4:$L$49,5,FALSE)</f>
        <v>0</v>
      </c>
      <c r="I13" s="6">
        <f>VLOOKUP(D13,'pivot kecamatan'!$A$4:$L$49,6,FALSE)</f>
        <v>298</v>
      </c>
      <c r="J13" s="4">
        <f>VLOOKUP(D13,'pivot kecamatan'!$A$4:$L$49,7,FALSE)</f>
        <v>28</v>
      </c>
      <c r="K13" s="4">
        <f>VLOOKUP(D13,'pivot kecamatan'!$A$4:$L$49,8,FALSE)</f>
        <v>269</v>
      </c>
      <c r="L13" s="4">
        <f>VLOOKUP(D13,'pivot kecamatan'!$A$4:$L$49,9,FALSE)</f>
        <v>1</v>
      </c>
      <c r="M13" s="7">
        <f>VLOOKUP(D13,'pivot kecamatan'!$A$4:$N$49,10,FALSE)</f>
        <v>133</v>
      </c>
      <c r="N13" s="4">
        <f>VLOOKUP(D13,'pivot kecamatan'!$A$4:$N$49,11,FALSE)</f>
        <v>13</v>
      </c>
      <c r="O13" s="4">
        <f>VLOOKUP(D13,'pivot kecamatan'!$A$4:$N$49,12,FALSE)</f>
        <v>71</v>
      </c>
      <c r="P13" s="4">
        <f>VLOOKUP(D13,'pivot kecamatan'!$A$4:$N$49,13,FALSE)</f>
        <v>7</v>
      </c>
      <c r="Q13" s="4">
        <f>VLOOKUP(D13,'pivot kecamatan'!$A$4:$N$49,14,FALSE)</f>
        <v>42</v>
      </c>
    </row>
    <row r="14" spans="1:17" x14ac:dyDescent="0.3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859</v>
      </c>
      <c r="F14" s="4">
        <f>VLOOKUP(D14,'pivot kecamatan'!$A$4:$L$49,3,FALSE)</f>
        <v>11</v>
      </c>
      <c r="G14" s="4">
        <f>VLOOKUP(D14,'pivot kecamatan'!$A$4:$L$49,4,FALSE)</f>
        <v>847</v>
      </c>
      <c r="H14" s="4">
        <f>VLOOKUP(D14,'pivot kecamatan'!$A$4:$L$49,5,FALSE)</f>
        <v>1</v>
      </c>
      <c r="I14" s="6">
        <f>VLOOKUP(D14,'pivot kecamatan'!$A$4:$L$49,6,FALSE)</f>
        <v>125</v>
      </c>
      <c r="J14" s="4">
        <f>VLOOKUP(D14,'pivot kecamatan'!$A$4:$L$49,7,FALSE)</f>
        <v>7</v>
      </c>
      <c r="K14" s="4">
        <f>VLOOKUP(D14,'pivot kecamatan'!$A$4:$L$49,8,FALSE)</f>
        <v>108</v>
      </c>
      <c r="L14" s="4">
        <f>VLOOKUP(D14,'pivot kecamatan'!$A$4:$L$49,9,FALSE)</f>
        <v>10</v>
      </c>
      <c r="M14" s="7">
        <f>VLOOKUP(D14,'pivot kecamatan'!$A$4:$N$49,10,FALSE)</f>
        <v>207</v>
      </c>
      <c r="N14" s="4">
        <f>VLOOKUP(D14,'pivot kecamatan'!$A$4:$N$49,11,FALSE)</f>
        <v>22</v>
      </c>
      <c r="O14" s="4">
        <f>VLOOKUP(D14,'pivot kecamatan'!$A$4:$N$49,12,FALSE)</f>
        <v>105</v>
      </c>
      <c r="P14" s="4">
        <f>VLOOKUP(D14,'pivot kecamatan'!$A$4:$N$49,13,FALSE)</f>
        <v>13</v>
      </c>
      <c r="Q14" s="4">
        <f>VLOOKUP(D14,'pivot kecamatan'!$A$4:$N$49,14,FALSE)</f>
        <v>67</v>
      </c>
    </row>
    <row r="15" spans="1:17" x14ac:dyDescent="0.3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1180</v>
      </c>
      <c r="F15" s="4">
        <f>VLOOKUP(D15,'pivot kecamatan'!$A$4:$L$49,3,FALSE)</f>
        <v>10</v>
      </c>
      <c r="G15" s="4">
        <f>VLOOKUP(D15,'pivot kecamatan'!$A$4:$L$49,4,FALSE)</f>
        <v>1167</v>
      </c>
      <c r="H15" s="4">
        <f>VLOOKUP(D15,'pivot kecamatan'!$A$4:$L$49,5,FALSE)</f>
        <v>3</v>
      </c>
      <c r="I15" s="6">
        <f>VLOOKUP(D15,'pivot kecamatan'!$A$4:$L$49,6,FALSE)</f>
        <v>116</v>
      </c>
      <c r="J15" s="4">
        <f>VLOOKUP(D15,'pivot kecamatan'!$A$4:$L$49,7,FALSE)</f>
        <v>14</v>
      </c>
      <c r="K15" s="4">
        <f>VLOOKUP(D15,'pivot kecamatan'!$A$4:$L$49,8,FALSE)</f>
        <v>101</v>
      </c>
      <c r="L15" s="4">
        <f>VLOOKUP(D15,'pivot kecamatan'!$A$4:$L$49,9,FALSE)</f>
        <v>1</v>
      </c>
      <c r="M15" s="7">
        <f>VLOOKUP(D15,'pivot kecamatan'!$A$4:$N$49,10,FALSE)</f>
        <v>189</v>
      </c>
      <c r="N15" s="4">
        <f>VLOOKUP(D15,'pivot kecamatan'!$A$4:$N$49,11,FALSE)</f>
        <v>11</v>
      </c>
      <c r="O15" s="4">
        <f>VLOOKUP(D15,'pivot kecamatan'!$A$4:$N$49,12,FALSE)</f>
        <v>77</v>
      </c>
      <c r="P15" s="4">
        <f>VLOOKUP(D15,'pivot kecamatan'!$A$4:$N$49,13,FALSE)</f>
        <v>18</v>
      </c>
      <c r="Q15" s="4">
        <f>VLOOKUP(D15,'pivot kecamatan'!$A$4:$N$49,14,FALSE)</f>
        <v>83</v>
      </c>
    </row>
    <row r="16" spans="1:17" x14ac:dyDescent="0.3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2500</v>
      </c>
      <c r="F16" s="4">
        <f>VLOOKUP(D16,'pivot kecamatan'!$A$4:$L$49,3,FALSE)</f>
        <v>6</v>
      </c>
      <c r="G16" s="4">
        <f>VLOOKUP(D16,'pivot kecamatan'!$A$4:$L$49,4,FALSE)</f>
        <v>2491</v>
      </c>
      <c r="H16" s="4">
        <f>VLOOKUP(D16,'pivot kecamatan'!$A$4:$L$49,5,FALSE)</f>
        <v>3</v>
      </c>
      <c r="I16" s="6">
        <f>VLOOKUP(D16,'pivot kecamatan'!$A$4:$L$49,6,FALSE)</f>
        <v>279</v>
      </c>
      <c r="J16" s="4">
        <f>VLOOKUP(D16,'pivot kecamatan'!$A$4:$L$49,7,FALSE)</f>
        <v>12</v>
      </c>
      <c r="K16" s="4">
        <f>VLOOKUP(D16,'pivot kecamatan'!$A$4:$L$49,8,FALSE)</f>
        <v>250</v>
      </c>
      <c r="L16" s="4">
        <f>VLOOKUP(D16,'pivot kecamatan'!$A$4:$L$49,9,FALSE)</f>
        <v>17</v>
      </c>
      <c r="M16" s="7">
        <f>VLOOKUP(D16,'pivot kecamatan'!$A$4:$N$49,10,FALSE)</f>
        <v>148</v>
      </c>
      <c r="N16" s="4">
        <f>VLOOKUP(D16,'pivot kecamatan'!$A$4:$N$49,11,FALSE)</f>
        <v>16</v>
      </c>
      <c r="O16" s="4">
        <f>VLOOKUP(D16,'pivot kecamatan'!$A$4:$N$49,12,FALSE)</f>
        <v>95</v>
      </c>
      <c r="P16" s="4">
        <f>VLOOKUP(D16,'pivot kecamatan'!$A$4:$N$49,13,FALSE)</f>
        <v>12</v>
      </c>
      <c r="Q16" s="4">
        <f>VLOOKUP(D16,'pivot kecamatan'!$A$4:$N$49,14,FALSE)</f>
        <v>25</v>
      </c>
    </row>
    <row r="17" spans="1:17" x14ac:dyDescent="0.3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841</v>
      </c>
      <c r="F17" s="4">
        <f>VLOOKUP(D17,'pivot kecamatan'!$A$4:$L$49,3,FALSE)</f>
        <v>8</v>
      </c>
      <c r="G17" s="4">
        <f>VLOOKUP(D17,'pivot kecamatan'!$A$4:$L$49,4,FALSE)</f>
        <v>832</v>
      </c>
      <c r="H17" s="4">
        <f>VLOOKUP(D17,'pivot kecamatan'!$A$4:$L$49,5,FALSE)</f>
        <v>1</v>
      </c>
      <c r="I17" s="6">
        <f>VLOOKUP(D17,'pivot kecamatan'!$A$4:$L$49,6,FALSE)</f>
        <v>177</v>
      </c>
      <c r="J17" s="4">
        <f>VLOOKUP(D17,'pivot kecamatan'!$A$4:$L$49,7,FALSE)</f>
        <v>12</v>
      </c>
      <c r="K17" s="4">
        <f>VLOOKUP(D17,'pivot kecamatan'!$A$4:$L$49,8,FALSE)</f>
        <v>158</v>
      </c>
      <c r="L17" s="4">
        <f>VLOOKUP(D17,'pivot kecamatan'!$A$4:$L$49,9,FALSE)</f>
        <v>7</v>
      </c>
      <c r="M17" s="7">
        <f>VLOOKUP(D17,'pivot kecamatan'!$A$4:$N$49,10,FALSE)</f>
        <v>96</v>
      </c>
      <c r="N17" s="4">
        <f>VLOOKUP(D17,'pivot kecamatan'!$A$4:$N$49,11,FALSE)</f>
        <v>6</v>
      </c>
      <c r="O17" s="4">
        <f>VLOOKUP(D17,'pivot kecamatan'!$A$4:$N$49,12,FALSE)</f>
        <v>67</v>
      </c>
      <c r="P17" s="4">
        <f>VLOOKUP(D17,'pivot kecamatan'!$A$4:$N$49,13,FALSE)</f>
        <v>3</v>
      </c>
      <c r="Q17" s="4">
        <f>VLOOKUP(D17,'pivot kecamatan'!$A$4:$N$49,14,FALSE)</f>
        <v>20</v>
      </c>
    </row>
    <row r="18" spans="1:17" x14ac:dyDescent="0.3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2044</v>
      </c>
      <c r="F18" s="4">
        <f>VLOOKUP(D18,'pivot kecamatan'!$A$4:$L$49,3,FALSE)</f>
        <v>20</v>
      </c>
      <c r="G18" s="4">
        <f>VLOOKUP(D18,'pivot kecamatan'!$A$4:$L$49,4,FALSE)</f>
        <v>2020</v>
      </c>
      <c r="H18" s="4">
        <f>VLOOKUP(D18,'pivot kecamatan'!$A$4:$L$49,5,FALSE)</f>
        <v>4</v>
      </c>
      <c r="I18" s="6">
        <f>VLOOKUP(D18,'pivot kecamatan'!$A$4:$L$49,6,FALSE)</f>
        <v>304</v>
      </c>
      <c r="J18" s="4">
        <f>VLOOKUP(D18,'pivot kecamatan'!$A$4:$L$49,7,FALSE)</f>
        <v>49</v>
      </c>
      <c r="K18" s="4">
        <f>VLOOKUP(D18,'pivot kecamatan'!$A$4:$L$49,8,FALSE)</f>
        <v>243</v>
      </c>
      <c r="L18" s="4">
        <f>VLOOKUP(D18,'pivot kecamatan'!$A$4:$L$49,9,FALSE)</f>
        <v>12</v>
      </c>
      <c r="M18" s="7">
        <f>VLOOKUP(D18,'pivot kecamatan'!$A$4:$N$49,10,FALSE)</f>
        <v>221</v>
      </c>
      <c r="N18" s="4">
        <f>VLOOKUP(D18,'pivot kecamatan'!$A$4:$N$49,11,FALSE)</f>
        <v>32</v>
      </c>
      <c r="O18" s="4">
        <f>VLOOKUP(D18,'pivot kecamatan'!$A$4:$N$49,12,FALSE)</f>
        <v>111</v>
      </c>
      <c r="P18" s="4">
        <f>VLOOKUP(D18,'pivot kecamatan'!$A$4:$N$49,13,FALSE)</f>
        <v>21</v>
      </c>
      <c r="Q18" s="4">
        <f>VLOOKUP(D18,'pivot kecamatan'!$A$4:$N$49,14,FALSE)</f>
        <v>57</v>
      </c>
    </row>
    <row r="19" spans="1:17" x14ac:dyDescent="0.3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2511</v>
      </c>
      <c r="F19" s="4">
        <f>VLOOKUP(D19,'pivot kecamatan'!$A$4:$L$49,3,FALSE)</f>
        <v>10</v>
      </c>
      <c r="G19" s="4">
        <f>VLOOKUP(D19,'pivot kecamatan'!$A$4:$L$49,4,FALSE)</f>
        <v>2497</v>
      </c>
      <c r="H19" s="4">
        <f>VLOOKUP(D19,'pivot kecamatan'!$A$4:$L$49,5,FALSE)</f>
        <v>4</v>
      </c>
      <c r="I19" s="6">
        <f>VLOOKUP(D19,'pivot kecamatan'!$A$4:$L$49,6,FALSE)</f>
        <v>275</v>
      </c>
      <c r="J19" s="4">
        <f>VLOOKUP(D19,'pivot kecamatan'!$A$4:$L$49,7,FALSE)</f>
        <v>14</v>
      </c>
      <c r="K19" s="4">
        <f>VLOOKUP(D19,'pivot kecamatan'!$A$4:$L$49,8,FALSE)</f>
        <v>245</v>
      </c>
      <c r="L19" s="4">
        <f>VLOOKUP(D19,'pivot kecamatan'!$A$4:$L$49,9,FALSE)</f>
        <v>16</v>
      </c>
      <c r="M19" s="7">
        <f>VLOOKUP(D19,'pivot kecamatan'!$A$4:$N$49,10,FALSE)</f>
        <v>301</v>
      </c>
      <c r="N19" s="4">
        <f>VLOOKUP(D19,'pivot kecamatan'!$A$4:$N$49,11,FALSE)</f>
        <v>25</v>
      </c>
      <c r="O19" s="4">
        <f>VLOOKUP(D19,'pivot kecamatan'!$A$4:$N$49,12,FALSE)</f>
        <v>168</v>
      </c>
      <c r="P19" s="4">
        <f>VLOOKUP(D19,'pivot kecamatan'!$A$4:$N$49,13,FALSE)</f>
        <v>17</v>
      </c>
      <c r="Q19" s="4">
        <f>VLOOKUP(D19,'pivot kecamatan'!$A$4:$N$49,14,FALSE)</f>
        <v>91</v>
      </c>
    </row>
    <row r="20" spans="1:17" x14ac:dyDescent="0.3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1964</v>
      </c>
      <c r="F20" s="4">
        <f>VLOOKUP(D20,'pivot kecamatan'!$A$4:$L$49,3,FALSE)</f>
        <v>7</v>
      </c>
      <c r="G20" s="4">
        <f>VLOOKUP(D20,'pivot kecamatan'!$A$4:$L$49,4,FALSE)</f>
        <v>1956</v>
      </c>
      <c r="H20" s="4">
        <f>VLOOKUP(D20,'pivot kecamatan'!$A$4:$L$49,5,FALSE)</f>
        <v>1</v>
      </c>
      <c r="I20" s="6">
        <f>VLOOKUP(D20,'pivot kecamatan'!$A$4:$L$49,6,FALSE)</f>
        <v>454</v>
      </c>
      <c r="J20" s="4">
        <f>VLOOKUP(D20,'pivot kecamatan'!$A$4:$L$49,7,FALSE)</f>
        <v>3</v>
      </c>
      <c r="K20" s="4">
        <f>VLOOKUP(D20,'pivot kecamatan'!$A$4:$L$49,8,FALSE)</f>
        <v>446</v>
      </c>
      <c r="L20" s="4">
        <f>VLOOKUP(D20,'pivot kecamatan'!$A$4:$L$49,9,FALSE)</f>
        <v>5</v>
      </c>
      <c r="M20" s="7">
        <f>VLOOKUP(D20,'pivot kecamatan'!$A$4:$N$49,10,FALSE)</f>
        <v>139</v>
      </c>
      <c r="N20" s="4">
        <f>VLOOKUP(D20,'pivot kecamatan'!$A$4:$N$49,11,FALSE)</f>
        <v>9</v>
      </c>
      <c r="O20" s="4">
        <f>VLOOKUP(D20,'pivot kecamatan'!$A$4:$N$49,12,FALSE)</f>
        <v>89</v>
      </c>
      <c r="P20" s="4">
        <f>VLOOKUP(D20,'pivot kecamatan'!$A$4:$N$49,13,FALSE)</f>
        <v>16</v>
      </c>
      <c r="Q20" s="4">
        <f>VLOOKUP(D20,'pivot kecamatan'!$A$4:$N$49,14,FALSE)</f>
        <v>25</v>
      </c>
    </row>
    <row r="21" spans="1:17" x14ac:dyDescent="0.3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1465</v>
      </c>
      <c r="F21" s="4">
        <f>VLOOKUP(D21,'pivot kecamatan'!$A$4:$L$49,3,FALSE)</f>
        <v>7</v>
      </c>
      <c r="G21" s="4">
        <f>VLOOKUP(D21,'pivot kecamatan'!$A$4:$L$49,4,FALSE)</f>
        <v>1457</v>
      </c>
      <c r="H21" s="4">
        <f>VLOOKUP(D21,'pivot kecamatan'!$A$4:$L$49,5,FALSE)</f>
        <v>1</v>
      </c>
      <c r="I21" s="6">
        <f>VLOOKUP(D21,'pivot kecamatan'!$A$4:$L$49,6,FALSE)</f>
        <v>262</v>
      </c>
      <c r="J21" s="4">
        <f>VLOOKUP(D21,'pivot kecamatan'!$A$4:$L$49,7,FALSE)</f>
        <v>13</v>
      </c>
      <c r="K21" s="4">
        <f>VLOOKUP(D21,'pivot kecamatan'!$A$4:$L$49,8,FALSE)</f>
        <v>234</v>
      </c>
      <c r="L21" s="4">
        <f>VLOOKUP(D21,'pivot kecamatan'!$A$4:$L$49,9,FALSE)</f>
        <v>15</v>
      </c>
      <c r="M21" s="7">
        <f>VLOOKUP(D21,'pivot kecamatan'!$A$4:$N$49,10,FALSE)</f>
        <v>237</v>
      </c>
      <c r="N21" s="4">
        <f>VLOOKUP(D21,'pivot kecamatan'!$A$4:$N$49,11,FALSE)</f>
        <v>14</v>
      </c>
      <c r="O21" s="4">
        <f>VLOOKUP(D21,'pivot kecamatan'!$A$4:$N$49,12,FALSE)</f>
        <v>109</v>
      </c>
      <c r="P21" s="4">
        <f>VLOOKUP(D21,'pivot kecamatan'!$A$4:$N$49,13,FALSE)</f>
        <v>18</v>
      </c>
      <c r="Q21" s="4">
        <f>VLOOKUP(D21,'pivot kecamatan'!$A$4:$N$49,14,FALSE)</f>
        <v>96</v>
      </c>
    </row>
    <row r="22" spans="1:17" x14ac:dyDescent="0.3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970</v>
      </c>
      <c r="F22" s="4">
        <f>VLOOKUP(D22,'pivot kecamatan'!$A$4:$L$49,3,FALSE)</f>
        <v>9</v>
      </c>
      <c r="G22" s="4">
        <f>VLOOKUP(D22,'pivot kecamatan'!$A$4:$L$49,4,FALSE)</f>
        <v>961</v>
      </c>
      <c r="H22" s="4">
        <f>VLOOKUP(D22,'pivot kecamatan'!$A$4:$L$49,5,FALSE)</f>
        <v>0</v>
      </c>
      <c r="I22" s="6">
        <f>VLOOKUP(D22,'pivot kecamatan'!$A$4:$L$49,6,FALSE)</f>
        <v>181</v>
      </c>
      <c r="J22" s="4">
        <f>VLOOKUP(D22,'pivot kecamatan'!$A$4:$L$49,7,FALSE)</f>
        <v>11</v>
      </c>
      <c r="K22" s="4">
        <f>VLOOKUP(D22,'pivot kecamatan'!$A$4:$L$49,8,FALSE)</f>
        <v>155</v>
      </c>
      <c r="L22" s="4">
        <f>VLOOKUP(D22,'pivot kecamatan'!$A$4:$L$49,9,FALSE)</f>
        <v>15</v>
      </c>
      <c r="M22" s="7">
        <f>VLOOKUP(D22,'pivot kecamatan'!$A$4:$N$49,10,FALSE)</f>
        <v>192</v>
      </c>
      <c r="N22" s="4">
        <f>VLOOKUP(D22,'pivot kecamatan'!$A$4:$N$49,11,FALSE)</f>
        <v>16</v>
      </c>
      <c r="O22" s="4">
        <f>VLOOKUP(D22,'pivot kecamatan'!$A$4:$N$49,12,FALSE)</f>
        <v>124</v>
      </c>
      <c r="P22" s="4">
        <f>VLOOKUP(D22,'pivot kecamatan'!$A$4:$N$49,13,FALSE)</f>
        <v>8</v>
      </c>
      <c r="Q22" s="4">
        <f>VLOOKUP(D22,'pivot kecamatan'!$A$4:$N$49,14,FALSE)</f>
        <v>44</v>
      </c>
    </row>
    <row r="23" spans="1:17" x14ac:dyDescent="0.3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572</v>
      </c>
      <c r="F23" s="4">
        <f>VLOOKUP(D23,'pivot kecamatan'!$A$4:$L$49,3,FALSE)</f>
        <v>0</v>
      </c>
      <c r="G23" s="4">
        <f>VLOOKUP(D23,'pivot kecamatan'!$A$4:$L$49,4,FALSE)</f>
        <v>572</v>
      </c>
      <c r="H23" s="4">
        <f>VLOOKUP(D23,'pivot kecamatan'!$A$4:$L$49,5,FALSE)</f>
        <v>0</v>
      </c>
      <c r="I23" s="6">
        <f>VLOOKUP(D23,'pivot kecamatan'!$A$4:$L$49,6,FALSE)</f>
        <v>5</v>
      </c>
      <c r="J23" s="4">
        <f>VLOOKUP(D23,'pivot kecamatan'!$A$4:$L$49,7,FALSE)</f>
        <v>0</v>
      </c>
      <c r="K23" s="4">
        <f>VLOOKUP(D23,'pivot kecamatan'!$A$4:$L$49,8,FALSE)</f>
        <v>5</v>
      </c>
      <c r="L23" s="4">
        <f>VLOOKUP(D23,'pivot kecamatan'!$A$4:$L$49,9,FALSE)</f>
        <v>0</v>
      </c>
      <c r="M23" s="7">
        <f>VLOOKUP(D23,'pivot kecamatan'!$A$4:$N$49,10,FALSE)</f>
        <v>11</v>
      </c>
      <c r="N23" s="4">
        <f>VLOOKUP(D23,'pivot kecamatan'!$A$4:$N$49,11,FALSE)</f>
        <v>0</v>
      </c>
      <c r="O23" s="4">
        <f>VLOOKUP(D23,'pivot kecamatan'!$A$4:$N$49,12,FALSE)</f>
        <v>10</v>
      </c>
      <c r="P23" s="4">
        <f>VLOOKUP(D23,'pivot kecamatan'!$A$4:$N$49,13,FALSE)</f>
        <v>0</v>
      </c>
      <c r="Q23" s="4">
        <f>VLOOKUP(D23,'pivot kecamatan'!$A$4:$N$49,14,FALSE)</f>
        <v>1</v>
      </c>
    </row>
    <row r="24" spans="1:17" x14ac:dyDescent="0.3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329</v>
      </c>
      <c r="F24" s="4">
        <f>VLOOKUP(D24,'pivot kecamatan'!$A$4:$L$49,3,FALSE)</f>
        <v>0</v>
      </c>
      <c r="G24" s="4">
        <f>VLOOKUP(D24,'pivot kecamatan'!$A$4:$L$49,4,FALSE)</f>
        <v>328</v>
      </c>
      <c r="H24" s="4">
        <f>VLOOKUP(D24,'pivot kecamatan'!$A$4:$L$49,5,FALSE)</f>
        <v>1</v>
      </c>
      <c r="I24" s="6">
        <f>VLOOKUP(D24,'pivot kecamatan'!$A$4:$L$49,6,FALSE)</f>
        <v>16</v>
      </c>
      <c r="J24" s="4">
        <f>VLOOKUP(D24,'pivot kecamatan'!$A$4:$L$49,7,FALSE)</f>
        <v>2</v>
      </c>
      <c r="K24" s="4">
        <f>VLOOKUP(D24,'pivot kecamatan'!$A$4:$L$49,8,FALSE)</f>
        <v>13</v>
      </c>
      <c r="L24" s="4">
        <f>VLOOKUP(D24,'pivot kecamatan'!$A$4:$L$49,9,FALSE)</f>
        <v>1</v>
      </c>
      <c r="M24" s="7">
        <f>VLOOKUP(D24,'pivot kecamatan'!$A$4:$N$49,10,FALSE)</f>
        <v>1</v>
      </c>
      <c r="N24" s="4">
        <f>VLOOKUP(D24,'pivot kecamatan'!$A$4:$N$49,11,FALSE)</f>
        <v>0</v>
      </c>
      <c r="O24" s="4">
        <f>VLOOKUP(D24,'pivot kecamatan'!$A$4:$N$49,12,FALSE)</f>
        <v>1</v>
      </c>
      <c r="P24" s="4">
        <f>VLOOKUP(D24,'pivot kecamatan'!$A$4:$N$49,13,FALSE)</f>
        <v>0</v>
      </c>
      <c r="Q24" s="4">
        <f>VLOOKUP(D24,'pivot kecamatan'!$A$4:$N$49,14,FALSE)</f>
        <v>0</v>
      </c>
    </row>
    <row r="25" spans="1:17" x14ac:dyDescent="0.3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1351</v>
      </c>
      <c r="F25" s="4">
        <f>VLOOKUP(D25,'pivot kecamatan'!$A$4:$L$49,3,FALSE)</f>
        <v>8</v>
      </c>
      <c r="G25" s="4">
        <f>VLOOKUP(D25,'pivot kecamatan'!$A$4:$L$49,4,FALSE)</f>
        <v>1342</v>
      </c>
      <c r="H25" s="4">
        <f>VLOOKUP(D25,'pivot kecamatan'!$A$4:$L$49,5,FALSE)</f>
        <v>1</v>
      </c>
      <c r="I25" s="6">
        <f>VLOOKUP(D25,'pivot kecamatan'!$A$4:$L$49,6,FALSE)</f>
        <v>299</v>
      </c>
      <c r="J25" s="4">
        <f>VLOOKUP(D25,'pivot kecamatan'!$A$4:$L$49,7,FALSE)</f>
        <v>7</v>
      </c>
      <c r="K25" s="4">
        <f>VLOOKUP(D25,'pivot kecamatan'!$A$4:$L$49,8,FALSE)</f>
        <v>288</v>
      </c>
      <c r="L25" s="4">
        <f>VLOOKUP(D25,'pivot kecamatan'!$A$4:$L$49,9,FALSE)</f>
        <v>4</v>
      </c>
      <c r="M25" s="7">
        <f>VLOOKUP(D25,'pivot kecamatan'!$A$4:$N$49,10,FALSE)</f>
        <v>202</v>
      </c>
      <c r="N25" s="4">
        <f>VLOOKUP(D25,'pivot kecamatan'!$A$4:$N$49,11,FALSE)</f>
        <v>18</v>
      </c>
      <c r="O25" s="4">
        <f>VLOOKUP(D25,'pivot kecamatan'!$A$4:$N$49,12,FALSE)</f>
        <v>130</v>
      </c>
      <c r="P25" s="4">
        <f>VLOOKUP(D25,'pivot kecamatan'!$A$4:$N$49,13,FALSE)</f>
        <v>11</v>
      </c>
      <c r="Q25" s="4">
        <f>VLOOKUP(D25,'pivot kecamatan'!$A$4:$N$49,14,FALSE)</f>
        <v>43</v>
      </c>
    </row>
    <row r="26" spans="1:17" x14ac:dyDescent="0.3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1283</v>
      </c>
      <c r="F26" s="4">
        <f>VLOOKUP(D26,'pivot kecamatan'!$A$4:$L$49,3,FALSE)</f>
        <v>11</v>
      </c>
      <c r="G26" s="4">
        <f>VLOOKUP(D26,'pivot kecamatan'!$A$4:$L$49,4,FALSE)</f>
        <v>1272</v>
      </c>
      <c r="H26" s="4">
        <f>VLOOKUP(D26,'pivot kecamatan'!$A$4:$L$49,5,FALSE)</f>
        <v>0</v>
      </c>
      <c r="I26" s="6">
        <f>VLOOKUP(D26,'pivot kecamatan'!$A$4:$L$49,6,FALSE)</f>
        <v>215</v>
      </c>
      <c r="J26" s="4">
        <f>VLOOKUP(D26,'pivot kecamatan'!$A$4:$L$49,7,FALSE)</f>
        <v>18</v>
      </c>
      <c r="K26" s="4">
        <f>VLOOKUP(D26,'pivot kecamatan'!$A$4:$L$49,8,FALSE)</f>
        <v>192</v>
      </c>
      <c r="L26" s="4">
        <f>VLOOKUP(D26,'pivot kecamatan'!$A$4:$L$49,9,FALSE)</f>
        <v>5</v>
      </c>
      <c r="M26" s="7">
        <f>VLOOKUP(D26,'pivot kecamatan'!$A$4:$N$49,10,FALSE)</f>
        <v>194</v>
      </c>
      <c r="N26" s="4">
        <f>VLOOKUP(D26,'pivot kecamatan'!$A$4:$N$49,11,FALSE)</f>
        <v>21</v>
      </c>
      <c r="O26" s="4">
        <f>VLOOKUP(D26,'pivot kecamatan'!$A$4:$N$49,12,FALSE)</f>
        <v>110</v>
      </c>
      <c r="P26" s="4">
        <f>VLOOKUP(D26,'pivot kecamatan'!$A$4:$N$49,13,FALSE)</f>
        <v>14</v>
      </c>
      <c r="Q26" s="4">
        <f>VLOOKUP(D26,'pivot kecamatan'!$A$4:$N$49,14,FALSE)</f>
        <v>49</v>
      </c>
    </row>
    <row r="27" spans="1:17" x14ac:dyDescent="0.3">
      <c r="A27" s="9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13652</v>
      </c>
      <c r="F27" s="4">
        <f>VLOOKUP(D27,'pivot kecamatan'!$A$4:$L$49,3,FALSE)</f>
        <v>260</v>
      </c>
      <c r="G27" s="4">
        <f>VLOOKUP(D27,'pivot kecamatan'!$A$4:$L$49,4,FALSE)</f>
        <v>13380</v>
      </c>
      <c r="H27" s="4">
        <f>VLOOKUP(D27,'pivot kecamatan'!$A$4:$L$49,5,FALSE)</f>
        <v>12</v>
      </c>
      <c r="I27" s="6">
        <f>VLOOKUP(D27,'pivot kecamatan'!$A$4:$L$49,6,FALSE)</f>
        <v>3339</v>
      </c>
      <c r="J27" s="4">
        <f>VLOOKUP(D27,'pivot kecamatan'!$A$4:$L$49,7,FALSE)</f>
        <v>169</v>
      </c>
      <c r="K27" s="4">
        <f>VLOOKUP(D27,'pivot kecamatan'!$A$4:$L$49,8,FALSE)</f>
        <v>3092</v>
      </c>
      <c r="L27" s="4">
        <f>VLOOKUP(D27,'pivot kecamatan'!$A$4:$L$49,9,FALSE)</f>
        <v>78</v>
      </c>
      <c r="M27" s="7">
        <f>VLOOKUP(D27,'pivot kecamatan'!$A$4:$N$49,10,FALSE)</f>
        <v>1878</v>
      </c>
      <c r="N27" s="4">
        <f>VLOOKUP(D27,'pivot kecamatan'!$A$4:$N$49,11,FALSE)</f>
        <v>25</v>
      </c>
      <c r="O27" s="4">
        <f>VLOOKUP(D27,'pivot kecamatan'!$A$4:$N$49,12,FALSE)</f>
        <v>1709</v>
      </c>
      <c r="P27" s="4">
        <f>VLOOKUP(D27,'pivot kecamatan'!$A$4:$N$49,13,FALSE)</f>
        <v>74</v>
      </c>
      <c r="Q27" s="4">
        <f>VLOOKUP(D27,'pivot kecamatan'!$A$4:$N$49,14,FALSE)</f>
        <v>70</v>
      </c>
    </row>
    <row r="28" spans="1:17" x14ac:dyDescent="0.3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907</v>
      </c>
      <c r="F28" s="4">
        <f>VLOOKUP(D28,'pivot kecamatan'!$A$4:$L$49,3,FALSE)</f>
        <v>5</v>
      </c>
      <c r="G28" s="4">
        <f>VLOOKUP(D28,'pivot kecamatan'!$A$4:$L$49,4,FALSE)</f>
        <v>898</v>
      </c>
      <c r="H28" s="4">
        <f>VLOOKUP(D28,'pivot kecamatan'!$A$4:$L$49,5,FALSE)</f>
        <v>4</v>
      </c>
      <c r="I28" s="6">
        <f>VLOOKUP(D28,'pivot kecamatan'!$A$4:$L$49,6,FALSE)</f>
        <v>86</v>
      </c>
      <c r="J28" s="4">
        <f>VLOOKUP(D28,'pivot kecamatan'!$A$4:$L$49,7,FALSE)</f>
        <v>6</v>
      </c>
      <c r="K28" s="4">
        <f>VLOOKUP(D28,'pivot kecamatan'!$A$4:$L$49,8,FALSE)</f>
        <v>74</v>
      </c>
      <c r="L28" s="4">
        <f>VLOOKUP(D28,'pivot kecamatan'!$A$4:$L$49,9,FALSE)</f>
        <v>6</v>
      </c>
      <c r="M28" s="7">
        <f>VLOOKUP(D28,'pivot kecamatan'!$A$4:$N$49,10,FALSE)</f>
        <v>98</v>
      </c>
      <c r="N28" s="4">
        <f>VLOOKUP(D28,'pivot kecamatan'!$A$4:$N$49,11,FALSE)</f>
        <v>14</v>
      </c>
      <c r="O28" s="4">
        <f>VLOOKUP(D28,'pivot kecamatan'!$A$4:$N$49,12,FALSE)</f>
        <v>50</v>
      </c>
      <c r="P28" s="4">
        <f>VLOOKUP(D28,'pivot kecamatan'!$A$4:$N$49,13,FALSE)</f>
        <v>7</v>
      </c>
      <c r="Q28" s="4">
        <f>VLOOKUP(D28,'pivot kecamatan'!$A$4:$N$49,14,FALSE)</f>
        <v>27</v>
      </c>
    </row>
    <row r="29" spans="1:17" x14ac:dyDescent="0.3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1638</v>
      </c>
      <c r="F29" s="4">
        <f>VLOOKUP(D29,'pivot kecamatan'!$A$4:$L$49,3,FALSE)</f>
        <v>5</v>
      </c>
      <c r="G29" s="4">
        <f>VLOOKUP(D29,'pivot kecamatan'!$A$4:$L$49,4,FALSE)</f>
        <v>1633</v>
      </c>
      <c r="H29" s="4">
        <f>VLOOKUP(D29,'pivot kecamatan'!$A$4:$L$49,5,FALSE)</f>
        <v>0</v>
      </c>
      <c r="I29" s="6">
        <f>VLOOKUP(D29,'pivot kecamatan'!$A$4:$L$49,6,FALSE)</f>
        <v>132</v>
      </c>
      <c r="J29" s="4">
        <f>VLOOKUP(D29,'pivot kecamatan'!$A$4:$L$49,7,FALSE)</f>
        <v>20</v>
      </c>
      <c r="K29" s="4">
        <f>VLOOKUP(D29,'pivot kecamatan'!$A$4:$L$49,8,FALSE)</f>
        <v>104</v>
      </c>
      <c r="L29" s="4">
        <f>VLOOKUP(D29,'pivot kecamatan'!$A$4:$L$49,9,FALSE)</f>
        <v>8</v>
      </c>
      <c r="M29" s="7">
        <f>VLOOKUP(D29,'pivot kecamatan'!$A$4:$N$49,10,FALSE)</f>
        <v>78</v>
      </c>
      <c r="N29" s="4">
        <f>VLOOKUP(D29,'pivot kecamatan'!$A$4:$N$49,11,FALSE)</f>
        <v>5</v>
      </c>
      <c r="O29" s="4">
        <f>VLOOKUP(D29,'pivot kecamatan'!$A$4:$N$49,12,FALSE)</f>
        <v>44</v>
      </c>
      <c r="P29" s="4">
        <f>VLOOKUP(D29,'pivot kecamatan'!$A$4:$N$49,13,FALSE)</f>
        <v>7</v>
      </c>
      <c r="Q29" s="4">
        <f>VLOOKUP(D29,'pivot kecamatan'!$A$4:$N$49,14,FALSE)</f>
        <v>22</v>
      </c>
    </row>
    <row r="30" spans="1:17" x14ac:dyDescent="0.3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1336</v>
      </c>
      <c r="F30" s="4">
        <f>VLOOKUP(D30,'pivot kecamatan'!$A$4:$L$49,3,FALSE)</f>
        <v>8</v>
      </c>
      <c r="G30" s="4">
        <f>VLOOKUP(D30,'pivot kecamatan'!$A$4:$L$49,4,FALSE)</f>
        <v>1325</v>
      </c>
      <c r="H30" s="4">
        <f>VLOOKUP(D30,'pivot kecamatan'!$A$4:$L$49,5,FALSE)</f>
        <v>3</v>
      </c>
      <c r="I30" s="6">
        <f>VLOOKUP(D30,'pivot kecamatan'!$A$4:$L$49,6,FALSE)</f>
        <v>257</v>
      </c>
      <c r="J30" s="4">
        <f>VLOOKUP(D30,'pivot kecamatan'!$A$4:$L$49,7,FALSE)</f>
        <v>22</v>
      </c>
      <c r="K30" s="4">
        <f>VLOOKUP(D30,'pivot kecamatan'!$A$4:$L$49,8,FALSE)</f>
        <v>226</v>
      </c>
      <c r="L30" s="4">
        <f>VLOOKUP(D30,'pivot kecamatan'!$A$4:$L$49,9,FALSE)</f>
        <v>9</v>
      </c>
      <c r="M30" s="7">
        <f>VLOOKUP(D30,'pivot kecamatan'!$A$4:$N$49,10,FALSE)</f>
        <v>178</v>
      </c>
      <c r="N30" s="4">
        <f>VLOOKUP(D30,'pivot kecamatan'!$A$4:$N$49,11,FALSE)</f>
        <v>14</v>
      </c>
      <c r="O30" s="4">
        <f>VLOOKUP(D30,'pivot kecamatan'!$A$4:$N$49,12,FALSE)</f>
        <v>106</v>
      </c>
      <c r="P30" s="4">
        <f>VLOOKUP(D30,'pivot kecamatan'!$A$4:$N$49,13,FALSE)</f>
        <v>13</v>
      </c>
      <c r="Q30" s="4">
        <f>VLOOKUP(D30,'pivot kecamatan'!$A$4:$N$49,14,FALSE)</f>
        <v>45</v>
      </c>
    </row>
    <row r="31" spans="1:17" x14ac:dyDescent="0.3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902</v>
      </c>
      <c r="F31" s="4">
        <f>VLOOKUP(D31,'pivot kecamatan'!$A$4:$L$49,3,FALSE)</f>
        <v>2</v>
      </c>
      <c r="G31" s="4">
        <f>VLOOKUP(D31,'pivot kecamatan'!$A$4:$L$49,4,FALSE)</f>
        <v>899</v>
      </c>
      <c r="H31" s="4">
        <f>VLOOKUP(D31,'pivot kecamatan'!$A$4:$L$49,5,FALSE)</f>
        <v>1</v>
      </c>
      <c r="I31" s="6">
        <f>VLOOKUP(D31,'pivot kecamatan'!$A$4:$L$49,6,FALSE)</f>
        <v>82</v>
      </c>
      <c r="J31" s="4">
        <f>VLOOKUP(D31,'pivot kecamatan'!$A$4:$L$49,7,FALSE)</f>
        <v>3</v>
      </c>
      <c r="K31" s="4">
        <f>VLOOKUP(D31,'pivot kecamatan'!$A$4:$L$49,8,FALSE)</f>
        <v>73</v>
      </c>
      <c r="L31" s="4">
        <f>VLOOKUP(D31,'pivot kecamatan'!$A$4:$L$49,9,FALSE)</f>
        <v>6</v>
      </c>
      <c r="M31" s="7">
        <f>VLOOKUP(D31,'pivot kecamatan'!$A$4:$N$49,10,FALSE)</f>
        <v>198</v>
      </c>
      <c r="N31" s="4">
        <f>VLOOKUP(D31,'pivot kecamatan'!$A$4:$N$49,11,FALSE)</f>
        <v>12</v>
      </c>
      <c r="O31" s="4">
        <f>VLOOKUP(D31,'pivot kecamatan'!$A$4:$N$49,12,FALSE)</f>
        <v>91</v>
      </c>
      <c r="P31" s="4">
        <f>VLOOKUP(D31,'pivot kecamatan'!$A$4:$N$49,13,FALSE)</f>
        <v>10</v>
      </c>
      <c r="Q31" s="4">
        <f>VLOOKUP(D31,'pivot kecamatan'!$A$4:$N$49,14,FALSE)</f>
        <v>85</v>
      </c>
    </row>
    <row r="32" spans="1:17" x14ac:dyDescent="0.3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2305</v>
      </c>
      <c r="F32" s="4">
        <f>VLOOKUP(D32,'pivot kecamatan'!$A$4:$L$49,3,FALSE)</f>
        <v>2</v>
      </c>
      <c r="G32" s="4">
        <f>VLOOKUP(D32,'pivot kecamatan'!$A$4:$L$49,4,FALSE)</f>
        <v>2299</v>
      </c>
      <c r="H32" s="4">
        <f>VLOOKUP(D32,'pivot kecamatan'!$A$4:$L$49,5,FALSE)</f>
        <v>4</v>
      </c>
      <c r="I32" s="6">
        <f>VLOOKUP(D32,'pivot kecamatan'!$A$4:$L$49,6,FALSE)</f>
        <v>158</v>
      </c>
      <c r="J32" s="4">
        <f>VLOOKUP(D32,'pivot kecamatan'!$A$4:$L$49,7,FALSE)</f>
        <v>8</v>
      </c>
      <c r="K32" s="4">
        <f>VLOOKUP(D32,'pivot kecamatan'!$A$4:$L$49,8,FALSE)</f>
        <v>148</v>
      </c>
      <c r="L32" s="4">
        <f>VLOOKUP(D32,'pivot kecamatan'!$A$4:$L$49,9,FALSE)</f>
        <v>2</v>
      </c>
      <c r="M32" s="7">
        <f>VLOOKUP(D32,'pivot kecamatan'!$A$4:$N$49,10,FALSE)</f>
        <v>243</v>
      </c>
      <c r="N32" s="4">
        <f>VLOOKUP(D32,'pivot kecamatan'!$A$4:$N$49,11,FALSE)</f>
        <v>19</v>
      </c>
      <c r="O32" s="4">
        <f>VLOOKUP(D32,'pivot kecamatan'!$A$4:$N$49,12,FALSE)</f>
        <v>129</v>
      </c>
      <c r="P32" s="4">
        <f>VLOOKUP(D32,'pivot kecamatan'!$A$4:$N$49,13,FALSE)</f>
        <v>14</v>
      </c>
      <c r="Q32" s="4">
        <f>VLOOKUP(D32,'pivot kecamatan'!$A$4:$N$49,14,FALSE)</f>
        <v>81</v>
      </c>
    </row>
    <row r="33" spans="1:17" x14ac:dyDescent="0.3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2404</v>
      </c>
      <c r="F33" s="4">
        <f>VLOOKUP(D33,'pivot kecamatan'!$A$4:$L$49,3,FALSE)</f>
        <v>11</v>
      </c>
      <c r="G33" s="4">
        <f>VLOOKUP(D33,'pivot kecamatan'!$A$4:$L$49,4,FALSE)</f>
        <v>2391</v>
      </c>
      <c r="H33" s="4">
        <f>VLOOKUP(D33,'pivot kecamatan'!$A$4:$L$49,5,FALSE)</f>
        <v>2</v>
      </c>
      <c r="I33" s="6">
        <f>VLOOKUP(D33,'pivot kecamatan'!$A$4:$L$49,6,FALSE)</f>
        <v>354</v>
      </c>
      <c r="J33" s="4">
        <f>VLOOKUP(D33,'pivot kecamatan'!$A$4:$L$49,7,FALSE)</f>
        <v>18</v>
      </c>
      <c r="K33" s="4">
        <f>VLOOKUP(D33,'pivot kecamatan'!$A$4:$L$49,8,FALSE)</f>
        <v>316</v>
      </c>
      <c r="L33" s="4">
        <f>VLOOKUP(D33,'pivot kecamatan'!$A$4:$L$49,9,FALSE)</f>
        <v>20</v>
      </c>
      <c r="M33" s="7">
        <f>VLOOKUP(D33,'pivot kecamatan'!$A$4:$N$49,10,FALSE)</f>
        <v>330</v>
      </c>
      <c r="N33" s="4">
        <f>VLOOKUP(D33,'pivot kecamatan'!$A$4:$N$49,11,FALSE)</f>
        <v>33</v>
      </c>
      <c r="O33" s="4">
        <f>VLOOKUP(D33,'pivot kecamatan'!$A$4:$N$49,12,FALSE)</f>
        <v>145</v>
      </c>
      <c r="P33" s="4">
        <f>VLOOKUP(D33,'pivot kecamatan'!$A$4:$N$49,13,FALSE)</f>
        <v>20</v>
      </c>
      <c r="Q33" s="4">
        <f>VLOOKUP(D33,'pivot kecamatan'!$A$4:$N$49,14,FALSE)</f>
        <v>132</v>
      </c>
    </row>
    <row r="34" spans="1:17" x14ac:dyDescent="0.3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885</v>
      </c>
      <c r="F34" s="4">
        <f>VLOOKUP(D34,'pivot kecamatan'!$A$4:$L$49,3,FALSE)</f>
        <v>4</v>
      </c>
      <c r="G34" s="4">
        <f>VLOOKUP(D34,'pivot kecamatan'!$A$4:$L$49,4,FALSE)</f>
        <v>881</v>
      </c>
      <c r="H34" s="4">
        <f>VLOOKUP(D34,'pivot kecamatan'!$A$4:$L$49,5,FALSE)</f>
        <v>0</v>
      </c>
      <c r="I34" s="6">
        <f>VLOOKUP(D34,'pivot kecamatan'!$A$4:$L$49,6,FALSE)</f>
        <v>131</v>
      </c>
      <c r="J34" s="4">
        <f>VLOOKUP(D34,'pivot kecamatan'!$A$4:$L$49,7,FALSE)</f>
        <v>8</v>
      </c>
      <c r="K34" s="4">
        <f>VLOOKUP(D34,'pivot kecamatan'!$A$4:$L$49,8,FALSE)</f>
        <v>121</v>
      </c>
      <c r="L34" s="4">
        <f>VLOOKUP(D34,'pivot kecamatan'!$A$4:$L$49,9,FALSE)</f>
        <v>2</v>
      </c>
      <c r="M34" s="7">
        <f>VLOOKUP(D34,'pivot kecamatan'!$A$4:$N$49,10,FALSE)</f>
        <v>84</v>
      </c>
      <c r="N34" s="4">
        <f>VLOOKUP(D34,'pivot kecamatan'!$A$4:$N$49,11,FALSE)</f>
        <v>4</v>
      </c>
      <c r="O34" s="4">
        <f>VLOOKUP(D34,'pivot kecamatan'!$A$4:$N$49,12,FALSE)</f>
        <v>58</v>
      </c>
      <c r="P34" s="4">
        <f>VLOOKUP(D34,'pivot kecamatan'!$A$4:$N$49,13,FALSE)</f>
        <v>5</v>
      </c>
      <c r="Q34" s="4">
        <f>VLOOKUP(D34,'pivot kecamatan'!$A$4:$N$49,14,FALSE)</f>
        <v>17</v>
      </c>
    </row>
    <row r="35" spans="1:17" x14ac:dyDescent="0.3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1327</v>
      </c>
      <c r="F35" s="4">
        <f>VLOOKUP(D35,'pivot kecamatan'!$A$4:$L$49,3,FALSE)</f>
        <v>4</v>
      </c>
      <c r="G35" s="4">
        <f>VLOOKUP(D35,'pivot kecamatan'!$A$4:$L$49,4,FALSE)</f>
        <v>1321</v>
      </c>
      <c r="H35" s="4">
        <f>VLOOKUP(D35,'pivot kecamatan'!$A$4:$L$49,5,FALSE)</f>
        <v>2</v>
      </c>
      <c r="I35" s="6">
        <f>VLOOKUP(D35,'pivot kecamatan'!$A$4:$L$49,6,FALSE)</f>
        <v>389</v>
      </c>
      <c r="J35" s="4">
        <f>VLOOKUP(D35,'pivot kecamatan'!$A$4:$L$49,7,FALSE)</f>
        <v>33</v>
      </c>
      <c r="K35" s="4">
        <f>VLOOKUP(D35,'pivot kecamatan'!$A$4:$L$49,8,FALSE)</f>
        <v>350</v>
      </c>
      <c r="L35" s="4">
        <f>VLOOKUP(D35,'pivot kecamatan'!$A$4:$L$49,9,FALSE)</f>
        <v>6</v>
      </c>
      <c r="M35" s="7">
        <f>VLOOKUP(D35,'pivot kecamatan'!$A$4:$N$49,10,FALSE)</f>
        <v>163</v>
      </c>
      <c r="N35" s="4">
        <f>VLOOKUP(D35,'pivot kecamatan'!$A$4:$N$49,11,FALSE)</f>
        <v>17</v>
      </c>
      <c r="O35" s="4">
        <f>VLOOKUP(D35,'pivot kecamatan'!$A$4:$N$49,12,FALSE)</f>
        <v>89</v>
      </c>
      <c r="P35" s="4">
        <f>VLOOKUP(D35,'pivot kecamatan'!$A$4:$N$49,13,FALSE)</f>
        <v>15</v>
      </c>
      <c r="Q35" s="4">
        <f>VLOOKUP(D35,'pivot kecamatan'!$A$4:$N$49,14,FALSE)</f>
        <v>42</v>
      </c>
    </row>
    <row r="36" spans="1:17" x14ac:dyDescent="0.3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789</v>
      </c>
      <c r="F36" s="4">
        <f>VLOOKUP(D36,'pivot kecamatan'!$A$4:$L$49,3,FALSE)</f>
        <v>7</v>
      </c>
      <c r="G36" s="4">
        <f>VLOOKUP(D36,'pivot kecamatan'!$A$4:$L$49,4,FALSE)</f>
        <v>781</v>
      </c>
      <c r="H36" s="4">
        <f>VLOOKUP(D36,'pivot kecamatan'!$A$4:$L$49,5,FALSE)</f>
        <v>1</v>
      </c>
      <c r="I36" s="6">
        <f>VLOOKUP(D36,'pivot kecamatan'!$A$4:$L$49,6,FALSE)</f>
        <v>131</v>
      </c>
      <c r="J36" s="4">
        <f>VLOOKUP(D36,'pivot kecamatan'!$A$4:$L$49,7,FALSE)</f>
        <v>4</v>
      </c>
      <c r="K36" s="4">
        <f>VLOOKUP(D36,'pivot kecamatan'!$A$4:$L$49,8,FALSE)</f>
        <v>124</v>
      </c>
      <c r="L36" s="4">
        <f>VLOOKUP(D36,'pivot kecamatan'!$A$4:$L$49,9,FALSE)</f>
        <v>3</v>
      </c>
      <c r="M36" s="7">
        <f>VLOOKUP(D36,'pivot kecamatan'!$A$4:$N$49,10,FALSE)</f>
        <v>109</v>
      </c>
      <c r="N36" s="4">
        <f>VLOOKUP(D36,'pivot kecamatan'!$A$4:$N$49,11,FALSE)</f>
        <v>8</v>
      </c>
      <c r="O36" s="4">
        <f>VLOOKUP(D36,'pivot kecamatan'!$A$4:$N$49,12,FALSE)</f>
        <v>61</v>
      </c>
      <c r="P36" s="4">
        <f>VLOOKUP(D36,'pivot kecamatan'!$A$4:$N$49,13,FALSE)</f>
        <v>5</v>
      </c>
      <c r="Q36" s="4">
        <f>VLOOKUP(D36,'pivot kecamatan'!$A$4:$N$49,14,FALSE)</f>
        <v>35</v>
      </c>
    </row>
    <row r="37" spans="1:17" x14ac:dyDescent="0.3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2179</v>
      </c>
      <c r="F37" s="4">
        <f>VLOOKUP(D37,'pivot kecamatan'!$A$4:$L$49,3,FALSE)</f>
        <v>3</v>
      </c>
      <c r="G37" s="4">
        <f>VLOOKUP(D37,'pivot kecamatan'!$A$4:$L$49,4,FALSE)</f>
        <v>2174</v>
      </c>
      <c r="H37" s="4">
        <f>VLOOKUP(D37,'pivot kecamatan'!$A$4:$L$49,5,FALSE)</f>
        <v>2</v>
      </c>
      <c r="I37" s="6">
        <f>VLOOKUP(D37,'pivot kecamatan'!$A$4:$L$49,6,FALSE)</f>
        <v>164</v>
      </c>
      <c r="J37" s="4">
        <f>VLOOKUP(D37,'pivot kecamatan'!$A$4:$L$49,7,FALSE)</f>
        <v>11</v>
      </c>
      <c r="K37" s="4">
        <f>VLOOKUP(D37,'pivot kecamatan'!$A$4:$L$49,8,FALSE)</f>
        <v>143</v>
      </c>
      <c r="L37" s="4">
        <f>VLOOKUP(D37,'pivot kecamatan'!$A$4:$L$49,9,FALSE)</f>
        <v>10</v>
      </c>
      <c r="M37" s="7">
        <f>VLOOKUP(D37,'pivot kecamatan'!$A$4:$N$49,10,FALSE)</f>
        <v>270</v>
      </c>
      <c r="N37" s="4">
        <f>VLOOKUP(D37,'pivot kecamatan'!$A$4:$N$49,11,FALSE)</f>
        <v>34</v>
      </c>
      <c r="O37" s="4">
        <f>VLOOKUP(D37,'pivot kecamatan'!$A$4:$N$49,12,FALSE)</f>
        <v>156</v>
      </c>
      <c r="P37" s="4">
        <f>VLOOKUP(D37,'pivot kecamatan'!$A$4:$N$49,13,FALSE)</f>
        <v>16</v>
      </c>
      <c r="Q37" s="4">
        <f>VLOOKUP(D37,'pivot kecamatan'!$A$4:$N$49,14,FALSE)</f>
        <v>64</v>
      </c>
    </row>
    <row r="38" spans="1:17" x14ac:dyDescent="0.3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1953</v>
      </c>
      <c r="F38" s="4">
        <f>VLOOKUP(D38,'pivot kecamatan'!$A$4:$L$49,3,FALSE)</f>
        <v>1</v>
      </c>
      <c r="G38" s="4">
        <f>VLOOKUP(D38,'pivot kecamatan'!$A$4:$L$49,4,FALSE)</f>
        <v>1952</v>
      </c>
      <c r="H38" s="4">
        <f>VLOOKUP(D38,'pivot kecamatan'!$A$4:$L$49,5,FALSE)</f>
        <v>0</v>
      </c>
      <c r="I38" s="6">
        <f>VLOOKUP(D38,'pivot kecamatan'!$A$4:$L$49,6,FALSE)</f>
        <v>210</v>
      </c>
      <c r="J38" s="4">
        <f>VLOOKUP(D38,'pivot kecamatan'!$A$4:$L$49,7,FALSE)</f>
        <v>38</v>
      </c>
      <c r="K38" s="4">
        <f>VLOOKUP(D38,'pivot kecamatan'!$A$4:$L$49,8,FALSE)</f>
        <v>161</v>
      </c>
      <c r="L38" s="4">
        <f>VLOOKUP(D38,'pivot kecamatan'!$A$4:$L$49,9,FALSE)</f>
        <v>11</v>
      </c>
      <c r="M38" s="7">
        <f>VLOOKUP(D38,'pivot kecamatan'!$A$4:$N$49,10,FALSE)</f>
        <v>125</v>
      </c>
      <c r="N38" s="4">
        <f>VLOOKUP(D38,'pivot kecamatan'!$A$4:$N$49,11,FALSE)</f>
        <v>11</v>
      </c>
      <c r="O38" s="4">
        <f>VLOOKUP(D38,'pivot kecamatan'!$A$4:$N$49,12,FALSE)</f>
        <v>67</v>
      </c>
      <c r="P38" s="4">
        <f>VLOOKUP(D38,'pivot kecamatan'!$A$4:$N$49,13,FALSE)</f>
        <v>16</v>
      </c>
      <c r="Q38" s="4">
        <f>VLOOKUP(D38,'pivot kecamatan'!$A$4:$N$49,14,FALSE)</f>
        <v>31</v>
      </c>
    </row>
    <row r="39" spans="1:17" x14ac:dyDescent="0.3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1698</v>
      </c>
      <c r="F39" s="4">
        <f>VLOOKUP(D39,'pivot kecamatan'!$A$4:$L$49,3,FALSE)</f>
        <v>6</v>
      </c>
      <c r="G39" s="4">
        <f>VLOOKUP(D39,'pivot kecamatan'!$A$4:$L$49,4,FALSE)</f>
        <v>1689</v>
      </c>
      <c r="H39" s="4">
        <f>VLOOKUP(D39,'pivot kecamatan'!$A$4:$L$49,5,FALSE)</f>
        <v>3</v>
      </c>
      <c r="I39" s="6">
        <f>VLOOKUP(D39,'pivot kecamatan'!$A$4:$L$49,6,FALSE)</f>
        <v>182</v>
      </c>
      <c r="J39" s="4">
        <f>VLOOKUP(D39,'pivot kecamatan'!$A$4:$L$49,7,FALSE)</f>
        <v>5</v>
      </c>
      <c r="K39" s="4">
        <f>VLOOKUP(D39,'pivot kecamatan'!$A$4:$L$49,8,FALSE)</f>
        <v>169</v>
      </c>
      <c r="L39" s="4">
        <f>VLOOKUP(D39,'pivot kecamatan'!$A$4:$L$49,9,FALSE)</f>
        <v>8</v>
      </c>
      <c r="M39" s="7">
        <f>VLOOKUP(D39,'pivot kecamatan'!$A$4:$N$49,10,FALSE)</f>
        <v>173</v>
      </c>
      <c r="N39" s="4">
        <f>VLOOKUP(D39,'pivot kecamatan'!$A$4:$N$49,11,FALSE)</f>
        <v>15</v>
      </c>
      <c r="O39" s="4">
        <f>VLOOKUP(D39,'pivot kecamatan'!$A$4:$N$49,12,FALSE)</f>
        <v>105</v>
      </c>
      <c r="P39" s="4">
        <f>VLOOKUP(D39,'pivot kecamatan'!$A$4:$N$49,13,FALSE)</f>
        <v>13</v>
      </c>
      <c r="Q39" s="4">
        <f>VLOOKUP(D39,'pivot kecamatan'!$A$4:$N$49,14,FALSE)</f>
        <v>40</v>
      </c>
    </row>
    <row r="40" spans="1:17" x14ac:dyDescent="0.3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1045</v>
      </c>
      <c r="F40" s="4">
        <f>VLOOKUP(D40,'pivot kecamatan'!$A$4:$L$49,3,FALSE)</f>
        <v>12</v>
      </c>
      <c r="G40" s="4">
        <f>VLOOKUP(D40,'pivot kecamatan'!$A$4:$L$49,4,FALSE)</f>
        <v>1030</v>
      </c>
      <c r="H40" s="4">
        <f>VLOOKUP(D40,'pivot kecamatan'!$A$4:$L$49,5,FALSE)</f>
        <v>3</v>
      </c>
      <c r="I40" s="6">
        <f>VLOOKUP(D40,'pivot kecamatan'!$A$4:$L$49,6,FALSE)</f>
        <v>219</v>
      </c>
      <c r="J40" s="4">
        <f>VLOOKUP(D40,'pivot kecamatan'!$A$4:$L$49,7,FALSE)</f>
        <v>11</v>
      </c>
      <c r="K40" s="4">
        <f>VLOOKUP(D40,'pivot kecamatan'!$A$4:$L$49,8,FALSE)</f>
        <v>201</v>
      </c>
      <c r="L40" s="4">
        <f>VLOOKUP(D40,'pivot kecamatan'!$A$4:$L$49,9,FALSE)</f>
        <v>7</v>
      </c>
      <c r="M40" s="7">
        <f>VLOOKUP(D40,'pivot kecamatan'!$A$4:$N$49,10,FALSE)</f>
        <v>135</v>
      </c>
      <c r="N40" s="4">
        <f>VLOOKUP(D40,'pivot kecamatan'!$A$4:$N$49,11,FALSE)</f>
        <v>35</v>
      </c>
      <c r="O40" s="4">
        <f>VLOOKUP(D40,'pivot kecamatan'!$A$4:$N$49,12,FALSE)</f>
        <v>77</v>
      </c>
      <c r="P40" s="4">
        <f>VLOOKUP(D40,'pivot kecamatan'!$A$4:$N$49,13,FALSE)</f>
        <v>10</v>
      </c>
      <c r="Q40" s="4">
        <f>VLOOKUP(D40,'pivot kecamatan'!$A$4:$N$49,14,FALSE)</f>
        <v>13</v>
      </c>
    </row>
    <row r="41" spans="1:17" x14ac:dyDescent="0.3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2000</v>
      </c>
      <c r="F41" s="4">
        <f>VLOOKUP(D41,'pivot kecamatan'!$A$4:$L$49,3,FALSE)</f>
        <v>8</v>
      </c>
      <c r="G41" s="4">
        <f>VLOOKUP(D41,'pivot kecamatan'!$A$4:$L$49,4,FALSE)</f>
        <v>1990</v>
      </c>
      <c r="H41" s="4">
        <f>VLOOKUP(D41,'pivot kecamatan'!$A$4:$L$49,5,FALSE)</f>
        <v>2</v>
      </c>
      <c r="I41" s="6">
        <f>VLOOKUP(D41,'pivot kecamatan'!$A$4:$L$49,6,FALSE)</f>
        <v>133</v>
      </c>
      <c r="J41" s="4">
        <f>VLOOKUP(D41,'pivot kecamatan'!$A$4:$L$49,7,FALSE)</f>
        <v>15</v>
      </c>
      <c r="K41" s="4">
        <f>VLOOKUP(D41,'pivot kecamatan'!$A$4:$L$49,8,FALSE)</f>
        <v>113</v>
      </c>
      <c r="L41" s="4">
        <f>VLOOKUP(D41,'pivot kecamatan'!$A$4:$L$49,9,FALSE)</f>
        <v>5</v>
      </c>
      <c r="M41" s="7">
        <f>VLOOKUP(D41,'pivot kecamatan'!$A$4:$N$49,10,FALSE)</f>
        <v>330</v>
      </c>
      <c r="N41" s="4">
        <f>VLOOKUP(D41,'pivot kecamatan'!$A$4:$N$49,11,FALSE)</f>
        <v>21</v>
      </c>
      <c r="O41" s="4">
        <f>VLOOKUP(D41,'pivot kecamatan'!$A$4:$N$49,12,FALSE)</f>
        <v>110</v>
      </c>
      <c r="P41" s="4">
        <f>VLOOKUP(D41,'pivot kecamatan'!$A$4:$N$49,13,FALSE)</f>
        <v>14</v>
      </c>
      <c r="Q41" s="4">
        <f>VLOOKUP(D41,'pivot kecamatan'!$A$4:$N$49,14,FALSE)</f>
        <v>185</v>
      </c>
    </row>
    <row r="42" spans="1:17" x14ac:dyDescent="0.3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1435</v>
      </c>
      <c r="F42" s="4">
        <f>VLOOKUP(D42,'pivot kecamatan'!$A$4:$L$49,3,FALSE)</f>
        <v>1</v>
      </c>
      <c r="G42" s="4">
        <f>VLOOKUP(D42,'pivot kecamatan'!$A$4:$L$49,4,FALSE)</f>
        <v>1431</v>
      </c>
      <c r="H42" s="4">
        <f>VLOOKUP(D42,'pivot kecamatan'!$A$4:$L$49,5,FALSE)</f>
        <v>3</v>
      </c>
      <c r="I42" s="6">
        <f>VLOOKUP(D42,'pivot kecamatan'!$A$4:$L$49,6,FALSE)</f>
        <v>130</v>
      </c>
      <c r="J42" s="4">
        <f>VLOOKUP(D42,'pivot kecamatan'!$A$4:$L$49,7,FALSE)</f>
        <v>6</v>
      </c>
      <c r="K42" s="4">
        <f>VLOOKUP(D42,'pivot kecamatan'!$A$4:$L$49,8,FALSE)</f>
        <v>117</v>
      </c>
      <c r="L42" s="4">
        <f>VLOOKUP(D42,'pivot kecamatan'!$A$4:$L$49,9,FALSE)</f>
        <v>7</v>
      </c>
      <c r="M42" s="7">
        <f>VLOOKUP(D42,'pivot kecamatan'!$A$4:$N$49,10,FALSE)</f>
        <v>112</v>
      </c>
      <c r="N42" s="4">
        <f>VLOOKUP(D42,'pivot kecamatan'!$A$4:$N$49,11,FALSE)</f>
        <v>6</v>
      </c>
      <c r="O42" s="4">
        <f>VLOOKUP(D42,'pivot kecamatan'!$A$4:$N$49,12,FALSE)</f>
        <v>65</v>
      </c>
      <c r="P42" s="4">
        <f>VLOOKUP(D42,'pivot kecamatan'!$A$4:$N$49,13,FALSE)</f>
        <v>10</v>
      </c>
      <c r="Q42" s="4">
        <f>VLOOKUP(D42,'pivot kecamatan'!$A$4:$N$49,14,FALSE)</f>
        <v>31</v>
      </c>
    </row>
    <row r="43" spans="1:17" x14ac:dyDescent="0.3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1002</v>
      </c>
      <c r="F43" s="4">
        <f>VLOOKUP(D43,'pivot kecamatan'!$A$4:$L$49,3,FALSE)</f>
        <v>3</v>
      </c>
      <c r="G43" s="4">
        <f>VLOOKUP(D43,'pivot kecamatan'!$A$4:$L$49,4,FALSE)</f>
        <v>997</v>
      </c>
      <c r="H43" s="4">
        <f>VLOOKUP(D43,'pivot kecamatan'!$A$4:$L$49,5,FALSE)</f>
        <v>2</v>
      </c>
      <c r="I43" s="6">
        <f>VLOOKUP(D43,'pivot kecamatan'!$A$4:$L$49,6,FALSE)</f>
        <v>114</v>
      </c>
      <c r="J43" s="4">
        <f>VLOOKUP(D43,'pivot kecamatan'!$A$4:$L$49,7,FALSE)</f>
        <v>10</v>
      </c>
      <c r="K43" s="4">
        <f>VLOOKUP(D43,'pivot kecamatan'!$A$4:$L$49,8,FALSE)</f>
        <v>97</v>
      </c>
      <c r="L43" s="4">
        <f>VLOOKUP(D43,'pivot kecamatan'!$A$4:$L$49,9,FALSE)</f>
        <v>7</v>
      </c>
      <c r="M43" s="7">
        <f>VLOOKUP(D43,'pivot kecamatan'!$A$4:$N$49,10,FALSE)</f>
        <v>125</v>
      </c>
      <c r="N43" s="4">
        <f>VLOOKUP(D43,'pivot kecamatan'!$A$4:$N$49,11,FALSE)</f>
        <v>9</v>
      </c>
      <c r="O43" s="4">
        <f>VLOOKUP(D43,'pivot kecamatan'!$A$4:$N$49,12,FALSE)</f>
        <v>82</v>
      </c>
      <c r="P43" s="4">
        <f>VLOOKUP(D43,'pivot kecamatan'!$A$4:$N$49,13,FALSE)</f>
        <v>6</v>
      </c>
      <c r="Q43" s="4">
        <f>VLOOKUP(D43,'pivot kecamatan'!$A$4:$N$49,14,FALSE)</f>
        <v>28</v>
      </c>
    </row>
    <row r="44" spans="1:17" x14ac:dyDescent="0.3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1396</v>
      </c>
      <c r="F44" s="4">
        <f>VLOOKUP(D44,'pivot kecamatan'!$A$4:$L$49,3,FALSE)</f>
        <v>8</v>
      </c>
      <c r="G44" s="4">
        <f>VLOOKUP(D44,'pivot kecamatan'!$A$4:$L$49,4,FALSE)</f>
        <v>1386</v>
      </c>
      <c r="H44" s="4">
        <f>VLOOKUP(D44,'pivot kecamatan'!$A$4:$L$49,5,FALSE)</f>
        <v>2</v>
      </c>
      <c r="I44" s="6">
        <f>VLOOKUP(D44,'pivot kecamatan'!$A$4:$L$49,6,FALSE)</f>
        <v>228</v>
      </c>
      <c r="J44" s="4">
        <f>VLOOKUP(D44,'pivot kecamatan'!$A$4:$L$49,7,FALSE)</f>
        <v>22</v>
      </c>
      <c r="K44" s="4">
        <f>VLOOKUP(D44,'pivot kecamatan'!$A$4:$L$49,8,FALSE)</f>
        <v>196</v>
      </c>
      <c r="L44" s="4">
        <f>VLOOKUP(D44,'pivot kecamatan'!$A$4:$L$49,9,FALSE)</f>
        <v>10</v>
      </c>
      <c r="M44" s="7">
        <f>VLOOKUP(D44,'pivot kecamatan'!$A$4:$N$49,10,FALSE)</f>
        <v>256</v>
      </c>
      <c r="N44" s="4">
        <f>VLOOKUP(D44,'pivot kecamatan'!$A$4:$N$49,11,FALSE)</f>
        <v>16</v>
      </c>
      <c r="O44" s="4">
        <f>VLOOKUP(D44,'pivot kecamatan'!$A$4:$N$49,12,FALSE)</f>
        <v>130</v>
      </c>
      <c r="P44" s="4">
        <f>VLOOKUP(D44,'pivot kecamatan'!$A$4:$N$49,13,FALSE)</f>
        <v>14</v>
      </c>
      <c r="Q44" s="4">
        <f>VLOOKUP(D44,'pivot kecamatan'!$A$4:$N$49,14,FALSE)</f>
        <v>96</v>
      </c>
    </row>
    <row r="45" spans="1:17" x14ac:dyDescent="0.3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1599</v>
      </c>
      <c r="F45" s="4">
        <f>VLOOKUP(D45,'pivot kecamatan'!$A$4:$L$49,3,FALSE)</f>
        <v>7</v>
      </c>
      <c r="G45" s="4">
        <f>VLOOKUP(D45,'pivot kecamatan'!$A$4:$L$49,4,FALSE)</f>
        <v>1589</v>
      </c>
      <c r="H45" s="4">
        <f>VLOOKUP(D45,'pivot kecamatan'!$A$4:$L$49,5,FALSE)</f>
        <v>3</v>
      </c>
      <c r="I45" s="6">
        <f>VLOOKUP(D45,'pivot kecamatan'!$A$4:$L$49,6,FALSE)</f>
        <v>251</v>
      </c>
      <c r="J45" s="4">
        <f>VLOOKUP(D45,'pivot kecamatan'!$A$4:$L$49,7,FALSE)</f>
        <v>17</v>
      </c>
      <c r="K45" s="4">
        <f>VLOOKUP(D45,'pivot kecamatan'!$A$4:$L$49,8,FALSE)</f>
        <v>227</v>
      </c>
      <c r="L45" s="4">
        <f>VLOOKUP(D45,'pivot kecamatan'!$A$4:$L$49,9,FALSE)</f>
        <v>7</v>
      </c>
      <c r="M45" s="7">
        <f>VLOOKUP(D45,'pivot kecamatan'!$A$4:$N$49,10,FALSE)</f>
        <v>375</v>
      </c>
      <c r="N45" s="4">
        <f>VLOOKUP(D45,'pivot kecamatan'!$A$4:$N$49,11,FALSE)</f>
        <v>15</v>
      </c>
      <c r="O45" s="4">
        <f>VLOOKUP(D45,'pivot kecamatan'!$A$4:$N$49,12,FALSE)</f>
        <v>278</v>
      </c>
      <c r="P45" s="4">
        <f>VLOOKUP(D45,'pivot kecamatan'!$A$4:$N$49,13,FALSE)</f>
        <v>26</v>
      </c>
      <c r="Q45" s="4">
        <f>VLOOKUP(D45,'pivot kecamatan'!$A$4:$N$49,14,FALSE)</f>
        <v>56</v>
      </c>
    </row>
    <row r="46" spans="1:17" x14ac:dyDescent="0.3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2580</v>
      </c>
      <c r="F46" s="4">
        <f>VLOOKUP(D46,'pivot kecamatan'!$A$4:$L$49,3,FALSE)</f>
        <v>12</v>
      </c>
      <c r="G46" s="4">
        <f>VLOOKUP(D46,'pivot kecamatan'!$A$4:$L$49,4,FALSE)</f>
        <v>2568</v>
      </c>
      <c r="H46" s="4">
        <f>VLOOKUP(D46,'pivot kecamatan'!$A$4:$L$49,5,FALSE)</f>
        <v>0</v>
      </c>
      <c r="I46" s="6">
        <f>VLOOKUP(D46,'pivot kecamatan'!$A$4:$L$49,6,FALSE)</f>
        <v>416</v>
      </c>
      <c r="J46" s="4">
        <f>VLOOKUP(D46,'pivot kecamatan'!$A$4:$L$49,7,FALSE)</f>
        <v>7</v>
      </c>
      <c r="K46" s="4">
        <f>VLOOKUP(D46,'pivot kecamatan'!$A$4:$L$49,8,FALSE)</f>
        <v>396</v>
      </c>
      <c r="L46" s="4">
        <f>VLOOKUP(D46,'pivot kecamatan'!$A$4:$L$49,9,FALSE)</f>
        <v>13</v>
      </c>
      <c r="M46" s="7">
        <f>VLOOKUP(D46,'pivot kecamatan'!$A$4:$N$49,10,FALSE)</f>
        <v>444</v>
      </c>
      <c r="N46" s="4">
        <f>VLOOKUP(D46,'pivot kecamatan'!$A$4:$N$49,11,FALSE)</f>
        <v>24</v>
      </c>
      <c r="O46" s="4">
        <f>VLOOKUP(D46,'pivot kecamatan'!$A$4:$N$49,12,FALSE)</f>
        <v>247</v>
      </c>
      <c r="P46" s="4">
        <f>VLOOKUP(D46,'pivot kecamatan'!$A$4:$N$49,13,FALSE)</f>
        <v>31</v>
      </c>
      <c r="Q46" s="4">
        <f>VLOOKUP(D46,'pivot kecamatan'!$A$4:$N$49,14,FALSE)</f>
        <v>142</v>
      </c>
    </row>
    <row r="47" spans="1:17" x14ac:dyDescent="0.3">
      <c r="A47" s="3" t="s">
        <v>623</v>
      </c>
      <c r="B47" s="10" t="s">
        <v>17</v>
      </c>
      <c r="C47" s="10" t="s">
        <v>227</v>
      </c>
      <c r="D47" s="10" t="s">
        <v>347</v>
      </c>
      <c r="E47" s="5">
        <f>VLOOKUP(D47,'pivot kecamatan'!$A$4:$L$49,2,FALSE)</f>
        <v>1738</v>
      </c>
      <c r="F47" s="4">
        <f>VLOOKUP(D47,'pivot kecamatan'!$A$4:$L$49,3,FALSE)</f>
        <v>4</v>
      </c>
      <c r="G47" s="4">
        <f>VLOOKUP(D47,'pivot kecamatan'!$A$4:$L$49,4,FALSE)</f>
        <v>1730</v>
      </c>
      <c r="H47" s="4">
        <f>VLOOKUP(D47,'pivot kecamatan'!$A$4:$L$49,5,FALSE)</f>
        <v>4</v>
      </c>
      <c r="I47" s="6">
        <f>VLOOKUP(D47,'pivot kecamatan'!$A$4:$L$49,6,FALSE)</f>
        <v>198</v>
      </c>
      <c r="J47" s="4">
        <f>VLOOKUP(D47,'pivot kecamatan'!$A$4:$L$49,7,FALSE)</f>
        <v>8</v>
      </c>
      <c r="K47" s="4">
        <f>VLOOKUP(D47,'pivot kecamatan'!$A$4:$L$49,8,FALSE)</f>
        <v>180</v>
      </c>
      <c r="L47" s="4">
        <f>VLOOKUP(D47,'pivot kecamatan'!$A$4:$L$49,9,FALSE)</f>
        <v>10</v>
      </c>
      <c r="M47" s="7">
        <f>VLOOKUP(D47,'pivot kecamatan'!$A$4:$N$49,10,FALSE)</f>
        <v>187</v>
      </c>
      <c r="N47" s="4">
        <f>VLOOKUP(D47,'pivot kecamatan'!$A$4:$N$49,11,FALSE)</f>
        <v>22</v>
      </c>
      <c r="O47" s="4">
        <f>VLOOKUP(D47,'pivot kecamatan'!$A$4:$N$49,12,FALSE)</f>
        <v>106</v>
      </c>
      <c r="P47" s="4">
        <f>VLOOKUP(D47,'pivot kecamatan'!$A$4:$N$49,13,FALSE)</f>
        <v>14</v>
      </c>
      <c r="Q47" s="4">
        <f>VLOOKUP(D47,'pivot kecamatan'!$A$4:$N$49,14,FALSE)</f>
        <v>45</v>
      </c>
    </row>
    <row r="48" spans="1:17" x14ac:dyDescent="0.3">
      <c r="A48" s="2"/>
      <c r="B48" s="2"/>
      <c r="C48" s="2"/>
      <c r="D48" s="2"/>
      <c r="E48" s="14">
        <f>SUM(E2:E47)</f>
        <v>93069</v>
      </c>
      <c r="F48" s="15">
        <f t="shared" ref="F48:Q48" si="0">SUM(F2:F47)</f>
        <v>583</v>
      </c>
      <c r="G48" s="15">
        <f t="shared" si="0"/>
        <v>92338</v>
      </c>
      <c r="H48" s="15">
        <f>SUM(H2:H47)</f>
        <v>148</v>
      </c>
      <c r="I48" s="16">
        <f t="shared" si="0"/>
        <v>17690</v>
      </c>
      <c r="J48" s="15">
        <f t="shared" si="0"/>
        <v>736</v>
      </c>
      <c r="K48" s="15">
        <f t="shared" si="0"/>
        <v>14950</v>
      </c>
      <c r="L48" s="15">
        <f>SUM(L2:L47)</f>
        <v>2004</v>
      </c>
      <c r="M48" s="17">
        <f t="shared" si="0"/>
        <v>11276</v>
      </c>
      <c r="N48" s="15">
        <f t="shared" si="0"/>
        <v>951</v>
      </c>
      <c r="O48" s="15">
        <f t="shared" si="0"/>
        <v>6512</v>
      </c>
      <c r="P48" s="15">
        <f t="shared" si="0"/>
        <v>641</v>
      </c>
      <c r="Q48" s="15">
        <f t="shared" si="0"/>
        <v>3172</v>
      </c>
    </row>
  </sheetData>
  <sortState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Windows User</cp:lastModifiedBy>
  <dcterms:created xsi:type="dcterms:W3CDTF">2020-03-25T05:27:39Z</dcterms:created>
  <dcterms:modified xsi:type="dcterms:W3CDTF">2020-06-30T06:53:27Z</dcterms:modified>
</cp:coreProperties>
</file>