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8595" windowHeight="4680" activeTab="4"/>
  </bookViews>
  <sheets>
    <sheet name="CHILD CARE SERVICES" sheetId="1" r:id="rId1"/>
    <sheet name="CHILD CARE SERVICES HOUSING" sheetId="2" r:id="rId2"/>
    <sheet name="CHILD CARE CENTRES" sheetId="5" r:id="rId3"/>
    <sheet name="INFANT CARE SERVICES" sheetId="6" r:id="rId4"/>
    <sheet name="INFANT CARE SERVICES HOUSING" sheetId="7" r:id="rId5"/>
  </sheets>
  <calcPr calcId="145621"/>
</workbook>
</file>

<file path=xl/calcChain.xml><?xml version="1.0" encoding="utf-8"?>
<calcChain xmlns="http://schemas.openxmlformats.org/spreadsheetml/2006/main">
  <c r="C7" i="5" l="1"/>
  <c r="C12" i="5"/>
  <c r="C11" i="5"/>
  <c r="C10" i="5"/>
  <c r="C9" i="5"/>
  <c r="C8" i="5"/>
  <c r="C6" i="5"/>
  <c r="C5" i="5"/>
  <c r="B12" i="5"/>
  <c r="B11" i="5"/>
  <c r="B9" i="5"/>
  <c r="B8" i="5"/>
  <c r="B7" i="5"/>
  <c r="B6" i="5"/>
  <c r="B5" i="5"/>
  <c r="C4" i="5"/>
  <c r="B4" i="5"/>
  <c r="C19" i="5"/>
  <c r="C18" i="5"/>
  <c r="B19" i="5"/>
  <c r="B18" i="5"/>
</calcChain>
</file>

<file path=xl/sharedStrings.xml><?xml version="1.0" encoding="utf-8"?>
<sst xmlns="http://schemas.openxmlformats.org/spreadsheetml/2006/main" count="176" uniqueCount="87">
  <si>
    <t>STATISTICS ON CHILD CARE SERVICES</t>
  </si>
  <si>
    <t>As at end of</t>
  </si>
  <si>
    <t>Total no. of child care centres</t>
  </si>
  <si>
    <t>Total no. of child care centre places</t>
  </si>
  <si>
    <t>Total enrolment in centres</t>
  </si>
  <si>
    <t>Full-day programme</t>
  </si>
  <si>
    <t>Half-day programme</t>
  </si>
  <si>
    <t>Flexi-care programme</t>
  </si>
  <si>
    <t>Average full-day fees</t>
  </si>
  <si>
    <t>Median full-day fees</t>
  </si>
  <si>
    <t>Average half-day fees</t>
  </si>
  <si>
    <t>Median half-day fees</t>
  </si>
  <si>
    <t>Source: Early Childhood Development Agency (ECDA)</t>
  </si>
  <si>
    <t>STATISTICS ON CHILD CARE SERVICES BY HOUSING ESTATE</t>
  </si>
  <si>
    <t>Housing Estate</t>
  </si>
  <si>
    <t>End 2013</t>
  </si>
  <si>
    <t>No. of Centres</t>
  </si>
  <si>
    <t>Capacity</t>
  </si>
  <si>
    <t>Ang Mo Kio</t>
  </si>
  <si>
    <t>Bishan</t>
  </si>
  <si>
    <t>Bukit Batok</t>
  </si>
  <si>
    <t>Bukit Panjang</t>
  </si>
  <si>
    <t>Bukit Timah</t>
  </si>
  <si>
    <t>Choa Chu Kang</t>
  </si>
  <si>
    <t>Clementi / West Coast</t>
  </si>
  <si>
    <t>Geylang</t>
  </si>
  <si>
    <t>Hougang</t>
  </si>
  <si>
    <t>Jurong East</t>
  </si>
  <si>
    <t>Jurong West</t>
  </si>
  <si>
    <t>Kallang / Whampoa</t>
  </si>
  <si>
    <t>Marine Parade /  East Coast</t>
  </si>
  <si>
    <t>Pasir Ris</t>
  </si>
  <si>
    <t>Punggol</t>
  </si>
  <si>
    <t>Sembawang</t>
  </si>
  <si>
    <t>Sengkang</t>
  </si>
  <si>
    <t>Serangoon</t>
  </si>
  <si>
    <t>Tampines / Simei</t>
  </si>
  <si>
    <t>Woodlands</t>
  </si>
  <si>
    <t>Yishun</t>
  </si>
  <si>
    <t>Total</t>
  </si>
  <si>
    <t>56, 78</t>
  </si>
  <si>
    <t>Bedok</t>
  </si>
  <si>
    <t>Bukit Merah</t>
  </si>
  <si>
    <t>Central Area</t>
  </si>
  <si>
    <t>Queenstown /Ar Rajah</t>
  </si>
  <si>
    <t>Toa Payoh / Pg. Pasir</t>
  </si>
  <si>
    <t>Enrolment</t>
  </si>
  <si>
    <t>Full-day</t>
  </si>
  <si>
    <t>Half-day</t>
  </si>
  <si>
    <t>Flexi-care</t>
  </si>
  <si>
    <t>41, 46, 47, 48</t>
  </si>
  <si>
    <t>65, 66</t>
  </si>
  <si>
    <t>09, 10, 11, 15, 16</t>
  </si>
  <si>
    <t>25, 26, 28, 58, 59</t>
  </si>
  <si>
    <t>01, 02, 03, 04, 05, 06, 07, 08, 17, 18, 23, 24</t>
  </si>
  <si>
    <t>68, 69, 70, 71, 72</t>
  </si>
  <si>
    <t>36, 37, 38, 39, 40, 42, 43</t>
  </si>
  <si>
    <t>61, 62, 63, 64</t>
  </si>
  <si>
    <t>19, 20, 21, 22, 30, 32, 33</t>
  </si>
  <si>
    <t>44, 45</t>
  </si>
  <si>
    <t>49, 50, 51, 81</t>
  </si>
  <si>
    <t>13, 14, 27</t>
  </si>
  <si>
    <t>54, 79, 80</t>
  </si>
  <si>
    <t>29, 31, 34, 35</t>
  </si>
  <si>
    <t>73, 74</t>
  </si>
  <si>
    <t>76, 77</t>
  </si>
  <si>
    <r>
      <t>Postal District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</si>
  <si>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S/N</t>
  </si>
  <si>
    <t>Name of Centre</t>
  </si>
  <si>
    <t>Address</t>
  </si>
  <si>
    <t>Remark</t>
  </si>
  <si>
    <t>Transfer</t>
  </si>
  <si>
    <t>Closed</t>
  </si>
  <si>
    <t>Opened</t>
  </si>
  <si>
    <t>STATISTICS ON INFANT CARE SERVICES</t>
  </si>
  <si>
    <t>Total no. of child care centres offering infant care service</t>
  </si>
  <si>
    <t>Total no. of infant care places</t>
  </si>
  <si>
    <t>STATISTICS ON INFANT CARE SERVICES BY HOUSING ESTATE</t>
  </si>
  <si>
    <t>No. of centres opened excluding transfers of ownership</t>
  </si>
  <si>
    <t>No. of centres closed excluding transfers of ownership</t>
  </si>
  <si>
    <t>Child Care Programme Fees (All Child Care Centres inclusive of Private, VWOs and Anchor Operators)</t>
  </si>
  <si>
    <t>Infant Care Programme Fees (All Child Care Centres inclusive of Private, VWOs and Anchor Operators)</t>
  </si>
  <si>
    <t>Mar 14</t>
  </si>
  <si>
    <t>End Mar 2014</t>
  </si>
  <si>
    <t>DETAILS OF CHILD CARE CENTRES OPENED IN MONTH OF MAR 2014</t>
  </si>
  <si>
    <t>DETAILS OF CHILD CARE CENTRES CLOSED IN MONTH OF MAR 2014</t>
  </si>
  <si>
    <t>PAP Community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</si>
</sst>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9" fillId="0" borderId="0"/>
    <xf numFmtId="9" fontId="9" fillId="0" borderId="0" applyFont="0" applyFill="0" applyBorder="0" applyAlignment="0" applyProtection="0"/>
    <xf numFmtId="0" fontId="1" fillId="0" borderId="0"/>
    <xf numFmtId="0" fontId="1" fillId="0" borderId="0"/>
    <xf numFmtId="9" fontId="9" fillId="0" borderId="0" applyFont="0" applyFill="0" applyBorder="0" applyAlignment="0" applyProtection="0"/>
    <xf numFmtId="0" fontId="1" fillId="0" borderId="0"/>
    <xf numFmtId="0" fontId="17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02">
    <xf numFmtId="0" fontId="0" fillId="0" borderId="0" xfId="0"/>
    <xf numFmtId="0" fontId="3" fillId="0" borderId="0" xfId="0" applyFont="1" applyAlignment="1"/>
    <xf numFmtId="0" fontId="5" fillId="0" borderId="0" xfId="0" applyFont="1"/>
    <xf numFmtId="0" fontId="6" fillId="0" borderId="2" xfId="0" applyFont="1" applyBorder="1"/>
    <xf numFmtId="0" fontId="6" fillId="0" borderId="0" xfId="0" applyFont="1"/>
    <xf numFmtId="0" fontId="6" fillId="0" borderId="6" xfId="0" applyFont="1" applyBorder="1"/>
    <xf numFmtId="0" fontId="6" fillId="0" borderId="3" xfId="0" applyFont="1" applyBorder="1"/>
    <xf numFmtId="0" fontId="7" fillId="0" borderId="0" xfId="0" applyFont="1" applyAlignment="1"/>
    <xf numFmtId="3" fontId="6" fillId="0" borderId="10" xfId="0" applyNumberFormat="1" applyFont="1" applyBorder="1"/>
    <xf numFmtId="3" fontId="6" fillId="0" borderId="11" xfId="0" applyNumberFormat="1" applyFont="1" applyBorder="1"/>
    <xf numFmtId="3" fontId="6" fillId="0" borderId="13" xfId="0" applyNumberFormat="1" applyFont="1" applyBorder="1"/>
    <xf numFmtId="3" fontId="6" fillId="0" borderId="14" xfId="0" applyNumberFormat="1" applyFont="1" applyBorder="1"/>
    <xf numFmtId="164" fontId="6" fillId="0" borderId="15" xfId="0" applyNumberFormat="1" applyFont="1" applyBorder="1"/>
    <xf numFmtId="164" fontId="6" fillId="0" borderId="10" xfId="0" applyNumberFormat="1" applyFont="1" applyBorder="1"/>
    <xf numFmtId="164" fontId="6" fillId="0" borderId="19" xfId="0" applyNumberFormat="1" applyFont="1" applyBorder="1"/>
    <xf numFmtId="164" fontId="6" fillId="0" borderId="13" xfId="0" applyNumberFormat="1" applyFont="1" applyBorder="1"/>
    <xf numFmtId="3" fontId="6" fillId="0" borderId="17" xfId="0" applyNumberFormat="1" applyFont="1" applyBorder="1"/>
    <xf numFmtId="3" fontId="6" fillId="0" borderId="20" xfId="0" applyNumberFormat="1" applyFont="1" applyBorder="1"/>
    <xf numFmtId="0" fontId="5" fillId="2" borderId="1" xfId="0" applyFont="1" applyFill="1" applyBorder="1"/>
    <xf numFmtId="3" fontId="6" fillId="2" borderId="7" xfId="0" applyNumberFormat="1" applyFont="1" applyFill="1" applyBorder="1"/>
    <xf numFmtId="0" fontId="6" fillId="2" borderId="6" xfId="0" applyFont="1" applyFill="1" applyBorder="1"/>
    <xf numFmtId="3" fontId="6" fillId="2" borderId="8" xfId="0" applyNumberFormat="1" applyFont="1" applyFill="1" applyBorder="1"/>
    <xf numFmtId="0" fontId="5" fillId="2" borderId="21" xfId="0" applyFont="1" applyFill="1" applyBorder="1" applyAlignment="1">
      <alignment horizontal="center" vertical="center"/>
    </xf>
    <xf numFmtId="3" fontId="6" fillId="2" borderId="11" xfId="0" applyNumberFormat="1" applyFont="1" applyFill="1" applyBorder="1"/>
    <xf numFmtId="49" fontId="5" fillId="2" borderId="22" xfId="0" applyNumberFormat="1" applyFont="1" applyFill="1" applyBorder="1" applyAlignment="1">
      <alignment horizontal="center" vertical="center"/>
    </xf>
    <xf numFmtId="3" fontId="6" fillId="2" borderId="14" xfId="0" applyNumberFormat="1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11" fillId="0" borderId="2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/>
    </xf>
    <xf numFmtId="0" fontId="11" fillId="0" borderId="37" xfId="0" applyFont="1" applyBorder="1" applyAlignment="1">
      <alignment horizontal="center" vertical="center"/>
    </xf>
    <xf numFmtId="0" fontId="12" fillId="2" borderId="32" xfId="0" applyFont="1" applyFill="1" applyBorder="1" applyAlignment="1">
      <alignment horizontal="center"/>
    </xf>
    <xf numFmtId="0" fontId="11" fillId="2" borderId="35" xfId="0" applyFont="1" applyFill="1" applyBorder="1"/>
    <xf numFmtId="0" fontId="13" fillId="0" borderId="28" xfId="1" applyNumberFormat="1" applyFont="1" applyFill="1" applyBorder="1" applyAlignment="1">
      <alignment horizontal="center" vertical="center"/>
    </xf>
    <xf numFmtId="3" fontId="13" fillId="0" borderId="28" xfId="1" applyNumberFormat="1" applyFont="1" applyFill="1" applyBorder="1" applyAlignment="1">
      <alignment horizontal="center" vertical="center"/>
    </xf>
    <xf numFmtId="3" fontId="12" fillId="2" borderId="35" xfId="0" applyNumberFormat="1" applyFont="1" applyFill="1" applyBorder="1" applyAlignment="1">
      <alignment horizontal="center" vertical="center"/>
    </xf>
    <xf numFmtId="0" fontId="0" fillId="0" borderId="0" xfId="0"/>
    <xf numFmtId="3" fontId="14" fillId="2" borderId="35" xfId="1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6" fillId="0" borderId="28" xfId="1" applyFont="1" applyBorder="1"/>
    <xf numFmtId="0" fontId="4" fillId="2" borderId="39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0" fillId="0" borderId="0" xfId="0"/>
    <xf numFmtId="0" fontId="16" fillId="0" borderId="37" xfId="0" applyFont="1" applyFill="1" applyBorder="1" applyAlignment="1">
      <alignment horizontal="left" vertical="center"/>
    </xf>
    <xf numFmtId="0" fontId="16" fillId="0" borderId="28" xfId="1" applyFont="1" applyBorder="1" applyAlignment="1">
      <alignment horizontal="left" vertical="center"/>
    </xf>
    <xf numFmtId="0" fontId="16" fillId="0" borderId="23" xfId="1" applyFont="1" applyBorder="1" applyAlignment="1">
      <alignment horizontal="left" vertical="center"/>
    </xf>
    <xf numFmtId="0" fontId="16" fillId="0" borderId="32" xfId="0" applyFont="1" applyFill="1" applyBorder="1" applyAlignment="1">
      <alignment horizontal="left" vertical="center"/>
    </xf>
    <xf numFmtId="0" fontId="16" fillId="0" borderId="35" xfId="1" applyFont="1" applyBorder="1" applyAlignment="1">
      <alignment horizontal="left" vertical="center"/>
    </xf>
    <xf numFmtId="0" fontId="16" fillId="0" borderId="18" xfId="1" applyFont="1" applyBorder="1" applyAlignment="1">
      <alignment horizontal="left" vertical="center"/>
    </xf>
    <xf numFmtId="0" fontId="4" fillId="2" borderId="38" xfId="0" applyFont="1" applyFill="1" applyBorder="1" applyAlignment="1">
      <alignment horizontal="left" vertical="center"/>
    </xf>
    <xf numFmtId="0" fontId="0" fillId="0" borderId="0" xfId="0"/>
    <xf numFmtId="0" fontId="14" fillId="2" borderId="35" xfId="1" applyNumberFormat="1" applyFont="1" applyFill="1" applyBorder="1" applyAlignment="1">
      <alignment horizontal="center" vertical="center"/>
    </xf>
    <xf numFmtId="0" fontId="10" fillId="0" borderId="0" xfId="0" applyFont="1" applyFill="1" applyBorder="1"/>
    <xf numFmtId="3" fontId="6" fillId="0" borderId="10" xfId="0" applyNumberFormat="1" applyFont="1" applyFill="1" applyBorder="1"/>
    <xf numFmtId="0" fontId="6" fillId="0" borderId="27" xfId="0" applyFont="1" applyFill="1" applyBorder="1"/>
    <xf numFmtId="0" fontId="6" fillId="0" borderId="2" xfId="0" applyFont="1" applyFill="1" applyBorder="1"/>
    <xf numFmtId="3" fontId="6" fillId="0" borderId="27" xfId="0" applyNumberFormat="1" applyFont="1" applyFill="1" applyBorder="1"/>
    <xf numFmtId="3" fontId="6" fillId="0" borderId="13" xfId="0" applyNumberFormat="1" applyFont="1" applyFill="1" applyBorder="1"/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16" fillId="0" borderId="18" xfId="1" applyFont="1" applyBorder="1" applyAlignment="1">
      <alignment horizontal="left" vertical="center" wrapText="1"/>
    </xf>
    <xf numFmtId="0" fontId="16" fillId="0" borderId="35" xfId="1" applyFont="1" applyBorder="1" applyAlignment="1">
      <alignment vertical="center" wrapText="1"/>
    </xf>
    <xf numFmtId="0" fontId="18" fillId="0" borderId="0" xfId="7" applyFont="1"/>
    <xf numFmtId="0" fontId="16" fillId="0" borderId="32" xfId="0" applyFont="1" applyFill="1" applyBorder="1" applyAlignment="1">
      <alignment horizontal="left" vertical="center" wrapText="1"/>
    </xf>
    <xf numFmtId="0" fontId="18" fillId="0" borderId="0" xfId="7" applyFont="1"/>
    <xf numFmtId="3" fontId="13" fillId="0" borderId="28" xfId="7" applyNumberFormat="1" applyFont="1" applyFill="1" applyBorder="1" applyAlignment="1">
      <alignment horizontal="center" vertical="center"/>
    </xf>
    <xf numFmtId="3" fontId="13" fillId="0" borderId="23" xfId="1" applyNumberFormat="1" applyFont="1" applyFill="1" applyBorder="1" applyAlignment="1">
      <alignment horizontal="center" vertical="center"/>
    </xf>
    <xf numFmtId="3" fontId="14" fillId="2" borderId="35" xfId="7" applyNumberFormat="1" applyFont="1" applyFill="1" applyBorder="1" applyAlignment="1">
      <alignment horizontal="center" vertical="center"/>
    </xf>
    <xf numFmtId="3" fontId="14" fillId="2" borderId="18" xfId="1" applyNumberFormat="1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5" fillId="2" borderId="25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2" borderId="29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2" fillId="2" borderId="28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0">
    <cellStyle name="Normal" xfId="0" builtinId="0"/>
    <cellStyle name="Normal 2" xfId="1"/>
    <cellStyle name="Normal 2 2" xfId="3"/>
    <cellStyle name="Normal 3" xfId="4"/>
    <cellStyle name="Normal 4" xfId="6"/>
    <cellStyle name="Normal 5" xfId="7"/>
    <cellStyle name="Pivot Style Medium 13" xfId="2"/>
    <cellStyle name="Pivot Style Medium 13 2" xfId="5"/>
    <cellStyle name="Pivot Style Medium 13 2 2" xfId="8"/>
    <cellStyle name="Pivot Style Medium 13 2 3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Normal="100" workbookViewId="0">
      <selection activeCell="J15" sqref="J15"/>
    </sheetView>
  </sheetViews>
  <sheetFormatPr defaultRowHeight="15" x14ac:dyDescent="0.25"/>
  <cols>
    <col min="1" max="1" width="65.140625" bestFit="1" customWidth="1"/>
    <col min="2" max="2" width="9.140625" bestFit="1" customWidth="1"/>
    <col min="6" max="7" width="10.5703125" bestFit="1" customWidth="1"/>
  </cols>
  <sheetData>
    <row r="1" spans="1:13" ht="22.5" x14ac:dyDescent="0.3">
      <c r="A1" s="75" t="s">
        <v>0</v>
      </c>
      <c r="B1" s="75"/>
      <c r="C1" s="75"/>
      <c r="D1" s="75"/>
      <c r="E1" s="75"/>
      <c r="F1" s="75"/>
      <c r="G1" s="75"/>
      <c r="H1" s="7"/>
      <c r="I1" s="7"/>
      <c r="J1" s="1"/>
      <c r="K1" s="1"/>
      <c r="L1" s="1"/>
      <c r="M1" s="1"/>
    </row>
    <row r="2" spans="1:13" ht="15.75" thickBot="1" x14ac:dyDescent="0.3"/>
    <row r="3" spans="1:13" s="2" customFormat="1" ht="18.75" x14ac:dyDescent="0.3">
      <c r="A3" s="18" t="s">
        <v>1</v>
      </c>
      <c r="B3" s="22">
        <v>2009</v>
      </c>
      <c r="C3" s="22">
        <v>2010</v>
      </c>
      <c r="D3" s="22">
        <v>2011</v>
      </c>
      <c r="E3" s="22">
        <v>2012</v>
      </c>
      <c r="F3" s="22">
        <v>2013</v>
      </c>
      <c r="G3" s="24" t="s">
        <v>82</v>
      </c>
    </row>
    <row r="4" spans="1:13" s="4" customFormat="1" ht="6.95" customHeight="1" x14ac:dyDescent="0.3">
      <c r="A4" s="20"/>
      <c r="B4" s="23"/>
      <c r="C4" s="23"/>
      <c r="D4" s="23"/>
      <c r="E4" s="23"/>
      <c r="F4" s="23"/>
      <c r="G4" s="25"/>
    </row>
    <row r="5" spans="1:13" s="4" customFormat="1" ht="18.75" x14ac:dyDescent="0.3">
      <c r="A5" s="3" t="s">
        <v>2</v>
      </c>
      <c r="B5" s="8">
        <v>785</v>
      </c>
      <c r="C5" s="8">
        <v>874</v>
      </c>
      <c r="D5" s="8">
        <v>955</v>
      </c>
      <c r="E5" s="8">
        <v>1016</v>
      </c>
      <c r="F5" s="8">
        <v>1083</v>
      </c>
      <c r="G5" s="10">
        <v>1112</v>
      </c>
    </row>
    <row r="6" spans="1:13" s="4" customFormat="1" ht="6.95" customHeight="1" x14ac:dyDescent="0.3">
      <c r="A6" s="3"/>
      <c r="B6" s="8"/>
      <c r="C6" s="8"/>
      <c r="D6" s="8"/>
      <c r="E6" s="8"/>
      <c r="F6" s="8"/>
      <c r="G6" s="10"/>
    </row>
    <row r="7" spans="1:13" s="4" customFormat="1" ht="18.75" x14ac:dyDescent="0.3">
      <c r="A7" s="3" t="s">
        <v>78</v>
      </c>
      <c r="B7" s="8">
        <v>43</v>
      </c>
      <c r="C7" s="8">
        <v>107</v>
      </c>
      <c r="D7" s="8">
        <v>100</v>
      </c>
      <c r="E7" s="8">
        <v>77</v>
      </c>
      <c r="F7" s="54">
        <v>98</v>
      </c>
      <c r="G7" s="10">
        <v>8</v>
      </c>
    </row>
    <row r="8" spans="1:13" s="4" customFormat="1" ht="6.95" customHeight="1" x14ac:dyDescent="0.3">
      <c r="A8" s="3"/>
      <c r="B8" s="8"/>
      <c r="C8" s="8"/>
      <c r="D8" s="8"/>
      <c r="E8" s="8"/>
      <c r="F8" s="54"/>
      <c r="G8" s="10"/>
    </row>
    <row r="9" spans="1:13" s="4" customFormat="1" ht="18.75" x14ac:dyDescent="0.3">
      <c r="A9" s="3" t="s">
        <v>79</v>
      </c>
      <c r="B9" s="8">
        <v>7</v>
      </c>
      <c r="C9" s="8">
        <v>19</v>
      </c>
      <c r="D9" s="8">
        <v>19</v>
      </c>
      <c r="E9" s="8">
        <v>16</v>
      </c>
      <c r="F9" s="54">
        <v>31</v>
      </c>
      <c r="G9" s="10">
        <v>1</v>
      </c>
    </row>
    <row r="10" spans="1:13" s="4" customFormat="1" ht="6.95" customHeight="1" x14ac:dyDescent="0.3">
      <c r="A10" s="5"/>
      <c r="B10" s="9"/>
      <c r="C10" s="9"/>
      <c r="D10" s="9"/>
      <c r="E10" s="9"/>
      <c r="F10" s="9"/>
      <c r="G10" s="11"/>
    </row>
    <row r="11" spans="1:13" s="4" customFormat="1" ht="18.75" x14ac:dyDescent="0.3">
      <c r="A11" s="3" t="s">
        <v>3</v>
      </c>
      <c r="B11" s="8">
        <v>67980</v>
      </c>
      <c r="C11" s="8">
        <v>77792</v>
      </c>
      <c r="D11" s="8">
        <v>85790</v>
      </c>
      <c r="E11" s="8">
        <v>92779</v>
      </c>
      <c r="F11" s="8">
        <v>101597</v>
      </c>
      <c r="G11" s="10">
        <v>105681</v>
      </c>
    </row>
    <row r="12" spans="1:13" s="4" customFormat="1" ht="6.95" customHeight="1" x14ac:dyDescent="0.3">
      <c r="A12" s="3"/>
      <c r="B12" s="8"/>
      <c r="C12" s="8"/>
      <c r="D12" s="8"/>
      <c r="E12" s="8"/>
      <c r="F12" s="8"/>
      <c r="G12" s="10"/>
    </row>
    <row r="13" spans="1:13" s="4" customFormat="1" ht="18.75" x14ac:dyDescent="0.3">
      <c r="A13" s="3" t="s">
        <v>4</v>
      </c>
      <c r="B13" s="8">
        <v>57870</v>
      </c>
      <c r="C13" s="8">
        <v>63900</v>
      </c>
      <c r="D13" s="8">
        <v>73900</v>
      </c>
      <c r="E13" s="8">
        <v>75530</v>
      </c>
      <c r="F13" s="8">
        <v>73852</v>
      </c>
      <c r="G13" s="10">
        <v>83887</v>
      </c>
    </row>
    <row r="14" spans="1:13" s="4" customFormat="1" ht="6.95" customHeight="1" x14ac:dyDescent="0.3">
      <c r="A14" s="3"/>
      <c r="B14" s="8"/>
      <c r="C14" s="8"/>
      <c r="D14" s="8"/>
      <c r="E14" s="8"/>
      <c r="F14" s="8"/>
      <c r="G14" s="10"/>
    </row>
    <row r="15" spans="1:13" s="4" customFormat="1" ht="18.75" x14ac:dyDescent="0.3">
      <c r="A15" s="56" t="s">
        <v>5</v>
      </c>
      <c r="B15" s="54">
        <v>47379</v>
      </c>
      <c r="C15" s="54">
        <v>53903</v>
      </c>
      <c r="D15" s="57">
        <v>63091</v>
      </c>
      <c r="E15" s="54">
        <v>65826</v>
      </c>
      <c r="F15" s="54">
        <v>65650</v>
      </c>
      <c r="G15" s="58">
        <v>74383</v>
      </c>
    </row>
    <row r="16" spans="1:13" s="4" customFormat="1" ht="6.95" customHeight="1" x14ac:dyDescent="0.3">
      <c r="A16" s="56"/>
      <c r="B16" s="54"/>
      <c r="C16" s="54"/>
      <c r="D16" s="55"/>
      <c r="E16" s="54"/>
      <c r="F16" s="54"/>
      <c r="G16" s="58"/>
    </row>
    <row r="17" spans="1:7" s="4" customFormat="1" ht="18.75" x14ac:dyDescent="0.3">
      <c r="A17" s="56" t="s">
        <v>6</v>
      </c>
      <c r="B17" s="54">
        <v>8319</v>
      </c>
      <c r="C17" s="54">
        <v>7922</v>
      </c>
      <c r="D17" s="57">
        <v>8734</v>
      </c>
      <c r="E17" s="54">
        <v>7808</v>
      </c>
      <c r="F17" s="54">
        <v>6478</v>
      </c>
      <c r="G17" s="58">
        <v>7144</v>
      </c>
    </row>
    <row r="18" spans="1:7" s="4" customFormat="1" ht="6.95" customHeight="1" x14ac:dyDescent="0.3">
      <c r="A18" s="56"/>
      <c r="B18" s="54"/>
      <c r="C18" s="54"/>
      <c r="D18" s="54"/>
      <c r="E18" s="54"/>
      <c r="F18" s="54"/>
      <c r="G18" s="58"/>
    </row>
    <row r="19" spans="1:7" s="4" customFormat="1" ht="18.75" x14ac:dyDescent="0.3">
      <c r="A19" s="56" t="s">
        <v>7</v>
      </c>
      <c r="B19" s="54">
        <v>2172</v>
      </c>
      <c r="C19" s="54">
        <v>2075</v>
      </c>
      <c r="D19" s="54">
        <v>2075</v>
      </c>
      <c r="E19" s="54">
        <v>1896</v>
      </c>
      <c r="F19" s="54">
        <v>1724</v>
      </c>
      <c r="G19" s="58">
        <v>2360</v>
      </c>
    </row>
    <row r="20" spans="1:7" s="4" customFormat="1" ht="6.95" customHeight="1" x14ac:dyDescent="0.3">
      <c r="A20" s="5"/>
      <c r="B20" s="9"/>
      <c r="C20" s="9"/>
      <c r="D20" s="9"/>
      <c r="E20" s="9"/>
      <c r="F20" s="9"/>
      <c r="G20" s="11"/>
    </row>
    <row r="21" spans="1:7" s="4" customFormat="1" ht="18.75" x14ac:dyDescent="0.3">
      <c r="A21" s="72" t="s">
        <v>80</v>
      </c>
      <c r="B21" s="73"/>
      <c r="C21" s="73"/>
      <c r="D21" s="73"/>
      <c r="E21" s="73"/>
      <c r="F21" s="73"/>
      <c r="G21" s="74"/>
    </row>
    <row r="22" spans="1:7" s="4" customFormat="1" ht="6.95" customHeight="1" x14ac:dyDescent="0.3">
      <c r="A22" s="20"/>
      <c r="B22" s="19"/>
      <c r="C22" s="19"/>
      <c r="D22" s="19"/>
      <c r="E22" s="19"/>
      <c r="F22" s="19"/>
      <c r="G22" s="21"/>
    </row>
    <row r="23" spans="1:7" s="4" customFormat="1" ht="18.75" x14ac:dyDescent="0.3">
      <c r="A23" s="3" t="s">
        <v>8</v>
      </c>
      <c r="B23" s="12">
        <v>739</v>
      </c>
      <c r="C23" s="12">
        <v>776</v>
      </c>
      <c r="D23" s="12">
        <v>809</v>
      </c>
      <c r="E23" s="12">
        <v>850</v>
      </c>
      <c r="F23" s="12">
        <v>923</v>
      </c>
      <c r="G23" s="14">
        <v>940</v>
      </c>
    </row>
    <row r="24" spans="1:7" s="4" customFormat="1" ht="6.95" customHeight="1" x14ac:dyDescent="0.3">
      <c r="A24" s="3"/>
      <c r="B24" s="8"/>
      <c r="C24" s="8"/>
      <c r="D24" s="8"/>
      <c r="E24" s="8"/>
      <c r="F24" s="8"/>
      <c r="G24" s="10"/>
    </row>
    <row r="25" spans="1:7" s="4" customFormat="1" ht="18.75" x14ac:dyDescent="0.3">
      <c r="A25" s="3" t="s">
        <v>9</v>
      </c>
      <c r="B25" s="13">
        <v>663</v>
      </c>
      <c r="C25" s="13">
        <v>690</v>
      </c>
      <c r="D25" s="13">
        <v>720</v>
      </c>
      <c r="E25" s="13">
        <v>750</v>
      </c>
      <c r="F25" s="13">
        <v>830</v>
      </c>
      <c r="G25" s="15">
        <v>850</v>
      </c>
    </row>
    <row r="26" spans="1:7" s="4" customFormat="1" ht="6.95" customHeight="1" x14ac:dyDescent="0.3">
      <c r="A26" s="3"/>
      <c r="B26" s="8"/>
      <c r="C26" s="8"/>
      <c r="D26" s="8"/>
      <c r="E26" s="8"/>
      <c r="F26" s="8"/>
      <c r="G26" s="10"/>
    </row>
    <row r="27" spans="1:7" s="4" customFormat="1" ht="18.75" x14ac:dyDescent="0.3">
      <c r="A27" s="3" t="s">
        <v>10</v>
      </c>
      <c r="B27" s="13">
        <v>538</v>
      </c>
      <c r="C27" s="13">
        <v>572</v>
      </c>
      <c r="D27" s="13">
        <v>598</v>
      </c>
      <c r="E27" s="13">
        <v>630</v>
      </c>
      <c r="F27" s="13">
        <v>691</v>
      </c>
      <c r="G27" s="15">
        <v>705</v>
      </c>
    </row>
    <row r="28" spans="1:7" s="4" customFormat="1" ht="6.95" customHeight="1" x14ac:dyDescent="0.3">
      <c r="A28" s="3"/>
      <c r="B28" s="8"/>
      <c r="C28" s="8"/>
      <c r="D28" s="8"/>
      <c r="E28" s="8"/>
      <c r="F28" s="8"/>
      <c r="G28" s="10"/>
    </row>
    <row r="29" spans="1:7" s="4" customFormat="1" ht="18.75" x14ac:dyDescent="0.3">
      <c r="A29" s="3" t="s">
        <v>11</v>
      </c>
      <c r="B29" s="13">
        <v>500</v>
      </c>
      <c r="C29" s="13">
        <v>525</v>
      </c>
      <c r="D29" s="13">
        <v>550</v>
      </c>
      <c r="E29" s="13">
        <v>592</v>
      </c>
      <c r="F29" s="13">
        <v>642</v>
      </c>
      <c r="G29" s="15">
        <v>650</v>
      </c>
    </row>
    <row r="30" spans="1:7" s="4" customFormat="1" ht="6.95" customHeight="1" thickBot="1" x14ac:dyDescent="0.35">
      <c r="A30" s="6"/>
      <c r="B30" s="16"/>
      <c r="C30" s="16"/>
      <c r="D30" s="16"/>
      <c r="E30" s="16"/>
      <c r="F30" s="16"/>
      <c r="G30" s="17"/>
    </row>
    <row r="36" spans="1:1" x14ac:dyDescent="0.25">
      <c r="A36" s="53" t="s">
        <v>12</v>
      </c>
    </row>
  </sheetData>
  <mergeCells count="2">
    <mergeCell ref="A21:G21"/>
    <mergeCell ref="A1:G1"/>
  </mergeCells>
  <pageMargins left="0.7" right="0.7" top="0.75" bottom="0.75" header="0.3" footer="0.3"/>
  <pageSetup paperSize="9" orientation="landscape" r:id="rId1"/>
  <headerFooter>
    <oddFooter>&amp;L&amp;8Modification or use of the Contents for any other purpose will be a violation of ECDA's copyright. This publication may not be reproduced or appropriated in any manner without written permission of ECDA.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7" zoomScale="90" zoomScaleNormal="90" workbookViewId="0">
      <selection activeCell="Q26" sqref="Q26"/>
    </sheetView>
  </sheetViews>
  <sheetFormatPr defaultRowHeight="15" x14ac:dyDescent="0.25"/>
  <cols>
    <col min="1" max="1" width="23.28515625" customWidth="1"/>
    <col min="2" max="2" width="21.28515625" customWidth="1"/>
    <col min="3" max="3" width="7.7109375" customWidth="1"/>
    <col min="4" max="4" width="8.28515625" customWidth="1"/>
    <col min="5" max="5" width="8.140625" bestFit="1" customWidth="1"/>
    <col min="6" max="6" width="8.42578125" bestFit="1" customWidth="1"/>
    <col min="7" max="7" width="9.7109375" bestFit="1" customWidth="1"/>
    <col min="8" max="8" width="7.7109375" customWidth="1"/>
    <col min="9" max="9" width="8.28515625" customWidth="1"/>
    <col min="10" max="10" width="8.140625" bestFit="1" customWidth="1"/>
    <col min="11" max="11" width="8.42578125" bestFit="1" customWidth="1"/>
    <col min="12" max="12" width="9.7109375" bestFit="1" customWidth="1"/>
  </cols>
  <sheetData>
    <row r="1" spans="1:13" ht="20.25" x14ac:dyDescent="0.3">
      <c r="A1" s="76" t="s">
        <v>13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"/>
    </row>
    <row r="2" spans="1:13" ht="15.75" thickBot="1" x14ac:dyDescent="0.3"/>
    <row r="3" spans="1:13" ht="18.75" customHeight="1" x14ac:dyDescent="0.25">
      <c r="A3" s="83" t="s">
        <v>14</v>
      </c>
      <c r="B3" s="86" t="s">
        <v>66</v>
      </c>
      <c r="C3" s="79" t="s">
        <v>15</v>
      </c>
      <c r="D3" s="80"/>
      <c r="E3" s="80"/>
      <c r="F3" s="80"/>
      <c r="G3" s="81"/>
      <c r="H3" s="80" t="s">
        <v>83</v>
      </c>
      <c r="I3" s="80"/>
      <c r="J3" s="80"/>
      <c r="K3" s="80"/>
      <c r="L3" s="87"/>
      <c r="M3" s="27"/>
    </row>
    <row r="4" spans="1:13" ht="15" customHeight="1" x14ac:dyDescent="0.25">
      <c r="A4" s="84"/>
      <c r="B4" s="78"/>
      <c r="C4" s="77" t="s">
        <v>16</v>
      </c>
      <c r="D4" s="77" t="s">
        <v>17</v>
      </c>
      <c r="E4" s="88" t="s">
        <v>46</v>
      </c>
      <c r="F4" s="89"/>
      <c r="G4" s="90"/>
      <c r="H4" s="77" t="s">
        <v>16</v>
      </c>
      <c r="I4" s="77" t="s">
        <v>17</v>
      </c>
      <c r="J4" s="91" t="s">
        <v>46</v>
      </c>
      <c r="K4" s="92"/>
      <c r="L4" s="93"/>
      <c r="M4" s="26"/>
    </row>
    <row r="5" spans="1:13" ht="15" customHeight="1" x14ac:dyDescent="0.25">
      <c r="A5" s="85"/>
      <c r="B5" s="82"/>
      <c r="C5" s="82"/>
      <c r="D5" s="82"/>
      <c r="E5" s="61" t="s">
        <v>47</v>
      </c>
      <c r="F5" s="61" t="s">
        <v>48</v>
      </c>
      <c r="G5" s="61" t="s">
        <v>49</v>
      </c>
      <c r="H5" s="78"/>
      <c r="I5" s="78"/>
      <c r="J5" s="60" t="s">
        <v>47</v>
      </c>
      <c r="K5" s="60" t="s">
        <v>48</v>
      </c>
      <c r="L5" s="59" t="s">
        <v>49</v>
      </c>
    </row>
    <row r="6" spans="1:13" x14ac:dyDescent="0.25">
      <c r="A6" s="30" t="s">
        <v>18</v>
      </c>
      <c r="B6" s="28" t="s">
        <v>40</v>
      </c>
      <c r="C6" s="35">
        <v>47</v>
      </c>
      <c r="D6" s="35">
        <v>4597</v>
      </c>
      <c r="E6" s="35">
        <v>3273</v>
      </c>
      <c r="F6" s="35">
        <v>175</v>
      </c>
      <c r="G6" s="35">
        <v>43</v>
      </c>
      <c r="H6" s="68">
        <v>51</v>
      </c>
      <c r="I6" s="35">
        <v>5177</v>
      </c>
      <c r="J6" s="35">
        <v>3720</v>
      </c>
      <c r="K6" s="35">
        <v>235</v>
      </c>
      <c r="L6" s="69">
        <v>95</v>
      </c>
    </row>
    <row r="7" spans="1:13" x14ac:dyDescent="0.25">
      <c r="A7" s="30" t="s">
        <v>41</v>
      </c>
      <c r="B7" s="28" t="s">
        <v>50</v>
      </c>
      <c r="C7" s="35">
        <v>70</v>
      </c>
      <c r="D7" s="35">
        <v>6101</v>
      </c>
      <c r="E7" s="35">
        <v>3759</v>
      </c>
      <c r="F7" s="35">
        <v>371</v>
      </c>
      <c r="G7" s="35">
        <v>174</v>
      </c>
      <c r="H7" s="68">
        <v>70</v>
      </c>
      <c r="I7" s="35">
        <v>6101</v>
      </c>
      <c r="J7" s="35">
        <v>4152</v>
      </c>
      <c r="K7" s="35">
        <v>393</v>
      </c>
      <c r="L7" s="69">
        <v>185</v>
      </c>
    </row>
    <row r="8" spans="1:13" x14ac:dyDescent="0.25">
      <c r="A8" s="30" t="s">
        <v>19</v>
      </c>
      <c r="B8" s="28">
        <v>57</v>
      </c>
      <c r="C8" s="35">
        <v>37</v>
      </c>
      <c r="D8" s="35">
        <v>3050</v>
      </c>
      <c r="E8" s="35">
        <v>1908</v>
      </c>
      <c r="F8" s="35">
        <v>149</v>
      </c>
      <c r="G8" s="35">
        <v>10</v>
      </c>
      <c r="H8" s="68">
        <v>38</v>
      </c>
      <c r="I8" s="35">
        <v>3184</v>
      </c>
      <c r="J8" s="35">
        <v>2103</v>
      </c>
      <c r="K8" s="35">
        <v>150</v>
      </c>
      <c r="L8" s="69">
        <v>6</v>
      </c>
    </row>
    <row r="9" spans="1:13" x14ac:dyDescent="0.25">
      <c r="A9" s="30" t="s">
        <v>20</v>
      </c>
      <c r="B9" s="28" t="s">
        <v>51</v>
      </c>
      <c r="C9" s="35">
        <v>38</v>
      </c>
      <c r="D9" s="35">
        <v>3563</v>
      </c>
      <c r="E9" s="35">
        <v>2227</v>
      </c>
      <c r="F9" s="35">
        <v>244</v>
      </c>
      <c r="G9" s="35">
        <v>93</v>
      </c>
      <c r="H9" s="68">
        <v>38</v>
      </c>
      <c r="I9" s="35">
        <v>3563</v>
      </c>
      <c r="J9" s="35">
        <v>2510</v>
      </c>
      <c r="K9" s="35">
        <v>276</v>
      </c>
      <c r="L9" s="69">
        <v>111</v>
      </c>
    </row>
    <row r="10" spans="1:13" x14ac:dyDescent="0.25">
      <c r="A10" s="30" t="s">
        <v>42</v>
      </c>
      <c r="B10" s="28" t="s">
        <v>52</v>
      </c>
      <c r="C10" s="35">
        <v>50</v>
      </c>
      <c r="D10" s="35">
        <v>5121</v>
      </c>
      <c r="E10" s="35">
        <v>3199</v>
      </c>
      <c r="F10" s="35">
        <v>337</v>
      </c>
      <c r="G10" s="35">
        <v>126</v>
      </c>
      <c r="H10" s="68">
        <v>56</v>
      </c>
      <c r="I10" s="35">
        <v>5719</v>
      </c>
      <c r="J10" s="35">
        <v>3647</v>
      </c>
      <c r="K10" s="35">
        <v>335</v>
      </c>
      <c r="L10" s="69">
        <v>164</v>
      </c>
    </row>
    <row r="11" spans="1:13" x14ac:dyDescent="0.25">
      <c r="A11" s="30" t="s">
        <v>21</v>
      </c>
      <c r="B11" s="28">
        <v>67</v>
      </c>
      <c r="C11" s="35">
        <v>24</v>
      </c>
      <c r="D11" s="35">
        <v>1960</v>
      </c>
      <c r="E11" s="35">
        <v>1467</v>
      </c>
      <c r="F11" s="35">
        <v>90</v>
      </c>
      <c r="G11" s="35">
        <v>1</v>
      </c>
      <c r="H11" s="68">
        <v>24</v>
      </c>
      <c r="I11" s="35">
        <v>2014</v>
      </c>
      <c r="J11" s="35">
        <v>1671</v>
      </c>
      <c r="K11" s="35">
        <v>99</v>
      </c>
      <c r="L11" s="69">
        <v>1</v>
      </c>
    </row>
    <row r="12" spans="1:13" x14ac:dyDescent="0.25">
      <c r="A12" s="30" t="s">
        <v>22</v>
      </c>
      <c r="B12" s="28" t="s">
        <v>53</v>
      </c>
      <c r="C12" s="35">
        <v>44</v>
      </c>
      <c r="D12" s="35">
        <v>4122</v>
      </c>
      <c r="E12" s="35">
        <v>1496</v>
      </c>
      <c r="F12" s="35">
        <v>699</v>
      </c>
      <c r="G12" s="35">
        <v>262</v>
      </c>
      <c r="H12" s="68">
        <v>45</v>
      </c>
      <c r="I12" s="35">
        <v>4380</v>
      </c>
      <c r="J12" s="35">
        <v>1744</v>
      </c>
      <c r="K12" s="35">
        <v>858</v>
      </c>
      <c r="L12" s="69">
        <v>344</v>
      </c>
    </row>
    <row r="13" spans="1:13" ht="25.5" x14ac:dyDescent="0.25">
      <c r="A13" s="31" t="s">
        <v>43</v>
      </c>
      <c r="B13" s="29" t="s">
        <v>54</v>
      </c>
      <c r="C13" s="35">
        <v>41</v>
      </c>
      <c r="D13" s="35">
        <v>3779</v>
      </c>
      <c r="E13" s="35">
        <v>1968</v>
      </c>
      <c r="F13" s="35">
        <v>493</v>
      </c>
      <c r="G13" s="35">
        <v>196</v>
      </c>
      <c r="H13" s="68">
        <v>40</v>
      </c>
      <c r="I13" s="35">
        <v>3837</v>
      </c>
      <c r="J13" s="35">
        <v>2222</v>
      </c>
      <c r="K13" s="35">
        <v>620</v>
      </c>
      <c r="L13" s="69">
        <v>208</v>
      </c>
    </row>
    <row r="14" spans="1:13" x14ac:dyDescent="0.25">
      <c r="A14" s="30" t="s">
        <v>23</v>
      </c>
      <c r="B14" s="28" t="s">
        <v>55</v>
      </c>
      <c r="C14" s="35">
        <v>41</v>
      </c>
      <c r="D14" s="35">
        <v>3939</v>
      </c>
      <c r="E14" s="35">
        <v>2765</v>
      </c>
      <c r="F14" s="35">
        <v>107</v>
      </c>
      <c r="G14" s="35">
        <v>27</v>
      </c>
      <c r="H14" s="68">
        <v>42</v>
      </c>
      <c r="I14" s="35">
        <v>3960</v>
      </c>
      <c r="J14" s="35">
        <v>3001</v>
      </c>
      <c r="K14" s="35">
        <v>110</v>
      </c>
      <c r="L14" s="69">
        <v>19</v>
      </c>
    </row>
    <row r="15" spans="1:13" x14ac:dyDescent="0.25">
      <c r="A15" s="30" t="s">
        <v>24</v>
      </c>
      <c r="B15" s="28">
        <v>12</v>
      </c>
      <c r="C15" s="35">
        <v>25</v>
      </c>
      <c r="D15" s="35">
        <v>2183</v>
      </c>
      <c r="E15" s="35">
        <v>1429</v>
      </c>
      <c r="F15" s="35">
        <v>105</v>
      </c>
      <c r="G15" s="35">
        <v>4</v>
      </c>
      <c r="H15" s="68">
        <v>25</v>
      </c>
      <c r="I15" s="35">
        <v>2189</v>
      </c>
      <c r="J15" s="35">
        <v>1639</v>
      </c>
      <c r="K15" s="35">
        <v>117</v>
      </c>
      <c r="L15" s="69">
        <v>9</v>
      </c>
    </row>
    <row r="16" spans="1:13" x14ac:dyDescent="0.25">
      <c r="A16" s="30" t="s">
        <v>25</v>
      </c>
      <c r="B16" s="28" t="s">
        <v>56</v>
      </c>
      <c r="C16" s="35">
        <v>66</v>
      </c>
      <c r="D16" s="35">
        <v>6277</v>
      </c>
      <c r="E16" s="35">
        <v>3360</v>
      </c>
      <c r="F16" s="35">
        <v>775</v>
      </c>
      <c r="G16" s="35">
        <v>197</v>
      </c>
      <c r="H16" s="68">
        <v>69</v>
      </c>
      <c r="I16" s="35">
        <v>6801</v>
      </c>
      <c r="J16" s="35">
        <v>3814</v>
      </c>
      <c r="K16" s="35">
        <v>922</v>
      </c>
      <c r="L16" s="69">
        <v>324</v>
      </c>
    </row>
    <row r="17" spans="1:12" x14ac:dyDescent="0.25">
      <c r="A17" s="30" t="s">
        <v>26</v>
      </c>
      <c r="B17" s="28">
        <v>53</v>
      </c>
      <c r="C17" s="35">
        <v>48</v>
      </c>
      <c r="D17" s="35">
        <v>3939</v>
      </c>
      <c r="E17" s="35">
        <v>2858</v>
      </c>
      <c r="F17" s="35">
        <v>93</v>
      </c>
      <c r="G17" s="35">
        <v>3</v>
      </c>
      <c r="H17" s="68">
        <v>47</v>
      </c>
      <c r="I17" s="35">
        <v>4053</v>
      </c>
      <c r="J17" s="35">
        <v>3197</v>
      </c>
      <c r="K17" s="35">
        <v>73</v>
      </c>
      <c r="L17" s="69">
        <v>4</v>
      </c>
    </row>
    <row r="18" spans="1:12" x14ac:dyDescent="0.25">
      <c r="A18" s="30" t="s">
        <v>27</v>
      </c>
      <c r="B18" s="28">
        <v>60</v>
      </c>
      <c r="C18" s="35">
        <v>28</v>
      </c>
      <c r="D18" s="35">
        <v>2772</v>
      </c>
      <c r="E18" s="35">
        <v>1878</v>
      </c>
      <c r="F18" s="35">
        <v>116</v>
      </c>
      <c r="G18" s="35">
        <v>26</v>
      </c>
      <c r="H18" s="68">
        <v>31</v>
      </c>
      <c r="I18" s="35">
        <v>3051</v>
      </c>
      <c r="J18" s="35">
        <v>2212</v>
      </c>
      <c r="K18" s="35">
        <v>72</v>
      </c>
      <c r="L18" s="69">
        <v>82</v>
      </c>
    </row>
    <row r="19" spans="1:12" x14ac:dyDescent="0.25">
      <c r="A19" s="30" t="s">
        <v>28</v>
      </c>
      <c r="B19" s="28" t="s">
        <v>57</v>
      </c>
      <c r="C19" s="35">
        <v>66</v>
      </c>
      <c r="D19" s="35">
        <v>6609</v>
      </c>
      <c r="E19" s="35">
        <v>4965</v>
      </c>
      <c r="F19" s="35">
        <v>229</v>
      </c>
      <c r="G19" s="35">
        <v>22</v>
      </c>
      <c r="H19" s="68">
        <v>66</v>
      </c>
      <c r="I19" s="35">
        <v>6737</v>
      </c>
      <c r="J19" s="35">
        <v>5604</v>
      </c>
      <c r="K19" s="35">
        <v>275</v>
      </c>
      <c r="L19" s="69">
        <v>40</v>
      </c>
    </row>
    <row r="20" spans="1:12" x14ac:dyDescent="0.25">
      <c r="A20" s="30" t="s">
        <v>29</v>
      </c>
      <c r="B20" s="28" t="s">
        <v>58</v>
      </c>
      <c r="C20" s="35">
        <v>50</v>
      </c>
      <c r="D20" s="35">
        <v>5510</v>
      </c>
      <c r="E20" s="35">
        <v>2835</v>
      </c>
      <c r="F20" s="35">
        <v>629</v>
      </c>
      <c r="G20" s="35">
        <v>154</v>
      </c>
      <c r="H20" s="68">
        <v>52</v>
      </c>
      <c r="I20" s="35">
        <v>5536</v>
      </c>
      <c r="J20" s="35">
        <v>3200</v>
      </c>
      <c r="K20" s="35">
        <v>643</v>
      </c>
      <c r="L20" s="69">
        <v>228</v>
      </c>
    </row>
    <row r="21" spans="1:12" x14ac:dyDescent="0.25">
      <c r="A21" s="30" t="s">
        <v>30</v>
      </c>
      <c r="B21" s="28" t="s">
        <v>59</v>
      </c>
      <c r="C21" s="35">
        <v>20</v>
      </c>
      <c r="D21" s="35">
        <v>1682</v>
      </c>
      <c r="E21" s="35">
        <v>827</v>
      </c>
      <c r="F21" s="35">
        <v>347</v>
      </c>
      <c r="G21" s="35">
        <v>139</v>
      </c>
      <c r="H21" s="68">
        <v>20</v>
      </c>
      <c r="I21" s="35">
        <v>1682</v>
      </c>
      <c r="J21" s="35">
        <v>935</v>
      </c>
      <c r="K21" s="35">
        <v>414</v>
      </c>
      <c r="L21" s="69">
        <v>132</v>
      </c>
    </row>
    <row r="22" spans="1:12" x14ac:dyDescent="0.25">
      <c r="A22" s="30" t="s">
        <v>31</v>
      </c>
      <c r="B22" s="28" t="s">
        <v>60</v>
      </c>
      <c r="C22" s="35">
        <v>32</v>
      </c>
      <c r="D22" s="35">
        <v>2872</v>
      </c>
      <c r="E22" s="35">
        <v>1918</v>
      </c>
      <c r="F22" s="35">
        <v>123</v>
      </c>
      <c r="G22" s="35">
        <v>30</v>
      </c>
      <c r="H22" s="68">
        <v>32</v>
      </c>
      <c r="I22" s="35">
        <v>2878</v>
      </c>
      <c r="J22" s="35">
        <v>2194</v>
      </c>
      <c r="K22" s="35">
        <v>127</v>
      </c>
      <c r="L22" s="69">
        <v>14</v>
      </c>
    </row>
    <row r="23" spans="1:12" x14ac:dyDescent="0.25">
      <c r="A23" s="30" t="s">
        <v>32</v>
      </c>
      <c r="B23" s="28">
        <v>82</v>
      </c>
      <c r="C23" s="35">
        <v>29</v>
      </c>
      <c r="D23" s="35">
        <v>2397</v>
      </c>
      <c r="E23" s="35">
        <v>1724</v>
      </c>
      <c r="F23" s="35">
        <v>84</v>
      </c>
      <c r="G23" s="35">
        <v>22</v>
      </c>
      <c r="H23" s="68">
        <v>31</v>
      </c>
      <c r="I23" s="35">
        <v>2635</v>
      </c>
      <c r="J23" s="35">
        <v>2131</v>
      </c>
      <c r="K23" s="35">
        <v>72</v>
      </c>
      <c r="L23" s="69">
        <v>13</v>
      </c>
    </row>
    <row r="24" spans="1:12" x14ac:dyDescent="0.25">
      <c r="A24" s="30" t="s">
        <v>44</v>
      </c>
      <c r="B24" s="28" t="s">
        <v>61</v>
      </c>
      <c r="C24" s="35">
        <v>26</v>
      </c>
      <c r="D24" s="35">
        <v>2821</v>
      </c>
      <c r="E24" s="35">
        <v>1879</v>
      </c>
      <c r="F24" s="35">
        <v>166</v>
      </c>
      <c r="G24" s="35">
        <v>29</v>
      </c>
      <c r="H24" s="68">
        <v>26</v>
      </c>
      <c r="I24" s="35">
        <v>2836</v>
      </c>
      <c r="J24" s="35">
        <v>2049</v>
      </c>
      <c r="K24" s="35">
        <v>163</v>
      </c>
      <c r="L24" s="69">
        <v>25</v>
      </c>
    </row>
    <row r="25" spans="1:12" x14ac:dyDescent="0.25">
      <c r="A25" s="30" t="s">
        <v>33</v>
      </c>
      <c r="B25" s="28">
        <v>75</v>
      </c>
      <c r="C25" s="35">
        <v>28</v>
      </c>
      <c r="D25" s="35">
        <v>2450</v>
      </c>
      <c r="E25" s="35">
        <v>1721</v>
      </c>
      <c r="F25" s="35">
        <v>72</v>
      </c>
      <c r="G25" s="35">
        <v>39</v>
      </c>
      <c r="H25" s="68">
        <v>28</v>
      </c>
      <c r="I25" s="35">
        <v>2450</v>
      </c>
      <c r="J25" s="35">
        <v>1913</v>
      </c>
      <c r="K25" s="35">
        <v>82</v>
      </c>
      <c r="L25" s="69">
        <v>43</v>
      </c>
    </row>
    <row r="26" spans="1:12" x14ac:dyDescent="0.25">
      <c r="A26" s="30" t="s">
        <v>34</v>
      </c>
      <c r="B26" s="28" t="s">
        <v>62</v>
      </c>
      <c r="C26" s="35">
        <v>69</v>
      </c>
      <c r="D26" s="35">
        <v>6261</v>
      </c>
      <c r="E26" s="35">
        <v>4389</v>
      </c>
      <c r="F26" s="35">
        <v>285</v>
      </c>
      <c r="G26" s="35">
        <v>5</v>
      </c>
      <c r="H26" s="68">
        <v>72</v>
      </c>
      <c r="I26" s="35">
        <v>6740</v>
      </c>
      <c r="J26" s="35">
        <v>5053</v>
      </c>
      <c r="K26" s="35">
        <v>297</v>
      </c>
      <c r="L26" s="69">
        <v>4</v>
      </c>
    </row>
    <row r="27" spans="1:12" x14ac:dyDescent="0.25">
      <c r="A27" s="30" t="s">
        <v>35</v>
      </c>
      <c r="B27" s="28">
        <v>55</v>
      </c>
      <c r="C27" s="35">
        <v>24</v>
      </c>
      <c r="D27" s="35">
        <v>2192</v>
      </c>
      <c r="E27" s="35">
        <v>1403</v>
      </c>
      <c r="F27" s="35">
        <v>67</v>
      </c>
      <c r="G27" s="35">
        <v>13</v>
      </c>
      <c r="H27" s="68">
        <v>24</v>
      </c>
      <c r="I27" s="35">
        <v>2192</v>
      </c>
      <c r="J27" s="35">
        <v>1618</v>
      </c>
      <c r="K27" s="35">
        <v>88</v>
      </c>
      <c r="L27" s="69">
        <v>16</v>
      </c>
    </row>
    <row r="28" spans="1:12" x14ac:dyDescent="0.25">
      <c r="A28" s="30" t="s">
        <v>36</v>
      </c>
      <c r="B28" s="28">
        <v>52</v>
      </c>
      <c r="C28" s="35">
        <v>49</v>
      </c>
      <c r="D28" s="35">
        <v>4803</v>
      </c>
      <c r="E28" s="35">
        <v>3485</v>
      </c>
      <c r="F28" s="35">
        <v>193</v>
      </c>
      <c r="G28" s="35">
        <v>20</v>
      </c>
      <c r="H28" s="68">
        <v>50</v>
      </c>
      <c r="I28" s="35">
        <v>4989</v>
      </c>
      <c r="J28" s="35">
        <v>3971</v>
      </c>
      <c r="K28" s="35">
        <v>169</v>
      </c>
      <c r="L28" s="69">
        <v>103</v>
      </c>
    </row>
    <row r="29" spans="1:12" x14ac:dyDescent="0.25">
      <c r="A29" s="30" t="s">
        <v>45</v>
      </c>
      <c r="B29" s="28" t="s">
        <v>63</v>
      </c>
      <c r="C29" s="35">
        <v>33</v>
      </c>
      <c r="D29" s="35">
        <v>3238</v>
      </c>
      <c r="E29" s="35">
        <v>2214</v>
      </c>
      <c r="F29" s="35">
        <v>155</v>
      </c>
      <c r="G29" s="35">
        <v>5</v>
      </c>
      <c r="H29" s="68">
        <v>33</v>
      </c>
      <c r="I29" s="35">
        <v>3238</v>
      </c>
      <c r="J29" s="35">
        <v>2485</v>
      </c>
      <c r="K29" s="35">
        <v>162</v>
      </c>
      <c r="L29" s="69">
        <v>14</v>
      </c>
    </row>
    <row r="30" spans="1:12" x14ac:dyDescent="0.25">
      <c r="A30" s="30" t="s">
        <v>37</v>
      </c>
      <c r="B30" s="28" t="s">
        <v>64</v>
      </c>
      <c r="C30" s="35">
        <v>55</v>
      </c>
      <c r="D30" s="35">
        <v>4880</v>
      </c>
      <c r="E30" s="35">
        <v>3578</v>
      </c>
      <c r="F30" s="35">
        <v>128</v>
      </c>
      <c r="G30" s="35">
        <v>1</v>
      </c>
      <c r="H30" s="68">
        <v>59</v>
      </c>
      <c r="I30" s="35">
        <v>5193</v>
      </c>
      <c r="J30" s="35">
        <v>4097</v>
      </c>
      <c r="K30" s="35">
        <v>128</v>
      </c>
      <c r="L30" s="69">
        <v>82</v>
      </c>
    </row>
    <row r="31" spans="1:12" x14ac:dyDescent="0.25">
      <c r="A31" s="30" t="s">
        <v>38</v>
      </c>
      <c r="B31" s="28" t="s">
        <v>65</v>
      </c>
      <c r="C31" s="35">
        <v>43</v>
      </c>
      <c r="D31" s="35">
        <v>4479</v>
      </c>
      <c r="E31" s="35">
        <v>3125</v>
      </c>
      <c r="F31" s="35">
        <v>246</v>
      </c>
      <c r="G31" s="35">
        <v>83</v>
      </c>
      <c r="H31" s="68">
        <v>43</v>
      </c>
      <c r="I31" s="35">
        <v>4560</v>
      </c>
      <c r="J31" s="35">
        <v>3501</v>
      </c>
      <c r="K31" s="35">
        <v>264</v>
      </c>
      <c r="L31" s="69">
        <v>94</v>
      </c>
    </row>
    <row r="32" spans="1:12" ht="15.75" thickBot="1" x14ac:dyDescent="0.3">
      <c r="A32" s="32" t="s">
        <v>39</v>
      </c>
      <c r="B32" s="33"/>
      <c r="C32" s="36">
        <v>1083</v>
      </c>
      <c r="D32" s="38">
        <v>101597</v>
      </c>
      <c r="E32" s="38">
        <v>65650</v>
      </c>
      <c r="F32" s="38">
        <v>6478</v>
      </c>
      <c r="G32" s="38">
        <v>1724</v>
      </c>
      <c r="H32" s="70">
        <v>1112</v>
      </c>
      <c r="I32" s="38">
        <v>105695</v>
      </c>
      <c r="J32" s="38">
        <v>74383</v>
      </c>
      <c r="K32" s="38">
        <v>7144</v>
      </c>
      <c r="L32" s="71">
        <v>2360</v>
      </c>
    </row>
  </sheetData>
  <mergeCells count="11">
    <mergeCell ref="A1:L1"/>
    <mergeCell ref="H4:H5"/>
    <mergeCell ref="I4:I5"/>
    <mergeCell ref="C3:G3"/>
    <mergeCell ref="C4:C5"/>
    <mergeCell ref="D4:D5"/>
    <mergeCell ref="A3:A5"/>
    <mergeCell ref="B3:B5"/>
    <mergeCell ref="H3:L3"/>
    <mergeCell ref="E4:G4"/>
    <mergeCell ref="J4:L4"/>
  </mergeCells>
  <pageMargins left="0.7" right="0.7" top="0.75" bottom="0.75" header="0.3" footer="0.3"/>
  <pageSetup paperSize="9" orientation="landscape" r:id="rId1"/>
  <headerFooter>
    <oddFooter>&amp;L&amp;9 &amp;X1&amp;XBased on first 2 digits of postal code&amp;8
Modification or use of the Contents for any other purpose will be a violation of ECDA's copyright. This publication may not be reproduced or appropriated in any manner without written permission of ECDA.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zoomScaleNormal="100" workbookViewId="0">
      <selection activeCell="F13" sqref="F13"/>
    </sheetView>
  </sheetViews>
  <sheetFormatPr defaultRowHeight="15" x14ac:dyDescent="0.25"/>
  <cols>
    <col min="1" max="1" width="4.7109375" style="37" bestFit="1" customWidth="1"/>
    <col min="2" max="2" width="50.42578125" style="37" bestFit="1" customWidth="1"/>
    <col min="3" max="3" width="67.42578125" style="37" bestFit="1" customWidth="1"/>
    <col min="4" max="4" width="8.42578125" style="37" bestFit="1" customWidth="1"/>
    <col min="5" max="5" width="9.140625" style="37"/>
    <col min="6" max="7" width="10.5703125" style="37" bestFit="1" customWidth="1"/>
    <col min="8" max="16384" width="9.140625" style="37"/>
  </cols>
  <sheetData>
    <row r="1" spans="1:13" ht="22.5" x14ac:dyDescent="0.3">
      <c r="A1" s="94" t="s">
        <v>84</v>
      </c>
      <c r="B1" s="94"/>
      <c r="C1" s="94"/>
      <c r="D1" s="94"/>
      <c r="E1" s="39"/>
      <c r="F1" s="39"/>
      <c r="G1" s="39"/>
      <c r="H1" s="39"/>
      <c r="I1" s="7"/>
      <c r="J1" s="1"/>
      <c r="K1" s="1"/>
      <c r="L1" s="1"/>
      <c r="M1" s="1"/>
    </row>
    <row r="2" spans="1:13" ht="15.75" thickBot="1" x14ac:dyDescent="0.3"/>
    <row r="3" spans="1:13" s="2" customFormat="1" ht="18.75" x14ac:dyDescent="0.3">
      <c r="A3" s="50" t="s">
        <v>67</v>
      </c>
      <c r="B3" s="41" t="s">
        <v>68</v>
      </c>
      <c r="C3" s="41" t="s">
        <v>69</v>
      </c>
      <c r="D3" s="42" t="s">
        <v>70</v>
      </c>
    </row>
    <row r="4" spans="1:13" s="43" customFormat="1" x14ac:dyDescent="0.25">
      <c r="A4" s="44">
        <v>1</v>
      </c>
      <c r="B4" s="45" t="str">
        <f>PROPER("BLOSSOM FANTASIA CENTRE PTE. LTD.")</f>
        <v>Blossom Fantasia Centre Pte. Ltd.</v>
      </c>
      <c r="C4" s="45" t="str">
        <f>PROPER("26, MARIAM CLOSE, CHANGI GROVE, SINGAPORE 508668")</f>
        <v>26, Mariam Close, Changi Grove, Singapore 508668</v>
      </c>
      <c r="D4" s="46" t="s">
        <v>71</v>
      </c>
    </row>
    <row r="5" spans="1:13" x14ac:dyDescent="0.25">
      <c r="A5" s="44">
        <v>2</v>
      </c>
      <c r="B5" s="45" t="str">
        <f>PROPER("LEARNING VISION @ WORK PTE. LTD.")</f>
        <v>Learning Vision @ Work Pte. Ltd.</v>
      </c>
      <c r="C5" s="45" t="str">
        <f>PROPER("1, LOWER KENT RIDGE ROAD, #07 - 01, SINGAPORE 119082")</f>
        <v>1, Lower Kent Ridge Road, #07 - 01, Singapore 119082</v>
      </c>
      <c r="D5" s="46" t="s">
        <v>73</v>
      </c>
    </row>
    <row r="6" spans="1:13" x14ac:dyDescent="0.25">
      <c r="A6" s="44">
        <v>3</v>
      </c>
      <c r="B6" s="45" t="str">
        <f>PROPER("BERRY TREE PRESCHOOL PRIVATE LIMITED")</f>
        <v>Berry Tree Preschool Private Limited</v>
      </c>
      <c r="C6" s="45" t="str">
        <f>PROPER("319C, ANCHORVALE DRIVE, #01 - 66, SINGAPORE 543319")</f>
        <v>319C, Anchorvale Drive, #01 - 66, Singapore 543319</v>
      </c>
      <c r="D6" s="46" t="s">
        <v>73</v>
      </c>
    </row>
    <row r="7" spans="1:13" x14ac:dyDescent="0.25">
      <c r="A7" s="44">
        <v>4</v>
      </c>
      <c r="B7" s="45" t="str">
        <f>PROPER("INNATE MONTESSORI @ SCIENCE PARK2 PTE. LTD.")</f>
        <v>Innate Montessori @ Science Park2 Pte. Ltd.</v>
      </c>
      <c r="C7" s="37" t="str">
        <f>PROPER("21, SCIENCE PARK ROAD, #02 - 05, THE AQUARIUS, SINGAPORE 117628")</f>
        <v>21, Science Park Road, #02 - 05, The Aquarius, Singapore 117628</v>
      </c>
      <c r="D7" s="46" t="s">
        <v>73</v>
      </c>
    </row>
    <row r="8" spans="1:13" x14ac:dyDescent="0.25">
      <c r="A8" s="44">
        <v>5</v>
      </c>
      <c r="B8" s="45" t="str">
        <f>PROPER("DISCOVERY PLANET LIMITED PARTNERSHIP")</f>
        <v>Discovery Planet Limited Partnership</v>
      </c>
      <c r="C8" s="45" t="str">
        <f>PROPER("7030, ANG MO KIO AVENUE 5, #01 - 46, NORTHSTAR @ AMK, SINGAPORE 569880")</f>
        <v>7030, Ang Mo Kio Avenue 5, #01 - 46, Northstar @ Amk, Singapore 569880</v>
      </c>
      <c r="D8" s="46" t="s">
        <v>73</v>
      </c>
    </row>
    <row r="9" spans="1:13" x14ac:dyDescent="0.25">
      <c r="A9" s="44">
        <v>6</v>
      </c>
      <c r="B9" s="45" t="str">
        <f>PROPER("TZU CHI GREAT LOVE PRESCHOOL")</f>
        <v>Tzu Chi Great Love Preschool</v>
      </c>
      <c r="C9" s="45" t="str">
        <f>PROPER("703, YISHUN AVENUE 5, SINGAPORE 760703")</f>
        <v>703, Yishun Avenue 5, Singapore 760703</v>
      </c>
      <c r="D9" s="46" t="s">
        <v>73</v>
      </c>
    </row>
    <row r="10" spans="1:13" x14ac:dyDescent="0.25">
      <c r="A10" s="44">
        <v>7</v>
      </c>
      <c r="B10" s="45" t="s">
        <v>86</v>
      </c>
      <c r="C10" s="45" t="str">
        <f>PROPER("853, WOODLANDS STREET 83, #01 - 132, SINGAPORE 730853")</f>
        <v>853, Woodlands Street 83, #01 - 132, Singapore 730853</v>
      </c>
      <c r="D10" s="46" t="s">
        <v>73</v>
      </c>
    </row>
    <row r="11" spans="1:13" x14ac:dyDescent="0.25">
      <c r="A11" s="44">
        <v>8</v>
      </c>
      <c r="B11" s="45" t="str">
        <f>PROPER("MULBERRY LEARNING CENTRE @ IBP PTE. LTD.")</f>
        <v>Mulberry Learning Centre @ Ibp Pte. Ltd.</v>
      </c>
      <c r="C11" s="45" t="str">
        <f>PROPER("27, INTERNATIONAL BUSINESS PARK, #01 - 01, IQUEST@IBP, SINGAPORE 609924")</f>
        <v>27, International Business Park, #01 - 01, Iquest@Ibp, Singapore 609924</v>
      </c>
      <c r="D11" s="46" t="s">
        <v>73</v>
      </c>
    </row>
    <row r="12" spans="1:13" ht="15.75" thickBot="1" x14ac:dyDescent="0.3">
      <c r="A12" s="47">
        <v>9</v>
      </c>
      <c r="B12" s="48" t="str">
        <f>PROPER("MY FIRST SKOOL")</f>
        <v>My First Skool</v>
      </c>
      <c r="C12" s="48" t="str">
        <f>PROPER("54, CHIN SWEE ROAD, #01 - 22, CHIN SWEE AREA OFFICE, SINGAPORE 160054")</f>
        <v>54, Chin Swee Road, #01 - 22, Chin Swee Area Office, Singapore 160054</v>
      </c>
      <c r="D12" s="49" t="s">
        <v>73</v>
      </c>
    </row>
    <row r="15" spans="1:13" ht="22.5" x14ac:dyDescent="0.25">
      <c r="A15" s="94" t="s">
        <v>85</v>
      </c>
      <c r="B15" s="94"/>
      <c r="C15" s="94"/>
      <c r="D15" s="94"/>
      <c r="E15" s="39"/>
    </row>
    <row r="16" spans="1:13" ht="15.75" thickBot="1" x14ac:dyDescent="0.3">
      <c r="A16" s="43"/>
      <c r="B16" s="43"/>
      <c r="C16" s="43"/>
      <c r="D16" s="43"/>
      <c r="E16" s="43"/>
    </row>
    <row r="17" spans="1:5" ht="18.75" x14ac:dyDescent="0.3">
      <c r="A17" s="50" t="s">
        <v>67</v>
      </c>
      <c r="B17" s="41" t="s">
        <v>68</v>
      </c>
      <c r="C17" s="41" t="s">
        <v>69</v>
      </c>
      <c r="D17" s="42" t="s">
        <v>70</v>
      </c>
      <c r="E17" s="2"/>
    </row>
    <row r="18" spans="1:5" x14ac:dyDescent="0.25">
      <c r="A18" s="44">
        <v>1</v>
      </c>
      <c r="B18" s="40" t="str">
        <f>PROPER("DISCOVERY KIDZ PRESCHOOL(2) PTE. LTD.")</f>
        <v>Discovery Kidz Preschool(2) Pte. Ltd.</v>
      </c>
      <c r="C18" s="40" t="str">
        <f>PROPER("26, MARIAM CLOSE, CHANGI GROVE, SINGAPORE 508668")</f>
        <v>26, Mariam Close, Changi Grove, Singapore 508668</v>
      </c>
      <c r="D18" s="46" t="s">
        <v>71</v>
      </c>
      <c r="E18" s="43"/>
    </row>
    <row r="19" spans="1:5" ht="30.75" thickBot="1" x14ac:dyDescent="0.3">
      <c r="A19" s="66">
        <v>2</v>
      </c>
      <c r="B19" s="64" t="str">
        <f>PROPER("AMAR KIDZ @ UPPER PAYA LEBAR LLP")</f>
        <v>Amar Kidz @ Upper Paya Lebar Llp</v>
      </c>
      <c r="C19" s="64" t="str">
        <f>PROPER("9, ROCHDALE ROAD, GOVERNMENT CO-OP HSINGEST@WINDSOR PARK, SINGAPORE 535822")</f>
        <v>9, Rochdale Road, Government Co-Op Hsingest@Windsor Park, Singapore 535822</v>
      </c>
      <c r="D19" s="63" t="s">
        <v>72</v>
      </c>
      <c r="E19" s="43"/>
    </row>
    <row r="22" spans="1:5" x14ac:dyDescent="0.25">
      <c r="C22" s="65"/>
    </row>
    <row r="23" spans="1:5" x14ac:dyDescent="0.25">
      <c r="B23" s="65"/>
      <c r="C23" s="67"/>
    </row>
    <row r="24" spans="1:5" x14ac:dyDescent="0.25">
      <c r="B24" s="65"/>
      <c r="C24" s="67"/>
    </row>
    <row r="25" spans="1:5" x14ac:dyDescent="0.25">
      <c r="B25" s="65"/>
      <c r="C25" s="67"/>
    </row>
    <row r="26" spans="1:5" x14ac:dyDescent="0.25">
      <c r="B26" s="65"/>
      <c r="C26" s="67"/>
    </row>
    <row r="27" spans="1:5" x14ac:dyDescent="0.25">
      <c r="B27" s="65"/>
      <c r="C27" s="67"/>
    </row>
    <row r="28" spans="1:5" x14ac:dyDescent="0.25">
      <c r="B28" s="65"/>
      <c r="C28" s="67"/>
    </row>
    <row r="29" spans="1:5" x14ac:dyDescent="0.25">
      <c r="B29" s="65"/>
      <c r="C29" s="67"/>
    </row>
    <row r="30" spans="1:5" x14ac:dyDescent="0.25">
      <c r="B30" s="65"/>
      <c r="C30" s="67"/>
    </row>
  </sheetData>
  <mergeCells count="2">
    <mergeCell ref="A1:D1"/>
    <mergeCell ref="A15:D15"/>
  </mergeCells>
  <pageMargins left="0.7" right="0.7" top="0.75" bottom="0.75" header="0.3" footer="0.3"/>
  <pageSetup paperSize="9" orientation="landscape" r:id="rId1"/>
  <headerFooter>
    <oddFooter>&amp;L&amp;8Modification or use of the Contents for any other purpose will be a violation of ECDA's copyright. This publication may not be reproduced or appropriated in any manner without written permission of ECDA.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Normal="100" workbookViewId="0">
      <selection activeCell="D28" sqref="D28"/>
    </sheetView>
  </sheetViews>
  <sheetFormatPr defaultRowHeight="15" x14ac:dyDescent="0.25"/>
  <cols>
    <col min="1" max="1" width="65.140625" style="51" bestFit="1" customWidth="1"/>
    <col min="2" max="2" width="9.140625" style="51" bestFit="1" customWidth="1"/>
    <col min="3" max="5" width="9.140625" style="51"/>
    <col min="6" max="7" width="10.5703125" style="51" bestFit="1" customWidth="1"/>
    <col min="8" max="16384" width="9.140625" style="51"/>
  </cols>
  <sheetData>
    <row r="1" spans="1:13" ht="22.5" x14ac:dyDescent="0.3">
      <c r="A1" s="75" t="s">
        <v>74</v>
      </c>
      <c r="B1" s="75"/>
      <c r="C1" s="75"/>
      <c r="D1" s="75"/>
      <c r="E1" s="75"/>
      <c r="F1" s="75"/>
      <c r="G1" s="75"/>
      <c r="H1" s="7"/>
      <c r="I1" s="7"/>
      <c r="J1" s="1"/>
      <c r="K1" s="1"/>
      <c r="L1" s="1"/>
      <c r="M1" s="1"/>
    </row>
    <row r="2" spans="1:13" ht="15.75" thickBot="1" x14ac:dyDescent="0.3"/>
    <row r="3" spans="1:13" s="2" customFormat="1" ht="18.75" x14ac:dyDescent="0.3">
      <c r="A3" s="18" t="s">
        <v>1</v>
      </c>
      <c r="B3" s="22">
        <v>2009</v>
      </c>
      <c r="C3" s="22">
        <v>2010</v>
      </c>
      <c r="D3" s="22">
        <v>2011</v>
      </c>
      <c r="E3" s="22">
        <v>2012</v>
      </c>
      <c r="F3" s="22">
        <v>2013</v>
      </c>
      <c r="G3" s="24" t="s">
        <v>82</v>
      </c>
    </row>
    <row r="4" spans="1:13" s="4" customFormat="1" ht="6.95" customHeight="1" x14ac:dyDescent="0.3">
      <c r="A4" s="20"/>
      <c r="B4" s="23"/>
      <c r="C4" s="23"/>
      <c r="D4" s="23"/>
      <c r="E4" s="23"/>
      <c r="F4" s="23"/>
      <c r="G4" s="25"/>
    </row>
    <row r="5" spans="1:13" s="4" customFormat="1" ht="18.75" x14ac:dyDescent="0.3">
      <c r="A5" s="3" t="s">
        <v>75</v>
      </c>
      <c r="B5" s="8">
        <v>152</v>
      </c>
      <c r="C5" s="8">
        <v>208</v>
      </c>
      <c r="D5" s="8">
        <v>259</v>
      </c>
      <c r="E5" s="8">
        <v>296</v>
      </c>
      <c r="F5" s="8">
        <v>327</v>
      </c>
      <c r="G5" s="10">
        <v>339</v>
      </c>
    </row>
    <row r="6" spans="1:13" s="4" customFormat="1" ht="6.95" customHeight="1" x14ac:dyDescent="0.3">
      <c r="A6" s="5"/>
      <c r="B6" s="9"/>
      <c r="C6" s="9"/>
      <c r="D6" s="9"/>
      <c r="E6" s="9"/>
      <c r="F6" s="9"/>
      <c r="G6" s="11"/>
    </row>
    <row r="7" spans="1:13" s="4" customFormat="1" ht="18.75" x14ac:dyDescent="0.3">
      <c r="A7" s="3" t="s">
        <v>76</v>
      </c>
      <c r="B7" s="8">
        <v>2011</v>
      </c>
      <c r="C7" s="8">
        <v>3117</v>
      </c>
      <c r="D7" s="8">
        <v>3997</v>
      </c>
      <c r="E7" s="8">
        <v>4722</v>
      </c>
      <c r="F7" s="8">
        <v>5257</v>
      </c>
      <c r="G7" s="10">
        <v>5331</v>
      </c>
    </row>
    <row r="8" spans="1:13" s="4" customFormat="1" ht="6.95" customHeight="1" x14ac:dyDescent="0.3">
      <c r="A8" s="3"/>
      <c r="B8" s="8"/>
      <c r="C8" s="8"/>
      <c r="D8" s="8"/>
      <c r="E8" s="8"/>
      <c r="F8" s="8"/>
      <c r="G8" s="10"/>
    </row>
    <row r="9" spans="1:13" s="4" customFormat="1" ht="18.75" x14ac:dyDescent="0.3">
      <c r="A9" s="3" t="s">
        <v>4</v>
      </c>
      <c r="B9" s="8">
        <v>1409</v>
      </c>
      <c r="C9" s="8">
        <v>1743</v>
      </c>
      <c r="D9" s="8">
        <v>2102</v>
      </c>
      <c r="E9" s="8">
        <v>2604</v>
      </c>
      <c r="F9" s="8">
        <v>3015</v>
      </c>
      <c r="G9" s="10">
        <v>3125</v>
      </c>
    </row>
    <row r="10" spans="1:13" s="4" customFormat="1" ht="6.95" customHeight="1" x14ac:dyDescent="0.3">
      <c r="A10" s="3"/>
      <c r="B10" s="8"/>
      <c r="C10" s="8"/>
      <c r="D10" s="8"/>
      <c r="E10" s="8"/>
      <c r="F10" s="8"/>
      <c r="G10" s="10"/>
    </row>
    <row r="11" spans="1:13" s="4" customFormat="1" ht="18.75" x14ac:dyDescent="0.3">
      <c r="A11" s="56" t="s">
        <v>5</v>
      </c>
      <c r="B11" s="54">
        <v>1316</v>
      </c>
      <c r="C11" s="54">
        <v>1637</v>
      </c>
      <c r="D11" s="57">
        <v>1988</v>
      </c>
      <c r="E11" s="54">
        <v>2510</v>
      </c>
      <c r="F11" s="54">
        <v>2902</v>
      </c>
      <c r="G11" s="58">
        <v>2985</v>
      </c>
    </row>
    <row r="12" spans="1:13" s="4" customFormat="1" ht="6.95" customHeight="1" x14ac:dyDescent="0.3">
      <c r="A12" s="56"/>
      <c r="B12" s="54"/>
      <c r="C12" s="54"/>
      <c r="D12" s="55"/>
      <c r="E12" s="54"/>
      <c r="F12" s="54"/>
      <c r="G12" s="58"/>
    </row>
    <row r="13" spans="1:13" s="4" customFormat="1" ht="18.75" x14ac:dyDescent="0.3">
      <c r="A13" s="56" t="s">
        <v>6</v>
      </c>
      <c r="B13" s="54">
        <v>44</v>
      </c>
      <c r="C13" s="54">
        <v>75</v>
      </c>
      <c r="D13" s="57">
        <v>81</v>
      </c>
      <c r="E13" s="54">
        <v>64</v>
      </c>
      <c r="F13" s="54">
        <v>59</v>
      </c>
      <c r="G13" s="58">
        <v>72</v>
      </c>
    </row>
    <row r="14" spans="1:13" s="4" customFormat="1" ht="6.95" customHeight="1" x14ac:dyDescent="0.3">
      <c r="A14" s="56"/>
      <c r="B14" s="54"/>
      <c r="C14" s="54"/>
      <c r="D14" s="54"/>
      <c r="E14" s="54"/>
      <c r="F14" s="54"/>
      <c r="G14" s="58"/>
    </row>
    <row r="15" spans="1:13" s="4" customFormat="1" ht="18.75" x14ac:dyDescent="0.3">
      <c r="A15" s="56" t="s">
        <v>7</v>
      </c>
      <c r="B15" s="54">
        <v>49</v>
      </c>
      <c r="C15" s="54">
        <v>31</v>
      </c>
      <c r="D15" s="54">
        <v>33</v>
      </c>
      <c r="E15" s="54">
        <v>30</v>
      </c>
      <c r="F15" s="54">
        <v>54</v>
      </c>
      <c r="G15" s="58">
        <v>68</v>
      </c>
    </row>
    <row r="16" spans="1:13" s="4" customFormat="1" ht="6.95" customHeight="1" x14ac:dyDescent="0.3">
      <c r="A16" s="5"/>
      <c r="B16" s="9"/>
      <c r="C16" s="9"/>
      <c r="D16" s="9"/>
      <c r="E16" s="9"/>
      <c r="F16" s="9"/>
      <c r="G16" s="11"/>
    </row>
    <row r="17" spans="1:7" s="4" customFormat="1" ht="18.75" x14ac:dyDescent="0.3">
      <c r="A17" s="72" t="s">
        <v>81</v>
      </c>
      <c r="B17" s="73"/>
      <c r="C17" s="73"/>
      <c r="D17" s="73"/>
      <c r="E17" s="73"/>
      <c r="F17" s="73"/>
      <c r="G17" s="74"/>
    </row>
    <row r="18" spans="1:7" s="4" customFormat="1" ht="6.95" customHeight="1" x14ac:dyDescent="0.3">
      <c r="A18" s="20"/>
      <c r="B18" s="19"/>
      <c r="C18" s="19"/>
      <c r="D18" s="19"/>
      <c r="E18" s="19"/>
      <c r="F18" s="19"/>
      <c r="G18" s="21"/>
    </row>
    <row r="19" spans="1:7" s="4" customFormat="1" ht="18.75" x14ac:dyDescent="0.3">
      <c r="A19" s="3" t="s">
        <v>8</v>
      </c>
      <c r="B19" s="12">
        <v>1253</v>
      </c>
      <c r="C19" s="12">
        <v>1295</v>
      </c>
      <c r="D19" s="12">
        <v>1311</v>
      </c>
      <c r="E19" s="12">
        <v>1325</v>
      </c>
      <c r="F19" s="12">
        <v>1376</v>
      </c>
      <c r="G19" s="14">
        <v>1394</v>
      </c>
    </row>
    <row r="20" spans="1:7" s="4" customFormat="1" ht="6.95" customHeight="1" x14ac:dyDescent="0.3">
      <c r="A20" s="3"/>
      <c r="B20" s="8"/>
      <c r="C20" s="8"/>
      <c r="D20" s="8"/>
      <c r="E20" s="8"/>
      <c r="F20" s="8"/>
      <c r="G20" s="10"/>
    </row>
    <row r="21" spans="1:7" s="4" customFormat="1" ht="18.75" x14ac:dyDescent="0.3">
      <c r="A21" s="3" t="s">
        <v>9</v>
      </c>
      <c r="B21" s="13">
        <v>1250</v>
      </c>
      <c r="C21" s="13">
        <v>1271</v>
      </c>
      <c r="D21" s="13">
        <v>1271</v>
      </c>
      <c r="E21" s="13">
        <v>1271</v>
      </c>
      <c r="F21" s="13">
        <v>1311</v>
      </c>
      <c r="G21" s="15">
        <v>1311</v>
      </c>
    </row>
    <row r="22" spans="1:7" s="4" customFormat="1" ht="6.95" customHeight="1" x14ac:dyDescent="0.3">
      <c r="A22" s="3"/>
      <c r="B22" s="8"/>
      <c r="C22" s="8"/>
      <c r="D22" s="8"/>
      <c r="E22" s="8"/>
      <c r="F22" s="8"/>
      <c r="G22" s="10"/>
    </row>
    <row r="23" spans="1:7" s="4" customFormat="1" ht="18.75" x14ac:dyDescent="0.3">
      <c r="A23" s="3" t="s">
        <v>10</v>
      </c>
      <c r="B23" s="13">
        <v>899</v>
      </c>
      <c r="C23" s="13">
        <v>906</v>
      </c>
      <c r="D23" s="13">
        <v>901</v>
      </c>
      <c r="E23" s="13">
        <v>902</v>
      </c>
      <c r="F23" s="13">
        <v>927</v>
      </c>
      <c r="G23" s="15">
        <v>937</v>
      </c>
    </row>
    <row r="24" spans="1:7" s="4" customFormat="1" ht="6.95" customHeight="1" x14ac:dyDescent="0.3">
      <c r="A24" s="3"/>
      <c r="B24" s="8"/>
      <c r="C24" s="8"/>
      <c r="D24" s="8"/>
      <c r="E24" s="8"/>
      <c r="F24" s="8"/>
      <c r="G24" s="10"/>
    </row>
    <row r="25" spans="1:7" s="4" customFormat="1" ht="18.75" x14ac:dyDescent="0.3">
      <c r="A25" s="3" t="s">
        <v>11</v>
      </c>
      <c r="B25" s="13">
        <v>871</v>
      </c>
      <c r="C25" s="13">
        <v>859</v>
      </c>
      <c r="D25" s="13">
        <v>828</v>
      </c>
      <c r="E25" s="13">
        <v>792</v>
      </c>
      <c r="F25" s="13">
        <v>792</v>
      </c>
      <c r="G25" s="15">
        <v>792</v>
      </c>
    </row>
    <row r="26" spans="1:7" s="4" customFormat="1" ht="6.95" customHeight="1" thickBot="1" x14ac:dyDescent="0.35">
      <c r="A26" s="6"/>
      <c r="B26" s="16"/>
      <c r="C26" s="16"/>
      <c r="D26" s="16"/>
      <c r="E26" s="16"/>
      <c r="F26" s="16"/>
      <c r="G26" s="17"/>
    </row>
    <row r="36" spans="1:1" x14ac:dyDescent="0.25">
      <c r="A36" s="53" t="s">
        <v>12</v>
      </c>
    </row>
  </sheetData>
  <mergeCells count="2">
    <mergeCell ref="A1:G1"/>
    <mergeCell ref="A17:G17"/>
  </mergeCells>
  <pageMargins left="0.7" right="0.7" top="0.75" bottom="0.75" header="0.3" footer="0.3"/>
  <pageSetup paperSize="9" orientation="landscape" r:id="rId1"/>
  <headerFooter>
    <oddFooter>&amp;L&amp;8Modification or use of the Contents for any other purpose will be a violation of ECDA's copyright. This publication may not be reproduced or appropriated in any manner without written permission of ECDA.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90" zoomScaleNormal="90" workbookViewId="0">
      <selection activeCell="O26" sqref="O26"/>
    </sheetView>
  </sheetViews>
  <sheetFormatPr defaultRowHeight="15" x14ac:dyDescent="0.25"/>
  <cols>
    <col min="1" max="1" width="23.28515625" style="51" customWidth="1"/>
    <col min="2" max="2" width="21.28515625" style="51" customWidth="1"/>
    <col min="3" max="3" width="7.7109375" style="51" customWidth="1"/>
    <col min="4" max="4" width="8.28515625" style="51" customWidth="1"/>
    <col min="5" max="5" width="8.140625" style="51" bestFit="1" customWidth="1"/>
    <col min="6" max="6" width="8.42578125" style="51" bestFit="1" customWidth="1"/>
    <col min="7" max="7" width="9.7109375" style="51" bestFit="1" customWidth="1"/>
    <col min="8" max="8" width="7.7109375" style="51" customWidth="1"/>
    <col min="9" max="9" width="8.28515625" style="51" customWidth="1"/>
    <col min="10" max="10" width="8.140625" style="51" bestFit="1" customWidth="1"/>
    <col min="11" max="11" width="8.42578125" style="51" bestFit="1" customWidth="1"/>
    <col min="12" max="12" width="9.7109375" style="51" bestFit="1" customWidth="1"/>
    <col min="13" max="16384" width="9.140625" style="51"/>
  </cols>
  <sheetData>
    <row r="1" spans="1:13" ht="20.25" x14ac:dyDescent="0.3">
      <c r="A1" s="76" t="s">
        <v>77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"/>
    </row>
    <row r="2" spans="1:13" ht="15.75" thickBot="1" x14ac:dyDescent="0.3"/>
    <row r="3" spans="1:13" ht="18.75" customHeight="1" x14ac:dyDescent="0.25">
      <c r="A3" s="97" t="s">
        <v>14</v>
      </c>
      <c r="B3" s="99" t="s">
        <v>66</v>
      </c>
      <c r="C3" s="100" t="s">
        <v>15</v>
      </c>
      <c r="D3" s="100"/>
      <c r="E3" s="100"/>
      <c r="F3" s="100"/>
      <c r="G3" s="100"/>
      <c r="H3" s="100" t="s">
        <v>83</v>
      </c>
      <c r="I3" s="100"/>
      <c r="J3" s="100"/>
      <c r="K3" s="100"/>
      <c r="L3" s="101"/>
      <c r="M3" s="27"/>
    </row>
    <row r="4" spans="1:13" ht="15" customHeight="1" x14ac:dyDescent="0.25">
      <c r="A4" s="98"/>
      <c r="B4" s="95"/>
      <c r="C4" s="95" t="s">
        <v>16</v>
      </c>
      <c r="D4" s="95" t="s">
        <v>17</v>
      </c>
      <c r="E4" s="95" t="s">
        <v>46</v>
      </c>
      <c r="F4" s="95"/>
      <c r="G4" s="95"/>
      <c r="H4" s="95" t="s">
        <v>16</v>
      </c>
      <c r="I4" s="95" t="s">
        <v>17</v>
      </c>
      <c r="J4" s="95" t="s">
        <v>46</v>
      </c>
      <c r="K4" s="95"/>
      <c r="L4" s="96"/>
      <c r="M4" s="26"/>
    </row>
    <row r="5" spans="1:13" ht="15" customHeight="1" x14ac:dyDescent="0.25">
      <c r="A5" s="98"/>
      <c r="B5" s="95"/>
      <c r="C5" s="95"/>
      <c r="D5" s="95"/>
      <c r="E5" s="61" t="s">
        <v>47</v>
      </c>
      <c r="F5" s="61" t="s">
        <v>48</v>
      </c>
      <c r="G5" s="61" t="s">
        <v>49</v>
      </c>
      <c r="H5" s="95"/>
      <c r="I5" s="95"/>
      <c r="J5" s="61" t="s">
        <v>47</v>
      </c>
      <c r="K5" s="61" t="s">
        <v>48</v>
      </c>
      <c r="L5" s="62" t="s">
        <v>49</v>
      </c>
    </row>
    <row r="6" spans="1:13" x14ac:dyDescent="0.25">
      <c r="A6" s="30" t="s">
        <v>18</v>
      </c>
      <c r="B6" s="28" t="s">
        <v>40</v>
      </c>
      <c r="C6" s="34">
        <v>15</v>
      </c>
      <c r="D6" s="34">
        <v>258</v>
      </c>
      <c r="E6" s="34">
        <v>137</v>
      </c>
      <c r="F6" s="34">
        <v>1</v>
      </c>
      <c r="G6" s="34">
        <v>0</v>
      </c>
      <c r="H6" s="35">
        <v>16</v>
      </c>
      <c r="I6" s="35">
        <v>272</v>
      </c>
      <c r="J6" s="35">
        <v>140</v>
      </c>
      <c r="K6" s="35">
        <v>0</v>
      </c>
      <c r="L6" s="69">
        <v>0</v>
      </c>
    </row>
    <row r="7" spans="1:13" x14ac:dyDescent="0.25">
      <c r="A7" s="30" t="s">
        <v>41</v>
      </c>
      <c r="B7" s="28" t="s">
        <v>50</v>
      </c>
      <c r="C7" s="34">
        <v>21</v>
      </c>
      <c r="D7" s="34">
        <v>349</v>
      </c>
      <c r="E7" s="34">
        <v>162</v>
      </c>
      <c r="F7" s="34">
        <v>1</v>
      </c>
      <c r="G7" s="34">
        <v>1</v>
      </c>
      <c r="H7" s="35">
        <v>21</v>
      </c>
      <c r="I7" s="35">
        <v>349</v>
      </c>
      <c r="J7" s="35">
        <v>171</v>
      </c>
      <c r="K7" s="35">
        <v>1</v>
      </c>
      <c r="L7" s="69">
        <v>1</v>
      </c>
    </row>
    <row r="8" spans="1:13" x14ac:dyDescent="0.25">
      <c r="A8" s="30" t="s">
        <v>19</v>
      </c>
      <c r="B8" s="28">
        <v>57</v>
      </c>
      <c r="C8" s="34">
        <v>12</v>
      </c>
      <c r="D8" s="34">
        <v>179</v>
      </c>
      <c r="E8" s="34">
        <v>114</v>
      </c>
      <c r="F8" s="34">
        <v>0</v>
      </c>
      <c r="G8" s="34">
        <v>0</v>
      </c>
      <c r="H8" s="35">
        <v>12</v>
      </c>
      <c r="I8" s="35">
        <v>179</v>
      </c>
      <c r="J8" s="35">
        <v>110</v>
      </c>
      <c r="K8" s="35">
        <v>1</v>
      </c>
      <c r="L8" s="69">
        <v>0</v>
      </c>
    </row>
    <row r="9" spans="1:13" x14ac:dyDescent="0.25">
      <c r="A9" s="30" t="s">
        <v>20</v>
      </c>
      <c r="B9" s="28" t="s">
        <v>51</v>
      </c>
      <c r="C9" s="34">
        <v>10</v>
      </c>
      <c r="D9" s="34">
        <v>161</v>
      </c>
      <c r="E9" s="34">
        <v>83</v>
      </c>
      <c r="F9" s="34">
        <v>2</v>
      </c>
      <c r="G9" s="34">
        <v>0</v>
      </c>
      <c r="H9" s="35">
        <v>10</v>
      </c>
      <c r="I9" s="35">
        <v>161</v>
      </c>
      <c r="J9" s="35">
        <v>96</v>
      </c>
      <c r="K9" s="35">
        <v>3</v>
      </c>
      <c r="L9" s="69">
        <v>0</v>
      </c>
    </row>
    <row r="10" spans="1:13" x14ac:dyDescent="0.25">
      <c r="A10" s="30" t="s">
        <v>42</v>
      </c>
      <c r="B10" s="28" t="s">
        <v>52</v>
      </c>
      <c r="C10" s="34">
        <v>19</v>
      </c>
      <c r="D10" s="34">
        <v>340</v>
      </c>
      <c r="E10" s="34">
        <v>174</v>
      </c>
      <c r="F10" s="34">
        <v>9</v>
      </c>
      <c r="G10" s="34">
        <v>18</v>
      </c>
      <c r="H10" s="35">
        <v>21</v>
      </c>
      <c r="I10" s="35">
        <v>370</v>
      </c>
      <c r="J10" s="35">
        <v>179</v>
      </c>
      <c r="K10" s="35">
        <v>13</v>
      </c>
      <c r="L10" s="69">
        <v>28</v>
      </c>
    </row>
    <row r="11" spans="1:13" x14ac:dyDescent="0.25">
      <c r="A11" s="30" t="s">
        <v>21</v>
      </c>
      <c r="B11" s="28">
        <v>67</v>
      </c>
      <c r="C11" s="34">
        <v>4</v>
      </c>
      <c r="D11" s="34">
        <v>61</v>
      </c>
      <c r="E11" s="34">
        <v>42</v>
      </c>
      <c r="F11" s="34">
        <v>0</v>
      </c>
      <c r="G11" s="34">
        <v>0</v>
      </c>
      <c r="H11" s="35">
        <v>4</v>
      </c>
      <c r="I11" s="35">
        <v>61</v>
      </c>
      <c r="J11" s="35">
        <v>44</v>
      </c>
      <c r="K11" s="35">
        <v>0</v>
      </c>
      <c r="L11" s="69">
        <v>0</v>
      </c>
    </row>
    <row r="12" spans="1:13" x14ac:dyDescent="0.25">
      <c r="A12" s="30" t="s">
        <v>22</v>
      </c>
      <c r="B12" s="28" t="s">
        <v>53</v>
      </c>
      <c r="C12" s="34">
        <v>7</v>
      </c>
      <c r="D12" s="34">
        <v>132</v>
      </c>
      <c r="E12" s="34">
        <v>52</v>
      </c>
      <c r="F12" s="34">
        <v>5</v>
      </c>
      <c r="G12" s="34">
        <v>15</v>
      </c>
      <c r="H12" s="35">
        <v>8</v>
      </c>
      <c r="I12" s="35">
        <v>148</v>
      </c>
      <c r="J12" s="35">
        <v>65</v>
      </c>
      <c r="K12" s="35">
        <v>10</v>
      </c>
      <c r="L12" s="69">
        <v>16</v>
      </c>
    </row>
    <row r="13" spans="1:13" ht="25.5" x14ac:dyDescent="0.25">
      <c r="A13" s="31" t="s">
        <v>43</v>
      </c>
      <c r="B13" s="29" t="s">
        <v>54</v>
      </c>
      <c r="C13" s="34">
        <v>16</v>
      </c>
      <c r="D13" s="34">
        <v>269</v>
      </c>
      <c r="E13" s="34">
        <v>186</v>
      </c>
      <c r="F13" s="34">
        <v>13</v>
      </c>
      <c r="G13" s="34">
        <v>7</v>
      </c>
      <c r="H13" s="35">
        <v>16</v>
      </c>
      <c r="I13" s="35">
        <v>241</v>
      </c>
      <c r="J13" s="35">
        <v>172</v>
      </c>
      <c r="K13" s="35">
        <v>10</v>
      </c>
      <c r="L13" s="69">
        <v>9</v>
      </c>
    </row>
    <row r="14" spans="1:13" x14ac:dyDescent="0.25">
      <c r="A14" s="30" t="s">
        <v>23</v>
      </c>
      <c r="B14" s="28" t="s">
        <v>55</v>
      </c>
      <c r="C14" s="34">
        <v>11</v>
      </c>
      <c r="D14" s="34">
        <v>178</v>
      </c>
      <c r="E14" s="34">
        <v>105</v>
      </c>
      <c r="F14" s="34">
        <v>0</v>
      </c>
      <c r="G14" s="34">
        <v>0</v>
      </c>
      <c r="H14" s="35">
        <v>11</v>
      </c>
      <c r="I14" s="35">
        <v>166</v>
      </c>
      <c r="J14" s="35">
        <v>93</v>
      </c>
      <c r="K14" s="35">
        <v>0</v>
      </c>
      <c r="L14" s="69">
        <v>0</v>
      </c>
    </row>
    <row r="15" spans="1:13" x14ac:dyDescent="0.25">
      <c r="A15" s="30" t="s">
        <v>24</v>
      </c>
      <c r="B15" s="28">
        <v>12</v>
      </c>
      <c r="C15" s="34">
        <v>7</v>
      </c>
      <c r="D15" s="34">
        <v>123</v>
      </c>
      <c r="E15" s="34">
        <v>51</v>
      </c>
      <c r="F15" s="34">
        <v>0</v>
      </c>
      <c r="G15" s="34">
        <v>0</v>
      </c>
      <c r="H15" s="35">
        <v>7</v>
      </c>
      <c r="I15" s="35">
        <v>123</v>
      </c>
      <c r="J15" s="35">
        <v>56</v>
      </c>
      <c r="K15" s="35">
        <v>0</v>
      </c>
      <c r="L15" s="69">
        <v>1</v>
      </c>
    </row>
    <row r="16" spans="1:13" x14ac:dyDescent="0.25">
      <c r="A16" s="30" t="s">
        <v>25</v>
      </c>
      <c r="B16" s="28" t="s">
        <v>56</v>
      </c>
      <c r="C16" s="34">
        <v>12</v>
      </c>
      <c r="D16" s="34">
        <v>185</v>
      </c>
      <c r="E16" s="34">
        <v>109</v>
      </c>
      <c r="F16" s="34">
        <v>10</v>
      </c>
      <c r="G16" s="34">
        <v>3</v>
      </c>
      <c r="H16" s="35">
        <v>14</v>
      </c>
      <c r="I16" s="35">
        <v>215</v>
      </c>
      <c r="J16" s="35">
        <v>109</v>
      </c>
      <c r="K16" s="35">
        <v>7</v>
      </c>
      <c r="L16" s="69">
        <v>2</v>
      </c>
    </row>
    <row r="17" spans="1:12" x14ac:dyDescent="0.25">
      <c r="A17" s="30" t="s">
        <v>26</v>
      </c>
      <c r="B17" s="28">
        <v>53</v>
      </c>
      <c r="C17" s="34">
        <v>16</v>
      </c>
      <c r="D17" s="34">
        <v>194</v>
      </c>
      <c r="E17" s="34">
        <v>121</v>
      </c>
      <c r="F17" s="34">
        <v>0</v>
      </c>
      <c r="G17" s="34">
        <v>0</v>
      </c>
      <c r="H17" s="35">
        <v>17</v>
      </c>
      <c r="I17" s="35">
        <v>199</v>
      </c>
      <c r="J17" s="35">
        <v>129</v>
      </c>
      <c r="K17" s="35">
        <v>0</v>
      </c>
      <c r="L17" s="69">
        <v>0</v>
      </c>
    </row>
    <row r="18" spans="1:12" x14ac:dyDescent="0.25">
      <c r="A18" s="30" t="s">
        <v>27</v>
      </c>
      <c r="B18" s="28">
        <v>60</v>
      </c>
      <c r="C18" s="34">
        <v>7</v>
      </c>
      <c r="D18" s="34">
        <v>105</v>
      </c>
      <c r="E18" s="34">
        <v>58</v>
      </c>
      <c r="F18" s="34">
        <v>2</v>
      </c>
      <c r="G18" s="34">
        <v>0</v>
      </c>
      <c r="H18" s="35">
        <v>10</v>
      </c>
      <c r="I18" s="35">
        <v>155</v>
      </c>
      <c r="J18" s="35">
        <v>71</v>
      </c>
      <c r="K18" s="35">
        <v>1</v>
      </c>
      <c r="L18" s="69">
        <v>4</v>
      </c>
    </row>
    <row r="19" spans="1:12" x14ac:dyDescent="0.25">
      <c r="A19" s="30" t="s">
        <v>28</v>
      </c>
      <c r="B19" s="28" t="s">
        <v>57</v>
      </c>
      <c r="C19" s="34">
        <v>21</v>
      </c>
      <c r="D19" s="34">
        <v>344</v>
      </c>
      <c r="E19" s="34">
        <v>181</v>
      </c>
      <c r="F19" s="34">
        <v>1</v>
      </c>
      <c r="G19" s="34">
        <v>0</v>
      </c>
      <c r="H19" s="35">
        <v>21</v>
      </c>
      <c r="I19" s="35">
        <v>344</v>
      </c>
      <c r="J19" s="35">
        <v>183</v>
      </c>
      <c r="K19" s="35">
        <v>3</v>
      </c>
      <c r="L19" s="69">
        <v>0</v>
      </c>
    </row>
    <row r="20" spans="1:12" x14ac:dyDescent="0.25">
      <c r="A20" s="30" t="s">
        <v>29</v>
      </c>
      <c r="B20" s="28" t="s">
        <v>58</v>
      </c>
      <c r="C20" s="34">
        <v>15</v>
      </c>
      <c r="D20" s="34">
        <v>275</v>
      </c>
      <c r="E20" s="34">
        <v>161</v>
      </c>
      <c r="F20" s="34">
        <v>3</v>
      </c>
      <c r="G20" s="34">
        <v>0</v>
      </c>
      <c r="H20" s="35">
        <v>15</v>
      </c>
      <c r="I20" s="35">
        <v>269</v>
      </c>
      <c r="J20" s="35">
        <v>179</v>
      </c>
      <c r="K20" s="35">
        <v>2</v>
      </c>
      <c r="L20" s="69">
        <v>0</v>
      </c>
    </row>
    <row r="21" spans="1:12" x14ac:dyDescent="0.25">
      <c r="A21" s="30" t="s">
        <v>30</v>
      </c>
      <c r="B21" s="28" t="s">
        <v>59</v>
      </c>
      <c r="C21" s="34">
        <v>3</v>
      </c>
      <c r="D21" s="34">
        <v>53</v>
      </c>
      <c r="E21" s="34">
        <v>28</v>
      </c>
      <c r="F21" s="34">
        <v>0</v>
      </c>
      <c r="G21" s="34">
        <v>9</v>
      </c>
      <c r="H21" s="35">
        <v>3</v>
      </c>
      <c r="I21" s="35">
        <v>53</v>
      </c>
      <c r="J21" s="35">
        <v>23</v>
      </c>
      <c r="K21" s="35">
        <v>1</v>
      </c>
      <c r="L21" s="69">
        <v>7</v>
      </c>
    </row>
    <row r="22" spans="1:12" x14ac:dyDescent="0.25">
      <c r="A22" s="30" t="s">
        <v>31</v>
      </c>
      <c r="B22" s="28" t="s">
        <v>60</v>
      </c>
      <c r="C22" s="34">
        <v>9</v>
      </c>
      <c r="D22" s="34">
        <v>153</v>
      </c>
      <c r="E22" s="34">
        <v>78</v>
      </c>
      <c r="F22" s="34">
        <v>0</v>
      </c>
      <c r="G22" s="34">
        <v>1</v>
      </c>
      <c r="H22" s="35">
        <v>8</v>
      </c>
      <c r="I22" s="35">
        <v>144</v>
      </c>
      <c r="J22" s="35">
        <v>85</v>
      </c>
      <c r="K22" s="35">
        <v>1</v>
      </c>
      <c r="L22" s="69">
        <v>0</v>
      </c>
    </row>
    <row r="23" spans="1:12" x14ac:dyDescent="0.25">
      <c r="A23" s="30" t="s">
        <v>32</v>
      </c>
      <c r="B23" s="28">
        <v>82</v>
      </c>
      <c r="C23" s="34">
        <v>12</v>
      </c>
      <c r="D23" s="34">
        <v>181</v>
      </c>
      <c r="E23" s="34">
        <v>93</v>
      </c>
      <c r="F23" s="34">
        <v>0</v>
      </c>
      <c r="G23" s="34">
        <v>0</v>
      </c>
      <c r="H23" s="35">
        <v>13</v>
      </c>
      <c r="I23" s="35">
        <v>195</v>
      </c>
      <c r="J23" s="35">
        <v>89</v>
      </c>
      <c r="K23" s="35">
        <v>0</v>
      </c>
      <c r="L23" s="69">
        <v>0</v>
      </c>
    </row>
    <row r="24" spans="1:12" x14ac:dyDescent="0.25">
      <c r="A24" s="30" t="s">
        <v>44</v>
      </c>
      <c r="B24" s="28" t="s">
        <v>61</v>
      </c>
      <c r="C24" s="34">
        <v>11</v>
      </c>
      <c r="D24" s="34">
        <v>190</v>
      </c>
      <c r="E24" s="34">
        <v>117</v>
      </c>
      <c r="F24" s="34">
        <v>3</v>
      </c>
      <c r="G24" s="34">
        <v>0</v>
      </c>
      <c r="H24" s="35">
        <v>11</v>
      </c>
      <c r="I24" s="35">
        <v>190</v>
      </c>
      <c r="J24" s="35">
        <v>111</v>
      </c>
      <c r="K24" s="35">
        <v>10</v>
      </c>
      <c r="L24" s="69">
        <v>0</v>
      </c>
    </row>
    <row r="25" spans="1:12" x14ac:dyDescent="0.25">
      <c r="A25" s="30" t="s">
        <v>33</v>
      </c>
      <c r="B25" s="28">
        <v>75</v>
      </c>
      <c r="C25" s="34">
        <v>9</v>
      </c>
      <c r="D25" s="34">
        <v>119</v>
      </c>
      <c r="E25" s="34">
        <v>63</v>
      </c>
      <c r="F25" s="34">
        <v>0</v>
      </c>
      <c r="G25" s="34">
        <v>0</v>
      </c>
      <c r="H25" s="35">
        <v>9</v>
      </c>
      <c r="I25" s="35">
        <v>119</v>
      </c>
      <c r="J25" s="35">
        <v>51</v>
      </c>
      <c r="K25" s="35">
        <v>0</v>
      </c>
      <c r="L25" s="69">
        <v>0</v>
      </c>
    </row>
    <row r="26" spans="1:12" x14ac:dyDescent="0.25">
      <c r="A26" s="30" t="s">
        <v>34</v>
      </c>
      <c r="B26" s="28" t="s">
        <v>62</v>
      </c>
      <c r="C26" s="34">
        <v>30</v>
      </c>
      <c r="D26" s="34">
        <v>440</v>
      </c>
      <c r="E26" s="34">
        <v>251</v>
      </c>
      <c r="F26" s="34">
        <v>2</v>
      </c>
      <c r="G26" s="34">
        <v>0</v>
      </c>
      <c r="H26" s="35">
        <v>30</v>
      </c>
      <c r="I26" s="35">
        <v>440</v>
      </c>
      <c r="J26" s="35">
        <v>258</v>
      </c>
      <c r="K26" s="35">
        <v>2</v>
      </c>
      <c r="L26" s="69">
        <v>0</v>
      </c>
    </row>
    <row r="27" spans="1:12" x14ac:dyDescent="0.25">
      <c r="A27" s="30" t="s">
        <v>35</v>
      </c>
      <c r="B27" s="28">
        <v>55</v>
      </c>
      <c r="C27" s="34">
        <v>9</v>
      </c>
      <c r="D27" s="34">
        <v>128</v>
      </c>
      <c r="E27" s="34">
        <v>63</v>
      </c>
      <c r="F27" s="34">
        <v>0</v>
      </c>
      <c r="G27" s="34">
        <v>0</v>
      </c>
      <c r="H27" s="35">
        <v>9</v>
      </c>
      <c r="I27" s="35">
        <v>128</v>
      </c>
      <c r="J27" s="35">
        <v>63</v>
      </c>
      <c r="K27" s="35">
        <v>0</v>
      </c>
      <c r="L27" s="69">
        <v>0</v>
      </c>
    </row>
    <row r="28" spans="1:12" x14ac:dyDescent="0.25">
      <c r="A28" s="30" t="s">
        <v>36</v>
      </c>
      <c r="B28" s="28">
        <v>52</v>
      </c>
      <c r="C28" s="34">
        <v>13</v>
      </c>
      <c r="D28" s="34">
        <v>245</v>
      </c>
      <c r="E28" s="34">
        <v>131</v>
      </c>
      <c r="F28" s="34">
        <v>1</v>
      </c>
      <c r="G28" s="34">
        <v>0</v>
      </c>
      <c r="H28" s="35">
        <v>14</v>
      </c>
      <c r="I28" s="35">
        <v>226</v>
      </c>
      <c r="J28" s="35">
        <v>151</v>
      </c>
      <c r="K28" s="35">
        <v>1</v>
      </c>
      <c r="L28" s="69">
        <v>0</v>
      </c>
    </row>
    <row r="29" spans="1:12" x14ac:dyDescent="0.25">
      <c r="A29" s="30" t="s">
        <v>45</v>
      </c>
      <c r="B29" s="28" t="s">
        <v>63</v>
      </c>
      <c r="C29" s="34">
        <v>12</v>
      </c>
      <c r="D29" s="34">
        <v>192</v>
      </c>
      <c r="E29" s="34">
        <v>105</v>
      </c>
      <c r="F29" s="34">
        <v>0</v>
      </c>
      <c r="G29" s="34">
        <v>0</v>
      </c>
      <c r="H29" s="35">
        <v>12</v>
      </c>
      <c r="I29" s="35">
        <v>192</v>
      </c>
      <c r="J29" s="35">
        <v>108</v>
      </c>
      <c r="K29" s="35">
        <v>2</v>
      </c>
      <c r="L29" s="69">
        <v>0</v>
      </c>
    </row>
    <row r="30" spans="1:12" x14ac:dyDescent="0.25">
      <c r="A30" s="30" t="s">
        <v>37</v>
      </c>
      <c r="B30" s="28" t="s">
        <v>64</v>
      </c>
      <c r="C30" s="34">
        <v>14</v>
      </c>
      <c r="D30" s="34">
        <v>208</v>
      </c>
      <c r="E30" s="34">
        <v>134</v>
      </c>
      <c r="F30" s="34">
        <v>4</v>
      </c>
      <c r="G30" s="34">
        <v>0</v>
      </c>
      <c r="H30" s="35">
        <v>15</v>
      </c>
      <c r="I30" s="35">
        <v>213</v>
      </c>
      <c r="J30" s="35">
        <v>142</v>
      </c>
      <c r="K30" s="35">
        <v>3</v>
      </c>
      <c r="L30" s="69">
        <v>0</v>
      </c>
    </row>
    <row r="31" spans="1:12" x14ac:dyDescent="0.25">
      <c r="A31" s="30" t="s">
        <v>38</v>
      </c>
      <c r="B31" s="28" t="s">
        <v>65</v>
      </c>
      <c r="C31" s="34">
        <v>12</v>
      </c>
      <c r="D31" s="34">
        <v>195</v>
      </c>
      <c r="E31" s="34">
        <v>103</v>
      </c>
      <c r="F31" s="34">
        <v>2</v>
      </c>
      <c r="G31" s="34">
        <v>0</v>
      </c>
      <c r="H31" s="35">
        <v>13</v>
      </c>
      <c r="I31" s="35">
        <v>193</v>
      </c>
      <c r="J31" s="35">
        <v>107</v>
      </c>
      <c r="K31" s="35">
        <v>1</v>
      </c>
      <c r="L31" s="69">
        <v>0</v>
      </c>
    </row>
    <row r="32" spans="1:12" ht="15.75" thickBot="1" x14ac:dyDescent="0.3">
      <c r="A32" s="32" t="s">
        <v>39</v>
      </c>
      <c r="B32" s="33"/>
      <c r="C32" s="52">
        <v>327</v>
      </c>
      <c r="D32" s="52">
        <v>5257</v>
      </c>
      <c r="E32" s="52">
        <v>2902</v>
      </c>
      <c r="F32" s="52">
        <v>59</v>
      </c>
      <c r="G32" s="52">
        <v>54</v>
      </c>
      <c r="H32" s="38">
        <v>340</v>
      </c>
      <c r="I32" s="38">
        <v>5345</v>
      </c>
      <c r="J32" s="38">
        <v>2985</v>
      </c>
      <c r="K32" s="38">
        <v>72</v>
      </c>
      <c r="L32" s="71">
        <v>68</v>
      </c>
    </row>
  </sheetData>
  <mergeCells count="11">
    <mergeCell ref="J4:L4"/>
    <mergeCell ref="A1:L1"/>
    <mergeCell ref="A3:A5"/>
    <mergeCell ref="B3:B5"/>
    <mergeCell ref="C3:G3"/>
    <mergeCell ref="H3:L3"/>
    <mergeCell ref="C4:C5"/>
    <mergeCell ref="D4:D5"/>
    <mergeCell ref="E4:G4"/>
    <mergeCell ref="H4:H5"/>
    <mergeCell ref="I4:I5"/>
  </mergeCells>
  <pageMargins left="0.7" right="0.7" top="0.75" bottom="0.75" header="0.3" footer="0.3"/>
  <pageSetup paperSize="9" orientation="landscape" r:id="rId1"/>
  <headerFooter>
    <oddFooter>&amp;L&amp;9 &amp;X1&amp;XBased on first 2 digits of postal code&amp;8
Modification or use of the Contents for any other purpose will be a violation of ECDA's copyright. This publication may not be reproduced or appropriated in any manner without written permission of ECDA.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CHILD CARE SERVICES</vt:lpstr>
      <vt:lpstr>CHILD CARE SERVICES HOUSING</vt:lpstr>
      <vt:lpstr>CHILD CARE CENTRES</vt:lpstr>
      <vt:lpstr>INFANT CARE SERVICES</vt:lpstr>
      <vt:lpstr>INFANT CARE SERVICES HOUSING</vt:lpstr>
    </vt:vector>
  </TitlesOfParts>
  <Company>Singapore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STEPHANIEC</dc:creator>
  <cp:lastModifiedBy>Xie Yilin (DSI)</cp:lastModifiedBy>
  <cp:lastPrinted>2014-04-24T03:10:15Z</cp:lastPrinted>
  <dcterms:created xsi:type="dcterms:W3CDTF">2014-02-13T07:19:24Z</dcterms:created>
  <dcterms:modified xsi:type="dcterms:W3CDTF">2014-08-14T10:23:47Z</dcterms:modified>
</cp:coreProperties>
</file>