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tylty\Downloads\"/>
    </mc:Choice>
  </mc:AlternateContent>
  <xr:revisionPtr revIDLastSave="0" documentId="13_ncr:1_{42E34FE5-6295-417B-9ABC-975FE7FBC120}" xr6:coauthVersionLast="47" xr6:coauthVersionMax="47" xr10:uidLastSave="{00000000-0000-0000-0000-000000000000}"/>
  <bookViews>
    <workbookView xWindow="-120" yWindow="-120" windowWidth="51840" windowHeight="21840" tabRatio="991" activeTab="4" xr2:uid="{00000000-000D-0000-FFFF-FFFF00000000}"/>
  </bookViews>
  <sheets>
    <sheet name="Summary Statitics " sheetId="12" r:id="rId1"/>
    <sheet name="GDP Per Capita" sheetId="3" r:id="rId2"/>
    <sheet name="Access to Electricity (% pop)" sheetId="5" r:id="rId3"/>
    <sheet name="Undernurishment (% pop)" sheetId="6" r:id="rId4"/>
    <sheet name="Primary School Enrollment (%net" sheetId="7" r:id="rId5"/>
    <sheet name="Secondary School Enrollment (%n" sheetId="8" r:id="rId6"/>
    <sheet name="Tertiary School Enrollment (%g)" sheetId="9" r:id="rId7"/>
    <sheet name="Individuals Using Internet (%)" sheetId="15" r:id="rId8"/>
    <sheet name="Pupil-Teacher Ratio (Primary)" sheetId="16" r:id="rId9"/>
    <sheet name="Pupil-Teacher Ratio (Secondary)" sheetId="17" r:id="rId10"/>
    <sheet name="Pupil-Teacher Ratio (Tertiary)" sheetId="18" r:id="rId11"/>
    <sheet name="Trained Teacher % Primary" sheetId="13" r:id="rId12"/>
    <sheet name="Trained Teacher % Secondary" sheetId="14" r:id="rId13"/>
    <sheet name="Gov. Spending on Edu (% of GDP)" sheetId="19" r:id="rId14"/>
    <sheet name="Literacy Rates (Age 15+)" sheetId="20" r:id="rId15"/>
  </sheets>
  <externalReferences>
    <externalReference r:id="rId16"/>
    <externalReference r:id="rId17"/>
  </externalReferences>
  <definedNames>
    <definedName name="_xlnm._FilterDatabase" localSheetId="2" hidden="1">'Access to Electricity (% pop)'!$A$1:$I$209</definedName>
    <definedName name="_xlnm._FilterDatabase" localSheetId="1" hidden="1">'GDP Per Capita'!$A$1:$I$211</definedName>
    <definedName name="_xlnm._FilterDatabase" localSheetId="13" hidden="1">'Gov. Spending on Edu (% of GDP)'!$A$1:$I$177</definedName>
    <definedName name="_xlnm._FilterDatabase" localSheetId="14" hidden="1">'Literacy Rates (Age 15+)'!$A$1:$I$122</definedName>
    <definedName name="_xlnm._FilterDatabase" localSheetId="4" hidden="1">'Primary School Enrollment (%net'!$A$1:$I$163</definedName>
    <definedName name="_xlnm._FilterDatabase" localSheetId="5" hidden="1">'Secondary School Enrollment (%n'!$A$1:$I$151</definedName>
    <definedName name="_xlnm._FilterDatabase" localSheetId="6" hidden="1">'Tertiary School Enrollment (%g)'!$A$1:$I$157</definedName>
    <definedName name="_xlnm._FilterDatabase" localSheetId="11" hidden="1">'Trained Teacher % Primary'!$A$1:$I$119</definedName>
    <definedName name="_xlnm._FilterDatabase" localSheetId="12" hidden="1">'Trained Teacher % Secondary'!$A$1:$I$98</definedName>
    <definedName name="_xlnm._FilterDatabase" localSheetId="3" hidden="1">'Undernurishment (% pop)'!$A$1:$I$159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4" i="12" l="1"/>
  <c r="C14" i="12"/>
  <c r="B14" i="12"/>
  <c r="D13" i="12"/>
  <c r="C13" i="12"/>
  <c r="B13" i="12"/>
  <c r="D10" i="12"/>
  <c r="C10" i="12"/>
  <c r="B10" i="12"/>
  <c r="D9" i="12"/>
  <c r="C9" i="12"/>
  <c r="B9" i="12"/>
  <c r="D8" i="12"/>
  <c r="C8" i="12"/>
  <c r="B8" i="12"/>
  <c r="D7" i="12"/>
  <c r="C7" i="12"/>
  <c r="B7" i="12"/>
  <c r="AL6" i="3" l="1"/>
  <c r="AL5" i="3"/>
  <c r="AL4" i="3"/>
  <c r="L21" i="20"/>
  <c r="L20" i="20"/>
  <c r="L19" i="20"/>
  <c r="L22" i="19"/>
  <c r="L21" i="19"/>
  <c r="L20" i="19"/>
  <c r="I135" i="18"/>
  <c r="I134" i="18"/>
  <c r="I133" i="18"/>
  <c r="I132" i="18"/>
  <c r="I131" i="18"/>
  <c r="I130" i="18"/>
  <c r="I129" i="18"/>
  <c r="I128" i="18"/>
  <c r="I127" i="18"/>
  <c r="I126" i="18"/>
  <c r="I125" i="18"/>
  <c r="I124" i="18"/>
  <c r="I123" i="18"/>
  <c r="I122" i="18"/>
  <c r="I121" i="18"/>
  <c r="I120" i="18"/>
  <c r="I119" i="18"/>
  <c r="I118" i="18"/>
  <c r="I117" i="18"/>
  <c r="I116" i="18"/>
  <c r="I115" i="18"/>
  <c r="I114" i="18"/>
  <c r="I113" i="18"/>
  <c r="I112" i="18"/>
  <c r="I111" i="18"/>
  <c r="I110" i="18"/>
  <c r="I109" i="18"/>
  <c r="I108" i="18"/>
  <c r="I107" i="18"/>
  <c r="I106" i="18"/>
  <c r="I105" i="18"/>
  <c r="I104" i="18"/>
  <c r="I103" i="18"/>
  <c r="I102" i="18"/>
  <c r="I101" i="18"/>
  <c r="I100" i="18"/>
  <c r="I99" i="18"/>
  <c r="I98" i="18"/>
  <c r="I97" i="18"/>
  <c r="I96" i="18"/>
  <c r="I95" i="18"/>
  <c r="I94" i="18"/>
  <c r="I93" i="18"/>
  <c r="I92" i="18"/>
  <c r="I91" i="18"/>
  <c r="I90" i="18"/>
  <c r="I89" i="18"/>
  <c r="I88" i="18"/>
  <c r="I87" i="18"/>
  <c r="I86" i="18"/>
  <c r="I85" i="18"/>
  <c r="I84" i="18"/>
  <c r="I83" i="18"/>
  <c r="I82" i="18"/>
  <c r="I81" i="18"/>
  <c r="I80" i="18"/>
  <c r="I79" i="18"/>
  <c r="I78" i="18"/>
  <c r="I77" i="18"/>
  <c r="I76" i="18"/>
  <c r="I75" i="18"/>
  <c r="I74" i="18"/>
  <c r="I73" i="18"/>
  <c r="I72" i="18"/>
  <c r="I71" i="18"/>
  <c r="I70" i="18"/>
  <c r="I69" i="18"/>
  <c r="I68" i="18"/>
  <c r="I67" i="18"/>
  <c r="I66" i="18"/>
  <c r="I65" i="18"/>
  <c r="I64" i="18"/>
  <c r="I63" i="18"/>
  <c r="I62" i="18"/>
  <c r="I61" i="18"/>
  <c r="I60" i="18"/>
  <c r="I59" i="18"/>
  <c r="I58" i="18"/>
  <c r="I57" i="18"/>
  <c r="I56" i="18"/>
  <c r="I55" i="18"/>
  <c r="I54" i="18"/>
  <c r="I53" i="18"/>
  <c r="I52" i="18"/>
  <c r="I51" i="18"/>
  <c r="I50" i="18"/>
  <c r="I49" i="18"/>
  <c r="I48" i="18"/>
  <c r="I47" i="18"/>
  <c r="I46" i="18"/>
  <c r="I45" i="18"/>
  <c r="I44" i="18"/>
  <c r="I43" i="18"/>
  <c r="I42" i="18"/>
  <c r="I41" i="18"/>
  <c r="I40" i="18"/>
  <c r="I39" i="18"/>
  <c r="I38" i="18"/>
  <c r="I37" i="18"/>
  <c r="I36" i="18"/>
  <c r="I35" i="18"/>
  <c r="I34" i="18"/>
  <c r="I33" i="18"/>
  <c r="I32" i="18"/>
  <c r="I31" i="18"/>
  <c r="I30" i="18"/>
  <c r="I29" i="18"/>
  <c r="I28" i="18"/>
  <c r="I27" i="18"/>
  <c r="I26" i="18"/>
  <c r="I25" i="18"/>
  <c r="I24" i="18"/>
  <c r="I23" i="18"/>
  <c r="I22" i="18"/>
  <c r="I21" i="18"/>
  <c r="L21" i="18" s="1"/>
  <c r="I20" i="18"/>
  <c r="I19" i="18"/>
  <c r="I18" i="18"/>
  <c r="I17" i="18"/>
  <c r="I16" i="18"/>
  <c r="I15" i="18"/>
  <c r="I14" i="18"/>
  <c r="I13" i="18"/>
  <c r="I12" i="18"/>
  <c r="I11" i="18"/>
  <c r="I10" i="18"/>
  <c r="I9" i="18"/>
  <c r="I8" i="18"/>
  <c r="I7" i="18"/>
  <c r="I6" i="18"/>
  <c r="I5" i="18"/>
  <c r="I4" i="18"/>
  <c r="I3" i="18"/>
  <c r="I2" i="18"/>
  <c r="I148" i="17"/>
  <c r="I147" i="17"/>
  <c r="I146" i="17"/>
  <c r="I145" i="17"/>
  <c r="I144" i="17"/>
  <c r="I143" i="17"/>
  <c r="I142" i="17"/>
  <c r="I141" i="17"/>
  <c r="I140" i="17"/>
  <c r="I139" i="17"/>
  <c r="I138" i="17"/>
  <c r="I137" i="17"/>
  <c r="I136" i="17"/>
  <c r="I135" i="17"/>
  <c r="I134" i="17"/>
  <c r="I133" i="17"/>
  <c r="I132" i="17"/>
  <c r="I131" i="17"/>
  <c r="I130" i="17"/>
  <c r="I129" i="17"/>
  <c r="I128" i="17"/>
  <c r="I127" i="17"/>
  <c r="I126" i="17"/>
  <c r="I125" i="17"/>
  <c r="I124" i="17"/>
  <c r="I123" i="17"/>
  <c r="I122" i="17"/>
  <c r="I121" i="17"/>
  <c r="I120" i="17"/>
  <c r="I119" i="17"/>
  <c r="I118" i="17"/>
  <c r="I117" i="17"/>
  <c r="I116" i="17"/>
  <c r="I115" i="17"/>
  <c r="I114" i="17"/>
  <c r="I113" i="17"/>
  <c r="I112" i="17"/>
  <c r="I111" i="17"/>
  <c r="I110" i="17"/>
  <c r="I109" i="17"/>
  <c r="I108" i="17"/>
  <c r="I107" i="17"/>
  <c r="I106" i="17"/>
  <c r="I105" i="17"/>
  <c r="I104" i="17"/>
  <c r="I103" i="17"/>
  <c r="I102" i="17"/>
  <c r="I101" i="17"/>
  <c r="I100" i="17"/>
  <c r="I99" i="17"/>
  <c r="I98" i="17"/>
  <c r="I97" i="17"/>
  <c r="I96" i="17"/>
  <c r="I95" i="17"/>
  <c r="I94" i="17"/>
  <c r="I93" i="17"/>
  <c r="I92" i="17"/>
  <c r="I91" i="17"/>
  <c r="I90" i="17"/>
  <c r="I89" i="17"/>
  <c r="I88" i="17"/>
  <c r="I87" i="17"/>
  <c r="I86" i="17"/>
  <c r="I85" i="17"/>
  <c r="I84" i="17"/>
  <c r="I83" i="17"/>
  <c r="I82" i="17"/>
  <c r="I81" i="17"/>
  <c r="I80" i="17"/>
  <c r="I79" i="17"/>
  <c r="I78" i="17"/>
  <c r="I77" i="17"/>
  <c r="I76" i="17"/>
  <c r="I75" i="17"/>
  <c r="I74" i="17"/>
  <c r="I73" i="17"/>
  <c r="I72" i="17"/>
  <c r="I71" i="17"/>
  <c r="I70" i="17"/>
  <c r="I69" i="17"/>
  <c r="I68" i="17"/>
  <c r="I67" i="17"/>
  <c r="I66" i="17"/>
  <c r="I65" i="17"/>
  <c r="I64" i="17"/>
  <c r="I63" i="17"/>
  <c r="I62" i="17"/>
  <c r="I61" i="17"/>
  <c r="I60" i="17"/>
  <c r="I59" i="17"/>
  <c r="I58" i="17"/>
  <c r="I57" i="17"/>
  <c r="I56" i="17"/>
  <c r="I55" i="17"/>
  <c r="I54" i="17"/>
  <c r="I53" i="17"/>
  <c r="I52" i="17"/>
  <c r="I51" i="17"/>
  <c r="I50" i="17"/>
  <c r="I49" i="17"/>
  <c r="I48" i="17"/>
  <c r="I47" i="17"/>
  <c r="I46" i="17"/>
  <c r="I45" i="17"/>
  <c r="I44" i="17"/>
  <c r="I43" i="17"/>
  <c r="I42" i="17"/>
  <c r="I41" i="17"/>
  <c r="I40" i="17"/>
  <c r="I39" i="17"/>
  <c r="I38" i="17"/>
  <c r="I37" i="17"/>
  <c r="I36" i="17"/>
  <c r="I35" i="17"/>
  <c r="I34" i="17"/>
  <c r="I33" i="17"/>
  <c r="I32" i="17"/>
  <c r="I31" i="17"/>
  <c r="I30" i="17"/>
  <c r="I29" i="17"/>
  <c r="I28" i="17"/>
  <c r="I27" i="17"/>
  <c r="I26" i="17"/>
  <c r="I25" i="17"/>
  <c r="I24" i="17"/>
  <c r="I23" i="17"/>
  <c r="I22" i="17"/>
  <c r="I21" i="17"/>
  <c r="I20" i="17"/>
  <c r="I19" i="17"/>
  <c r="I18" i="17"/>
  <c r="I17" i="17"/>
  <c r="I16" i="17"/>
  <c r="I15" i="17"/>
  <c r="I14" i="17"/>
  <c r="I13" i="17"/>
  <c r="I12" i="17"/>
  <c r="I11" i="17"/>
  <c r="I10" i="17"/>
  <c r="I9" i="17"/>
  <c r="I8" i="17"/>
  <c r="I7" i="17"/>
  <c r="I6" i="17"/>
  <c r="I5" i="17"/>
  <c r="I4" i="17"/>
  <c r="I3" i="17"/>
  <c r="I2" i="17"/>
  <c r="I171" i="16"/>
  <c r="I170" i="16"/>
  <c r="I169" i="16"/>
  <c r="I168" i="16"/>
  <c r="I167" i="16"/>
  <c r="I166" i="16"/>
  <c r="I165" i="16"/>
  <c r="I164" i="16"/>
  <c r="I163" i="16"/>
  <c r="I162" i="16"/>
  <c r="I161" i="16"/>
  <c r="I160" i="16"/>
  <c r="I159" i="16"/>
  <c r="I158" i="16"/>
  <c r="I157" i="16"/>
  <c r="I156" i="16"/>
  <c r="I155" i="16"/>
  <c r="I154" i="16"/>
  <c r="I153" i="16"/>
  <c r="I152" i="16"/>
  <c r="I151" i="16"/>
  <c r="I150" i="16"/>
  <c r="I149" i="16"/>
  <c r="I148" i="16"/>
  <c r="I147" i="16"/>
  <c r="I146" i="16"/>
  <c r="I145" i="16"/>
  <c r="I144" i="16"/>
  <c r="I143" i="16"/>
  <c r="I142" i="16"/>
  <c r="I141" i="16"/>
  <c r="I140" i="16"/>
  <c r="I139" i="16"/>
  <c r="I138" i="16"/>
  <c r="I137" i="16"/>
  <c r="I136" i="16"/>
  <c r="I135" i="16"/>
  <c r="I134" i="16"/>
  <c r="I133" i="16"/>
  <c r="I132" i="16"/>
  <c r="I131" i="16"/>
  <c r="I130" i="16"/>
  <c r="I129" i="16"/>
  <c r="I128" i="16"/>
  <c r="I127" i="16"/>
  <c r="I126" i="16"/>
  <c r="I125" i="16"/>
  <c r="I124" i="16"/>
  <c r="I123" i="16"/>
  <c r="I122" i="16"/>
  <c r="I121" i="16"/>
  <c r="I120" i="16"/>
  <c r="I119" i="16"/>
  <c r="I118" i="16"/>
  <c r="I117" i="16"/>
  <c r="I116" i="16"/>
  <c r="I115" i="16"/>
  <c r="I114" i="16"/>
  <c r="I113" i="16"/>
  <c r="I112" i="16"/>
  <c r="I111" i="16"/>
  <c r="I110" i="16"/>
  <c r="I109" i="16"/>
  <c r="I108" i="16"/>
  <c r="I107" i="16"/>
  <c r="I106" i="16"/>
  <c r="I105" i="16"/>
  <c r="I104" i="16"/>
  <c r="I103" i="16"/>
  <c r="I102" i="16"/>
  <c r="I101" i="16"/>
  <c r="I100" i="16"/>
  <c r="I99" i="16"/>
  <c r="I98" i="16"/>
  <c r="I97" i="16"/>
  <c r="I96" i="16"/>
  <c r="I95" i="16"/>
  <c r="I94" i="16"/>
  <c r="I93" i="16"/>
  <c r="I92" i="16"/>
  <c r="I91" i="16"/>
  <c r="I90" i="16"/>
  <c r="I89" i="16"/>
  <c r="I88" i="16"/>
  <c r="I87" i="16"/>
  <c r="I86" i="16"/>
  <c r="I85" i="16"/>
  <c r="I84" i="16"/>
  <c r="I83" i="16"/>
  <c r="I82" i="16"/>
  <c r="I81" i="16"/>
  <c r="I80" i="16"/>
  <c r="I79" i="16"/>
  <c r="I78" i="16"/>
  <c r="I77" i="16"/>
  <c r="I76" i="16"/>
  <c r="I75" i="16"/>
  <c r="I74" i="16"/>
  <c r="I73" i="16"/>
  <c r="I72" i="16"/>
  <c r="I71" i="16"/>
  <c r="I70" i="16"/>
  <c r="I69" i="16"/>
  <c r="I68" i="16"/>
  <c r="I67" i="16"/>
  <c r="I66" i="16"/>
  <c r="I65" i="16"/>
  <c r="I64" i="16"/>
  <c r="I63" i="16"/>
  <c r="I62" i="16"/>
  <c r="I61" i="16"/>
  <c r="I60" i="16"/>
  <c r="I59" i="16"/>
  <c r="I58" i="16"/>
  <c r="I57" i="16"/>
  <c r="I56" i="16"/>
  <c r="I55" i="16"/>
  <c r="I54" i="16"/>
  <c r="I53" i="16"/>
  <c r="I52" i="16"/>
  <c r="I51" i="16"/>
  <c r="I50" i="16"/>
  <c r="I49" i="16"/>
  <c r="I48" i="16"/>
  <c r="I47" i="16"/>
  <c r="I46" i="16"/>
  <c r="I45" i="16"/>
  <c r="I44" i="16"/>
  <c r="I43" i="16"/>
  <c r="I42" i="16"/>
  <c r="I41" i="16"/>
  <c r="I40" i="16"/>
  <c r="I39" i="16"/>
  <c r="I38" i="16"/>
  <c r="I37" i="16"/>
  <c r="I36" i="16"/>
  <c r="I35" i="16"/>
  <c r="I34" i="16"/>
  <c r="I33" i="16"/>
  <c r="I32" i="16"/>
  <c r="I31" i="16"/>
  <c r="I30" i="16"/>
  <c r="I29" i="16"/>
  <c r="I28" i="16"/>
  <c r="I27" i="16"/>
  <c r="I26" i="16"/>
  <c r="I25" i="16"/>
  <c r="I24" i="16"/>
  <c r="I23" i="16"/>
  <c r="I22" i="16"/>
  <c r="I21" i="16"/>
  <c r="I20" i="16"/>
  <c r="I19" i="16"/>
  <c r="I18" i="16"/>
  <c r="I17" i="16"/>
  <c r="I16" i="16"/>
  <c r="I15" i="16"/>
  <c r="I14" i="16"/>
  <c r="I13" i="16"/>
  <c r="I12" i="16"/>
  <c r="I11" i="16"/>
  <c r="I10" i="16"/>
  <c r="I9" i="16"/>
  <c r="I8" i="16"/>
  <c r="I7" i="16"/>
  <c r="I6" i="16"/>
  <c r="I5" i="16"/>
  <c r="I4" i="16"/>
  <c r="I3" i="16"/>
  <c r="I2" i="16"/>
  <c r="I200" i="15"/>
  <c r="I199" i="15"/>
  <c r="I198" i="15"/>
  <c r="I197" i="15"/>
  <c r="I196" i="15"/>
  <c r="I195" i="15"/>
  <c r="I194" i="15"/>
  <c r="I193" i="15"/>
  <c r="I192" i="15"/>
  <c r="I191" i="15"/>
  <c r="I190" i="15"/>
  <c r="I189" i="15"/>
  <c r="I188" i="15"/>
  <c r="I187" i="15"/>
  <c r="I186" i="15"/>
  <c r="I185" i="15"/>
  <c r="I184" i="15"/>
  <c r="I183" i="15"/>
  <c r="I182" i="15"/>
  <c r="I181" i="15"/>
  <c r="I180" i="15"/>
  <c r="I179" i="15"/>
  <c r="I178" i="15"/>
  <c r="I177" i="15"/>
  <c r="I176" i="15"/>
  <c r="I175" i="15"/>
  <c r="I174" i="15"/>
  <c r="I173" i="15"/>
  <c r="I172" i="15"/>
  <c r="I171" i="15"/>
  <c r="I170" i="15"/>
  <c r="I169" i="15"/>
  <c r="I168" i="15"/>
  <c r="I167" i="15"/>
  <c r="I166" i="15"/>
  <c r="I165" i="15"/>
  <c r="I164" i="15"/>
  <c r="I163" i="15"/>
  <c r="I162" i="15"/>
  <c r="I161" i="15"/>
  <c r="I160" i="15"/>
  <c r="I159" i="15"/>
  <c r="I158" i="15"/>
  <c r="I157" i="15"/>
  <c r="I156" i="15"/>
  <c r="I155" i="15"/>
  <c r="I154" i="15"/>
  <c r="I153" i="15"/>
  <c r="I152" i="15"/>
  <c r="I151" i="15"/>
  <c r="I150" i="15"/>
  <c r="I149" i="15"/>
  <c r="I148" i="15"/>
  <c r="I147" i="15"/>
  <c r="I146" i="15"/>
  <c r="I145" i="15"/>
  <c r="I144" i="15"/>
  <c r="I143" i="15"/>
  <c r="I142" i="15"/>
  <c r="I141" i="15"/>
  <c r="I140" i="15"/>
  <c r="I139" i="15"/>
  <c r="I138" i="15"/>
  <c r="I137" i="15"/>
  <c r="I136" i="15"/>
  <c r="I135" i="15"/>
  <c r="I134" i="15"/>
  <c r="I133" i="15"/>
  <c r="I132" i="15"/>
  <c r="I131" i="15"/>
  <c r="I130" i="15"/>
  <c r="I129" i="15"/>
  <c r="I128" i="15"/>
  <c r="I127" i="15"/>
  <c r="I126" i="15"/>
  <c r="I125" i="15"/>
  <c r="I124" i="15"/>
  <c r="I123" i="15"/>
  <c r="I122" i="15"/>
  <c r="I121" i="15"/>
  <c r="I120" i="15"/>
  <c r="I119" i="15"/>
  <c r="I118" i="15"/>
  <c r="I117" i="15"/>
  <c r="I116" i="15"/>
  <c r="I115" i="15"/>
  <c r="I114" i="15"/>
  <c r="I113" i="15"/>
  <c r="I112" i="15"/>
  <c r="I111" i="15"/>
  <c r="I110" i="15"/>
  <c r="I109" i="15"/>
  <c r="I108" i="15"/>
  <c r="I107" i="15"/>
  <c r="I106" i="15"/>
  <c r="I105" i="15"/>
  <c r="I104" i="15"/>
  <c r="I103" i="15"/>
  <c r="I102" i="15"/>
  <c r="I101" i="15"/>
  <c r="I100" i="15"/>
  <c r="I99" i="15"/>
  <c r="I98" i="15"/>
  <c r="I97" i="15"/>
  <c r="I96" i="15"/>
  <c r="I95" i="15"/>
  <c r="I94" i="15"/>
  <c r="I93" i="15"/>
  <c r="I92" i="15"/>
  <c r="I91" i="15"/>
  <c r="I90" i="15"/>
  <c r="I89" i="15"/>
  <c r="I88" i="15"/>
  <c r="I87" i="15"/>
  <c r="I86" i="15"/>
  <c r="I85" i="15"/>
  <c r="I84" i="15"/>
  <c r="I83" i="15"/>
  <c r="I82" i="15"/>
  <c r="I81" i="15"/>
  <c r="I80" i="15"/>
  <c r="I79" i="15"/>
  <c r="I78" i="15"/>
  <c r="I77" i="15"/>
  <c r="I76" i="15"/>
  <c r="I75" i="15"/>
  <c r="I74" i="15"/>
  <c r="I73" i="15"/>
  <c r="I72" i="15"/>
  <c r="I71" i="15"/>
  <c r="I70" i="15"/>
  <c r="I69" i="15"/>
  <c r="I68" i="15"/>
  <c r="I67" i="15"/>
  <c r="I66" i="15"/>
  <c r="I65" i="15"/>
  <c r="I64" i="15"/>
  <c r="I63" i="15"/>
  <c r="I62" i="15"/>
  <c r="I61" i="15"/>
  <c r="I60" i="15"/>
  <c r="I59" i="15"/>
  <c r="I58" i="15"/>
  <c r="I57" i="15"/>
  <c r="I56" i="15"/>
  <c r="I55" i="15"/>
  <c r="I54" i="15"/>
  <c r="I53" i="15"/>
  <c r="I52" i="15"/>
  <c r="I51" i="15"/>
  <c r="I50" i="15"/>
  <c r="I49" i="15"/>
  <c r="I48" i="15"/>
  <c r="I47" i="15"/>
  <c r="I46" i="15"/>
  <c r="I45" i="15"/>
  <c r="I44" i="15"/>
  <c r="I43" i="15"/>
  <c r="I42" i="15"/>
  <c r="I41" i="15"/>
  <c r="I40" i="15"/>
  <c r="I39" i="15"/>
  <c r="I38" i="15"/>
  <c r="I37" i="15"/>
  <c r="I36" i="15"/>
  <c r="I35" i="15"/>
  <c r="I34" i="15"/>
  <c r="I33" i="15"/>
  <c r="I32" i="15"/>
  <c r="I31" i="15"/>
  <c r="I30" i="15"/>
  <c r="I29" i="15"/>
  <c r="I28" i="15"/>
  <c r="I27" i="15"/>
  <c r="I26" i="15"/>
  <c r="I25" i="15"/>
  <c r="I24" i="15"/>
  <c r="I23" i="15"/>
  <c r="I22" i="15"/>
  <c r="I21" i="15"/>
  <c r="I20" i="15"/>
  <c r="I19" i="15"/>
  <c r="I18" i="15"/>
  <c r="I17" i="15"/>
  <c r="I16" i="15"/>
  <c r="I15" i="15"/>
  <c r="I14" i="15"/>
  <c r="I13" i="15"/>
  <c r="I12" i="15"/>
  <c r="I11" i="15"/>
  <c r="I10" i="15"/>
  <c r="I9" i="15"/>
  <c r="I8" i="15"/>
  <c r="I7" i="15"/>
  <c r="I6" i="15"/>
  <c r="I5" i="15"/>
  <c r="I4" i="15"/>
  <c r="I3" i="15"/>
  <c r="I2" i="15"/>
  <c r="D2" i="14"/>
  <c r="I2" i="14" s="1"/>
  <c r="E2" i="14"/>
  <c r="F2" i="14"/>
  <c r="G2" i="14"/>
  <c r="H2" i="14"/>
  <c r="D3" i="14"/>
  <c r="I3" i="14" s="1"/>
  <c r="E3" i="14"/>
  <c r="F3" i="14"/>
  <c r="G3" i="14"/>
  <c r="H3" i="14"/>
  <c r="D4" i="14"/>
  <c r="E4" i="14"/>
  <c r="F4" i="14"/>
  <c r="G4" i="14"/>
  <c r="H4" i="14"/>
  <c r="D5" i="14"/>
  <c r="E5" i="14"/>
  <c r="F5" i="14"/>
  <c r="G5" i="14"/>
  <c r="H5" i="14"/>
  <c r="D6" i="14"/>
  <c r="E6" i="14"/>
  <c r="F6" i="14"/>
  <c r="G6" i="14"/>
  <c r="H6" i="14"/>
  <c r="D7" i="14"/>
  <c r="E7" i="14"/>
  <c r="F7" i="14"/>
  <c r="G7" i="14"/>
  <c r="H7" i="14"/>
  <c r="D8" i="14"/>
  <c r="E8" i="14"/>
  <c r="F8" i="14"/>
  <c r="G8" i="14"/>
  <c r="H8" i="14"/>
  <c r="D9" i="14"/>
  <c r="E9" i="14"/>
  <c r="F9" i="14"/>
  <c r="G9" i="14"/>
  <c r="H9" i="14"/>
  <c r="D10" i="14"/>
  <c r="E10" i="14"/>
  <c r="F10" i="14"/>
  <c r="G10" i="14"/>
  <c r="H10" i="14"/>
  <c r="D11" i="14"/>
  <c r="E11" i="14"/>
  <c r="F11" i="14"/>
  <c r="G11" i="14"/>
  <c r="H11" i="14"/>
  <c r="D12" i="14"/>
  <c r="E12" i="14"/>
  <c r="F12" i="14"/>
  <c r="G12" i="14"/>
  <c r="H12" i="14"/>
  <c r="D13" i="14"/>
  <c r="E13" i="14"/>
  <c r="F13" i="14"/>
  <c r="G13" i="14"/>
  <c r="H13" i="14"/>
  <c r="D14" i="14"/>
  <c r="E14" i="14"/>
  <c r="F14" i="14"/>
  <c r="G14" i="14"/>
  <c r="H14" i="14"/>
  <c r="D15" i="14"/>
  <c r="E15" i="14"/>
  <c r="F15" i="14"/>
  <c r="G15" i="14"/>
  <c r="H15" i="14"/>
  <c r="D16" i="14"/>
  <c r="E16" i="14"/>
  <c r="F16" i="14"/>
  <c r="G16" i="14"/>
  <c r="H16" i="14"/>
  <c r="D17" i="14"/>
  <c r="E17" i="14"/>
  <c r="F17" i="14"/>
  <c r="G17" i="14"/>
  <c r="H17" i="14"/>
  <c r="D18" i="14"/>
  <c r="E18" i="14"/>
  <c r="F18" i="14"/>
  <c r="G18" i="14"/>
  <c r="H18" i="14"/>
  <c r="D19" i="14"/>
  <c r="I19" i="14" s="1"/>
  <c r="E19" i="14"/>
  <c r="F19" i="14"/>
  <c r="G19" i="14"/>
  <c r="H19" i="14"/>
  <c r="D20" i="14"/>
  <c r="E20" i="14"/>
  <c r="F20" i="14"/>
  <c r="G20" i="14"/>
  <c r="H20" i="14"/>
  <c r="D21" i="14"/>
  <c r="E21" i="14"/>
  <c r="F21" i="14"/>
  <c r="G21" i="14"/>
  <c r="H21" i="14"/>
  <c r="D22" i="14"/>
  <c r="E22" i="14"/>
  <c r="F22" i="14"/>
  <c r="G22" i="14"/>
  <c r="H22" i="14"/>
  <c r="D23" i="14"/>
  <c r="E23" i="14"/>
  <c r="F23" i="14"/>
  <c r="G23" i="14"/>
  <c r="H23" i="14"/>
  <c r="D24" i="14"/>
  <c r="E24" i="14"/>
  <c r="F24" i="14"/>
  <c r="G24" i="14"/>
  <c r="H24" i="14"/>
  <c r="D25" i="14"/>
  <c r="E25" i="14"/>
  <c r="F25" i="14"/>
  <c r="G25" i="14"/>
  <c r="H25" i="14"/>
  <c r="D26" i="14"/>
  <c r="E26" i="14"/>
  <c r="F26" i="14"/>
  <c r="G26" i="14"/>
  <c r="H26" i="14"/>
  <c r="D27" i="14"/>
  <c r="I27" i="14" s="1"/>
  <c r="E27" i="14"/>
  <c r="F27" i="14"/>
  <c r="G27" i="14"/>
  <c r="H27" i="14"/>
  <c r="D28" i="14"/>
  <c r="E28" i="14"/>
  <c r="F28" i="14"/>
  <c r="G28" i="14"/>
  <c r="H28" i="14"/>
  <c r="D29" i="14"/>
  <c r="E29" i="14"/>
  <c r="F29" i="14"/>
  <c r="G29" i="14"/>
  <c r="H29" i="14"/>
  <c r="D30" i="14"/>
  <c r="E30" i="14"/>
  <c r="F30" i="14"/>
  <c r="G30" i="14"/>
  <c r="H30" i="14"/>
  <c r="D31" i="14"/>
  <c r="E31" i="14"/>
  <c r="F31" i="14"/>
  <c r="G31" i="14"/>
  <c r="H31" i="14"/>
  <c r="D32" i="14"/>
  <c r="E32" i="14"/>
  <c r="F32" i="14"/>
  <c r="G32" i="14"/>
  <c r="H32" i="14"/>
  <c r="D33" i="14"/>
  <c r="E33" i="14"/>
  <c r="F33" i="14"/>
  <c r="G33" i="14"/>
  <c r="H33" i="14"/>
  <c r="D34" i="14"/>
  <c r="E34" i="14"/>
  <c r="F34" i="14"/>
  <c r="G34" i="14"/>
  <c r="H34" i="14"/>
  <c r="D35" i="14"/>
  <c r="I35" i="14" s="1"/>
  <c r="E35" i="14"/>
  <c r="F35" i="14"/>
  <c r="G35" i="14"/>
  <c r="H35" i="14"/>
  <c r="D36" i="14"/>
  <c r="E36" i="14"/>
  <c r="F36" i="14"/>
  <c r="G36" i="14"/>
  <c r="H36" i="14"/>
  <c r="D37" i="14"/>
  <c r="E37" i="14"/>
  <c r="F37" i="14"/>
  <c r="G37" i="14"/>
  <c r="H37" i="14"/>
  <c r="D38" i="14"/>
  <c r="E38" i="14"/>
  <c r="F38" i="14"/>
  <c r="G38" i="14"/>
  <c r="H38" i="14"/>
  <c r="D39" i="14"/>
  <c r="E39" i="14"/>
  <c r="F39" i="14"/>
  <c r="G39" i="14"/>
  <c r="H39" i="14"/>
  <c r="D40" i="14"/>
  <c r="E40" i="14"/>
  <c r="F40" i="14"/>
  <c r="G40" i="14"/>
  <c r="H40" i="14"/>
  <c r="D41" i="14"/>
  <c r="E41" i="14"/>
  <c r="F41" i="14"/>
  <c r="G41" i="14"/>
  <c r="H41" i="14"/>
  <c r="D42" i="14"/>
  <c r="E42" i="14"/>
  <c r="F42" i="14"/>
  <c r="G42" i="14"/>
  <c r="H42" i="14"/>
  <c r="D43" i="14"/>
  <c r="I43" i="14" s="1"/>
  <c r="E43" i="14"/>
  <c r="F43" i="14"/>
  <c r="G43" i="14"/>
  <c r="H43" i="14"/>
  <c r="D44" i="14"/>
  <c r="E44" i="14"/>
  <c r="F44" i="14"/>
  <c r="G44" i="14"/>
  <c r="H44" i="14"/>
  <c r="D45" i="14"/>
  <c r="E45" i="14"/>
  <c r="F45" i="14"/>
  <c r="G45" i="14"/>
  <c r="H45" i="14"/>
  <c r="D46" i="14"/>
  <c r="E46" i="14"/>
  <c r="F46" i="14"/>
  <c r="G46" i="14"/>
  <c r="H46" i="14"/>
  <c r="D47" i="14"/>
  <c r="E47" i="14"/>
  <c r="F47" i="14"/>
  <c r="G47" i="14"/>
  <c r="H47" i="14"/>
  <c r="D48" i="14"/>
  <c r="E48" i="14"/>
  <c r="F48" i="14"/>
  <c r="G48" i="14"/>
  <c r="H48" i="14"/>
  <c r="D49" i="14"/>
  <c r="E49" i="14"/>
  <c r="F49" i="14"/>
  <c r="G49" i="14"/>
  <c r="H49" i="14"/>
  <c r="D50" i="14"/>
  <c r="E50" i="14"/>
  <c r="F50" i="14"/>
  <c r="G50" i="14"/>
  <c r="H50" i="14"/>
  <c r="D51" i="14"/>
  <c r="I51" i="14" s="1"/>
  <c r="E51" i="14"/>
  <c r="F51" i="14"/>
  <c r="G51" i="14"/>
  <c r="H51" i="14"/>
  <c r="D52" i="14"/>
  <c r="E52" i="14"/>
  <c r="F52" i="14"/>
  <c r="G52" i="14"/>
  <c r="H52" i="14"/>
  <c r="D53" i="14"/>
  <c r="E53" i="14"/>
  <c r="F53" i="14"/>
  <c r="G53" i="14"/>
  <c r="H53" i="14"/>
  <c r="D54" i="14"/>
  <c r="E54" i="14"/>
  <c r="F54" i="14"/>
  <c r="G54" i="14"/>
  <c r="H54" i="14"/>
  <c r="D55" i="14"/>
  <c r="E55" i="14"/>
  <c r="F55" i="14"/>
  <c r="G55" i="14"/>
  <c r="H55" i="14"/>
  <c r="D56" i="14"/>
  <c r="E56" i="14"/>
  <c r="F56" i="14"/>
  <c r="G56" i="14"/>
  <c r="H56" i="14"/>
  <c r="D57" i="14"/>
  <c r="E57" i="14"/>
  <c r="F57" i="14"/>
  <c r="G57" i="14"/>
  <c r="H57" i="14"/>
  <c r="D58" i="14"/>
  <c r="E58" i="14"/>
  <c r="F58" i="14"/>
  <c r="G58" i="14"/>
  <c r="H58" i="14"/>
  <c r="D59" i="14"/>
  <c r="I59" i="14" s="1"/>
  <c r="E59" i="14"/>
  <c r="F59" i="14"/>
  <c r="G59" i="14"/>
  <c r="H59" i="14"/>
  <c r="D60" i="14"/>
  <c r="E60" i="14"/>
  <c r="F60" i="14"/>
  <c r="G60" i="14"/>
  <c r="H60" i="14"/>
  <c r="D61" i="14"/>
  <c r="E61" i="14"/>
  <c r="F61" i="14"/>
  <c r="G61" i="14"/>
  <c r="H61" i="14"/>
  <c r="D62" i="14"/>
  <c r="E62" i="14"/>
  <c r="F62" i="14"/>
  <c r="G62" i="14"/>
  <c r="H62" i="14"/>
  <c r="D63" i="14"/>
  <c r="E63" i="14"/>
  <c r="F63" i="14"/>
  <c r="G63" i="14"/>
  <c r="H63" i="14"/>
  <c r="D64" i="14"/>
  <c r="E64" i="14"/>
  <c r="F64" i="14"/>
  <c r="G64" i="14"/>
  <c r="H64" i="14"/>
  <c r="D65" i="14"/>
  <c r="E65" i="14"/>
  <c r="F65" i="14"/>
  <c r="G65" i="14"/>
  <c r="H65" i="14"/>
  <c r="D66" i="14"/>
  <c r="E66" i="14"/>
  <c r="F66" i="14"/>
  <c r="G66" i="14"/>
  <c r="H66" i="14"/>
  <c r="D67" i="14"/>
  <c r="I67" i="14" s="1"/>
  <c r="E67" i="14"/>
  <c r="F67" i="14"/>
  <c r="G67" i="14"/>
  <c r="H67" i="14"/>
  <c r="D68" i="14"/>
  <c r="E68" i="14"/>
  <c r="F68" i="14"/>
  <c r="G68" i="14"/>
  <c r="H68" i="14"/>
  <c r="D69" i="14"/>
  <c r="E69" i="14"/>
  <c r="F69" i="14"/>
  <c r="G69" i="14"/>
  <c r="H69" i="14"/>
  <c r="D70" i="14"/>
  <c r="E70" i="14"/>
  <c r="F70" i="14"/>
  <c r="G70" i="14"/>
  <c r="H70" i="14"/>
  <c r="D71" i="14"/>
  <c r="E71" i="14"/>
  <c r="F71" i="14"/>
  <c r="G71" i="14"/>
  <c r="H71" i="14"/>
  <c r="D72" i="14"/>
  <c r="E72" i="14"/>
  <c r="F72" i="14"/>
  <c r="G72" i="14"/>
  <c r="H72" i="14"/>
  <c r="D73" i="14"/>
  <c r="E73" i="14"/>
  <c r="F73" i="14"/>
  <c r="G73" i="14"/>
  <c r="H73" i="14"/>
  <c r="D74" i="14"/>
  <c r="E74" i="14"/>
  <c r="F74" i="14"/>
  <c r="G74" i="14"/>
  <c r="H74" i="14"/>
  <c r="D75" i="14"/>
  <c r="I75" i="14" s="1"/>
  <c r="E75" i="14"/>
  <c r="F75" i="14"/>
  <c r="G75" i="14"/>
  <c r="H75" i="14"/>
  <c r="D76" i="14"/>
  <c r="E76" i="14"/>
  <c r="F76" i="14"/>
  <c r="G76" i="14"/>
  <c r="H76" i="14"/>
  <c r="D77" i="14"/>
  <c r="E77" i="14"/>
  <c r="F77" i="14"/>
  <c r="G77" i="14"/>
  <c r="H77" i="14"/>
  <c r="D78" i="14"/>
  <c r="E78" i="14"/>
  <c r="F78" i="14"/>
  <c r="G78" i="14"/>
  <c r="H78" i="14"/>
  <c r="D79" i="14"/>
  <c r="E79" i="14"/>
  <c r="F79" i="14"/>
  <c r="G79" i="14"/>
  <c r="H79" i="14"/>
  <c r="D80" i="14"/>
  <c r="E80" i="14"/>
  <c r="F80" i="14"/>
  <c r="G80" i="14"/>
  <c r="H80" i="14"/>
  <c r="D81" i="14"/>
  <c r="E81" i="14"/>
  <c r="F81" i="14"/>
  <c r="G81" i="14"/>
  <c r="H81" i="14"/>
  <c r="D82" i="14"/>
  <c r="E82" i="14"/>
  <c r="F82" i="14"/>
  <c r="G82" i="14"/>
  <c r="H82" i="14"/>
  <c r="D83" i="14"/>
  <c r="I83" i="14" s="1"/>
  <c r="E83" i="14"/>
  <c r="F83" i="14"/>
  <c r="G83" i="14"/>
  <c r="H83" i="14"/>
  <c r="D84" i="14"/>
  <c r="E84" i="14"/>
  <c r="F84" i="14"/>
  <c r="G84" i="14"/>
  <c r="H84" i="14"/>
  <c r="D85" i="14"/>
  <c r="E85" i="14"/>
  <c r="F85" i="14"/>
  <c r="G85" i="14"/>
  <c r="H85" i="14"/>
  <c r="D86" i="14"/>
  <c r="E86" i="14"/>
  <c r="F86" i="14"/>
  <c r="G86" i="14"/>
  <c r="H86" i="14"/>
  <c r="D87" i="14"/>
  <c r="E87" i="14"/>
  <c r="F87" i="14"/>
  <c r="G87" i="14"/>
  <c r="H87" i="14"/>
  <c r="D88" i="14"/>
  <c r="E88" i="14"/>
  <c r="F88" i="14"/>
  <c r="G88" i="14"/>
  <c r="H88" i="14"/>
  <c r="D89" i="14"/>
  <c r="E89" i="14"/>
  <c r="F89" i="14"/>
  <c r="G89" i="14"/>
  <c r="H89" i="14"/>
  <c r="D90" i="14"/>
  <c r="E90" i="14"/>
  <c r="F90" i="14"/>
  <c r="G90" i="14"/>
  <c r="H90" i="14"/>
  <c r="D91" i="14"/>
  <c r="I91" i="14" s="1"/>
  <c r="E91" i="14"/>
  <c r="F91" i="14"/>
  <c r="G91" i="14"/>
  <c r="H91" i="14"/>
  <c r="D92" i="14"/>
  <c r="E92" i="14"/>
  <c r="F92" i="14"/>
  <c r="G92" i="14"/>
  <c r="H92" i="14"/>
  <c r="D93" i="14"/>
  <c r="E93" i="14"/>
  <c r="F93" i="14"/>
  <c r="G93" i="14"/>
  <c r="H93" i="14"/>
  <c r="D94" i="14"/>
  <c r="E94" i="14"/>
  <c r="F94" i="14"/>
  <c r="G94" i="14"/>
  <c r="H94" i="14"/>
  <c r="D95" i="14"/>
  <c r="E95" i="14"/>
  <c r="F95" i="14"/>
  <c r="G95" i="14"/>
  <c r="H95" i="14"/>
  <c r="D96" i="14"/>
  <c r="E96" i="14"/>
  <c r="F96" i="14"/>
  <c r="G96" i="14"/>
  <c r="H96" i="14"/>
  <c r="D97" i="14"/>
  <c r="E97" i="14"/>
  <c r="F97" i="14"/>
  <c r="G97" i="14"/>
  <c r="H97" i="14"/>
  <c r="D98" i="14"/>
  <c r="E98" i="14"/>
  <c r="F98" i="14"/>
  <c r="G98" i="14"/>
  <c r="H98" i="14"/>
  <c r="C2" i="14"/>
  <c r="C3" i="14"/>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D2" i="13"/>
  <c r="E2" i="13"/>
  <c r="F2" i="13"/>
  <c r="G2" i="13"/>
  <c r="H2" i="13"/>
  <c r="D3" i="13"/>
  <c r="E3" i="13"/>
  <c r="F3" i="13"/>
  <c r="G3" i="13"/>
  <c r="H3" i="13"/>
  <c r="D4" i="13"/>
  <c r="E4" i="13"/>
  <c r="F4" i="13"/>
  <c r="G4" i="13"/>
  <c r="H4" i="13"/>
  <c r="D5" i="13"/>
  <c r="I5" i="13" s="1"/>
  <c r="E5" i="13"/>
  <c r="F5" i="13"/>
  <c r="G5" i="13"/>
  <c r="H5" i="13"/>
  <c r="D6" i="13"/>
  <c r="E6" i="13"/>
  <c r="F6" i="13"/>
  <c r="G6" i="13"/>
  <c r="H6" i="13"/>
  <c r="D7" i="13"/>
  <c r="E7" i="13"/>
  <c r="F7" i="13"/>
  <c r="G7" i="13"/>
  <c r="H7" i="13"/>
  <c r="D8" i="13"/>
  <c r="E8" i="13"/>
  <c r="F8" i="13"/>
  <c r="G8" i="13"/>
  <c r="H8" i="13"/>
  <c r="D9" i="13"/>
  <c r="E9" i="13"/>
  <c r="F9" i="13"/>
  <c r="G9" i="13"/>
  <c r="H9" i="13"/>
  <c r="D10" i="13"/>
  <c r="E10" i="13"/>
  <c r="F10" i="13"/>
  <c r="G10" i="13"/>
  <c r="H10" i="13"/>
  <c r="D11" i="13"/>
  <c r="E11" i="13"/>
  <c r="F11" i="13"/>
  <c r="G11" i="13"/>
  <c r="H11" i="13"/>
  <c r="D12" i="13"/>
  <c r="E12" i="13"/>
  <c r="F12" i="13"/>
  <c r="G12" i="13"/>
  <c r="H12" i="13"/>
  <c r="D13" i="13"/>
  <c r="I13" i="13" s="1"/>
  <c r="E13" i="13"/>
  <c r="F13" i="13"/>
  <c r="G13" i="13"/>
  <c r="H13" i="13"/>
  <c r="D14" i="13"/>
  <c r="E14" i="13"/>
  <c r="F14" i="13"/>
  <c r="G14" i="13"/>
  <c r="H14" i="13"/>
  <c r="D15" i="13"/>
  <c r="E15" i="13"/>
  <c r="F15" i="13"/>
  <c r="G15" i="13"/>
  <c r="H15" i="13"/>
  <c r="D16" i="13"/>
  <c r="E16" i="13"/>
  <c r="F16" i="13"/>
  <c r="G16" i="13"/>
  <c r="H16" i="13"/>
  <c r="D17" i="13"/>
  <c r="E17" i="13"/>
  <c r="F17" i="13"/>
  <c r="G17" i="13"/>
  <c r="H17" i="13"/>
  <c r="D18" i="13"/>
  <c r="E18" i="13"/>
  <c r="F18" i="13"/>
  <c r="G18" i="13"/>
  <c r="H18" i="13"/>
  <c r="D19" i="13"/>
  <c r="E19" i="13"/>
  <c r="F19" i="13"/>
  <c r="G19" i="13"/>
  <c r="H19" i="13"/>
  <c r="D20" i="13"/>
  <c r="E20" i="13"/>
  <c r="F20" i="13"/>
  <c r="G20" i="13"/>
  <c r="H20" i="13"/>
  <c r="D21" i="13"/>
  <c r="I21" i="13" s="1"/>
  <c r="E21" i="13"/>
  <c r="F21" i="13"/>
  <c r="G21" i="13"/>
  <c r="H21" i="13"/>
  <c r="D22" i="13"/>
  <c r="E22" i="13"/>
  <c r="F22" i="13"/>
  <c r="G22" i="13"/>
  <c r="H22" i="13"/>
  <c r="D23" i="13"/>
  <c r="E23" i="13"/>
  <c r="F23" i="13"/>
  <c r="G23" i="13"/>
  <c r="H23" i="13"/>
  <c r="D24" i="13"/>
  <c r="E24" i="13"/>
  <c r="F24" i="13"/>
  <c r="G24" i="13"/>
  <c r="H24" i="13"/>
  <c r="D25" i="13"/>
  <c r="E25" i="13"/>
  <c r="F25" i="13"/>
  <c r="G25" i="13"/>
  <c r="H25" i="13"/>
  <c r="D26" i="13"/>
  <c r="E26" i="13"/>
  <c r="F26" i="13"/>
  <c r="G26" i="13"/>
  <c r="H26" i="13"/>
  <c r="D27" i="13"/>
  <c r="E27" i="13"/>
  <c r="F27" i="13"/>
  <c r="G27" i="13"/>
  <c r="H27" i="13"/>
  <c r="D28" i="13"/>
  <c r="E28" i="13"/>
  <c r="F28" i="13"/>
  <c r="G28" i="13"/>
  <c r="H28" i="13"/>
  <c r="D29" i="13"/>
  <c r="I29" i="13" s="1"/>
  <c r="E29" i="13"/>
  <c r="F29" i="13"/>
  <c r="G29" i="13"/>
  <c r="H29" i="13"/>
  <c r="D30" i="13"/>
  <c r="E30" i="13"/>
  <c r="F30" i="13"/>
  <c r="G30" i="13"/>
  <c r="H30" i="13"/>
  <c r="D31" i="13"/>
  <c r="E31" i="13"/>
  <c r="F31" i="13"/>
  <c r="G31" i="13"/>
  <c r="H31" i="13"/>
  <c r="D32" i="13"/>
  <c r="E32" i="13"/>
  <c r="F32" i="13"/>
  <c r="G32" i="13"/>
  <c r="H32" i="13"/>
  <c r="D33" i="13"/>
  <c r="E33" i="13"/>
  <c r="F33" i="13"/>
  <c r="G33" i="13"/>
  <c r="H33" i="13"/>
  <c r="D34" i="13"/>
  <c r="E34" i="13"/>
  <c r="F34" i="13"/>
  <c r="G34" i="13"/>
  <c r="H34" i="13"/>
  <c r="D35" i="13"/>
  <c r="E35" i="13"/>
  <c r="F35" i="13"/>
  <c r="G35" i="13"/>
  <c r="H35" i="13"/>
  <c r="D36" i="13"/>
  <c r="E36" i="13"/>
  <c r="F36" i="13"/>
  <c r="G36" i="13"/>
  <c r="H36" i="13"/>
  <c r="D37" i="13"/>
  <c r="I37" i="13" s="1"/>
  <c r="E37" i="13"/>
  <c r="F37" i="13"/>
  <c r="G37" i="13"/>
  <c r="H37" i="13"/>
  <c r="D38" i="13"/>
  <c r="E38" i="13"/>
  <c r="F38" i="13"/>
  <c r="G38" i="13"/>
  <c r="H38" i="13"/>
  <c r="D39" i="13"/>
  <c r="E39" i="13"/>
  <c r="F39" i="13"/>
  <c r="G39" i="13"/>
  <c r="H39" i="13"/>
  <c r="D40" i="13"/>
  <c r="E40" i="13"/>
  <c r="F40" i="13"/>
  <c r="G40" i="13"/>
  <c r="H40" i="13"/>
  <c r="D41" i="13"/>
  <c r="E41" i="13"/>
  <c r="F41" i="13"/>
  <c r="G41" i="13"/>
  <c r="H41" i="13"/>
  <c r="D42" i="13"/>
  <c r="E42" i="13"/>
  <c r="F42" i="13"/>
  <c r="G42" i="13"/>
  <c r="H42" i="13"/>
  <c r="D43" i="13"/>
  <c r="E43" i="13"/>
  <c r="F43" i="13"/>
  <c r="G43" i="13"/>
  <c r="H43" i="13"/>
  <c r="D44" i="13"/>
  <c r="E44" i="13"/>
  <c r="F44" i="13"/>
  <c r="G44" i="13"/>
  <c r="H44" i="13"/>
  <c r="D45" i="13"/>
  <c r="I45" i="13" s="1"/>
  <c r="E45" i="13"/>
  <c r="F45" i="13"/>
  <c r="G45" i="13"/>
  <c r="H45" i="13"/>
  <c r="D46" i="13"/>
  <c r="E46" i="13"/>
  <c r="F46" i="13"/>
  <c r="G46" i="13"/>
  <c r="H46" i="13"/>
  <c r="D47" i="13"/>
  <c r="E47" i="13"/>
  <c r="F47" i="13"/>
  <c r="G47" i="13"/>
  <c r="H47" i="13"/>
  <c r="D48" i="13"/>
  <c r="E48" i="13"/>
  <c r="F48" i="13"/>
  <c r="G48" i="13"/>
  <c r="H48" i="13"/>
  <c r="D49" i="13"/>
  <c r="E49" i="13"/>
  <c r="F49" i="13"/>
  <c r="G49" i="13"/>
  <c r="H49" i="13"/>
  <c r="D50" i="13"/>
  <c r="E50" i="13"/>
  <c r="F50" i="13"/>
  <c r="G50" i="13"/>
  <c r="H50" i="13"/>
  <c r="D51" i="13"/>
  <c r="E51" i="13"/>
  <c r="F51" i="13"/>
  <c r="G51" i="13"/>
  <c r="H51" i="13"/>
  <c r="D52" i="13"/>
  <c r="I52" i="13" s="1"/>
  <c r="E52" i="13"/>
  <c r="F52" i="13"/>
  <c r="G52" i="13"/>
  <c r="H52" i="13"/>
  <c r="D53" i="13"/>
  <c r="E53" i="13"/>
  <c r="F53" i="13"/>
  <c r="G53" i="13"/>
  <c r="H53" i="13"/>
  <c r="D54" i="13"/>
  <c r="E54" i="13"/>
  <c r="F54" i="13"/>
  <c r="G54" i="13"/>
  <c r="H54" i="13"/>
  <c r="D55" i="13"/>
  <c r="E55" i="13"/>
  <c r="F55" i="13"/>
  <c r="G55" i="13"/>
  <c r="H55" i="13"/>
  <c r="D56" i="13"/>
  <c r="E56" i="13"/>
  <c r="F56" i="13"/>
  <c r="G56" i="13"/>
  <c r="H56" i="13"/>
  <c r="D57" i="13"/>
  <c r="E57" i="13"/>
  <c r="F57" i="13"/>
  <c r="G57" i="13"/>
  <c r="H57" i="13"/>
  <c r="D58" i="13"/>
  <c r="E58" i="13"/>
  <c r="F58" i="13"/>
  <c r="G58" i="13"/>
  <c r="H58" i="13"/>
  <c r="D59" i="13"/>
  <c r="E59" i="13"/>
  <c r="F59" i="13"/>
  <c r="G59" i="13"/>
  <c r="H59" i="13"/>
  <c r="D60" i="13"/>
  <c r="I60" i="13" s="1"/>
  <c r="E60" i="13"/>
  <c r="F60" i="13"/>
  <c r="G60" i="13"/>
  <c r="H60" i="13"/>
  <c r="D61" i="13"/>
  <c r="E61" i="13"/>
  <c r="F61" i="13"/>
  <c r="G61" i="13"/>
  <c r="H61" i="13"/>
  <c r="D62" i="13"/>
  <c r="E62" i="13"/>
  <c r="F62" i="13"/>
  <c r="G62" i="13"/>
  <c r="H62" i="13"/>
  <c r="D63" i="13"/>
  <c r="E63" i="13"/>
  <c r="F63" i="13"/>
  <c r="G63" i="13"/>
  <c r="H63" i="13"/>
  <c r="D64" i="13"/>
  <c r="E64" i="13"/>
  <c r="F64" i="13"/>
  <c r="G64" i="13"/>
  <c r="H64" i="13"/>
  <c r="D65" i="13"/>
  <c r="E65" i="13"/>
  <c r="F65" i="13"/>
  <c r="G65" i="13"/>
  <c r="H65" i="13"/>
  <c r="D66" i="13"/>
  <c r="E66" i="13"/>
  <c r="F66" i="13"/>
  <c r="G66" i="13"/>
  <c r="H66" i="13"/>
  <c r="D67" i="13"/>
  <c r="E67" i="13"/>
  <c r="F67" i="13"/>
  <c r="G67" i="13"/>
  <c r="H67" i="13"/>
  <c r="D68" i="13"/>
  <c r="I68" i="13" s="1"/>
  <c r="E68" i="13"/>
  <c r="F68" i="13"/>
  <c r="G68" i="13"/>
  <c r="H68" i="13"/>
  <c r="D69" i="13"/>
  <c r="E69" i="13"/>
  <c r="F69" i="13"/>
  <c r="G69" i="13"/>
  <c r="H69" i="13"/>
  <c r="D70" i="13"/>
  <c r="E70" i="13"/>
  <c r="F70" i="13"/>
  <c r="G70" i="13"/>
  <c r="H70" i="13"/>
  <c r="D71" i="13"/>
  <c r="E71" i="13"/>
  <c r="F71" i="13"/>
  <c r="G71" i="13"/>
  <c r="H71" i="13"/>
  <c r="D72" i="13"/>
  <c r="E72" i="13"/>
  <c r="F72" i="13"/>
  <c r="G72" i="13"/>
  <c r="H72" i="13"/>
  <c r="D73" i="13"/>
  <c r="E73" i="13"/>
  <c r="F73" i="13"/>
  <c r="G73" i="13"/>
  <c r="H73" i="13"/>
  <c r="D74" i="13"/>
  <c r="E74" i="13"/>
  <c r="F74" i="13"/>
  <c r="G74" i="13"/>
  <c r="H74" i="13"/>
  <c r="D75" i="13"/>
  <c r="E75" i="13"/>
  <c r="F75" i="13"/>
  <c r="G75" i="13"/>
  <c r="H75" i="13"/>
  <c r="D76" i="13"/>
  <c r="I76" i="13" s="1"/>
  <c r="E76" i="13"/>
  <c r="F76" i="13"/>
  <c r="G76" i="13"/>
  <c r="H76" i="13"/>
  <c r="D77" i="13"/>
  <c r="E77" i="13"/>
  <c r="F77" i="13"/>
  <c r="G77" i="13"/>
  <c r="H77" i="13"/>
  <c r="D78" i="13"/>
  <c r="E78" i="13"/>
  <c r="F78" i="13"/>
  <c r="G78" i="13"/>
  <c r="H78" i="13"/>
  <c r="D79" i="13"/>
  <c r="E79" i="13"/>
  <c r="F79" i="13"/>
  <c r="G79" i="13"/>
  <c r="H79" i="13"/>
  <c r="D80" i="13"/>
  <c r="E80" i="13"/>
  <c r="F80" i="13"/>
  <c r="G80" i="13"/>
  <c r="H80" i="13"/>
  <c r="D81" i="13"/>
  <c r="E81" i="13"/>
  <c r="F81" i="13"/>
  <c r="G81" i="13"/>
  <c r="H81" i="13"/>
  <c r="D82" i="13"/>
  <c r="E82" i="13"/>
  <c r="F82" i="13"/>
  <c r="G82" i="13"/>
  <c r="H82" i="13"/>
  <c r="D83" i="13"/>
  <c r="E83" i="13"/>
  <c r="F83" i="13"/>
  <c r="G83" i="13"/>
  <c r="H83" i="13"/>
  <c r="D84" i="13"/>
  <c r="I84" i="13" s="1"/>
  <c r="E84" i="13"/>
  <c r="F84" i="13"/>
  <c r="G84" i="13"/>
  <c r="H84" i="13"/>
  <c r="D85" i="13"/>
  <c r="E85" i="13"/>
  <c r="F85" i="13"/>
  <c r="G85" i="13"/>
  <c r="H85" i="13"/>
  <c r="D86" i="13"/>
  <c r="E86" i="13"/>
  <c r="F86" i="13"/>
  <c r="G86" i="13"/>
  <c r="H86" i="13"/>
  <c r="D87" i="13"/>
  <c r="E87" i="13"/>
  <c r="F87" i="13"/>
  <c r="G87" i="13"/>
  <c r="H87" i="13"/>
  <c r="D88" i="13"/>
  <c r="E88" i="13"/>
  <c r="F88" i="13"/>
  <c r="G88" i="13"/>
  <c r="H88" i="13"/>
  <c r="D89" i="13"/>
  <c r="E89" i="13"/>
  <c r="F89" i="13"/>
  <c r="G89" i="13"/>
  <c r="H89" i="13"/>
  <c r="D90" i="13"/>
  <c r="E90" i="13"/>
  <c r="F90" i="13"/>
  <c r="G90" i="13"/>
  <c r="H90" i="13"/>
  <c r="D91" i="13"/>
  <c r="E91" i="13"/>
  <c r="F91" i="13"/>
  <c r="G91" i="13"/>
  <c r="H91" i="13"/>
  <c r="D92" i="13"/>
  <c r="I92" i="13" s="1"/>
  <c r="E92" i="13"/>
  <c r="F92" i="13"/>
  <c r="G92" i="13"/>
  <c r="H92" i="13"/>
  <c r="D93" i="13"/>
  <c r="E93" i="13"/>
  <c r="F93" i="13"/>
  <c r="G93" i="13"/>
  <c r="H93" i="13"/>
  <c r="D94" i="13"/>
  <c r="E94" i="13"/>
  <c r="F94" i="13"/>
  <c r="G94" i="13"/>
  <c r="H94" i="13"/>
  <c r="D95" i="13"/>
  <c r="E95" i="13"/>
  <c r="F95" i="13"/>
  <c r="G95" i="13"/>
  <c r="H95" i="13"/>
  <c r="D96" i="13"/>
  <c r="E96" i="13"/>
  <c r="F96" i="13"/>
  <c r="G96" i="13"/>
  <c r="H96" i="13"/>
  <c r="D97" i="13"/>
  <c r="E97" i="13"/>
  <c r="F97" i="13"/>
  <c r="G97" i="13"/>
  <c r="H97" i="13"/>
  <c r="D98" i="13"/>
  <c r="E98" i="13"/>
  <c r="F98" i="13"/>
  <c r="G98" i="13"/>
  <c r="H98" i="13"/>
  <c r="D99" i="13"/>
  <c r="E99" i="13"/>
  <c r="F99" i="13"/>
  <c r="G99" i="13"/>
  <c r="H99" i="13"/>
  <c r="D100" i="13"/>
  <c r="I100" i="13" s="1"/>
  <c r="E100" i="13"/>
  <c r="F100" i="13"/>
  <c r="G100" i="13"/>
  <c r="H100" i="13"/>
  <c r="D101" i="13"/>
  <c r="E101" i="13"/>
  <c r="F101" i="13"/>
  <c r="G101" i="13"/>
  <c r="H101" i="13"/>
  <c r="D102" i="13"/>
  <c r="E102" i="13"/>
  <c r="F102" i="13"/>
  <c r="G102" i="13"/>
  <c r="H102" i="13"/>
  <c r="D103" i="13"/>
  <c r="E103" i="13"/>
  <c r="F103" i="13"/>
  <c r="G103" i="13"/>
  <c r="H103" i="13"/>
  <c r="D104" i="13"/>
  <c r="E104" i="13"/>
  <c r="F104" i="13"/>
  <c r="G104" i="13"/>
  <c r="H104" i="13"/>
  <c r="D105" i="13"/>
  <c r="E105" i="13"/>
  <c r="F105" i="13"/>
  <c r="G105" i="13"/>
  <c r="H105" i="13"/>
  <c r="D106" i="13"/>
  <c r="E106" i="13"/>
  <c r="F106" i="13"/>
  <c r="G106" i="13"/>
  <c r="H106" i="13"/>
  <c r="D107" i="13"/>
  <c r="E107" i="13"/>
  <c r="F107" i="13"/>
  <c r="G107" i="13"/>
  <c r="H107" i="13"/>
  <c r="D108" i="13"/>
  <c r="I108" i="13" s="1"/>
  <c r="E108" i="13"/>
  <c r="F108" i="13"/>
  <c r="G108" i="13"/>
  <c r="H108" i="13"/>
  <c r="D109" i="13"/>
  <c r="E109" i="13"/>
  <c r="F109" i="13"/>
  <c r="G109" i="13"/>
  <c r="H109" i="13"/>
  <c r="D110" i="13"/>
  <c r="E110" i="13"/>
  <c r="F110" i="13"/>
  <c r="G110" i="13"/>
  <c r="H110" i="13"/>
  <c r="D111" i="13"/>
  <c r="E111" i="13"/>
  <c r="F111" i="13"/>
  <c r="G111" i="13"/>
  <c r="H111" i="13"/>
  <c r="D112" i="13"/>
  <c r="E112" i="13"/>
  <c r="F112" i="13"/>
  <c r="G112" i="13"/>
  <c r="H112" i="13"/>
  <c r="D113" i="13"/>
  <c r="E113" i="13"/>
  <c r="F113" i="13"/>
  <c r="G113" i="13"/>
  <c r="H113" i="13"/>
  <c r="D114" i="13"/>
  <c r="E114" i="13"/>
  <c r="F114" i="13"/>
  <c r="G114" i="13"/>
  <c r="H114" i="13"/>
  <c r="D115" i="13"/>
  <c r="E115" i="13"/>
  <c r="F115" i="13"/>
  <c r="G115" i="13"/>
  <c r="H115" i="13"/>
  <c r="D116" i="13"/>
  <c r="I116" i="13" s="1"/>
  <c r="E116" i="13"/>
  <c r="F116" i="13"/>
  <c r="G116" i="13"/>
  <c r="H116" i="13"/>
  <c r="D117" i="13"/>
  <c r="E117" i="13"/>
  <c r="F117" i="13"/>
  <c r="G117" i="13"/>
  <c r="H117" i="13"/>
  <c r="D118" i="13"/>
  <c r="E118" i="13"/>
  <c r="F118" i="13"/>
  <c r="G118" i="13"/>
  <c r="H118" i="13"/>
  <c r="D119" i="13"/>
  <c r="E119" i="13"/>
  <c r="F119" i="13"/>
  <c r="G119" i="13"/>
  <c r="H119" i="13"/>
  <c r="C2" i="13"/>
  <c r="C3" i="13"/>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C81" i="13"/>
  <c r="C82" i="13"/>
  <c r="C83" i="13"/>
  <c r="C84" i="13"/>
  <c r="C85" i="13"/>
  <c r="C86" i="13"/>
  <c r="C87" i="13"/>
  <c r="C88" i="13"/>
  <c r="C89" i="13"/>
  <c r="C90" i="13"/>
  <c r="C91" i="13"/>
  <c r="C92" i="13"/>
  <c r="C93" i="13"/>
  <c r="C94" i="13"/>
  <c r="C95" i="13"/>
  <c r="C96" i="13"/>
  <c r="C97" i="13"/>
  <c r="C98" i="13"/>
  <c r="C99" i="13"/>
  <c r="C100" i="13"/>
  <c r="C101" i="13"/>
  <c r="C102" i="13"/>
  <c r="C103" i="13"/>
  <c r="C104" i="13"/>
  <c r="C105" i="13"/>
  <c r="C106" i="13"/>
  <c r="C107" i="13"/>
  <c r="C108" i="13"/>
  <c r="C109" i="13"/>
  <c r="C110" i="13"/>
  <c r="C111" i="13"/>
  <c r="C112" i="13"/>
  <c r="C113" i="13"/>
  <c r="C114" i="13"/>
  <c r="C115" i="13"/>
  <c r="C116" i="13"/>
  <c r="C117" i="13"/>
  <c r="C118" i="13"/>
  <c r="C119" i="13"/>
  <c r="D6" i="12"/>
  <c r="C6" i="12"/>
  <c r="B6" i="12"/>
  <c r="D5" i="12"/>
  <c r="C5" i="12"/>
  <c r="B5" i="12"/>
  <c r="D4" i="12"/>
  <c r="C4" i="12"/>
  <c r="B4" i="12"/>
  <c r="D2" i="12"/>
  <c r="C2" i="12"/>
  <c r="B2" i="12"/>
  <c r="D3" i="12"/>
  <c r="C3" i="12"/>
  <c r="B3" i="12"/>
  <c r="L10" i="6"/>
  <c r="L9" i="6"/>
  <c r="L8" i="6"/>
  <c r="L13" i="5"/>
  <c r="L12" i="5"/>
  <c r="L11" i="5"/>
  <c r="C7" i="6"/>
  <c r="C2" i="9"/>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2" i="8"/>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2" i="7"/>
  <c r="C3" i="6"/>
  <c r="C4" i="6"/>
  <c r="C5" i="6"/>
  <c r="C6"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2" i="6"/>
  <c r="C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 i="5"/>
  <c r="I117" i="13" l="1"/>
  <c r="I101" i="13"/>
  <c r="I112" i="13"/>
  <c r="I104" i="13"/>
  <c r="I96" i="13"/>
  <c r="I88" i="13"/>
  <c r="I80" i="13"/>
  <c r="I72" i="13"/>
  <c r="I64" i="13"/>
  <c r="I56" i="13"/>
  <c r="I48" i="13"/>
  <c r="I40" i="13"/>
  <c r="I32" i="13"/>
  <c r="I24" i="13"/>
  <c r="I16" i="13"/>
  <c r="I8" i="13"/>
  <c r="I94" i="14"/>
  <c r="I86" i="14"/>
  <c r="I78" i="14"/>
  <c r="I70" i="14"/>
  <c r="I62" i="14"/>
  <c r="I54" i="14"/>
  <c r="I46" i="14"/>
  <c r="I38" i="14"/>
  <c r="I30" i="14"/>
  <c r="I22" i="14"/>
  <c r="I14" i="14"/>
  <c r="I6" i="14"/>
  <c r="I107" i="13"/>
  <c r="I99" i="13"/>
  <c r="I91" i="13"/>
  <c r="I83" i="13"/>
  <c r="I75" i="13"/>
  <c r="I67" i="13"/>
  <c r="I59" i="13"/>
  <c r="I51" i="13"/>
  <c r="I43" i="13"/>
  <c r="I35" i="13"/>
  <c r="I27" i="13"/>
  <c r="I22" i="13"/>
  <c r="I19" i="13"/>
  <c r="I14" i="13"/>
  <c r="I11" i="13"/>
  <c r="I6" i="13"/>
  <c r="I3" i="13"/>
  <c r="I97" i="14"/>
  <c r="I89" i="14"/>
  <c r="I81" i="14"/>
  <c r="I73" i="14"/>
  <c r="I65" i="14"/>
  <c r="I57" i="14"/>
  <c r="I49" i="14"/>
  <c r="I41" i="14"/>
  <c r="I33" i="14"/>
  <c r="I25" i="14"/>
  <c r="I17" i="14"/>
  <c r="I9" i="14"/>
  <c r="I109" i="13"/>
  <c r="I115" i="13"/>
  <c r="I118" i="13"/>
  <c r="I110" i="13"/>
  <c r="I102" i="13"/>
  <c r="I94" i="13"/>
  <c r="I86" i="13"/>
  <c r="L5" i="13" s="1"/>
  <c r="C11" i="12" s="1"/>
  <c r="I78" i="13"/>
  <c r="I70" i="13"/>
  <c r="I62" i="13"/>
  <c r="I54" i="13"/>
  <c r="I46" i="13"/>
  <c r="I38" i="13"/>
  <c r="I30" i="13"/>
  <c r="I92" i="14"/>
  <c r="I84" i="14"/>
  <c r="I76" i="14"/>
  <c r="I68" i="14"/>
  <c r="I60" i="14"/>
  <c r="I52" i="14"/>
  <c r="I44" i="14"/>
  <c r="I36" i="14"/>
  <c r="I28" i="14"/>
  <c r="I20" i="14"/>
  <c r="I12" i="14"/>
  <c r="I4" i="14"/>
  <c r="I119" i="13"/>
  <c r="I113" i="13"/>
  <c r="I111" i="13"/>
  <c r="I105" i="13"/>
  <c r="I103" i="13"/>
  <c r="I97" i="13"/>
  <c r="I95" i="13"/>
  <c r="I89" i="13"/>
  <c r="I87" i="13"/>
  <c r="I81" i="13"/>
  <c r="I79" i="13"/>
  <c r="I73" i="13"/>
  <c r="I71" i="13"/>
  <c r="I65" i="13"/>
  <c r="I63" i="13"/>
  <c r="I57" i="13"/>
  <c r="I55" i="13"/>
  <c r="I49" i="13"/>
  <c r="I47" i="13"/>
  <c r="I41" i="13"/>
  <c r="I39" i="13"/>
  <c r="I33" i="13"/>
  <c r="I31" i="13"/>
  <c r="I25" i="13"/>
  <c r="I23" i="13"/>
  <c r="I17" i="13"/>
  <c r="I15" i="13"/>
  <c r="I9" i="13"/>
  <c r="I7" i="13"/>
  <c r="L4" i="13" s="1"/>
  <c r="B11" i="12" s="1"/>
  <c r="I95" i="14"/>
  <c r="I87" i="14"/>
  <c r="I79" i="14"/>
  <c r="I71" i="14"/>
  <c r="I63" i="14"/>
  <c r="I55" i="14"/>
  <c r="I47" i="14"/>
  <c r="I39" i="14"/>
  <c r="I31" i="14"/>
  <c r="I23" i="14"/>
  <c r="I15" i="14"/>
  <c r="L5" i="14" s="1"/>
  <c r="D12" i="12" s="1"/>
  <c r="I7" i="14"/>
  <c r="I44" i="13"/>
  <c r="I36" i="13"/>
  <c r="I28" i="13"/>
  <c r="I20" i="13"/>
  <c r="I12" i="13"/>
  <c r="I4" i="13"/>
  <c r="I98" i="14"/>
  <c r="I90" i="14"/>
  <c r="I82" i="14"/>
  <c r="I74" i="14"/>
  <c r="I66" i="14"/>
  <c r="I58" i="14"/>
  <c r="I50" i="14"/>
  <c r="I42" i="14"/>
  <c r="I34" i="14"/>
  <c r="I26" i="14"/>
  <c r="I18" i="14"/>
  <c r="I10" i="14"/>
  <c r="I93" i="14"/>
  <c r="I85" i="14"/>
  <c r="I77" i="14"/>
  <c r="I69" i="14"/>
  <c r="I61" i="14"/>
  <c r="I53" i="14"/>
  <c r="I45" i="14"/>
  <c r="I37" i="14"/>
  <c r="I29" i="14"/>
  <c r="I21" i="14"/>
  <c r="I13" i="14"/>
  <c r="I5" i="14"/>
  <c r="I114" i="13"/>
  <c r="I106" i="13"/>
  <c r="I98" i="13"/>
  <c r="I90" i="13"/>
  <c r="I82" i="13"/>
  <c r="I74" i="13"/>
  <c r="I66" i="13"/>
  <c r="I58" i="13"/>
  <c r="I50" i="13"/>
  <c r="I42" i="13"/>
  <c r="I34" i="13"/>
  <c r="I26" i="13"/>
  <c r="I18" i="13"/>
  <c r="I10" i="13"/>
  <c r="I2" i="13"/>
  <c r="I96" i="14"/>
  <c r="I88" i="14"/>
  <c r="I80" i="14"/>
  <c r="I72" i="14"/>
  <c r="I64" i="14"/>
  <c r="I56" i="14"/>
  <c r="I48" i="14"/>
  <c r="I40" i="14"/>
  <c r="I32" i="14"/>
  <c r="I24" i="14"/>
  <c r="I16" i="14"/>
  <c r="I8" i="14"/>
  <c r="I93" i="13"/>
  <c r="I85" i="13"/>
  <c r="I77" i="13"/>
  <c r="I69" i="13"/>
  <c r="I61" i="13"/>
  <c r="I53" i="13"/>
  <c r="I11" i="14"/>
  <c r="L22" i="17"/>
  <c r="L19" i="18"/>
  <c r="L20" i="18"/>
  <c r="L19" i="16"/>
  <c r="L21" i="17"/>
  <c r="L20" i="15"/>
  <c r="L19" i="15" s="1"/>
  <c r="L20" i="16"/>
  <c r="L20" i="17"/>
  <c r="L21" i="16"/>
  <c r="L21" i="15"/>
  <c r="L4" i="14"/>
  <c r="C12" i="12" s="1"/>
  <c r="L6" i="13"/>
  <c r="D11" i="12" s="1"/>
  <c r="L3" i="14"/>
  <c r="B12" i="12" s="1"/>
</calcChain>
</file>

<file path=xl/sharedStrings.xml><?xml version="1.0" encoding="utf-8"?>
<sst xmlns="http://schemas.openxmlformats.org/spreadsheetml/2006/main" count="4757" uniqueCount="494">
  <si>
    <t>Eritrea</t>
  </si>
  <si>
    <t>Rwanda</t>
  </si>
  <si>
    <t>CMR</t>
  </si>
  <si>
    <t>Iraq</t>
  </si>
  <si>
    <t>Chile</t>
  </si>
  <si>
    <t>Grenada</t>
  </si>
  <si>
    <t>ATG</t>
  </si>
  <si>
    <t>MUS</t>
  </si>
  <si>
    <t>St. Vincent and the Grenadines</t>
  </si>
  <si>
    <t>BRA</t>
  </si>
  <si>
    <t>Afghanistan</t>
  </si>
  <si>
    <t>CRI</t>
  </si>
  <si>
    <t>CHN</t>
  </si>
  <si>
    <t>Denmark</t>
  </si>
  <si>
    <t>JOR</t>
  </si>
  <si>
    <t>USA</t>
  </si>
  <si>
    <t>VNM</t>
  </si>
  <si>
    <t>PAK</t>
  </si>
  <si>
    <t>Indonesia</t>
  </si>
  <si>
    <t>BDI</t>
  </si>
  <si>
    <t>KHM</t>
  </si>
  <si>
    <t>TZA</t>
  </si>
  <si>
    <t>ITA</t>
  </si>
  <si>
    <t>Nepal</t>
  </si>
  <si>
    <t>Barbados</t>
  </si>
  <si>
    <t>Faroe Islands</t>
  </si>
  <si>
    <t>SXM</t>
  </si>
  <si>
    <t>Seychelles</t>
  </si>
  <si>
    <t>South Africa</t>
  </si>
  <si>
    <t>Finland</t>
  </si>
  <si>
    <t>Yemen, Rep.</t>
  </si>
  <si>
    <t>Moldova</t>
  </si>
  <si>
    <t>CUW</t>
  </si>
  <si>
    <t>Gabon</t>
  </si>
  <si>
    <t>Curacao</t>
  </si>
  <si>
    <t>Burkina Faso</t>
  </si>
  <si>
    <t>STP</t>
  </si>
  <si>
    <t>Australia</t>
  </si>
  <si>
    <t>COL</t>
  </si>
  <si>
    <t>Turks and Caicos Islands</t>
  </si>
  <si>
    <t>Guam</t>
  </si>
  <si>
    <t>MMR</t>
  </si>
  <si>
    <t>GEO</t>
  </si>
  <si>
    <t>Palau</t>
  </si>
  <si>
    <t>EST</t>
  </si>
  <si>
    <t>BGR</t>
  </si>
  <si>
    <t>SSD</t>
  </si>
  <si>
    <t>Ireland</t>
  </si>
  <si>
    <t>Czech Republic</t>
  </si>
  <si>
    <t>Uzbekistan</t>
  </si>
  <si>
    <t>North Macedonia</t>
  </si>
  <si>
    <t>KNA</t>
  </si>
  <si>
    <t>ISR</t>
  </si>
  <si>
    <t>Greece</t>
  </si>
  <si>
    <t>Switzerland</t>
  </si>
  <si>
    <t>ARG</t>
  </si>
  <si>
    <t>United Kingdom</t>
  </si>
  <si>
    <t>MCO</t>
  </si>
  <si>
    <t>Belarus</t>
  </si>
  <si>
    <t>Oman</t>
  </si>
  <si>
    <t>Sweden</t>
  </si>
  <si>
    <t>Syrian Arab Republic</t>
  </si>
  <si>
    <t>Myanmar</t>
  </si>
  <si>
    <t>POL</t>
  </si>
  <si>
    <t>HUN</t>
  </si>
  <si>
    <t>Bosnia and Herzegovina</t>
  </si>
  <si>
    <t>Jamaica</t>
  </si>
  <si>
    <t>IDN</t>
  </si>
  <si>
    <t>ZAF</t>
  </si>
  <si>
    <t>Russian Federation</t>
  </si>
  <si>
    <t>Serbia</t>
  </si>
  <si>
    <t>BWA</t>
  </si>
  <si>
    <t>IND</t>
  </si>
  <si>
    <t>Latvia</t>
  </si>
  <si>
    <t>Suriname</t>
  </si>
  <si>
    <t>HRV</t>
  </si>
  <si>
    <t>BTN</t>
  </si>
  <si>
    <t>MDG</t>
  </si>
  <si>
    <t>VIR</t>
  </si>
  <si>
    <t>Sao Tome and Principe</t>
  </si>
  <si>
    <t>Korea, Rep.</t>
  </si>
  <si>
    <t>Liberia</t>
  </si>
  <si>
    <t>Japan</t>
  </si>
  <si>
    <t>Brazil</t>
  </si>
  <si>
    <t>OMN</t>
  </si>
  <si>
    <t>Austria</t>
  </si>
  <si>
    <t>GNQ</t>
  </si>
  <si>
    <t>SLE</t>
  </si>
  <si>
    <t>Antigua and Barbuda</t>
  </si>
  <si>
    <t>CYP</t>
  </si>
  <si>
    <t>San Marino</t>
  </si>
  <si>
    <t>RUS</t>
  </si>
  <si>
    <t>CHE</t>
  </si>
  <si>
    <t>LBN</t>
  </si>
  <si>
    <t>GUY</t>
  </si>
  <si>
    <t>Cabo Verde</t>
  </si>
  <si>
    <t>Madagascar</t>
  </si>
  <si>
    <t>VUT</t>
  </si>
  <si>
    <t>GMB</t>
  </si>
  <si>
    <t>Djibouti</t>
  </si>
  <si>
    <t>Dominica</t>
  </si>
  <si>
    <t>NZL</t>
  </si>
  <si>
    <t>Portugal</t>
  </si>
  <si>
    <t>Romania</t>
  </si>
  <si>
    <t>GTM</t>
  </si>
  <si>
    <t>Country Code</t>
  </si>
  <si>
    <t>Bahamas, The</t>
  </si>
  <si>
    <t>BLR</t>
  </si>
  <si>
    <t>SDN</t>
  </si>
  <si>
    <t>NPL</t>
  </si>
  <si>
    <t>El Salvador</t>
  </si>
  <si>
    <t>Monaco</t>
  </si>
  <si>
    <t>Philippines</t>
  </si>
  <si>
    <t>South Sudan</t>
  </si>
  <si>
    <t>ERI</t>
  </si>
  <si>
    <t>LUX</t>
  </si>
  <si>
    <t>NAM</t>
  </si>
  <si>
    <t>Albania</t>
  </si>
  <si>
    <t>Mauritius</t>
  </si>
  <si>
    <t>Dominican Republic</t>
  </si>
  <si>
    <t>Netherlands</t>
  </si>
  <si>
    <t>ASM</t>
  </si>
  <si>
    <t>MOZ</t>
  </si>
  <si>
    <t>Tunisia</t>
  </si>
  <si>
    <t>Argentina</t>
  </si>
  <si>
    <t>BRN</t>
  </si>
  <si>
    <t>BHS</t>
  </si>
  <si>
    <t>PSE</t>
  </si>
  <si>
    <t>Samoa</t>
  </si>
  <si>
    <t>Timor-Leste</t>
  </si>
  <si>
    <t>Maldives</t>
  </si>
  <si>
    <t>ISL</t>
  </si>
  <si>
    <t>Panama</t>
  </si>
  <si>
    <t>THA</t>
  </si>
  <si>
    <t>Trinidad and Tobago</t>
  </si>
  <si>
    <t>Haiti</t>
  </si>
  <si>
    <t>SVN</t>
  </si>
  <si>
    <t>KWT</t>
  </si>
  <si>
    <t>BGD</t>
  </si>
  <si>
    <t>New Caledonia</t>
  </si>
  <si>
    <t>Slovenia</t>
  </si>
  <si>
    <t>Northern Mariana Islands</t>
  </si>
  <si>
    <t>CAF</t>
  </si>
  <si>
    <t>AND</t>
  </si>
  <si>
    <t>Saudi Arabia</t>
  </si>
  <si>
    <t>ETH</t>
  </si>
  <si>
    <t>NCL</t>
  </si>
  <si>
    <t>NGA</t>
  </si>
  <si>
    <t>FIN</t>
  </si>
  <si>
    <t>DZA</t>
  </si>
  <si>
    <t>PRY</t>
  </si>
  <si>
    <t>Norway</t>
  </si>
  <si>
    <t>PAN</t>
  </si>
  <si>
    <t>BIH</t>
  </si>
  <si>
    <t>Cyprus</t>
  </si>
  <si>
    <t>Bhutan</t>
  </si>
  <si>
    <t>Niger</t>
  </si>
  <si>
    <t>LBR</t>
  </si>
  <si>
    <t>UKR</t>
  </si>
  <si>
    <t>Guinea-Bissau</t>
  </si>
  <si>
    <t>Croatia</t>
  </si>
  <si>
    <t>Macao SAR, China</t>
  </si>
  <si>
    <t>BEN</t>
  </si>
  <si>
    <t>KIR</t>
  </si>
  <si>
    <t>Lao PDR</t>
  </si>
  <si>
    <t>Singapore</t>
  </si>
  <si>
    <t>AGO</t>
  </si>
  <si>
    <t>SYR</t>
  </si>
  <si>
    <t>West Bank and Gaza</t>
  </si>
  <si>
    <t>SRB</t>
  </si>
  <si>
    <t>St. Lucia</t>
  </si>
  <si>
    <t>CPV</t>
  </si>
  <si>
    <t>St. Kitts and Nevis</t>
  </si>
  <si>
    <t>Mali</t>
  </si>
  <si>
    <t>Paraguay</t>
  </si>
  <si>
    <t>PHL</t>
  </si>
  <si>
    <t>Colombia</t>
  </si>
  <si>
    <t>United States</t>
  </si>
  <si>
    <t>American Samoa</t>
  </si>
  <si>
    <t>COG</t>
  </si>
  <si>
    <t>Kiribati</t>
  </si>
  <si>
    <t>Equatorial Guinea</t>
  </si>
  <si>
    <t>DMA</t>
  </si>
  <si>
    <t>Vanuatu</t>
  </si>
  <si>
    <t>Israel</t>
  </si>
  <si>
    <t>Ukraine</t>
  </si>
  <si>
    <t>Montenegro</t>
  </si>
  <si>
    <t>Chad</t>
  </si>
  <si>
    <t>Angola</t>
  </si>
  <si>
    <t>New Zealand</t>
  </si>
  <si>
    <t>TCA</t>
  </si>
  <si>
    <t>DJI</t>
  </si>
  <si>
    <t>Cambodia</t>
  </si>
  <si>
    <t>Iceland</t>
  </si>
  <si>
    <t>UGA</t>
  </si>
  <si>
    <t>GBR</t>
  </si>
  <si>
    <t>VCT</t>
  </si>
  <si>
    <t>Malaysia</t>
  </si>
  <si>
    <t>TUN</t>
  </si>
  <si>
    <t>NLD</t>
  </si>
  <si>
    <t>FSM</t>
  </si>
  <si>
    <t>PLW</t>
  </si>
  <si>
    <t>MNE</t>
  </si>
  <si>
    <t>Armenia</t>
  </si>
  <si>
    <t>FRA</t>
  </si>
  <si>
    <t>Canada</t>
  </si>
  <si>
    <t>ROU</t>
  </si>
  <si>
    <t>Central African Republic</t>
  </si>
  <si>
    <t>Mexico</t>
  </si>
  <si>
    <t>EGY</t>
  </si>
  <si>
    <t>NOR</t>
  </si>
  <si>
    <t>ABW</t>
  </si>
  <si>
    <t>GRD</t>
  </si>
  <si>
    <t>MLT</t>
  </si>
  <si>
    <t>BLZ</t>
  </si>
  <si>
    <t>SWE</t>
  </si>
  <si>
    <t>Turkmenistan</t>
  </si>
  <si>
    <t>Tonga</t>
  </si>
  <si>
    <t>URY</t>
  </si>
  <si>
    <t>Cuba</t>
  </si>
  <si>
    <t>Peru</t>
  </si>
  <si>
    <t>JPN</t>
  </si>
  <si>
    <t>Marshall Islands</t>
  </si>
  <si>
    <t>GHA</t>
  </si>
  <si>
    <t>Kuwait</t>
  </si>
  <si>
    <t>VEN</t>
  </si>
  <si>
    <t>Belgium</t>
  </si>
  <si>
    <t>Turkey</t>
  </si>
  <si>
    <t>Costa Rica</t>
  </si>
  <si>
    <t>LSO</t>
  </si>
  <si>
    <t>Germany</t>
  </si>
  <si>
    <t>GNB</t>
  </si>
  <si>
    <t>Guatemala</t>
  </si>
  <si>
    <t>Bahrain</t>
  </si>
  <si>
    <t>Egypt, Arab Rep.</t>
  </si>
  <si>
    <t>KAZ</t>
  </si>
  <si>
    <t>IMN</t>
  </si>
  <si>
    <t>Sri Lanka</t>
  </si>
  <si>
    <t>Togo</t>
  </si>
  <si>
    <t>Lesotho</t>
  </si>
  <si>
    <t>Papua New Guinea</t>
  </si>
  <si>
    <t>Sudan</t>
  </si>
  <si>
    <t>SEN</t>
  </si>
  <si>
    <t>FRO</t>
  </si>
  <si>
    <t>CAN</t>
  </si>
  <si>
    <t>Country Name</t>
  </si>
  <si>
    <t>MYS</t>
  </si>
  <si>
    <t>LCA</t>
  </si>
  <si>
    <t>SLV</t>
  </si>
  <si>
    <t>Congo, Dem. Rep.</t>
  </si>
  <si>
    <t>TUR</t>
  </si>
  <si>
    <t>CUB</t>
  </si>
  <si>
    <t>AUT</t>
  </si>
  <si>
    <t>Comoros</t>
  </si>
  <si>
    <t>Zimbabwe</t>
  </si>
  <si>
    <t>Tuvalu</t>
  </si>
  <si>
    <t>Italy</t>
  </si>
  <si>
    <t>Jordan</t>
  </si>
  <si>
    <t>GAB</t>
  </si>
  <si>
    <t>CIV</t>
  </si>
  <si>
    <t>Poland</t>
  </si>
  <si>
    <t>Zambia</t>
  </si>
  <si>
    <t>CHL</t>
  </si>
  <si>
    <t>Mauritania</t>
  </si>
  <si>
    <t>Ethiopia</t>
  </si>
  <si>
    <t>Solomon Islands</t>
  </si>
  <si>
    <t>PRT</t>
  </si>
  <si>
    <t>Morocco</t>
  </si>
  <si>
    <t>Georgia</t>
  </si>
  <si>
    <t>Azerbaijan</t>
  </si>
  <si>
    <t>BOL</t>
  </si>
  <si>
    <t>MDA</t>
  </si>
  <si>
    <t>YEM</t>
  </si>
  <si>
    <t>QAT</t>
  </si>
  <si>
    <t>ZMB</t>
  </si>
  <si>
    <t>LKA</t>
  </si>
  <si>
    <t>Qatar</t>
  </si>
  <si>
    <t>GRC</t>
  </si>
  <si>
    <t>Pakistan</t>
  </si>
  <si>
    <t>Cameroon</t>
  </si>
  <si>
    <t>Congo, Rep.</t>
  </si>
  <si>
    <t>WSM</t>
  </si>
  <si>
    <t>NIC</t>
  </si>
  <si>
    <t>FJI</t>
  </si>
  <si>
    <t>LVA</t>
  </si>
  <si>
    <t>UZB</t>
  </si>
  <si>
    <t>MRT</t>
  </si>
  <si>
    <t>United Arab Emirates</t>
  </si>
  <si>
    <t>MKD</t>
  </si>
  <si>
    <t>Honduras</t>
  </si>
  <si>
    <t>Belize</t>
  </si>
  <si>
    <t>LTU</t>
  </si>
  <si>
    <t>IRN</t>
  </si>
  <si>
    <t>DNK</t>
  </si>
  <si>
    <t>Fiji</t>
  </si>
  <si>
    <t>MLI</t>
  </si>
  <si>
    <t>KEN</t>
  </si>
  <si>
    <t>Brunei Darussalam</t>
  </si>
  <si>
    <t>Puerto Rico</t>
  </si>
  <si>
    <t>Micronesia, Fed. Sts.</t>
  </si>
  <si>
    <t>Aruba</t>
  </si>
  <si>
    <t>ARE</t>
  </si>
  <si>
    <t>DOM</t>
  </si>
  <si>
    <t>Kenya</t>
  </si>
  <si>
    <t>SYC</t>
  </si>
  <si>
    <t>MHL</t>
  </si>
  <si>
    <t>BHR</t>
  </si>
  <si>
    <t>SAU</t>
  </si>
  <si>
    <t>TUV</t>
  </si>
  <si>
    <t>TTO</t>
  </si>
  <si>
    <t>HND</t>
  </si>
  <si>
    <t>BFA</t>
  </si>
  <si>
    <t>Virgin Islands (U.S.)</t>
  </si>
  <si>
    <t>Isle of Man</t>
  </si>
  <si>
    <t>TCD</t>
  </si>
  <si>
    <t>Ghana</t>
  </si>
  <si>
    <t>Malta</t>
  </si>
  <si>
    <t>Kyrgyz Republic</t>
  </si>
  <si>
    <t>Luxembourg</t>
  </si>
  <si>
    <t>Slovak Republic</t>
  </si>
  <si>
    <t>AUS</t>
  </si>
  <si>
    <t>SVK</t>
  </si>
  <si>
    <t>Iran, Islamic Rep.</t>
  </si>
  <si>
    <t>Hong Kong SAR, China</t>
  </si>
  <si>
    <t>LBY</t>
  </si>
  <si>
    <t>Gambia, The</t>
  </si>
  <si>
    <t>Liechtenstein</t>
  </si>
  <si>
    <t>LAO</t>
  </si>
  <si>
    <t>GRL</t>
  </si>
  <si>
    <t>SMR</t>
  </si>
  <si>
    <t>Spain</t>
  </si>
  <si>
    <t>HKG</t>
  </si>
  <si>
    <t>TLS</t>
  </si>
  <si>
    <t>Greenland</t>
  </si>
  <si>
    <t>AZE</t>
  </si>
  <si>
    <t>Nigeria</t>
  </si>
  <si>
    <t>MAR</t>
  </si>
  <si>
    <t>Eswatini</t>
  </si>
  <si>
    <t>NER</t>
  </si>
  <si>
    <t>TGO</t>
  </si>
  <si>
    <t>Bangladesh</t>
  </si>
  <si>
    <t>Mozambique</t>
  </si>
  <si>
    <t>Venezuela, RB</t>
  </si>
  <si>
    <t>GIN</t>
  </si>
  <si>
    <t>Kosovo</t>
  </si>
  <si>
    <t>AFG</t>
  </si>
  <si>
    <t>KOR</t>
  </si>
  <si>
    <t>China</t>
  </si>
  <si>
    <t>France</t>
  </si>
  <si>
    <t>Thailand</t>
  </si>
  <si>
    <t>PRI</t>
  </si>
  <si>
    <t>Hungary</t>
  </si>
  <si>
    <t>ECU</t>
  </si>
  <si>
    <t>Sierra Leone</t>
  </si>
  <si>
    <t>Andorra</t>
  </si>
  <si>
    <t>GUM</t>
  </si>
  <si>
    <t>Senegal</t>
  </si>
  <si>
    <t>SUR</t>
  </si>
  <si>
    <t>BMU</t>
  </si>
  <si>
    <t>JAM</t>
  </si>
  <si>
    <t>MAC</t>
  </si>
  <si>
    <t>Kazakhstan</t>
  </si>
  <si>
    <t>Bolivia</t>
  </si>
  <si>
    <t>Malawi</t>
  </si>
  <si>
    <t>COD</t>
  </si>
  <si>
    <t>Botswana</t>
  </si>
  <si>
    <t>Sint Maarten (Dutch part)</t>
  </si>
  <si>
    <t>MDV</t>
  </si>
  <si>
    <t>Guyana</t>
  </si>
  <si>
    <t>PNG</t>
  </si>
  <si>
    <t>HTI</t>
  </si>
  <si>
    <t>Tanzania</t>
  </si>
  <si>
    <t>LIE</t>
  </si>
  <si>
    <t>XKX</t>
  </si>
  <si>
    <t>Libya</t>
  </si>
  <si>
    <t>Cayman Islands</t>
  </si>
  <si>
    <t>MEX</t>
  </si>
  <si>
    <t>Guinea</t>
  </si>
  <si>
    <t>Lebanon</t>
  </si>
  <si>
    <t>Tajikistan</t>
  </si>
  <si>
    <t>TJK</t>
  </si>
  <si>
    <t>MNG</t>
  </si>
  <si>
    <t>SGP</t>
  </si>
  <si>
    <t>Series Name</t>
  </si>
  <si>
    <t>BRB</t>
  </si>
  <si>
    <t>TKM</t>
  </si>
  <si>
    <t>ZWE</t>
  </si>
  <si>
    <t>Burundi</t>
  </si>
  <si>
    <t>RWA</t>
  </si>
  <si>
    <t>Cote d'Ivoire</t>
  </si>
  <si>
    <t>Bermuda</t>
  </si>
  <si>
    <t>SLB</t>
  </si>
  <si>
    <t>BEL</t>
  </si>
  <si>
    <t>Mongolia</t>
  </si>
  <si>
    <t>CYM</t>
  </si>
  <si>
    <t>Vietnam</t>
  </si>
  <si>
    <t>Nicaragua</t>
  </si>
  <si>
    <t>Algeria</t>
  </si>
  <si>
    <t>COM</t>
  </si>
  <si>
    <t>IRQ</t>
  </si>
  <si>
    <t>ARM</t>
  </si>
  <si>
    <t>Lithuania</t>
  </si>
  <si>
    <t>Uruguay</t>
  </si>
  <si>
    <t>IRL</t>
  </si>
  <si>
    <t>Namibia</t>
  </si>
  <si>
    <t>DEU</t>
  </si>
  <si>
    <t>ALB</t>
  </si>
  <si>
    <t>MWI</t>
  </si>
  <si>
    <t>ESP</t>
  </si>
  <si>
    <t>NRU</t>
  </si>
  <si>
    <t>KGZ</t>
  </si>
  <si>
    <t>CZE</t>
  </si>
  <si>
    <t>GDP per capita (current US$)</t>
  </si>
  <si>
    <t>Bulgaria</t>
  </si>
  <si>
    <t>SWZ</t>
  </si>
  <si>
    <t>MNP</t>
  </si>
  <si>
    <t>PER</t>
  </si>
  <si>
    <t>Uganda</t>
  </si>
  <si>
    <t>India</t>
  </si>
  <si>
    <t>TON</t>
  </si>
  <si>
    <t>Ecuador</t>
  </si>
  <si>
    <t>Estonia</t>
  </si>
  <si>
    <t>Benin</t>
  </si>
  <si>
    <t>Nauru</t>
  </si>
  <si>
    <t>Count</t>
  </si>
  <si>
    <t>Cluster (2020)</t>
  </si>
  <si>
    <t>Cluster Group</t>
  </si>
  <si>
    <t>2015 (%)</t>
  </si>
  <si>
    <t>2016 (%)</t>
  </si>
  <si>
    <t>2017 (%)</t>
  </si>
  <si>
    <t>2019 (%)</t>
  </si>
  <si>
    <t>2018 (%)</t>
  </si>
  <si>
    <t>5 year Average</t>
  </si>
  <si>
    <t>2014 (%)</t>
  </si>
  <si>
    <t>Avg</t>
  </si>
  <si>
    <t>Undernurishment (%)</t>
  </si>
  <si>
    <t>Access to Electricity (%)</t>
  </si>
  <si>
    <t>Secondary School Enrollment (%)</t>
  </si>
  <si>
    <t>Tertiaty School Enrollment (%)</t>
  </si>
  <si>
    <t>Primary School Enrollment (%)</t>
  </si>
  <si>
    <t xml:space="preserve">Factor </t>
  </si>
  <si>
    <t>2020 (%)</t>
  </si>
  <si>
    <t>AVG</t>
  </si>
  <si>
    <t xml:space="preserve">There is no data for tier 3 countries </t>
  </si>
  <si>
    <t>Individuals Using Internet (%)</t>
  </si>
  <si>
    <t>Pupil-Teacher Ratio (Primary)</t>
  </si>
  <si>
    <t>Pupil-Teacher Ratio (Secondary)</t>
  </si>
  <si>
    <t>Pupil-Teacher Ratio (Tertiary)</t>
  </si>
  <si>
    <t>Trained Teacher % Primary</t>
  </si>
  <si>
    <t xml:space="preserve">Trained Teacher % Secondary </t>
  </si>
  <si>
    <t>Gov. Spending on Edu (% of GDP)</t>
  </si>
  <si>
    <t>Literary Rates (Age 15+)</t>
  </si>
  <si>
    <t>Trend</t>
  </si>
  <si>
    <t>GDP2016</t>
  </si>
  <si>
    <t>GDP2017</t>
  </si>
  <si>
    <t>GDP2018</t>
  </si>
  <si>
    <t>GDP2019</t>
  </si>
  <si>
    <t>GDP2020</t>
  </si>
  <si>
    <t>E2015</t>
  </si>
  <si>
    <t>E2016</t>
  </si>
  <si>
    <t>E2017</t>
  </si>
  <si>
    <t>E2018</t>
  </si>
  <si>
    <t>E2019</t>
  </si>
  <si>
    <t>N2015</t>
  </si>
  <si>
    <t>N2016</t>
  </si>
  <si>
    <t>N2017</t>
  </si>
  <si>
    <t>N2018</t>
  </si>
  <si>
    <t>N2019</t>
  </si>
  <si>
    <t>NAVG</t>
  </si>
  <si>
    <t>EAVG</t>
  </si>
  <si>
    <t>PE2015</t>
  </si>
  <si>
    <t>PE2014</t>
  </si>
  <si>
    <t>PE2016</t>
  </si>
  <si>
    <t>PE2017</t>
  </si>
  <si>
    <t>PE2018</t>
  </si>
  <si>
    <t>PEAVG</t>
  </si>
  <si>
    <t>SE2014</t>
  </si>
  <si>
    <t>SE2015</t>
  </si>
  <si>
    <t>SE2016</t>
  </si>
  <si>
    <t>SE2017</t>
  </si>
  <si>
    <t>SE2018</t>
  </si>
  <si>
    <t>SEAVG</t>
  </si>
  <si>
    <t>TS2014</t>
  </si>
  <si>
    <t>TS2015</t>
  </si>
  <si>
    <t>TS2016</t>
  </si>
  <si>
    <t>TS2017</t>
  </si>
  <si>
    <t>TS2018</t>
  </si>
  <si>
    <t>TSAVG</t>
  </si>
  <si>
    <t>I2016</t>
  </si>
  <si>
    <t>I2017</t>
  </si>
  <si>
    <t>I2018</t>
  </si>
  <si>
    <t>I2019</t>
  </si>
  <si>
    <t>I2020</t>
  </si>
  <si>
    <t>IAVG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</si>
</sst>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_(* \(#,##0\);_(* &quot;-&quot;??_);_(@_)"/>
    <numFmt numFmtId="165" formatCode="0.0"/>
    <numFmt numFmtId="166" formatCode="0.000"/>
  </numFmts>
  <fonts count="11" x14ac:knownFonts="1">
    <font>
      <sz val="11"/>
      <color theme="1"/>
      <name val="Calibri"/>
      <family val="2"/>
      <scheme val="minor"/>
    </font>
    <font>
      <b/>
      <sz val="11"/>
      <color theme="3"/>
      <name val="Times New Roman"/>
      <family val="2"/>
    </font>
    <font>
      <b/>
      <sz val="12"/>
      <color theme="3"/>
      <name val="Times New Roman"/>
      <family val="1"/>
    </font>
    <font>
      <sz val="12"/>
      <color theme="1"/>
      <name val="Times New Roman"/>
      <family val="1"/>
    </font>
    <font>
      <sz val="11"/>
      <color theme="1"/>
      <name val="Times New Roman"/>
      <family val="1"/>
    </font>
    <font>
      <b/>
      <sz val="12"/>
      <color theme="3"/>
      <name val="Times New Roman"/>
      <family val="2"/>
    </font>
    <font>
      <sz val="11"/>
      <color theme="1"/>
      <name val="Calibri"/>
      <family val="2"/>
      <scheme val="minor"/>
    </font>
    <font>
      <sz val="12"/>
      <color rgb="FF9C5700"/>
      <name val="Times New Roman"/>
      <family val="2"/>
    </font>
    <font>
      <b/>
      <sz val="12"/>
      <color theme="1"/>
      <name val="Times New Roman"/>
      <family val="1"/>
    </font>
    <font>
      <i/>
      <sz val="12"/>
      <color rgb="FF7F7F7F"/>
      <name val="Times New Roman"/>
      <family val="2"/>
    </font>
    <font>
      <sz val="8"/>
      <name val="Calibri"/>
      <family val="2"/>
      <scheme val="minor"/>
    </font>
  </fonts>
  <fills count="6">
    <fill>
      <patternFill patternType="none"/>
    </fill>
    <fill>
      <patternFill patternType="gray125"/>
    </fill>
    <fill>
      <patternFill patternType="solid">
        <fgColor rgb="FFFFEB9C"/>
      </patternFill>
    </fill>
    <fill>
      <patternFill patternType="solid">
        <fgColor theme="4" tint="0.39997558519241921"/>
        <bgColor indexed="64"/>
      </patternFill>
    </fill>
    <fill>
      <patternFill patternType="solid">
        <fgColor theme="6" tint="0.39997558519241921"/>
        <bgColor indexed="64"/>
      </patternFill>
    </fill>
    <fill>
      <patternFill patternType="solid">
        <fgColor theme="5" tint="0.59999389629810485"/>
        <bgColor indexed="64"/>
      </patternFill>
    </fill>
  </fills>
  <borders count="3">
    <border>
      <left/>
      <right/>
      <top/>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 fillId="0" borderId="1" applyNumberFormat="0" applyFill="0" applyAlignment="0" applyProtection="0"/>
    <xf numFmtId="9" fontId="6" fillId="0" borderId="0" applyFont="0" applyFill="0" applyBorder="0" applyAlignment="0" applyProtection="0"/>
    <xf numFmtId="0" fontId="7" fillId="2" borderId="0" applyNumberFormat="0" applyBorder="0" applyAlignment="0" applyProtection="0"/>
    <xf numFmtId="0" fontId="9" fillId="0" borderId="0" applyNumberFormat="0" applyFill="0" applyBorder="0" applyAlignment="0" applyProtection="0"/>
  </cellStyleXfs>
  <cellXfs count="25">
    <xf numFmtId="0" fontId="0" fillId="0" borderId="0" xfId="0"/>
    <xf numFmtId="0" fontId="2" fillId="0" borderId="1" xfId="1" applyFont="1"/>
    <xf numFmtId="49" fontId="2" fillId="0" borderId="1" xfId="1" applyNumberFormat="1" applyFont="1"/>
    <xf numFmtId="0" fontId="3" fillId="0" borderId="0" xfId="0" applyFont="1"/>
    <xf numFmtId="1" fontId="3" fillId="0" borderId="0" xfId="0" applyNumberFormat="1" applyFont="1"/>
    <xf numFmtId="1" fontId="2" fillId="0" borderId="1" xfId="1" applyNumberFormat="1" applyFont="1"/>
    <xf numFmtId="0" fontId="4" fillId="0" borderId="0" xfId="0" applyFont="1"/>
    <xf numFmtId="0" fontId="5" fillId="0" borderId="1" xfId="1" applyFont="1"/>
    <xf numFmtId="1" fontId="4" fillId="0" borderId="0" xfId="0" applyNumberFormat="1" applyFont="1"/>
    <xf numFmtId="164" fontId="7" fillId="2" borderId="0" xfId="3" applyNumberFormat="1"/>
    <xf numFmtId="1" fontId="7" fillId="2" borderId="0" xfId="3" applyNumberFormat="1"/>
    <xf numFmtId="10" fontId="3" fillId="0" borderId="0" xfId="2" applyNumberFormat="1" applyFont="1"/>
    <xf numFmtId="165" fontId="0" fillId="0" borderId="0" xfId="0" applyNumberFormat="1"/>
    <xf numFmtId="0" fontId="3" fillId="0" borderId="2" xfId="0" applyFont="1" applyBorder="1"/>
    <xf numFmtId="0" fontId="8" fillId="0" borderId="2" xfId="0" applyFont="1" applyBorder="1"/>
    <xf numFmtId="2" fontId="4" fillId="0" borderId="0" xfId="0" applyNumberFormat="1" applyFont="1"/>
    <xf numFmtId="165" fontId="4" fillId="0" borderId="0" xfId="0" applyNumberFormat="1" applyFont="1"/>
    <xf numFmtId="166" fontId="2" fillId="0" borderId="1" xfId="1" applyNumberFormat="1" applyFont="1"/>
    <xf numFmtId="0" fontId="3" fillId="3" borderId="2" xfId="0" applyFont="1" applyFill="1" applyBorder="1"/>
    <xf numFmtId="0" fontId="9" fillId="0" borderId="0" xfId="4"/>
    <xf numFmtId="2" fontId="3" fillId="3" borderId="2" xfId="0" applyNumberFormat="1" applyFont="1" applyFill="1" applyBorder="1"/>
    <xf numFmtId="0" fontId="3" fillId="4" borderId="2" xfId="0" applyFont="1" applyFill="1" applyBorder="1"/>
    <xf numFmtId="2" fontId="3" fillId="4" borderId="2" xfId="0" applyNumberFormat="1" applyFont="1" applyFill="1" applyBorder="1"/>
    <xf numFmtId="0" fontId="3" fillId="5" borderId="2" xfId="0" applyFont="1" applyFill="1" applyBorder="1"/>
    <xf numFmtId="2" fontId="3" fillId="5" borderId="2" xfId="0" applyNumberFormat="1" applyFont="1" applyFill="1" applyBorder="1"/>
  </cellXfs>
  <cellStyles count="5">
    <cellStyle name="Explanatory Text" xfId="4" builtinId="53"/>
    <cellStyle name="Heading 3" xfId="1" builtinId="18"/>
    <cellStyle name="Neutral" xfId="3" builtinId="2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7</xdr:col>
      <xdr:colOff>7938</xdr:colOff>
      <xdr:row>0</xdr:row>
      <xdr:rowOff>23813</xdr:rowOff>
    </xdr:from>
    <xdr:to>
      <xdr:col>13</xdr:col>
      <xdr:colOff>138113</xdr:colOff>
      <xdr:row>5</xdr:row>
      <xdr:rowOff>158750</xdr:rowOff>
    </xdr:to>
    <xdr:sp macro="" textlink="">
      <xdr:nvSpPr>
        <xdr:cNvPr id="2" name="TextBox 1">
          <a:extLst>
            <a:ext uri="{FF2B5EF4-FFF2-40B4-BE49-F238E27FC236}">
              <a16:creationId xmlns:a16="http://schemas.microsoft.com/office/drawing/2014/main" id="{C2FE7EEC-FB07-404E-9D56-38AA215B45AD}"/>
            </a:ext>
          </a:extLst>
        </xdr:cNvPr>
        <xdr:cNvSpPr txBox="1"/>
      </xdr:nvSpPr>
      <xdr:spPr>
        <a:xfrm>
          <a:off x="5834063" y="23813"/>
          <a:ext cx="3797300" cy="1127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table is</a:t>
          </a:r>
          <a:r>
            <a:rPr lang="en-US" sz="1100" baseline="0"/>
            <a:t> a summary of each tab in this workbook. The table contains an average for each tier country for the corresponding factor. The average is caluclated using the clusters values of the 5 year average for each factors. This is done to help smooth the data and help account for missing data.</a:t>
          </a:r>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9</xdr:col>
      <xdr:colOff>590550</xdr:colOff>
      <xdr:row>0</xdr:row>
      <xdr:rowOff>12700</xdr:rowOff>
    </xdr:from>
    <xdr:to>
      <xdr:col>17</xdr:col>
      <xdr:colOff>122300</xdr:colOff>
      <xdr:row>16</xdr:row>
      <xdr:rowOff>88900</xdr:rowOff>
    </xdr:to>
    <xdr:sp macro="" textlink="">
      <xdr:nvSpPr>
        <xdr:cNvPr id="3" name="TextBox 2">
          <a:extLst>
            <a:ext uri="{FF2B5EF4-FFF2-40B4-BE49-F238E27FC236}">
              <a16:creationId xmlns:a16="http://schemas.microsoft.com/office/drawing/2014/main" id="{5C18E371-443A-4BEF-B8FB-0FDD8616ADCE}"/>
            </a:ext>
          </a:extLst>
        </xdr:cNvPr>
        <xdr:cNvSpPr txBox="1"/>
      </xdr:nvSpPr>
      <xdr:spPr>
        <a:xfrm>
          <a:off x="10217150" y="12700"/>
          <a:ext cx="4408550" cy="3041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The data has been validated</a:t>
          </a:r>
          <a:r>
            <a:rPr lang="en-US" sz="1100" baseline="0">
              <a:solidFill>
                <a:schemeClr val="dk1"/>
              </a:solidFill>
              <a:effectLst/>
              <a:latin typeface="+mn-lt"/>
              <a:ea typeface="+mn-ea"/>
              <a:cs typeface="+mn-cs"/>
            </a:rPr>
            <a:t> that all cluster countries are included and correctly classified on this sheet. This data will be used in tableau to see if there is any trend between different clusters and the secondary school pupil-teacher ratio.</a:t>
          </a:r>
        </a:p>
        <a:p>
          <a:endParaRPr lang="en-US">
            <a:effectLst/>
          </a:endParaRPr>
        </a:p>
        <a:p>
          <a:r>
            <a:rPr lang="en-US" sz="1100" b="0" i="0">
              <a:solidFill>
                <a:schemeClr val="dk1"/>
              </a:solidFill>
              <a:effectLst/>
              <a:latin typeface="+mn-lt"/>
              <a:ea typeface="+mn-ea"/>
              <a:cs typeface="+mn-cs"/>
            </a:rPr>
            <a:t>Secondary school pupil-teacher ratio is the average number of pupils per teacher in primary school.</a:t>
          </a:r>
          <a:r>
            <a:rPr lang="en-US" sz="1100">
              <a:solidFill>
                <a:schemeClr val="dk1"/>
              </a:solidFill>
              <a:effectLst/>
              <a:latin typeface="+mn-lt"/>
              <a:ea typeface="+mn-ea"/>
              <a:cs typeface="+mn-cs"/>
            </a:rPr>
            <a:t> </a:t>
          </a:r>
          <a:endParaRPr lang="en-US">
            <a:effectLst/>
          </a:endParaRP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Note: This data set was missing many values so that I why many cells are empty. The 5 year average will hopefully give a more accurate picture.</a:t>
          </a:r>
          <a:endParaRPr lang="en-US">
            <a:effectLst/>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500063</xdr:colOff>
      <xdr:row>0</xdr:row>
      <xdr:rowOff>0</xdr:rowOff>
    </xdr:from>
    <xdr:to>
      <xdr:col>17</xdr:col>
      <xdr:colOff>30225</xdr:colOff>
      <xdr:row>16</xdr:row>
      <xdr:rowOff>76200</xdr:rowOff>
    </xdr:to>
    <xdr:sp macro="" textlink="">
      <xdr:nvSpPr>
        <xdr:cNvPr id="3" name="TextBox 2">
          <a:extLst>
            <a:ext uri="{FF2B5EF4-FFF2-40B4-BE49-F238E27FC236}">
              <a16:creationId xmlns:a16="http://schemas.microsoft.com/office/drawing/2014/main" id="{ADD22C05-DC2B-4182-8639-EBAB170D90D8}"/>
            </a:ext>
          </a:extLst>
        </xdr:cNvPr>
        <xdr:cNvSpPr txBox="1"/>
      </xdr:nvSpPr>
      <xdr:spPr>
        <a:xfrm>
          <a:off x="10120313" y="0"/>
          <a:ext cx="4419662" cy="30210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The data has been validated</a:t>
          </a:r>
          <a:r>
            <a:rPr lang="en-US" sz="1100" baseline="0">
              <a:solidFill>
                <a:schemeClr val="dk1"/>
              </a:solidFill>
              <a:effectLst/>
              <a:latin typeface="+mn-lt"/>
              <a:ea typeface="+mn-ea"/>
              <a:cs typeface="+mn-cs"/>
            </a:rPr>
            <a:t> that all cluster countries are included and correctly classified on this sheet. This data will be used in tableau to see if there is any trend between different clusters and the tertiary school pupil-teacher ratio.</a:t>
          </a:r>
        </a:p>
        <a:p>
          <a:endParaRPr lang="en-US">
            <a:effectLst/>
          </a:endParaRPr>
        </a:p>
        <a:p>
          <a:r>
            <a:rPr lang="en-US" sz="1100" b="0" i="0">
              <a:solidFill>
                <a:schemeClr val="dk1"/>
              </a:solidFill>
              <a:effectLst/>
              <a:latin typeface="+mn-lt"/>
              <a:ea typeface="+mn-ea"/>
              <a:cs typeface="+mn-cs"/>
            </a:rPr>
            <a:t>Tertiary school pupil-teacher ratio is the average number of pupils per teacher in primary school.</a:t>
          </a:r>
          <a:r>
            <a:rPr lang="en-US" sz="1100">
              <a:solidFill>
                <a:schemeClr val="dk1"/>
              </a:solidFill>
              <a:effectLst/>
              <a:latin typeface="+mn-lt"/>
              <a:ea typeface="+mn-ea"/>
              <a:cs typeface="+mn-cs"/>
            </a:rPr>
            <a:t> </a:t>
          </a:r>
        </a:p>
        <a:p>
          <a:endParaRPr lang="en-US">
            <a:effectLst/>
          </a:endParaRPr>
        </a:p>
        <a:p>
          <a:r>
            <a:rPr lang="en-US" sz="1100" baseline="0">
              <a:solidFill>
                <a:schemeClr val="dk1"/>
              </a:solidFill>
              <a:effectLst/>
              <a:latin typeface="+mn-lt"/>
              <a:ea typeface="+mn-ea"/>
              <a:cs typeface="+mn-cs"/>
            </a:rPr>
            <a:t>Note: This data set was missing many values so that I why many cells are empty. The 5 year average will hopefully give a more accurate picture.</a:t>
          </a:r>
          <a:endParaRPr lang="en-US">
            <a:effectLst/>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13</xdr:col>
      <xdr:colOff>21165</xdr:colOff>
      <xdr:row>0</xdr:row>
      <xdr:rowOff>0</xdr:rowOff>
    </xdr:from>
    <xdr:to>
      <xdr:col>20</xdr:col>
      <xdr:colOff>151403</xdr:colOff>
      <xdr:row>18</xdr:row>
      <xdr:rowOff>74083</xdr:rowOff>
    </xdr:to>
    <xdr:sp macro="" textlink="">
      <xdr:nvSpPr>
        <xdr:cNvPr id="3" name="TextBox 2">
          <a:extLst>
            <a:ext uri="{FF2B5EF4-FFF2-40B4-BE49-F238E27FC236}">
              <a16:creationId xmlns:a16="http://schemas.microsoft.com/office/drawing/2014/main" id="{C48C6C36-3D42-4614-B489-6369ADD8B097}"/>
            </a:ext>
          </a:extLst>
        </xdr:cNvPr>
        <xdr:cNvSpPr txBox="1"/>
      </xdr:nvSpPr>
      <xdr:spPr>
        <a:xfrm>
          <a:off x="12361332" y="0"/>
          <a:ext cx="4427071" cy="3333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data has been validated</a:t>
          </a:r>
          <a:r>
            <a:rPr lang="en-US" sz="1100" baseline="0"/>
            <a:t> that all cluster countries are included and correctly classified on this sheet. This data will be used in tableau to see if there is any trend between different clusters and the % of population that is enrolled in secondary education.</a:t>
          </a:r>
        </a:p>
        <a:p>
          <a:endParaRPr lang="en-US" sz="1100" baseline="0"/>
        </a:p>
        <a:p>
          <a:r>
            <a:rPr lang="en-US" sz="1100" baseline="0"/>
            <a:t>Trained teachers in primary education are the percentage of primary school teachers who have received the minimum organized teacher training (pre-service or in-service) required for teaching in a given country.</a:t>
          </a:r>
        </a:p>
        <a:p>
          <a:endParaRPr lang="en-US" sz="1100" baseline="0"/>
        </a:p>
        <a:p>
          <a:r>
            <a:rPr lang="en-US" sz="1100" baseline="0"/>
            <a:t>Note: This data set was missing many values so that I why many cells are empty. The 5 year average will hopefully give an accurate picture of the true enrollment</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12</xdr:col>
      <xdr:colOff>476250</xdr:colOff>
      <xdr:row>0</xdr:row>
      <xdr:rowOff>59532</xdr:rowOff>
    </xdr:from>
    <xdr:to>
      <xdr:col>20</xdr:col>
      <xdr:colOff>48746</xdr:colOff>
      <xdr:row>18</xdr:row>
      <xdr:rowOff>157957</xdr:rowOff>
    </xdr:to>
    <xdr:sp macro="" textlink="">
      <xdr:nvSpPr>
        <xdr:cNvPr id="2" name="TextBox 1">
          <a:extLst>
            <a:ext uri="{FF2B5EF4-FFF2-40B4-BE49-F238E27FC236}">
              <a16:creationId xmlns:a16="http://schemas.microsoft.com/office/drawing/2014/main" id="{C0EF5DDE-B579-46EB-87EC-90CDFF358A39}"/>
            </a:ext>
          </a:extLst>
        </xdr:cNvPr>
        <xdr:cNvSpPr txBox="1"/>
      </xdr:nvSpPr>
      <xdr:spPr>
        <a:xfrm>
          <a:off x="11822906" y="59532"/>
          <a:ext cx="4430246" cy="3336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data has been validated</a:t>
          </a:r>
          <a:r>
            <a:rPr lang="en-US" sz="1100" baseline="0"/>
            <a:t> that all cluster countries are included and correctly classified on this sheet. This data will be used in tableau to see if there is any trend between different clusters and the % of population that is enrolled in secondary education.</a:t>
          </a:r>
        </a:p>
        <a:p>
          <a:endParaRPr lang="en-US" sz="1100" baseline="0"/>
        </a:p>
        <a:p>
          <a:r>
            <a:rPr lang="en-US" sz="1100" baseline="0"/>
            <a:t>Trained teachers in secondary education are the percentage of primary school teachers who have received the minimum organized teacher training (pre-service or in-service) required for teaching in a given country.</a:t>
          </a:r>
        </a:p>
        <a:p>
          <a:endParaRPr lang="en-US" sz="1100" baseline="0"/>
        </a:p>
        <a:p>
          <a:r>
            <a:rPr lang="en-US" sz="1100" baseline="0"/>
            <a:t>Note: This data set was missing many values so that I why many cells are empty. The 5 year average will hopefully give an accurate picture of the true enrollment</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38100</xdr:colOff>
      <xdr:row>0</xdr:row>
      <xdr:rowOff>50800</xdr:rowOff>
    </xdr:from>
    <xdr:to>
      <xdr:col>17</xdr:col>
      <xdr:colOff>179450</xdr:colOff>
      <xdr:row>16</xdr:row>
      <xdr:rowOff>127000</xdr:rowOff>
    </xdr:to>
    <xdr:sp macro="" textlink="">
      <xdr:nvSpPr>
        <xdr:cNvPr id="2" name="TextBox 1">
          <a:extLst>
            <a:ext uri="{FF2B5EF4-FFF2-40B4-BE49-F238E27FC236}">
              <a16:creationId xmlns:a16="http://schemas.microsoft.com/office/drawing/2014/main" id="{1664099B-9F25-468C-8BB0-445CC8DACDAC}"/>
            </a:ext>
          </a:extLst>
        </xdr:cNvPr>
        <xdr:cNvSpPr txBox="1"/>
      </xdr:nvSpPr>
      <xdr:spPr>
        <a:xfrm>
          <a:off x="9683750" y="50800"/>
          <a:ext cx="4408550" cy="2940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The data has been validated</a:t>
          </a:r>
          <a:r>
            <a:rPr lang="en-US" sz="1100" baseline="0">
              <a:solidFill>
                <a:schemeClr val="dk1"/>
              </a:solidFill>
              <a:effectLst/>
              <a:latin typeface="+mn-lt"/>
              <a:ea typeface="+mn-ea"/>
              <a:cs typeface="+mn-cs"/>
            </a:rPr>
            <a:t> that all cluster countries are included and correctly classified on this sheet. This data will be used in tableau to see if there is any trend between different clusters and government expenditure on education.</a:t>
          </a:r>
        </a:p>
        <a:p>
          <a:endParaRPr lang="en-US">
            <a:effectLst/>
          </a:endParaRPr>
        </a:p>
        <a:p>
          <a:r>
            <a:rPr lang="en-US" sz="1100" b="0" i="0" u="none" strike="noStrike">
              <a:solidFill>
                <a:schemeClr val="dk1"/>
              </a:solidFill>
              <a:effectLst/>
              <a:latin typeface="+mn-lt"/>
              <a:ea typeface="+mn-ea"/>
              <a:cs typeface="+mn-cs"/>
            </a:rPr>
            <a:t>General government expenditure on education (current, capital, and transfers) is expressed as a percentage of GDP. It includes expenditure funded by transfers from international sources to government. General government usually refers to local, regional and central governments.</a:t>
          </a:r>
          <a:r>
            <a:rPr lang="en-US"/>
            <a:t> </a:t>
          </a:r>
        </a:p>
        <a:p>
          <a:endParaRPr lang="en-US">
            <a:effectLst/>
          </a:endParaRPr>
        </a:p>
        <a:p>
          <a:r>
            <a:rPr lang="en-US" sz="1100" baseline="0">
              <a:solidFill>
                <a:schemeClr val="dk1"/>
              </a:solidFill>
              <a:effectLst/>
              <a:latin typeface="+mn-lt"/>
              <a:ea typeface="+mn-ea"/>
              <a:cs typeface="+mn-cs"/>
            </a:rPr>
            <a:t>Note: This data set was missing many values so that I why many cells are empty. The 5 year average will hopefully give a more accurate picture.</a:t>
          </a:r>
          <a:endParaRPr lang="en-US">
            <a:effectLst/>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10</xdr:col>
      <xdr:colOff>104775</xdr:colOff>
      <xdr:row>0</xdr:row>
      <xdr:rowOff>38100</xdr:rowOff>
    </xdr:from>
    <xdr:to>
      <xdr:col>17</xdr:col>
      <xdr:colOff>229457</xdr:colOff>
      <xdr:row>16</xdr:row>
      <xdr:rowOff>84138</xdr:rowOff>
    </xdr:to>
    <xdr:sp macro="" textlink="">
      <xdr:nvSpPr>
        <xdr:cNvPr id="2" name="TextBox 1">
          <a:extLst>
            <a:ext uri="{FF2B5EF4-FFF2-40B4-BE49-F238E27FC236}">
              <a16:creationId xmlns:a16="http://schemas.microsoft.com/office/drawing/2014/main" id="{3C2E9EEE-D58D-4DE7-A904-871C8F866D9A}"/>
            </a:ext>
          </a:extLst>
        </xdr:cNvPr>
        <xdr:cNvSpPr txBox="1"/>
      </xdr:nvSpPr>
      <xdr:spPr>
        <a:xfrm>
          <a:off x="9505950" y="38100"/>
          <a:ext cx="4391882" cy="29606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The data has been validated</a:t>
          </a:r>
          <a:r>
            <a:rPr lang="en-US" sz="1100" baseline="0">
              <a:solidFill>
                <a:schemeClr val="dk1"/>
              </a:solidFill>
              <a:effectLst/>
              <a:latin typeface="+mn-lt"/>
              <a:ea typeface="+mn-ea"/>
              <a:cs typeface="+mn-cs"/>
            </a:rPr>
            <a:t> that all cluster countries are included and correctly classified on this sheet. This data will be used in tableau to see if there is any trend between different clusters and adult literacy rates.</a:t>
          </a:r>
        </a:p>
        <a:p>
          <a:endParaRPr lang="en-US">
            <a:effectLst/>
          </a:endParaRPr>
        </a:p>
        <a:p>
          <a:r>
            <a:rPr lang="en-US" sz="1100" b="0" i="0" u="none" strike="noStrike">
              <a:solidFill>
                <a:schemeClr val="dk1"/>
              </a:solidFill>
              <a:effectLst/>
              <a:latin typeface="+mn-lt"/>
              <a:ea typeface="+mn-ea"/>
              <a:cs typeface="+mn-cs"/>
            </a:rPr>
            <a:t>Adult literacy rate is the percentage of people ages 15 and above who can both read and write with understanding a short simple statement about their everyday life.</a:t>
          </a:r>
          <a:r>
            <a:rPr lang="en-US"/>
            <a:t> </a:t>
          </a:r>
        </a:p>
        <a:p>
          <a:endParaRPr lang="en-US">
            <a:effectLst/>
          </a:endParaRPr>
        </a:p>
        <a:p>
          <a:r>
            <a:rPr lang="en-US" sz="1100" baseline="0">
              <a:solidFill>
                <a:schemeClr val="dk1"/>
              </a:solidFill>
              <a:effectLst/>
              <a:latin typeface="+mn-lt"/>
              <a:ea typeface="+mn-ea"/>
              <a:cs typeface="+mn-cs"/>
            </a:rPr>
            <a:t>Note: This data set was missing many values so that I why many cells are empty. The 5 year average will hopefully give a more accurate picture.</a:t>
          </a:r>
          <a:endParaRPr lang="en-US">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160111</xdr:colOff>
      <xdr:row>2</xdr:row>
      <xdr:rowOff>10432</xdr:rowOff>
    </xdr:from>
    <xdr:to>
      <xdr:col>20</xdr:col>
      <xdr:colOff>244929</xdr:colOff>
      <xdr:row>8</xdr:row>
      <xdr:rowOff>122464</xdr:rowOff>
    </xdr:to>
    <xdr:sp macro="" textlink="">
      <xdr:nvSpPr>
        <xdr:cNvPr id="3" name="TextBox 2">
          <a:extLst>
            <a:ext uri="{FF2B5EF4-FFF2-40B4-BE49-F238E27FC236}">
              <a16:creationId xmlns:a16="http://schemas.microsoft.com/office/drawing/2014/main" id="{37FC2613-3753-481B-9FEB-B89702DED8F1}"/>
            </a:ext>
          </a:extLst>
        </xdr:cNvPr>
        <xdr:cNvSpPr txBox="1"/>
      </xdr:nvSpPr>
      <xdr:spPr>
        <a:xfrm>
          <a:off x="13141325" y="418646"/>
          <a:ext cx="5595711" cy="1336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cells the highlighted</a:t>
          </a:r>
          <a:r>
            <a:rPr lang="en-US" sz="1100" baseline="0"/>
            <a:t> yellow have been mannually entered from a source on the internet because the world bank file did not have the data. Some data I was unable to find online so I either delted the country if no data was found at all, or I estimated a 2% growth from 2019 to 2020 to project the GDP per capita </a:t>
          </a:r>
          <a:endParaRPr lang="en-US" sz="1100"/>
        </a:p>
      </xdr:txBody>
    </xdr:sp>
    <xdr:clientData/>
  </xdr:twoCellAnchor>
  <xdr:twoCellAnchor editAs="oneCell">
    <xdr:from>
      <xdr:col>11</xdr:col>
      <xdr:colOff>228600</xdr:colOff>
      <xdr:row>10</xdr:row>
      <xdr:rowOff>187325</xdr:rowOff>
    </xdr:from>
    <xdr:to>
      <xdr:col>47</xdr:col>
      <xdr:colOff>59312</xdr:colOff>
      <xdr:row>68</xdr:row>
      <xdr:rowOff>95250</xdr:rowOff>
    </xdr:to>
    <xdr:pic>
      <xdr:nvPicPr>
        <xdr:cNvPr id="4" name="Picture 3">
          <a:extLst>
            <a:ext uri="{FF2B5EF4-FFF2-40B4-BE49-F238E27FC236}">
              <a16:creationId xmlns:a16="http://schemas.microsoft.com/office/drawing/2014/main" id="{F9D03414-CEA8-4534-8A11-5A2467B53220}"/>
            </a:ext>
          </a:extLst>
        </xdr:cNvPr>
        <xdr:cNvPicPr>
          <a:picLocks noChangeAspect="1"/>
        </xdr:cNvPicPr>
      </xdr:nvPicPr>
      <xdr:blipFill>
        <a:blip xmlns:r="http://schemas.openxmlformats.org/officeDocument/2006/relationships" r:embed="rId1"/>
        <a:stretch>
          <a:fillRect/>
        </a:stretch>
      </xdr:blipFill>
      <xdr:spPr>
        <a:xfrm>
          <a:off x="13246100" y="2092325"/>
          <a:ext cx="21547712" cy="10956925"/>
        </a:xfrm>
        <a:prstGeom prst="rect">
          <a:avLst/>
        </a:prstGeom>
      </xdr:spPr>
    </xdr:pic>
    <xdr:clientData/>
  </xdr:twoCellAnchor>
  <xdr:twoCellAnchor editAs="oneCell">
    <xdr:from>
      <xdr:col>11</xdr:col>
      <xdr:colOff>0</xdr:colOff>
      <xdr:row>70</xdr:row>
      <xdr:rowOff>0</xdr:rowOff>
    </xdr:from>
    <xdr:to>
      <xdr:col>26</xdr:col>
      <xdr:colOff>360744</xdr:colOff>
      <xdr:row>111</xdr:row>
      <xdr:rowOff>27595</xdr:rowOff>
    </xdr:to>
    <xdr:pic>
      <xdr:nvPicPr>
        <xdr:cNvPr id="5" name="Picture 4">
          <a:extLst>
            <a:ext uri="{FF2B5EF4-FFF2-40B4-BE49-F238E27FC236}">
              <a16:creationId xmlns:a16="http://schemas.microsoft.com/office/drawing/2014/main" id="{6D450FA1-9D47-4751-93D8-A2998CD1B7D2}"/>
            </a:ext>
          </a:extLst>
        </xdr:cNvPr>
        <xdr:cNvPicPr>
          <a:picLocks noChangeAspect="1"/>
        </xdr:cNvPicPr>
      </xdr:nvPicPr>
      <xdr:blipFill>
        <a:blip xmlns:r="http://schemas.openxmlformats.org/officeDocument/2006/relationships" r:embed="rId2"/>
        <a:stretch>
          <a:fillRect/>
        </a:stretch>
      </xdr:blipFill>
      <xdr:spPr>
        <a:xfrm>
          <a:off x="13382625" y="13335000"/>
          <a:ext cx="9647619" cy="7841270"/>
        </a:xfrm>
        <a:prstGeom prst="rect">
          <a:avLst/>
        </a:prstGeom>
      </xdr:spPr>
    </xdr:pic>
    <xdr:clientData/>
  </xdr:twoCellAnchor>
  <xdr:twoCellAnchor>
    <xdr:from>
      <xdr:col>21</xdr:col>
      <xdr:colOff>20638</xdr:colOff>
      <xdr:row>2</xdr:row>
      <xdr:rowOff>68263</xdr:rowOff>
    </xdr:from>
    <xdr:to>
      <xdr:col>32</xdr:col>
      <xdr:colOff>617538</xdr:colOff>
      <xdr:row>5</xdr:row>
      <xdr:rowOff>122238</xdr:rowOff>
    </xdr:to>
    <xdr:sp macro="" textlink="">
      <xdr:nvSpPr>
        <xdr:cNvPr id="6" name="TextBox 5">
          <a:extLst>
            <a:ext uri="{FF2B5EF4-FFF2-40B4-BE49-F238E27FC236}">
              <a16:creationId xmlns:a16="http://schemas.microsoft.com/office/drawing/2014/main" id="{102641EF-FA8A-4E03-BD6B-EE0B201656D0}"/>
            </a:ext>
          </a:extLst>
        </xdr:cNvPr>
        <xdr:cNvSpPr txBox="1"/>
      </xdr:nvSpPr>
      <xdr:spPr>
        <a:xfrm>
          <a:off x="19594513" y="449263"/>
          <a:ext cx="7407275" cy="625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Cluster</a:t>
          </a:r>
          <a:r>
            <a:rPr lang="en-US" sz="1100" baseline="0"/>
            <a:t> Analsis was run on 2020 data, which was pulled data from the World Bank. Select countries were excluded from this analysis becuase the data was not available. The Cluster output can be seen below. Cluster 1 contains the very poor countries while cluster 3 containes the weathest countries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0</xdr:colOff>
      <xdr:row>0</xdr:row>
      <xdr:rowOff>0</xdr:rowOff>
    </xdr:from>
    <xdr:to>
      <xdr:col>18</xdr:col>
      <xdr:colOff>276226</xdr:colOff>
      <xdr:row>6</xdr:row>
      <xdr:rowOff>114302</xdr:rowOff>
    </xdr:to>
    <xdr:sp macro="" textlink="">
      <xdr:nvSpPr>
        <xdr:cNvPr id="2" name="TextBox 1">
          <a:extLst>
            <a:ext uri="{FF2B5EF4-FFF2-40B4-BE49-F238E27FC236}">
              <a16:creationId xmlns:a16="http://schemas.microsoft.com/office/drawing/2014/main" id="{44B225E9-A52D-458A-A0ED-51897704AE4F}"/>
            </a:ext>
          </a:extLst>
        </xdr:cNvPr>
        <xdr:cNvSpPr txBox="1"/>
      </xdr:nvSpPr>
      <xdr:spPr>
        <a:xfrm>
          <a:off x="10953750" y="0"/>
          <a:ext cx="5153026" cy="13144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data has been validated</a:t>
          </a:r>
          <a:r>
            <a:rPr lang="en-US" sz="1100" baseline="0"/>
            <a:t> that all cluster countries are included and correctly classified on this sheet. This data will be used in tabluae to see if there is any trend between different clusters and the % of population that has access to electricity.</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Note: Some countries had no data and those countries were deleted from the dataset in order not to skew the data as the average was showing as a zero, when this may not be accurate</a:t>
          </a:r>
          <a:endParaRPr lang="en-US">
            <a:effectLst/>
          </a:endParaRPr>
        </a:p>
        <a:p>
          <a:endParaRPr lang="en-US" sz="1100"/>
        </a:p>
      </xdr:txBody>
    </xdr:sp>
    <xdr:clientData/>
  </xdr:twoCellAnchor>
  <xdr:twoCellAnchor editAs="oneCell">
    <xdr:from>
      <xdr:col>10</xdr:col>
      <xdr:colOff>0</xdr:colOff>
      <xdr:row>16</xdr:row>
      <xdr:rowOff>0</xdr:rowOff>
    </xdr:from>
    <xdr:to>
      <xdr:col>39</xdr:col>
      <xdr:colOff>190500</xdr:colOff>
      <xdr:row>60</xdr:row>
      <xdr:rowOff>159392</xdr:rowOff>
    </xdr:to>
    <xdr:pic>
      <xdr:nvPicPr>
        <xdr:cNvPr id="3" name="Picture 2">
          <a:extLst>
            <a:ext uri="{FF2B5EF4-FFF2-40B4-BE49-F238E27FC236}">
              <a16:creationId xmlns:a16="http://schemas.microsoft.com/office/drawing/2014/main" id="{2A0EA3C9-B8E8-4CBD-AFFF-C79BBDE22E74}"/>
            </a:ext>
          </a:extLst>
        </xdr:cNvPr>
        <xdr:cNvPicPr>
          <a:picLocks noChangeAspect="1"/>
        </xdr:cNvPicPr>
      </xdr:nvPicPr>
      <xdr:blipFill>
        <a:blip xmlns:r="http://schemas.openxmlformats.org/officeDocument/2006/relationships" r:embed="rId1"/>
        <a:stretch>
          <a:fillRect/>
        </a:stretch>
      </xdr:blipFill>
      <xdr:spPr>
        <a:xfrm>
          <a:off x="11001375" y="3048000"/>
          <a:ext cx="18145125" cy="854139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10</xdr:col>
      <xdr:colOff>0</xdr:colOff>
      <xdr:row>0</xdr:row>
      <xdr:rowOff>0</xdr:rowOff>
    </xdr:from>
    <xdr:to>
      <xdr:col>18</xdr:col>
      <xdr:colOff>252414</xdr:colOff>
      <xdr:row>6</xdr:row>
      <xdr:rowOff>38100</xdr:rowOff>
    </xdr:to>
    <xdr:sp macro="" textlink="">
      <xdr:nvSpPr>
        <xdr:cNvPr id="2" name="TextBox 1">
          <a:extLst>
            <a:ext uri="{FF2B5EF4-FFF2-40B4-BE49-F238E27FC236}">
              <a16:creationId xmlns:a16="http://schemas.microsoft.com/office/drawing/2014/main" id="{699B8275-F771-4C74-9607-30755E0B390F}"/>
            </a:ext>
          </a:extLst>
        </xdr:cNvPr>
        <xdr:cNvSpPr txBox="1"/>
      </xdr:nvSpPr>
      <xdr:spPr>
        <a:xfrm>
          <a:off x="10277475" y="0"/>
          <a:ext cx="5129214" cy="1238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data has been validated</a:t>
          </a:r>
          <a:r>
            <a:rPr lang="en-US" sz="1100" baseline="0"/>
            <a:t> that all cluster countries are included and correctly classified on this sheet. This data will be used in tabluae to see if there is any trend between different clusters and the % of population that is undernurished.</a:t>
          </a:r>
        </a:p>
        <a:p>
          <a:endParaRPr lang="en-US" sz="1100" baseline="0"/>
        </a:p>
        <a:p>
          <a:r>
            <a:rPr lang="en-US" sz="1100" baseline="0"/>
            <a:t>Note: Many countries had no data and those countries were deleted from the dataset in order not to skew the data as the average was showing as a zero, when this may not be accurate</a:t>
          </a:r>
          <a:endParaRPr lang="en-US" sz="1100"/>
        </a:p>
      </xdr:txBody>
    </xdr:sp>
    <xdr:clientData/>
  </xdr:twoCellAnchor>
  <xdr:twoCellAnchor editAs="oneCell">
    <xdr:from>
      <xdr:col>11</xdr:col>
      <xdr:colOff>0</xdr:colOff>
      <xdr:row>13</xdr:row>
      <xdr:rowOff>0</xdr:rowOff>
    </xdr:from>
    <xdr:to>
      <xdr:col>40</xdr:col>
      <xdr:colOff>309562</xdr:colOff>
      <xdr:row>58</xdr:row>
      <xdr:rowOff>179995</xdr:rowOff>
    </xdr:to>
    <xdr:pic>
      <xdr:nvPicPr>
        <xdr:cNvPr id="3" name="Picture 2">
          <a:extLst>
            <a:ext uri="{FF2B5EF4-FFF2-40B4-BE49-F238E27FC236}">
              <a16:creationId xmlns:a16="http://schemas.microsoft.com/office/drawing/2014/main" id="{BAE41FBD-2317-4DB5-82A8-E5DFC8183BEC}"/>
            </a:ext>
          </a:extLst>
        </xdr:cNvPr>
        <xdr:cNvPicPr>
          <a:picLocks noChangeAspect="1"/>
        </xdr:cNvPicPr>
      </xdr:nvPicPr>
      <xdr:blipFill>
        <a:blip xmlns:r="http://schemas.openxmlformats.org/officeDocument/2006/relationships" r:embed="rId1"/>
        <a:stretch>
          <a:fillRect/>
        </a:stretch>
      </xdr:blipFill>
      <xdr:spPr>
        <a:xfrm>
          <a:off x="10906125" y="2476500"/>
          <a:ext cx="18264187" cy="87524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10</xdr:col>
      <xdr:colOff>0</xdr:colOff>
      <xdr:row>0</xdr:row>
      <xdr:rowOff>0</xdr:rowOff>
    </xdr:from>
    <xdr:to>
      <xdr:col>18</xdr:col>
      <xdr:colOff>296864</xdr:colOff>
      <xdr:row>16</xdr:row>
      <xdr:rowOff>95250</xdr:rowOff>
    </xdr:to>
    <xdr:sp macro="" textlink="">
      <xdr:nvSpPr>
        <xdr:cNvPr id="2" name="TextBox 1">
          <a:extLst>
            <a:ext uri="{FF2B5EF4-FFF2-40B4-BE49-F238E27FC236}">
              <a16:creationId xmlns:a16="http://schemas.microsoft.com/office/drawing/2014/main" id="{F853C216-2C67-4D0E-87DD-0DCCD129B8D9}"/>
            </a:ext>
          </a:extLst>
        </xdr:cNvPr>
        <xdr:cNvSpPr txBox="1"/>
      </xdr:nvSpPr>
      <xdr:spPr>
        <a:xfrm>
          <a:off x="7962900" y="0"/>
          <a:ext cx="5173664" cy="3009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data has been validated</a:t>
          </a:r>
          <a:r>
            <a:rPr lang="en-US" sz="1100" baseline="0"/>
            <a:t> that all cluster countries are included and correctly classified on this sheet. This data will be used in tabluae to see if there is any trend between different clusters and the % of population that is enrolled in primary education.</a:t>
          </a:r>
        </a:p>
        <a:p>
          <a:endParaRPr lang="en-US" sz="1100" baseline="0"/>
        </a:p>
        <a:p>
          <a:r>
            <a:rPr lang="en-US" sz="1100" baseline="0"/>
            <a:t>Data is a % of net meaning: Net enrollment rate is the ratio of children of official school age who are enrolled in school to the population of the corresponding official school age. Primary education provides children with basic reading, writing, and mathematics skills along with an elementary understanding of such subjects as history, geography, natural science, social science, art, and music.</a:t>
          </a:r>
        </a:p>
        <a:p>
          <a:endParaRPr lang="en-US" sz="1100" baseline="0"/>
        </a:p>
        <a:p>
          <a:r>
            <a:rPr lang="en-US" sz="1100" baseline="0"/>
            <a:t>Note: This data set was missing many values so that I why many cells are empty. The 5 year average will hopefully give an accurate picture of the true enrollment </a:t>
          </a:r>
        </a:p>
        <a:p>
          <a:endParaRPr lang="en-US" sz="1100"/>
        </a:p>
      </xdr:txBody>
    </xdr:sp>
    <xdr:clientData/>
  </xdr:twoCellAnchor>
  <xdr:twoCellAnchor editAs="oneCell">
    <xdr:from>
      <xdr:col>10</xdr:col>
      <xdr:colOff>381000</xdr:colOff>
      <xdr:row>18</xdr:row>
      <xdr:rowOff>30162</xdr:rowOff>
    </xdr:from>
    <xdr:to>
      <xdr:col>45</xdr:col>
      <xdr:colOff>59759</xdr:colOff>
      <xdr:row>77</xdr:row>
      <xdr:rowOff>119062</xdr:rowOff>
    </xdr:to>
    <xdr:pic>
      <xdr:nvPicPr>
        <xdr:cNvPr id="3" name="Picture 2">
          <a:extLst>
            <a:ext uri="{FF2B5EF4-FFF2-40B4-BE49-F238E27FC236}">
              <a16:creationId xmlns:a16="http://schemas.microsoft.com/office/drawing/2014/main" id="{F47DA720-D1D0-498A-B304-20CB91CF7F0C}"/>
            </a:ext>
          </a:extLst>
        </xdr:cNvPr>
        <xdr:cNvPicPr>
          <a:picLocks noChangeAspect="1"/>
        </xdr:cNvPicPr>
      </xdr:nvPicPr>
      <xdr:blipFill>
        <a:blip xmlns:r="http://schemas.openxmlformats.org/officeDocument/2006/relationships" r:embed="rId1"/>
        <a:stretch>
          <a:fillRect/>
        </a:stretch>
      </xdr:blipFill>
      <xdr:spPr>
        <a:xfrm>
          <a:off x="9215438" y="3459162"/>
          <a:ext cx="21348134" cy="11328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10</xdr:col>
      <xdr:colOff>9128</xdr:colOff>
      <xdr:row>0</xdr:row>
      <xdr:rowOff>0</xdr:rowOff>
    </xdr:from>
    <xdr:to>
      <xdr:col>17</xdr:col>
      <xdr:colOff>163911</xdr:colOff>
      <xdr:row>17</xdr:row>
      <xdr:rowOff>175846</xdr:rowOff>
    </xdr:to>
    <xdr:sp macro="" textlink="">
      <xdr:nvSpPr>
        <xdr:cNvPr id="2" name="TextBox 1">
          <a:extLst>
            <a:ext uri="{FF2B5EF4-FFF2-40B4-BE49-F238E27FC236}">
              <a16:creationId xmlns:a16="http://schemas.microsoft.com/office/drawing/2014/main" id="{DA062946-D692-4D17-98C3-1FF977084FE4}"/>
            </a:ext>
          </a:extLst>
        </xdr:cNvPr>
        <xdr:cNvSpPr txBox="1"/>
      </xdr:nvSpPr>
      <xdr:spPr>
        <a:xfrm>
          <a:off x="8991936" y="0"/>
          <a:ext cx="4411725" cy="33044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data has been validated</a:t>
          </a:r>
          <a:r>
            <a:rPr lang="en-US" sz="1100" baseline="0"/>
            <a:t> that all cluster countries are included and correctly classified on this sheet. This data will be used in tablaeu to see if there is any trend between different clusters and the % of population that is enrolled in secondary education.</a:t>
          </a:r>
        </a:p>
        <a:p>
          <a:endParaRPr lang="en-US" sz="1100" baseline="0"/>
        </a:p>
        <a:p>
          <a:r>
            <a:rPr lang="en-US" sz="1100" baseline="0"/>
            <a:t>Data is % of net meaning: Net enrollment rate is the ratio of children of official school age who are enrolled in school to the population of the corresponding official school age. Secondary education completes the provision of basic education that began at the primary level, and aims at laying the foundations for lifelong learning and human development, by offering more subject- or skill-oriented instruction using more specialized teachers.</a:t>
          </a:r>
        </a:p>
        <a:p>
          <a:endParaRPr lang="en-US" sz="1100" baseline="0"/>
        </a:p>
        <a:p>
          <a:r>
            <a:rPr lang="en-US" sz="1100" baseline="0"/>
            <a:t>Note: This data set was missing many values so that I why many cells are empty. The 5 year average will hopefully give an accurate picture of the true enrollment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9525</xdr:colOff>
      <xdr:row>0</xdr:row>
      <xdr:rowOff>9525</xdr:rowOff>
    </xdr:from>
    <xdr:to>
      <xdr:col>17</xdr:col>
      <xdr:colOff>150875</xdr:colOff>
      <xdr:row>16</xdr:row>
      <xdr:rowOff>85725</xdr:rowOff>
    </xdr:to>
    <xdr:sp macro="" textlink="">
      <xdr:nvSpPr>
        <xdr:cNvPr id="2" name="TextBox 1">
          <a:extLst>
            <a:ext uri="{FF2B5EF4-FFF2-40B4-BE49-F238E27FC236}">
              <a16:creationId xmlns:a16="http://schemas.microsoft.com/office/drawing/2014/main" id="{CEDE9DF6-BE6B-47BC-B7E2-41A23BCAFE01}"/>
            </a:ext>
          </a:extLst>
        </xdr:cNvPr>
        <xdr:cNvSpPr txBox="1"/>
      </xdr:nvSpPr>
      <xdr:spPr>
        <a:xfrm>
          <a:off x="10229850" y="9525"/>
          <a:ext cx="4408550" cy="2990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data has been validated</a:t>
          </a:r>
          <a:r>
            <a:rPr lang="en-US" sz="1100" baseline="0"/>
            <a:t> that all cluster countries are included and correctly classified on this sheet. This data will be used in tableau to see if there is any trend between different clusters and the % of population that is enrolled in secondary education.</a:t>
          </a:r>
        </a:p>
        <a:p>
          <a:endParaRPr lang="en-US" sz="1100" baseline="0"/>
        </a:p>
        <a:p>
          <a:r>
            <a:rPr lang="en-US" sz="1100" baseline="0"/>
            <a:t>Data is % of gross meaning: 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a:t>
          </a:r>
        </a:p>
        <a:p>
          <a:endParaRPr lang="en-US" sz="1100" baseline="0"/>
        </a:p>
        <a:p>
          <a:endParaRPr lang="en-US" sz="1100" baseline="0"/>
        </a:p>
        <a:p>
          <a:r>
            <a:rPr lang="en-US" sz="1100" baseline="0"/>
            <a:t>Note: This data set was missing many values so that I why many cells are empty. The 5 year average will hopefully give an accurate picture of the true enrollment</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10</xdr:col>
      <xdr:colOff>151606</xdr:colOff>
      <xdr:row>0</xdr:row>
      <xdr:rowOff>44450</xdr:rowOff>
    </xdr:from>
    <xdr:to>
      <xdr:col>17</xdr:col>
      <xdr:colOff>299306</xdr:colOff>
      <xdr:row>16</xdr:row>
      <xdr:rowOff>120650</xdr:rowOff>
    </xdr:to>
    <xdr:sp macro="" textlink="">
      <xdr:nvSpPr>
        <xdr:cNvPr id="3" name="TextBox 2">
          <a:extLst>
            <a:ext uri="{FF2B5EF4-FFF2-40B4-BE49-F238E27FC236}">
              <a16:creationId xmlns:a16="http://schemas.microsoft.com/office/drawing/2014/main" id="{43C7BFC8-9547-46F5-A2F7-CDD0C6FED324}"/>
            </a:ext>
          </a:extLst>
        </xdr:cNvPr>
        <xdr:cNvSpPr txBox="1"/>
      </xdr:nvSpPr>
      <xdr:spPr>
        <a:xfrm>
          <a:off x="10355262" y="44450"/>
          <a:ext cx="4398232" cy="29575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data has been validated</a:t>
          </a:r>
          <a:r>
            <a:rPr lang="en-US" sz="1100" baseline="0"/>
            <a:t> that all cluster countries are included and correctly classified on this sheet. This data will be used in tableau to see if there is any trend between different clusters and the % of population that is enrolled in secondary education.</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Internet users are individuals who have used the Internet (from any location) in the last 3 months. The Internet can be used via a computer, mobile phone, personal digital assistant, games machine, digital TV etc.</a:t>
          </a:r>
          <a:r>
            <a:rPr lang="en-US"/>
            <a:t> </a:t>
          </a:r>
        </a:p>
        <a:p>
          <a:endParaRPr lang="en-US" sz="1100" baseline="0"/>
        </a:p>
        <a:p>
          <a:r>
            <a:rPr lang="en-US" sz="1100" baseline="0"/>
            <a:t>Data is % of total population, meaning the amount of internet users / the total population was used to compute a percentage for each country.</a:t>
          </a:r>
        </a:p>
        <a:p>
          <a:endParaRPr lang="en-US" sz="1100" baseline="0"/>
        </a:p>
        <a:p>
          <a:r>
            <a:rPr lang="en-US" sz="1100" baseline="0"/>
            <a:t>Note: This data set was missing many values so that I why many cells are empty. The 5 year average will hopefully give an accurate picture of the true enrollment</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10</xdr:col>
      <xdr:colOff>0</xdr:colOff>
      <xdr:row>0</xdr:row>
      <xdr:rowOff>0</xdr:rowOff>
    </xdr:from>
    <xdr:to>
      <xdr:col>17</xdr:col>
      <xdr:colOff>141350</xdr:colOff>
      <xdr:row>16</xdr:row>
      <xdr:rowOff>76200</xdr:rowOff>
    </xdr:to>
    <xdr:sp macro="" textlink="">
      <xdr:nvSpPr>
        <xdr:cNvPr id="3" name="TextBox 2">
          <a:extLst>
            <a:ext uri="{FF2B5EF4-FFF2-40B4-BE49-F238E27FC236}">
              <a16:creationId xmlns:a16="http://schemas.microsoft.com/office/drawing/2014/main" id="{685C76E0-BB07-4874-981B-2BDFF13EAB60}"/>
            </a:ext>
          </a:extLst>
        </xdr:cNvPr>
        <xdr:cNvSpPr txBox="1"/>
      </xdr:nvSpPr>
      <xdr:spPr>
        <a:xfrm>
          <a:off x="10236200" y="0"/>
          <a:ext cx="4408550" cy="2940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data has been validated</a:t>
          </a:r>
          <a:r>
            <a:rPr lang="en-US" sz="1100" baseline="0"/>
            <a:t> that all cluster countries are included and correctly classified on this sheet. This data will be used in tableau to see if there is any trend between different clusters and the primary school pupil-teacher ratio.</a:t>
          </a:r>
        </a:p>
        <a:p>
          <a:endParaRPr lang="en-US" sz="1100" baseline="0"/>
        </a:p>
        <a:p>
          <a:r>
            <a:rPr lang="en-US" sz="1100" b="0" i="0" u="none" strike="noStrike">
              <a:solidFill>
                <a:schemeClr val="dk1"/>
              </a:solidFill>
              <a:effectLst/>
              <a:latin typeface="+mn-lt"/>
              <a:ea typeface="+mn-ea"/>
              <a:cs typeface="+mn-cs"/>
            </a:rPr>
            <a:t>Primary school pupil-teacher ratio is the average number of pupils per teacher in primary school.</a:t>
          </a:r>
          <a:r>
            <a:rPr lang="en-US"/>
            <a:t> </a:t>
          </a:r>
          <a:endParaRPr lang="en-US" sz="1100" baseline="0"/>
        </a:p>
        <a:p>
          <a:endParaRPr lang="en-US" sz="1100" baseline="0"/>
        </a:p>
        <a:p>
          <a:r>
            <a:rPr lang="en-US" sz="1100" baseline="0"/>
            <a:t>Note: This data set was missing many values so that I why many cells are empty. The 5 year average will hopefully give a more accurate picture.</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tt9/Desktop/Miami%20University/Miami_2021-22/Spring%202022/ACC%20495/World%20Bank/Trained%20Teacher%20Data/%25%20Trained%20Teachers%20Primary%20Edu.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tt9/Desktop/Miami%20University/Miami_2021-22/Spring%202022/ACC%20495/World%20Bank/Trained%20Teacher%20Data/%25%20Trained%20Teachers%20Secondary%20Edu.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Metadata - Countries"/>
      <sheetName val="Metadata - Indicators"/>
    </sheetNames>
    <sheetDataSet>
      <sheetData sheetId="0">
        <row r="5">
          <cell r="A5" t="str">
            <v>Aruba</v>
          </cell>
          <cell r="B5" t="str">
            <v>ABW</v>
          </cell>
          <cell r="C5" t="str">
            <v>Trained teachers in primary education (% of total teachers)</v>
          </cell>
          <cell r="D5" t="str">
            <v>SE.PRM.TCAQ.ZS</v>
          </cell>
          <cell r="AR5">
            <v>100</v>
          </cell>
          <cell r="AS5">
            <v>100</v>
          </cell>
          <cell r="AT5">
            <v>100</v>
          </cell>
          <cell r="AU5">
            <v>100</v>
          </cell>
          <cell r="AV5">
            <v>100</v>
          </cell>
          <cell r="AW5">
            <v>100</v>
          </cell>
          <cell r="AX5">
            <v>100</v>
          </cell>
          <cell r="AY5">
            <v>99.475517272949205</v>
          </cell>
          <cell r="AZ5">
            <v>100</v>
          </cell>
          <cell r="BA5">
            <v>99.481872558593807</v>
          </cell>
          <cell r="BB5">
            <v>99.828178405761705</v>
          </cell>
          <cell r="BC5">
            <v>100</v>
          </cell>
          <cell r="BD5">
            <v>99.834442138671903</v>
          </cell>
          <cell r="BE5">
            <v>99.500831604003906</v>
          </cell>
        </row>
        <row r="6">
          <cell r="A6" t="str">
            <v>Africa Eastern and Southern</v>
          </cell>
          <cell r="B6" t="str">
            <v>AFE</v>
          </cell>
          <cell r="C6" t="str">
            <v>Trained teachers in primary education (% of total teachers)</v>
          </cell>
          <cell r="D6" t="str">
            <v>SE.PRM.TCAQ.ZS</v>
          </cell>
        </row>
        <row r="7">
          <cell r="A7" t="str">
            <v>Afghanistan</v>
          </cell>
          <cell r="B7" t="str">
            <v>AFG</v>
          </cell>
          <cell r="C7" t="str">
            <v>Trained teachers in primary education (% of total teachers)</v>
          </cell>
          <cell r="D7" t="str">
            <v>SE.PRM.TCAQ.ZS</v>
          </cell>
        </row>
        <row r="8">
          <cell r="A8" t="str">
            <v>Africa Western and Central</v>
          </cell>
          <cell r="B8" t="str">
            <v>AFW</v>
          </cell>
          <cell r="C8" t="str">
            <v>Trained teachers in primary education (% of total teachers)</v>
          </cell>
          <cell r="D8" t="str">
            <v>SE.PRM.TCAQ.ZS</v>
          </cell>
        </row>
        <row r="9">
          <cell r="A9" t="str">
            <v>Angola</v>
          </cell>
          <cell r="B9" t="str">
            <v>AGO</v>
          </cell>
          <cell r="C9" t="str">
            <v>Trained teachers in primary education (% of total teachers)</v>
          </cell>
          <cell r="D9" t="str">
            <v>SE.PRM.TCAQ.ZS</v>
          </cell>
          <cell r="BD9">
            <v>47.486419677734403</v>
          </cell>
        </row>
        <row r="10">
          <cell r="A10" t="str">
            <v>Albania</v>
          </cell>
          <cell r="B10" t="str">
            <v>ALB</v>
          </cell>
          <cell r="C10" t="str">
            <v>Trained teachers in primary education (% of total teachers)</v>
          </cell>
          <cell r="D10" t="str">
            <v>SE.PRM.TCAQ.ZS</v>
          </cell>
          <cell r="BK10">
            <v>89.920806884765597</v>
          </cell>
        </row>
        <row r="11">
          <cell r="A11" t="str">
            <v>Andorra</v>
          </cell>
          <cell r="B11" t="str">
            <v>AND</v>
          </cell>
          <cell r="C11" t="str">
            <v>Trained teachers in primary education (% of total teachers)</v>
          </cell>
          <cell r="D11" t="str">
            <v>SE.PRM.TCAQ.ZS</v>
          </cell>
          <cell r="AY11">
            <v>100</v>
          </cell>
          <cell r="AZ11">
            <v>100</v>
          </cell>
          <cell r="BA11">
            <v>100</v>
          </cell>
          <cell r="BB11">
            <v>100</v>
          </cell>
          <cell r="BC11">
            <v>100</v>
          </cell>
          <cell r="BD11">
            <v>100</v>
          </cell>
          <cell r="BE11">
            <v>100</v>
          </cell>
          <cell r="BF11">
            <v>100</v>
          </cell>
          <cell r="BG11">
            <v>100</v>
          </cell>
          <cell r="BH11">
            <v>100</v>
          </cell>
          <cell r="BI11">
            <v>100</v>
          </cell>
          <cell r="BJ11">
            <v>100</v>
          </cell>
          <cell r="BK11">
            <v>100</v>
          </cell>
          <cell r="BL11">
            <v>100</v>
          </cell>
          <cell r="BM11">
            <v>100</v>
          </cell>
        </row>
        <row r="12">
          <cell r="A12" t="str">
            <v>Arab World</v>
          </cell>
          <cell r="B12" t="str">
            <v>ARB</v>
          </cell>
          <cell r="C12" t="str">
            <v>Trained teachers in primary education (% of total teachers)</v>
          </cell>
          <cell r="D12" t="str">
            <v>SE.PRM.TCAQ.ZS</v>
          </cell>
          <cell r="AX12">
            <v>93.734321594238295</v>
          </cell>
          <cell r="AY12">
            <v>92.146339416503906</v>
          </cell>
          <cell r="AZ12">
            <v>90.602256774902301</v>
          </cell>
          <cell r="BA12">
            <v>90.230903625488295</v>
          </cell>
          <cell r="BB12">
            <v>91.234207153320298</v>
          </cell>
          <cell r="BC12">
            <v>91.273582458496094</v>
          </cell>
          <cell r="BD12">
            <v>88.748977661132798</v>
          </cell>
          <cell r="BE12">
            <v>84.038978576660199</v>
          </cell>
          <cell r="BF12">
            <v>82.537193298339801</v>
          </cell>
          <cell r="BG12">
            <v>84.890480041503906</v>
          </cell>
          <cell r="BH12">
            <v>84.476783752441406</v>
          </cell>
          <cell r="BI12">
            <v>84.112998962402301</v>
          </cell>
          <cell r="BJ12">
            <v>84.765556335449205</v>
          </cell>
          <cell r="BK12">
            <v>85.271080017089801</v>
          </cell>
          <cell r="BL12">
            <v>83.892951965332003</v>
          </cell>
          <cell r="BM12">
            <v>83.366539001464801</v>
          </cell>
        </row>
        <row r="13">
          <cell r="A13" t="str">
            <v>United Arab Emirates</v>
          </cell>
          <cell r="B13" t="str">
            <v>ARE</v>
          </cell>
          <cell r="C13" t="str">
            <v>Trained teachers in primary education (% of total teachers)</v>
          </cell>
          <cell r="D13" t="str">
            <v>SE.PRM.TCAQ.ZS</v>
          </cell>
          <cell r="AW13">
            <v>60.850860595703097</v>
          </cell>
          <cell r="AX13">
            <v>59.9652290344238</v>
          </cell>
          <cell r="BE13">
            <v>100</v>
          </cell>
          <cell r="BF13">
            <v>100</v>
          </cell>
          <cell r="BG13">
            <v>100</v>
          </cell>
          <cell r="BH13">
            <v>100</v>
          </cell>
          <cell r="BI13">
            <v>100</v>
          </cell>
          <cell r="BL13">
            <v>100</v>
          </cell>
          <cell r="BM13">
            <v>100</v>
          </cell>
        </row>
        <row r="14">
          <cell r="A14" t="str">
            <v>Argentina</v>
          </cell>
          <cell r="B14" t="str">
            <v>ARG</v>
          </cell>
          <cell r="C14" t="str">
            <v>Trained teachers in primary education (% of total teachers)</v>
          </cell>
          <cell r="D14" t="str">
            <v>SE.PRM.TCAQ.ZS</v>
          </cell>
        </row>
        <row r="15">
          <cell r="A15" t="str">
            <v>Armenia</v>
          </cell>
          <cell r="B15" t="str">
            <v>ARM</v>
          </cell>
          <cell r="C15" t="str">
            <v>Trained teachers in primary education (% of total teachers)</v>
          </cell>
          <cell r="D15" t="str">
            <v>SE.PRM.TCAQ.ZS</v>
          </cell>
          <cell r="AR15">
            <v>89.325630187988295</v>
          </cell>
          <cell r="AW15">
            <v>66.656639099121094</v>
          </cell>
          <cell r="AX15">
            <v>77.455963134765597</v>
          </cell>
          <cell r="BL15">
            <v>73.6243896484375</v>
          </cell>
          <cell r="BM15">
            <v>75.117782592773395</v>
          </cell>
        </row>
        <row r="16">
          <cell r="A16" t="str">
            <v>American Samoa</v>
          </cell>
          <cell r="B16" t="str">
            <v>ASM</v>
          </cell>
          <cell r="C16" t="str">
            <v>Trained teachers in primary education (% of total teachers)</v>
          </cell>
          <cell r="D16" t="str">
            <v>SE.PRM.TCAQ.ZS</v>
          </cell>
        </row>
        <row r="17">
          <cell r="A17" t="str">
            <v>Antigua and Barbuda</v>
          </cell>
          <cell r="B17" t="str">
            <v>ATG</v>
          </cell>
          <cell r="C17" t="str">
            <v>Trained teachers in primary education (% of total teachers)</v>
          </cell>
          <cell r="D17" t="str">
            <v>SE.PRM.TCAQ.ZS</v>
          </cell>
          <cell r="AS17">
            <v>46.906471252441399</v>
          </cell>
          <cell r="AZ17">
            <v>67.286247253417997</v>
          </cell>
          <cell r="BA17">
            <v>52.888889312744098</v>
          </cell>
          <cell r="BB17">
            <v>57.122299194335902</v>
          </cell>
          <cell r="BC17">
            <v>54.7523384094238</v>
          </cell>
          <cell r="BD17">
            <v>64.839569091796903</v>
          </cell>
          <cell r="BE17">
            <v>60.132450103759801</v>
          </cell>
          <cell r="BG17">
            <v>70.168067932128906</v>
          </cell>
          <cell r="BH17">
            <v>65.291610717773395</v>
          </cell>
          <cell r="BI17">
            <v>60.972400665283203</v>
          </cell>
          <cell r="BJ17">
            <v>55.151519775390597</v>
          </cell>
          <cell r="BK17">
            <v>52.818630218505902</v>
          </cell>
        </row>
        <row r="18">
          <cell r="A18" t="str">
            <v>Australia</v>
          </cell>
          <cell r="B18" t="str">
            <v>AUS</v>
          </cell>
          <cell r="C18" t="str">
            <v>Trained teachers in primary education (% of total teachers)</v>
          </cell>
          <cell r="D18" t="str">
            <v>SE.PRM.TCAQ.ZS</v>
          </cell>
        </row>
        <row r="19">
          <cell r="A19" t="str">
            <v>Austria</v>
          </cell>
          <cell r="B19" t="str">
            <v>AUT</v>
          </cell>
          <cell r="C19" t="str">
            <v>Trained teachers in primary education (% of total teachers)</v>
          </cell>
          <cell r="D19" t="str">
            <v>SE.PRM.TCAQ.ZS</v>
          </cell>
        </row>
        <row r="20">
          <cell r="A20" t="str">
            <v>Azerbaijan</v>
          </cell>
          <cell r="B20" t="str">
            <v>AZE</v>
          </cell>
          <cell r="C20" t="str">
            <v>Trained teachers in primary education (% of total teachers)</v>
          </cell>
          <cell r="D20" t="str">
            <v>SE.PRM.TCAQ.ZS</v>
          </cell>
          <cell r="AR20">
            <v>99.975547790527301</v>
          </cell>
          <cell r="AS20">
            <v>99.933280944824205</v>
          </cell>
          <cell r="AT20">
            <v>99.9432373046875</v>
          </cell>
          <cell r="AU20">
            <v>100</v>
          </cell>
          <cell r="AV20">
            <v>99.625457763671903</v>
          </cell>
          <cell r="AW20">
            <v>99.818962097167997</v>
          </cell>
          <cell r="AX20">
            <v>99.976333618164105</v>
          </cell>
          <cell r="AY20">
            <v>99.981407165527301</v>
          </cell>
          <cell r="AZ20">
            <v>99.997726440429702</v>
          </cell>
          <cell r="BA20">
            <v>99.940872192382798</v>
          </cell>
          <cell r="BB20">
            <v>99.916351318359403</v>
          </cell>
          <cell r="BC20">
            <v>99.979362487792997</v>
          </cell>
          <cell r="BD20">
            <v>99.988441467285199</v>
          </cell>
          <cell r="BE20">
            <v>99.992721557617202</v>
          </cell>
          <cell r="BF20">
            <v>99.568420410156307</v>
          </cell>
          <cell r="BG20">
            <v>99.351409912109403</v>
          </cell>
          <cell r="BH20">
            <v>99.279937744140597</v>
          </cell>
          <cell r="BJ20">
            <v>98.037818908691406</v>
          </cell>
          <cell r="BK20">
            <v>99.521430969238295</v>
          </cell>
          <cell r="BL20">
            <v>99.831489562988295</v>
          </cell>
          <cell r="BM20">
            <v>99.860557556152301</v>
          </cell>
        </row>
        <row r="21">
          <cell r="A21" t="str">
            <v>Burundi</v>
          </cell>
          <cell r="B21" t="str">
            <v>BDI</v>
          </cell>
          <cell r="C21" t="str">
            <v>Trained teachers in primary education (% of total teachers)</v>
          </cell>
          <cell r="D21" t="str">
            <v>SE.PRM.TCAQ.ZS</v>
          </cell>
          <cell r="AX21">
            <v>87.509979248046903</v>
          </cell>
          <cell r="AZ21">
            <v>87.415863037109403</v>
          </cell>
          <cell r="BB21">
            <v>91.189056396484403</v>
          </cell>
          <cell r="BD21">
            <v>94.181892395019503</v>
          </cell>
          <cell r="BE21">
            <v>94.987159729003906</v>
          </cell>
          <cell r="BG21">
            <v>92.151336669921903</v>
          </cell>
          <cell r="BH21">
            <v>100</v>
          </cell>
          <cell r="BI21">
            <v>100</v>
          </cell>
          <cell r="BJ21">
            <v>100</v>
          </cell>
          <cell r="BK21">
            <v>100</v>
          </cell>
          <cell r="BL21">
            <v>100</v>
          </cell>
        </row>
        <row r="22">
          <cell r="A22" t="str">
            <v>Belgium</v>
          </cell>
          <cell r="B22" t="str">
            <v>BEL</v>
          </cell>
          <cell r="C22" t="str">
            <v>Trained teachers in primary education (% of total teachers)</v>
          </cell>
          <cell r="D22" t="str">
            <v>SE.PRM.TCAQ.ZS</v>
          </cell>
        </row>
        <row r="23">
          <cell r="A23" t="str">
            <v>Benin</v>
          </cell>
          <cell r="B23" t="str">
            <v>BEN</v>
          </cell>
          <cell r="C23" t="str">
            <v>Trained teachers in primary education (% of total teachers)</v>
          </cell>
          <cell r="D23" t="str">
            <v>SE.PRM.TCAQ.ZS</v>
          </cell>
          <cell r="AR23">
            <v>57.698188781738303</v>
          </cell>
          <cell r="AS23">
            <v>64.997177124023395</v>
          </cell>
          <cell r="AV23">
            <v>77.999603271484403</v>
          </cell>
          <cell r="AW23">
            <v>72.176841735839801</v>
          </cell>
          <cell r="BB23">
            <v>40.398220062255902</v>
          </cell>
          <cell r="BC23">
            <v>42.631031036377003</v>
          </cell>
          <cell r="BD23">
            <v>46.889560699462898</v>
          </cell>
          <cell r="BG23">
            <v>67.59375</v>
          </cell>
          <cell r="BH23">
            <v>69.09716796875</v>
          </cell>
          <cell r="BI23">
            <v>70.416610717773395</v>
          </cell>
          <cell r="BJ23">
            <v>68.266349792480497</v>
          </cell>
          <cell r="BK23">
            <v>70.425460815429702</v>
          </cell>
          <cell r="BL23">
            <v>71.222892761230497</v>
          </cell>
          <cell r="BM23">
            <v>76.997299194335895</v>
          </cell>
        </row>
        <row r="24">
          <cell r="A24" t="str">
            <v>Burkina Faso</v>
          </cell>
          <cell r="B24" t="str">
            <v>BFA</v>
          </cell>
          <cell r="C24" t="str">
            <v>Trained teachers in primary education (% of total teachers)</v>
          </cell>
          <cell r="D24" t="str">
            <v>SE.PRM.TCAQ.ZS</v>
          </cell>
          <cell r="AT24">
            <v>80.417739868164105</v>
          </cell>
          <cell r="AV24">
            <v>86.846977233886705</v>
          </cell>
          <cell r="AW24">
            <v>89.492347717285199</v>
          </cell>
          <cell r="AX24">
            <v>88.258216857910199</v>
          </cell>
          <cell r="AY24">
            <v>86.941757202148395</v>
          </cell>
          <cell r="AZ24">
            <v>87.667892456054702</v>
          </cell>
          <cell r="BA24">
            <v>87.660392761230497</v>
          </cell>
          <cell r="BB24">
            <v>86.114463806152301</v>
          </cell>
          <cell r="BE24">
            <v>94.832481384277301</v>
          </cell>
          <cell r="BF24">
            <v>85.586387634277301</v>
          </cell>
          <cell r="BG24">
            <v>84.358596801757798</v>
          </cell>
          <cell r="BH24">
            <v>85.420013427734403</v>
          </cell>
          <cell r="BI24">
            <v>73.193733215332003</v>
          </cell>
          <cell r="BJ24">
            <v>85.837562561035199</v>
          </cell>
          <cell r="BK24">
            <v>87.575729370117202</v>
          </cell>
          <cell r="BL24">
            <v>88.593246459960895</v>
          </cell>
          <cell r="BM24">
            <v>89.451797485351605</v>
          </cell>
        </row>
        <row r="25">
          <cell r="A25" t="str">
            <v>Bangladesh</v>
          </cell>
          <cell r="B25" t="str">
            <v>BGD</v>
          </cell>
          <cell r="C25" t="str">
            <v>Trained teachers in primary education (% of total teachers)</v>
          </cell>
          <cell r="D25" t="str">
            <v>SE.PRM.TCAQ.ZS</v>
          </cell>
          <cell r="AX25">
            <v>53.402198791503899</v>
          </cell>
          <cell r="AY25">
            <v>51.432239532470703</v>
          </cell>
          <cell r="AZ25">
            <v>55.999000549316399</v>
          </cell>
          <cell r="BA25">
            <v>54.363330841064503</v>
          </cell>
          <cell r="BB25">
            <v>58.4075317382813</v>
          </cell>
          <cell r="BD25">
            <v>57.7341499328613</v>
          </cell>
          <cell r="BG25">
            <v>48.4505615234375</v>
          </cell>
          <cell r="BH25">
            <v>47.5789985656738</v>
          </cell>
          <cell r="BI25">
            <v>50.431320190429702</v>
          </cell>
          <cell r="BJ25">
            <v>50.431270599365199</v>
          </cell>
        </row>
        <row r="26">
          <cell r="A26" t="str">
            <v>Bulgaria</v>
          </cell>
          <cell r="B26" t="str">
            <v>BGR</v>
          </cell>
          <cell r="C26" t="str">
            <v>Trained teachers in primary education (% of total teachers)</v>
          </cell>
          <cell r="D26" t="str">
            <v>SE.PRM.TCAQ.ZS</v>
          </cell>
        </row>
        <row r="27">
          <cell r="A27" t="str">
            <v>Bahrain</v>
          </cell>
          <cell r="B27" t="str">
            <v>BHR</v>
          </cell>
          <cell r="C27" t="str">
            <v>Trained teachers in primary education (% of total teachers)</v>
          </cell>
          <cell r="D27" t="str">
            <v>SE.PRM.TCAQ.ZS</v>
          </cell>
          <cell r="BD27">
            <v>80.335983276367202</v>
          </cell>
          <cell r="BE27">
            <v>82.062339782714801</v>
          </cell>
          <cell r="BF27">
            <v>82.194221496582003</v>
          </cell>
          <cell r="BG27">
            <v>82.767539978027301</v>
          </cell>
          <cell r="BH27">
            <v>82.481826782226605</v>
          </cell>
          <cell r="BI27">
            <v>83.693428039550795</v>
          </cell>
          <cell r="BJ27">
            <v>83.744110107421903</v>
          </cell>
          <cell r="BK27">
            <v>100</v>
          </cell>
          <cell r="BL27">
            <v>100</v>
          </cell>
          <cell r="BM27">
            <v>100</v>
          </cell>
        </row>
        <row r="28">
          <cell r="A28" t="str">
            <v>Bahamas, The</v>
          </cell>
          <cell r="B28" t="str">
            <v>BHS</v>
          </cell>
          <cell r="C28" t="str">
            <v>Trained teachers in primary education (% of total teachers)</v>
          </cell>
          <cell r="D28" t="str">
            <v>SE.PRM.TCAQ.ZS</v>
          </cell>
          <cell r="AR28">
            <v>58.437240600585902</v>
          </cell>
          <cell r="AU28">
            <v>95.120750427246094</v>
          </cell>
          <cell r="AW28">
            <v>91.534881591796903</v>
          </cell>
          <cell r="AY28">
            <v>88.822273254394503</v>
          </cell>
          <cell r="AZ28">
            <v>94.462806701660199</v>
          </cell>
          <cell r="BA28">
            <v>91.084442138671903</v>
          </cell>
          <cell r="BB28">
            <v>84.420417785644503</v>
          </cell>
          <cell r="BC28">
            <v>91.548713684082003</v>
          </cell>
          <cell r="BD28">
            <v>94.288581848144503</v>
          </cell>
          <cell r="BE28">
            <v>94.430839538574205</v>
          </cell>
          <cell r="BF28">
            <v>87.409866333007798</v>
          </cell>
          <cell r="BG28">
            <v>81.468727111816406</v>
          </cell>
          <cell r="BH28">
            <v>89.646301269531307</v>
          </cell>
          <cell r="BI28">
            <v>90.068283081054702</v>
          </cell>
          <cell r="BJ28">
            <v>89.646301269531307</v>
          </cell>
          <cell r="BK28">
            <v>89.782470703125</v>
          </cell>
        </row>
        <row r="29">
          <cell r="A29" t="str">
            <v>Bosnia and Herzegovina</v>
          </cell>
          <cell r="B29" t="str">
            <v>BIH</v>
          </cell>
          <cell r="C29" t="str">
            <v>Trained teachers in primary education (% of total teachers)</v>
          </cell>
          <cell r="D29" t="str">
            <v>SE.PRM.TCAQ.ZS</v>
          </cell>
        </row>
        <row r="30">
          <cell r="A30" t="str">
            <v>Belarus</v>
          </cell>
          <cell r="B30" t="str">
            <v>BLR</v>
          </cell>
          <cell r="C30" t="str">
            <v>Trained teachers in primary education (% of total teachers)</v>
          </cell>
          <cell r="D30" t="str">
            <v>SE.PRM.TCAQ.ZS</v>
          </cell>
          <cell r="AU30">
            <v>97.903778076171903</v>
          </cell>
          <cell r="AV30">
            <v>97.742362976074205</v>
          </cell>
          <cell r="AW30">
            <v>98.527778625488295</v>
          </cell>
          <cell r="AX30">
            <v>99.797218322753906</v>
          </cell>
          <cell r="AY30">
            <v>99.629608154296903</v>
          </cell>
          <cell r="AZ30">
            <v>99.810066223144503</v>
          </cell>
          <cell r="BA30">
            <v>99.771553039550795</v>
          </cell>
          <cell r="BB30">
            <v>99.866203308105497</v>
          </cell>
          <cell r="BC30">
            <v>99.761581420898395</v>
          </cell>
          <cell r="BD30">
            <v>99.877349853515597</v>
          </cell>
          <cell r="BE30">
            <v>99.643989562988295</v>
          </cell>
          <cell r="BF30">
            <v>99.628509521484403</v>
          </cell>
          <cell r="BG30">
            <v>99.437072753906307</v>
          </cell>
          <cell r="BH30">
            <v>99.387168884277301</v>
          </cell>
          <cell r="BI30">
            <v>99.472862243652301</v>
          </cell>
          <cell r="BJ30">
            <v>99.648841857910199</v>
          </cell>
          <cell r="BK30">
            <v>99.554878234863295</v>
          </cell>
        </row>
        <row r="31">
          <cell r="A31" t="str">
            <v>Belize</v>
          </cell>
          <cell r="B31" t="str">
            <v>BLZ</v>
          </cell>
          <cell r="C31" t="str">
            <v>Trained teachers in primary education (% of total teachers)</v>
          </cell>
          <cell r="D31" t="str">
            <v>SE.PRM.TCAQ.ZS</v>
          </cell>
          <cell r="AS31">
            <v>54.086410522460902</v>
          </cell>
          <cell r="AT31">
            <v>40.897628784179702</v>
          </cell>
          <cell r="AV31">
            <v>40.985050201416001</v>
          </cell>
          <cell r="AW31">
            <v>51.446178436279297</v>
          </cell>
          <cell r="AY31">
            <v>39.376388549804702</v>
          </cell>
          <cell r="AZ31">
            <v>45.458549499511697</v>
          </cell>
          <cell r="BA31">
            <v>42.757720947265597</v>
          </cell>
          <cell r="BB31">
            <v>42.537628173828097</v>
          </cell>
          <cell r="BC31">
            <v>45.204898834228501</v>
          </cell>
          <cell r="BD31">
            <v>47.511501312255902</v>
          </cell>
          <cell r="BE31">
            <v>54.344329833984403</v>
          </cell>
          <cell r="BF31">
            <v>48.776298522949197</v>
          </cell>
          <cell r="BG31">
            <v>60.749679565429702</v>
          </cell>
          <cell r="BH31">
            <v>67.503921508789105</v>
          </cell>
          <cell r="BI31">
            <v>72.844833374023395</v>
          </cell>
          <cell r="BJ31">
            <v>75.007377624511705</v>
          </cell>
          <cell r="BK31">
            <v>79.228370666503906</v>
          </cell>
          <cell r="BL31">
            <v>82.272209167480497</v>
          </cell>
          <cell r="BM31">
            <v>86.066200256347699</v>
          </cell>
        </row>
        <row r="32">
          <cell r="A32" t="str">
            <v>Bermuda</v>
          </cell>
          <cell r="B32" t="str">
            <v>BMU</v>
          </cell>
          <cell r="C32" t="str">
            <v>Trained teachers in primary education (% of total teachers)</v>
          </cell>
          <cell r="D32" t="str">
            <v>SE.PRM.TCAQ.ZS</v>
          </cell>
          <cell r="AT32">
            <v>100</v>
          </cell>
          <cell r="AU32">
            <v>100</v>
          </cell>
          <cell r="AV32">
            <v>100</v>
          </cell>
          <cell r="AW32">
            <v>100</v>
          </cell>
          <cell r="AX32">
            <v>100</v>
          </cell>
          <cell r="AY32">
            <v>100</v>
          </cell>
          <cell r="BD32">
            <v>100</v>
          </cell>
          <cell r="BE32">
            <v>100</v>
          </cell>
          <cell r="BG32">
            <v>100</v>
          </cell>
          <cell r="BI32">
            <v>100</v>
          </cell>
        </row>
        <row r="33">
          <cell r="A33" t="str">
            <v>Bolivia</v>
          </cell>
          <cell r="B33" t="str">
            <v>BOL</v>
          </cell>
          <cell r="C33" t="str">
            <v>Trained teachers in primary education (% of total teachers)</v>
          </cell>
          <cell r="D33" t="str">
            <v>SE.PRM.TCAQ.ZS</v>
          </cell>
          <cell r="BF33">
            <v>82.849746704101605</v>
          </cell>
          <cell r="BG33">
            <v>85.622489929199205</v>
          </cell>
          <cell r="BH33">
            <v>86.609642028808594</v>
          </cell>
          <cell r="BI33">
            <v>86.716491699218807</v>
          </cell>
          <cell r="BJ33">
            <v>87.799606323242202</v>
          </cell>
          <cell r="BK33">
            <v>90.378776550292997</v>
          </cell>
        </row>
        <row r="34">
          <cell r="A34" t="str">
            <v>Brazil</v>
          </cell>
          <cell r="B34" t="str">
            <v>BRA</v>
          </cell>
          <cell r="C34" t="str">
            <v>Trained teachers in primary education (% of total teachers)</v>
          </cell>
          <cell r="D34" t="str">
            <v>SE.PRM.TCAQ.ZS</v>
          </cell>
        </row>
        <row r="35">
          <cell r="A35" t="str">
            <v>Barbados</v>
          </cell>
          <cell r="B35" t="str">
            <v>BRB</v>
          </cell>
          <cell r="C35" t="str">
            <v>Trained teachers in primary education (% of total teachers)</v>
          </cell>
          <cell r="D35" t="str">
            <v>SE.PRM.TCAQ.ZS</v>
          </cell>
          <cell r="AX35">
            <v>73.247108459472699</v>
          </cell>
          <cell r="AZ35">
            <v>70.379913330078097</v>
          </cell>
          <cell r="BA35">
            <v>60.954059600830099</v>
          </cell>
          <cell r="BB35">
            <v>58.0584907531738</v>
          </cell>
          <cell r="BC35">
            <v>58.495979309082003</v>
          </cell>
          <cell r="BD35">
            <v>55.406978607177699</v>
          </cell>
          <cell r="BG35">
            <v>68.768768310546903</v>
          </cell>
          <cell r="BH35">
            <v>65.833328247070298</v>
          </cell>
          <cell r="BI35">
            <v>69.027687072753906</v>
          </cell>
          <cell r="BJ35">
            <v>79.806358337402301</v>
          </cell>
          <cell r="BK35">
            <v>76.470588684082003</v>
          </cell>
          <cell r="BL35">
            <v>75.1072998046875</v>
          </cell>
          <cell r="BM35">
            <v>75.0677490234375</v>
          </cell>
        </row>
        <row r="36">
          <cell r="A36" t="str">
            <v>Brunei Darussalam</v>
          </cell>
          <cell r="B36" t="str">
            <v>BRN</v>
          </cell>
          <cell r="C36" t="str">
            <v>Trained teachers in primary education (% of total teachers)</v>
          </cell>
          <cell r="D36" t="str">
            <v>SE.PRM.TCAQ.ZS</v>
          </cell>
          <cell r="AX36">
            <v>84.4547119140625</v>
          </cell>
          <cell r="AY36">
            <v>84.604942321777301</v>
          </cell>
          <cell r="AZ36">
            <v>82.8280029296875</v>
          </cell>
          <cell r="BA36">
            <v>84.283729553222699</v>
          </cell>
          <cell r="BB36">
            <v>84.14013671875</v>
          </cell>
          <cell r="BC36">
            <v>87.089317321777301</v>
          </cell>
          <cell r="BD36">
            <v>88.267288208007798</v>
          </cell>
          <cell r="BE36">
            <v>88.038627624511705</v>
          </cell>
          <cell r="BF36">
            <v>85.1905517578125</v>
          </cell>
          <cell r="BG36">
            <v>87.437561035156307</v>
          </cell>
          <cell r="BH36">
            <v>82.320846557617202</v>
          </cell>
          <cell r="BI36">
            <v>84.908042907714801</v>
          </cell>
          <cell r="BJ36">
            <v>85.347038269042997</v>
          </cell>
          <cell r="BK36">
            <v>86.412628173828097</v>
          </cell>
          <cell r="BL36">
            <v>86.646743774414105</v>
          </cell>
          <cell r="BM36">
            <v>85.180839538574205</v>
          </cell>
        </row>
        <row r="37">
          <cell r="A37" t="str">
            <v>Bhutan</v>
          </cell>
          <cell r="B37" t="str">
            <v>BTN</v>
          </cell>
          <cell r="C37" t="str">
            <v>Trained teachers in primary education (% of total teachers)</v>
          </cell>
          <cell r="D37" t="str">
            <v>SE.PRM.TCAQ.ZS</v>
          </cell>
          <cell r="AQ37">
            <v>93.705940246582003</v>
          </cell>
          <cell r="AR37">
            <v>100</v>
          </cell>
          <cell r="AS37">
            <v>94.825920104980497</v>
          </cell>
          <cell r="AT37">
            <v>91.584602355957003</v>
          </cell>
          <cell r="AX37">
            <v>93.818298339843807</v>
          </cell>
          <cell r="AY37">
            <v>92.006851196289105</v>
          </cell>
          <cell r="BA37">
            <v>91.467193603515597</v>
          </cell>
          <cell r="BH37">
            <v>100</v>
          </cell>
          <cell r="BI37">
            <v>100</v>
          </cell>
          <cell r="BJ37">
            <v>100</v>
          </cell>
          <cell r="BK37">
            <v>100</v>
          </cell>
          <cell r="BM37">
            <v>100</v>
          </cell>
        </row>
        <row r="38">
          <cell r="A38" t="str">
            <v>Botswana</v>
          </cell>
          <cell r="B38" t="str">
            <v>BWA</v>
          </cell>
          <cell r="C38" t="str">
            <v>Trained teachers in primary education (% of total teachers)</v>
          </cell>
          <cell r="D38" t="str">
            <v>SE.PRM.TCAQ.ZS</v>
          </cell>
          <cell r="AQ38">
            <v>91.831130981445298</v>
          </cell>
          <cell r="AR38">
            <v>90.242683410644503</v>
          </cell>
          <cell r="AS38">
            <v>89.155342102050795</v>
          </cell>
          <cell r="AT38">
            <v>89.482620239257798</v>
          </cell>
          <cell r="AU38">
            <v>89.075088500976605</v>
          </cell>
          <cell r="AV38">
            <v>89.722351074218807</v>
          </cell>
          <cell r="AW38">
            <v>92.474639892578097</v>
          </cell>
          <cell r="AX38">
            <v>92.587707519531307</v>
          </cell>
          <cell r="AY38">
            <v>94.289886474609403</v>
          </cell>
          <cell r="AZ38">
            <v>97.390098571777301</v>
          </cell>
          <cell r="BA38">
            <v>98.850128173828097</v>
          </cell>
          <cell r="BB38">
            <v>100</v>
          </cell>
          <cell r="BC38">
            <v>99.756462097167997</v>
          </cell>
          <cell r="BD38">
            <v>99.781730651855497</v>
          </cell>
          <cell r="BE38">
            <v>99.5328369140625</v>
          </cell>
          <cell r="BF38">
            <v>98.636512756347699</v>
          </cell>
          <cell r="BG38">
            <v>97.912033081054702</v>
          </cell>
          <cell r="BH38">
            <v>98.727043151855497</v>
          </cell>
          <cell r="BJ38">
            <v>99.849670410156307</v>
          </cell>
        </row>
        <row r="39">
          <cell r="A39" t="str">
            <v>Central African Republic</v>
          </cell>
          <cell r="B39" t="str">
            <v>CAF</v>
          </cell>
          <cell r="C39" t="str">
            <v>Trained teachers in primary education (% of total teachers)</v>
          </cell>
          <cell r="D39" t="str">
            <v>SE.PRM.TCAQ.ZS</v>
          </cell>
        </row>
        <row r="40">
          <cell r="A40" t="str">
            <v>Canada</v>
          </cell>
          <cell r="B40" t="str">
            <v>CAN</v>
          </cell>
          <cell r="C40" t="str">
            <v>Trained teachers in primary education (% of total teachers)</v>
          </cell>
          <cell r="D40" t="str">
            <v>SE.PRM.TCAQ.ZS</v>
          </cell>
        </row>
        <row r="41">
          <cell r="A41" t="str">
            <v>Central Europe and the Baltics</v>
          </cell>
          <cell r="B41" t="str">
            <v>CEB</v>
          </cell>
          <cell r="C41" t="str">
            <v>Trained teachers in primary education (% of total teachers)</v>
          </cell>
          <cell r="D41" t="str">
            <v>SE.PRM.TCAQ.ZS</v>
          </cell>
          <cell r="BJ41">
            <v>95.999519348144503</v>
          </cell>
          <cell r="BK41">
            <v>96.3648681640625</v>
          </cell>
          <cell r="BL41">
            <v>95.776588439941406</v>
          </cell>
          <cell r="BM41">
            <v>95.686637878417997</v>
          </cell>
        </row>
        <row r="42">
          <cell r="A42" t="str">
            <v>Switzerland</v>
          </cell>
          <cell r="B42" t="str">
            <v>CHE</v>
          </cell>
          <cell r="C42" t="str">
            <v>Trained teachers in primary education (% of total teachers)</v>
          </cell>
          <cell r="D42" t="str">
            <v>SE.PRM.TCAQ.ZS</v>
          </cell>
        </row>
        <row r="43">
          <cell r="A43" t="str">
            <v>Channel Islands</v>
          </cell>
          <cell r="B43" t="str">
            <v>CHI</v>
          </cell>
          <cell r="C43" t="str">
            <v>Trained teachers in primary education (% of total teachers)</v>
          </cell>
          <cell r="D43" t="str">
            <v>SE.PRM.TCAQ.ZS</v>
          </cell>
        </row>
        <row r="44">
          <cell r="A44" t="str">
            <v>Chile</v>
          </cell>
          <cell r="B44" t="str">
            <v>CHL</v>
          </cell>
          <cell r="C44" t="str">
            <v>Trained teachers in primary education (% of total teachers)</v>
          </cell>
          <cell r="D44" t="str">
            <v>SE.PRM.TCAQ.ZS</v>
          </cell>
        </row>
        <row r="45">
          <cell r="A45" t="str">
            <v>China</v>
          </cell>
          <cell r="B45" t="str">
            <v>CHN</v>
          </cell>
          <cell r="C45" t="str">
            <v>Trained teachers in primary education (% of total teachers)</v>
          </cell>
          <cell r="D45" t="str">
            <v>SE.PRM.TCAQ.ZS</v>
          </cell>
        </row>
        <row r="46">
          <cell r="A46" t="str">
            <v>Cote d'Ivoire</v>
          </cell>
          <cell r="B46" t="str">
            <v>CIV</v>
          </cell>
          <cell r="C46" t="str">
            <v>Trained teachers in primary education (% of total teachers)</v>
          </cell>
          <cell r="D46" t="str">
            <v>SE.PRM.TCAQ.ZS</v>
          </cell>
          <cell r="AS46">
            <v>99.439880371093807</v>
          </cell>
          <cell r="AT46">
            <v>99.056823730468807</v>
          </cell>
          <cell r="AV46">
            <v>100</v>
          </cell>
          <cell r="AZ46">
            <v>100</v>
          </cell>
          <cell r="BA46">
            <v>100</v>
          </cell>
          <cell r="BB46">
            <v>100</v>
          </cell>
          <cell r="BD46">
            <v>100</v>
          </cell>
          <cell r="BE46">
            <v>99.384429931640597</v>
          </cell>
          <cell r="BF46">
            <v>82.807937622070298</v>
          </cell>
          <cell r="BG46">
            <v>84.944381713867202</v>
          </cell>
          <cell r="BH46">
            <v>100</v>
          </cell>
          <cell r="BI46">
            <v>100</v>
          </cell>
          <cell r="BJ46">
            <v>100</v>
          </cell>
          <cell r="BK46">
            <v>100</v>
          </cell>
          <cell r="BL46">
            <v>100</v>
          </cell>
          <cell r="BM46">
            <v>100</v>
          </cell>
        </row>
        <row r="47">
          <cell r="A47" t="str">
            <v>Cameroon</v>
          </cell>
          <cell r="B47" t="str">
            <v>CMR</v>
          </cell>
          <cell r="C47" t="str">
            <v>Trained teachers in primary education (% of total teachers)</v>
          </cell>
          <cell r="D47" t="str">
            <v>SE.PRM.TCAQ.ZS</v>
          </cell>
          <cell r="AV47">
            <v>68.057991027832003</v>
          </cell>
          <cell r="AW47">
            <v>68.533996582031307</v>
          </cell>
          <cell r="AX47">
            <v>62.740848541259801</v>
          </cell>
          <cell r="AY47">
            <v>61.770099639892599</v>
          </cell>
          <cell r="BC47">
            <v>57.393520355224602</v>
          </cell>
          <cell r="BD47">
            <v>67.149543762207003</v>
          </cell>
          <cell r="BE47">
            <v>78.777511596679702</v>
          </cell>
          <cell r="BJ47">
            <v>81.239791870117202</v>
          </cell>
        </row>
        <row r="48">
          <cell r="A48" t="str">
            <v>Congo, Dem. Rep.</v>
          </cell>
          <cell r="B48" t="str">
            <v>COD</v>
          </cell>
          <cell r="C48" t="str">
            <v>Trained teachers in primary education (% of total teachers)</v>
          </cell>
          <cell r="D48" t="str">
            <v>SE.PRM.TCAQ.ZS</v>
          </cell>
          <cell r="AZ48">
            <v>96.023979187011705</v>
          </cell>
          <cell r="BA48">
            <v>93.267448425292997</v>
          </cell>
          <cell r="BB48">
            <v>93.393402099609403</v>
          </cell>
          <cell r="BC48">
            <v>91.66748046875</v>
          </cell>
          <cell r="BD48">
            <v>89.853111267089801</v>
          </cell>
          <cell r="BE48">
            <v>93.084342956542997</v>
          </cell>
          <cell r="BF48">
            <v>94.072593688964801</v>
          </cell>
          <cell r="BG48">
            <v>94.623527526855497</v>
          </cell>
          <cell r="BK48">
            <v>91.999649047851605</v>
          </cell>
        </row>
        <row r="49">
          <cell r="A49" t="str">
            <v>Congo, Rep.</v>
          </cell>
          <cell r="B49" t="str">
            <v>COG</v>
          </cell>
          <cell r="C49" t="str">
            <v>Trained teachers in primary education (% of total teachers)</v>
          </cell>
          <cell r="D49" t="str">
            <v>SE.PRM.TCAQ.ZS</v>
          </cell>
          <cell r="AS49">
            <v>64.552940368652301</v>
          </cell>
          <cell r="AV49">
            <v>57.111789703369098</v>
          </cell>
          <cell r="AW49">
            <v>62.170589447021499</v>
          </cell>
          <cell r="AY49">
            <v>88.996452331542997</v>
          </cell>
          <cell r="BC49">
            <v>86.777717590332003</v>
          </cell>
          <cell r="BD49">
            <v>79.323753356933594</v>
          </cell>
          <cell r="BE49">
            <v>80.317062377929702</v>
          </cell>
        </row>
        <row r="50">
          <cell r="A50" t="str">
            <v>Colombia</v>
          </cell>
          <cell r="B50" t="str">
            <v>COL</v>
          </cell>
          <cell r="C50" t="str">
            <v>Trained teachers in primary education (% of total teachers)</v>
          </cell>
          <cell r="D50" t="str">
            <v>SE.PRM.TCAQ.ZS</v>
          </cell>
          <cell r="AZ50">
            <v>100</v>
          </cell>
          <cell r="BA50">
            <v>100</v>
          </cell>
          <cell r="BB50">
            <v>100</v>
          </cell>
          <cell r="BC50">
            <v>100</v>
          </cell>
          <cell r="BD50">
            <v>100</v>
          </cell>
          <cell r="BE50">
            <v>100</v>
          </cell>
          <cell r="BF50">
            <v>97.283271789550795</v>
          </cell>
          <cell r="BG50">
            <v>98.230880737304702</v>
          </cell>
          <cell r="BH50">
            <v>94.025138854980497</v>
          </cell>
          <cell r="BI50">
            <v>94.854553222656307</v>
          </cell>
          <cell r="BJ50">
            <v>94.721878051757798</v>
          </cell>
          <cell r="BL50">
            <v>97.494789123535199</v>
          </cell>
        </row>
        <row r="51">
          <cell r="A51" t="str">
            <v>Comoros</v>
          </cell>
          <cell r="B51" t="str">
            <v>COM</v>
          </cell>
          <cell r="C51" t="str">
            <v>Trained teachers in primary education (% of total teachers)</v>
          </cell>
          <cell r="D51" t="str">
            <v>SE.PRM.TCAQ.ZS</v>
          </cell>
          <cell r="BA51">
            <v>57.421981811523402</v>
          </cell>
          <cell r="BD51">
            <v>55.153530120849602</v>
          </cell>
          <cell r="BI51">
            <v>74.875480651855497</v>
          </cell>
          <cell r="BJ51">
            <v>71.905517578125</v>
          </cell>
        </row>
        <row r="52">
          <cell r="A52" t="str">
            <v>Cabo Verde</v>
          </cell>
          <cell r="B52" t="str">
            <v>CPV</v>
          </cell>
          <cell r="C52" t="str">
            <v>Trained teachers in primary education (% of total teachers)</v>
          </cell>
          <cell r="D52" t="str">
            <v>SE.PRM.TCAQ.ZS</v>
          </cell>
          <cell r="AU52">
            <v>67.157958984375</v>
          </cell>
          <cell r="AV52">
            <v>69.379966735839801</v>
          </cell>
          <cell r="AW52">
            <v>72.704322814941406</v>
          </cell>
          <cell r="AX52">
            <v>77.805641174316406</v>
          </cell>
          <cell r="AY52">
            <v>81.464172363281307</v>
          </cell>
          <cell r="AZ52">
            <v>82.933746337890597</v>
          </cell>
          <cell r="BA52">
            <v>84.706260681152301</v>
          </cell>
          <cell r="BB52">
            <v>86.458328247070298</v>
          </cell>
          <cell r="BC52">
            <v>90.0299072265625</v>
          </cell>
          <cell r="BD52">
            <v>92.092872619628906</v>
          </cell>
          <cell r="BE52">
            <v>94.5872802734375</v>
          </cell>
          <cell r="BG52">
            <v>96.020240783691406</v>
          </cell>
          <cell r="BI52">
            <v>93.255432128906307</v>
          </cell>
          <cell r="BJ52">
            <v>93.435012817382798</v>
          </cell>
          <cell r="BK52">
            <v>98.554061889648395</v>
          </cell>
          <cell r="BL52">
            <v>98.900741577148395</v>
          </cell>
        </row>
        <row r="53">
          <cell r="A53" t="str">
            <v>Costa Rica</v>
          </cell>
          <cell r="B53" t="str">
            <v>CRI</v>
          </cell>
          <cell r="C53" t="str">
            <v>Trained teachers in primary education (% of total teachers)</v>
          </cell>
          <cell r="D53" t="str">
            <v>SE.PRM.TCAQ.ZS</v>
          </cell>
          <cell r="AR53">
            <v>87.175621032714801</v>
          </cell>
          <cell r="AT53">
            <v>89.544349670410199</v>
          </cell>
          <cell r="AU53">
            <v>88.207267761230497</v>
          </cell>
          <cell r="AW53">
            <v>97.425430297851605</v>
          </cell>
          <cell r="AX53">
            <v>96.787277221679702</v>
          </cell>
          <cell r="AY53">
            <v>88.043128967285199</v>
          </cell>
          <cell r="AZ53">
            <v>89.465080261230497</v>
          </cell>
          <cell r="BA53">
            <v>86.046257019042997</v>
          </cell>
          <cell r="BB53">
            <v>87.600387573242202</v>
          </cell>
          <cell r="BC53">
            <v>89.483253479003906</v>
          </cell>
          <cell r="BD53">
            <v>91.448020935058594</v>
          </cell>
          <cell r="BF53">
            <v>93.975433349609403</v>
          </cell>
          <cell r="BG53">
            <v>93.9805908203125</v>
          </cell>
          <cell r="BH53">
            <v>93.9088134765625</v>
          </cell>
          <cell r="BI53">
            <v>93.755821228027301</v>
          </cell>
          <cell r="BJ53">
            <v>93.526466369628906</v>
          </cell>
          <cell r="BK53">
            <v>94.363990783691406</v>
          </cell>
          <cell r="BL53">
            <v>94.527153015136705</v>
          </cell>
          <cell r="BM53">
            <v>94.268211364746094</v>
          </cell>
        </row>
        <row r="54">
          <cell r="A54" t="str">
            <v>Caribbean small states</v>
          </cell>
          <cell r="B54" t="str">
            <v>CSS</v>
          </cell>
          <cell r="C54" t="str">
            <v>Trained teachers in primary education (% of total teachers)</v>
          </cell>
          <cell r="D54" t="str">
            <v>SE.PRM.TCAQ.ZS</v>
          </cell>
          <cell r="AQ54">
            <v>75.995086669921903</v>
          </cell>
          <cell r="AR54">
            <v>73.379920959472699</v>
          </cell>
          <cell r="AS54">
            <v>74.554191589355497</v>
          </cell>
          <cell r="AT54">
            <v>74.973327636718807</v>
          </cell>
          <cell r="AU54">
            <v>75.778999328613295</v>
          </cell>
          <cell r="AV54">
            <v>76.977081298828097</v>
          </cell>
          <cell r="AW54">
            <v>75.1846923828125</v>
          </cell>
          <cell r="AX54">
            <v>75.379570007324205</v>
          </cell>
          <cell r="AY54">
            <v>75.706306457519503</v>
          </cell>
          <cell r="AZ54">
            <v>75.878082275390597</v>
          </cell>
          <cell r="BA54">
            <v>74.574447631835895</v>
          </cell>
          <cell r="BB54">
            <v>74.393447875976605</v>
          </cell>
          <cell r="BC54">
            <v>75.300941467285199</v>
          </cell>
          <cell r="BD54">
            <v>76.780006408691406</v>
          </cell>
          <cell r="BE54">
            <v>77.354278564453097</v>
          </cell>
          <cell r="BF54">
            <v>76.192588806152301</v>
          </cell>
          <cell r="BG54">
            <v>84.855361938476605</v>
          </cell>
          <cell r="BH54">
            <v>85.164367675781307</v>
          </cell>
          <cell r="BI54">
            <v>85.636993408203097</v>
          </cell>
          <cell r="BJ54">
            <v>85.082702636718807</v>
          </cell>
          <cell r="BK54">
            <v>86.587532043457003</v>
          </cell>
          <cell r="BL54">
            <v>86.004150390625</v>
          </cell>
          <cell r="BM54">
            <v>86.069290161132798</v>
          </cell>
        </row>
        <row r="55">
          <cell r="A55" t="str">
            <v>Cuba</v>
          </cell>
          <cell r="B55" t="str">
            <v>CUB</v>
          </cell>
          <cell r="C55" t="str">
            <v>Trained teachers in primary education (% of total teachers)</v>
          </cell>
          <cell r="D55" t="str">
            <v>SE.PRM.TCAQ.ZS</v>
          </cell>
          <cell r="AR55">
            <v>100</v>
          </cell>
          <cell r="AS55">
            <v>100</v>
          </cell>
          <cell r="AT55">
            <v>100</v>
          </cell>
          <cell r="AV55">
            <v>100</v>
          </cell>
          <cell r="AW55">
            <v>100</v>
          </cell>
          <cell r="AX55">
            <v>100</v>
          </cell>
          <cell r="AY55">
            <v>100</v>
          </cell>
          <cell r="AZ55">
            <v>100</v>
          </cell>
          <cell r="BA55">
            <v>100</v>
          </cell>
          <cell r="BB55">
            <v>100</v>
          </cell>
          <cell r="BC55">
            <v>100</v>
          </cell>
          <cell r="BD55">
            <v>100</v>
          </cell>
          <cell r="BE55">
            <v>100</v>
          </cell>
          <cell r="BF55">
            <v>100</v>
          </cell>
          <cell r="BG55">
            <v>100</v>
          </cell>
          <cell r="BH55">
            <v>100</v>
          </cell>
          <cell r="BI55">
            <v>100</v>
          </cell>
          <cell r="BJ55">
            <v>100</v>
          </cell>
          <cell r="BK55">
            <v>100</v>
          </cell>
          <cell r="BL55">
            <v>100</v>
          </cell>
          <cell r="BM55">
            <v>100</v>
          </cell>
        </row>
        <row r="56">
          <cell r="A56" t="str">
            <v>Curacao</v>
          </cell>
          <cell r="B56" t="str">
            <v>CUW</v>
          </cell>
          <cell r="C56" t="str">
            <v>Trained teachers in primary education (% of total teachers)</v>
          </cell>
          <cell r="D56" t="str">
            <v>SE.PRM.TCAQ.ZS</v>
          </cell>
        </row>
        <row r="57">
          <cell r="A57" t="str">
            <v>Cayman Islands</v>
          </cell>
          <cell r="B57" t="str">
            <v>CYM</v>
          </cell>
          <cell r="C57" t="str">
            <v>Trained teachers in primary education (% of total teachers)</v>
          </cell>
          <cell r="D57" t="str">
            <v>SE.PRM.TCAQ.ZS</v>
          </cell>
          <cell r="AR57">
            <v>98.086120605468807</v>
          </cell>
          <cell r="AS57">
            <v>97.890296936035199</v>
          </cell>
          <cell r="AT57">
            <v>99.145301818847699</v>
          </cell>
          <cell r="AU57">
            <v>99.166671752929702</v>
          </cell>
          <cell r="AW57">
            <v>99.601593017578097</v>
          </cell>
          <cell r="AX57">
            <v>98.814231872558594</v>
          </cell>
          <cell r="AY57">
            <v>97.202796936035199</v>
          </cell>
          <cell r="AZ57">
            <v>95.820899963378906</v>
          </cell>
          <cell r="BA57">
            <v>95.792877197265597</v>
          </cell>
          <cell r="BD57">
            <v>94.848480224609403</v>
          </cell>
          <cell r="BE57">
            <v>97.029701232910199</v>
          </cell>
          <cell r="BF57">
            <v>88.118812561035199</v>
          </cell>
          <cell r="BK57">
            <v>100</v>
          </cell>
          <cell r="BM57">
            <v>100</v>
          </cell>
        </row>
        <row r="58">
          <cell r="A58" t="str">
            <v>Cyprus</v>
          </cell>
          <cell r="B58" t="str">
            <v>CYP</v>
          </cell>
          <cell r="C58" t="str">
            <v>Trained teachers in primary education (% of total teachers)</v>
          </cell>
          <cell r="D58" t="str">
            <v>SE.PRM.TCAQ.ZS</v>
          </cell>
        </row>
        <row r="59">
          <cell r="A59" t="str">
            <v>Czech Republic</v>
          </cell>
          <cell r="B59" t="str">
            <v>CZE</v>
          </cell>
          <cell r="C59" t="str">
            <v>Trained teachers in primary education (% of total teachers)</v>
          </cell>
          <cell r="D59" t="str">
            <v>SE.PRM.TCAQ.ZS</v>
          </cell>
        </row>
        <row r="60">
          <cell r="A60" t="str">
            <v>Germany</v>
          </cell>
          <cell r="B60" t="str">
            <v>DEU</v>
          </cell>
          <cell r="C60" t="str">
            <v>Trained teachers in primary education (% of total teachers)</v>
          </cell>
          <cell r="D60" t="str">
            <v>SE.PRM.TCAQ.ZS</v>
          </cell>
        </row>
        <row r="61">
          <cell r="A61" t="str">
            <v>Djibouti</v>
          </cell>
          <cell r="B61" t="str">
            <v>DJI</v>
          </cell>
          <cell r="C61" t="str">
            <v>Trained teachers in primary education (% of total teachers)</v>
          </cell>
          <cell r="D61" t="str">
            <v>SE.PRM.TCAQ.ZS</v>
          </cell>
          <cell r="AY61">
            <v>79.098869323730497</v>
          </cell>
          <cell r="BA61">
            <v>80.325889587402301</v>
          </cell>
          <cell r="BB61">
            <v>100</v>
          </cell>
          <cell r="BD61">
            <v>100</v>
          </cell>
          <cell r="BF61">
            <v>96.004318237304702</v>
          </cell>
          <cell r="BH61">
            <v>100</v>
          </cell>
          <cell r="BK61">
            <v>100</v>
          </cell>
        </row>
        <row r="62">
          <cell r="A62" t="str">
            <v>Dominica</v>
          </cell>
          <cell r="B62" t="str">
            <v>DMA</v>
          </cell>
          <cell r="C62" t="str">
            <v>Trained teachers in primary education (% of total teachers)</v>
          </cell>
          <cell r="D62" t="str">
            <v>SE.PRM.TCAQ.ZS</v>
          </cell>
          <cell r="AR62">
            <v>63.980258941650398</v>
          </cell>
          <cell r="AS62">
            <v>64.617942810058594</v>
          </cell>
          <cell r="AT62">
            <v>61.1021118164063</v>
          </cell>
          <cell r="AU62">
            <v>60.101871490478501</v>
          </cell>
          <cell r="AV62">
            <v>60.363639831542997</v>
          </cell>
          <cell r="AW62">
            <v>63.583820343017599</v>
          </cell>
          <cell r="AX62">
            <v>59.922931671142599</v>
          </cell>
          <cell r="AY62">
            <v>64.216629028320298</v>
          </cell>
          <cell r="AZ62">
            <v>61.122238159179702</v>
          </cell>
          <cell r="BA62">
            <v>59.400001525878899</v>
          </cell>
          <cell r="BB62">
            <v>57.8431396484375</v>
          </cell>
          <cell r="BC62">
            <v>60.826770782470703</v>
          </cell>
          <cell r="BD62">
            <v>57.729938507080099</v>
          </cell>
          <cell r="BE62">
            <v>60.658908843994098</v>
          </cell>
          <cell r="BF62">
            <v>65.217391967773395</v>
          </cell>
          <cell r="BG62">
            <v>64.814811706542997</v>
          </cell>
          <cell r="BH62">
            <v>64.498138427734403</v>
          </cell>
          <cell r="BI62">
            <v>65.714286804199205</v>
          </cell>
          <cell r="BL62">
            <v>62.857139587402301</v>
          </cell>
          <cell r="BM62">
            <v>57.5</v>
          </cell>
        </row>
        <row r="63">
          <cell r="A63" t="str">
            <v>Denmark</v>
          </cell>
          <cell r="B63" t="str">
            <v>DNK</v>
          </cell>
          <cell r="C63" t="str">
            <v>Trained teachers in primary education (% of total teachers)</v>
          </cell>
          <cell r="D63" t="str">
            <v>SE.PRM.TCAQ.ZS</v>
          </cell>
        </row>
        <row r="64">
          <cell r="A64" t="str">
            <v>Dominican Republic</v>
          </cell>
          <cell r="B64" t="str">
            <v>DOM</v>
          </cell>
          <cell r="C64" t="str">
            <v>Trained teachers in primary education (% of total teachers)</v>
          </cell>
          <cell r="D64" t="str">
            <v>SE.PRM.TCAQ.ZS</v>
          </cell>
          <cell r="AR64">
            <v>73.909538269042997</v>
          </cell>
          <cell r="AU64">
            <v>79.314682006835895</v>
          </cell>
          <cell r="AX64">
            <v>88.269363403320298</v>
          </cell>
          <cell r="AY64">
            <v>88.325607299804702</v>
          </cell>
          <cell r="AZ64">
            <v>88.270126342773395</v>
          </cell>
          <cell r="BA64">
            <v>89.213836669921903</v>
          </cell>
          <cell r="BB64">
            <v>83.610710144042997</v>
          </cell>
          <cell r="BC64">
            <v>84.857116699218807</v>
          </cell>
          <cell r="BD64">
            <v>84.849601745605497</v>
          </cell>
          <cell r="BE64">
            <v>85.053939819335895</v>
          </cell>
          <cell r="BF64">
            <v>81.266029357910199</v>
          </cell>
          <cell r="BG64">
            <v>81.266319274902301</v>
          </cell>
          <cell r="BH64">
            <v>87.302520751953097</v>
          </cell>
          <cell r="BI64">
            <v>87.301239013671903</v>
          </cell>
          <cell r="BJ64">
            <v>94.860771179199205</v>
          </cell>
          <cell r="BK64">
            <v>94.854187011718807</v>
          </cell>
          <cell r="BL64">
            <v>94.856140136718807</v>
          </cell>
          <cell r="BM64">
            <v>94.857406616210895</v>
          </cell>
        </row>
        <row r="65">
          <cell r="A65" t="str">
            <v>Algeria</v>
          </cell>
          <cell r="B65" t="str">
            <v>DZA</v>
          </cell>
          <cell r="C65" t="str">
            <v>Trained teachers in primary education (% of total teachers)</v>
          </cell>
          <cell r="D65" t="str">
            <v>SE.PRM.TCAQ.ZS</v>
          </cell>
          <cell r="AR65">
            <v>93.728141784667997</v>
          </cell>
          <cell r="AS65">
            <v>94.637733459472699</v>
          </cell>
          <cell r="AT65">
            <v>95.677017211914105</v>
          </cell>
          <cell r="AU65">
            <v>97.126541137695298</v>
          </cell>
          <cell r="AV65">
            <v>97.919761657714801</v>
          </cell>
          <cell r="AW65">
            <v>98.345596313476605</v>
          </cell>
          <cell r="AX65">
            <v>98.526283264160199</v>
          </cell>
          <cell r="AY65">
            <v>99.267219543457003</v>
          </cell>
          <cell r="AZ65">
            <v>98.858146667480497</v>
          </cell>
          <cell r="BG65">
            <v>100</v>
          </cell>
          <cell r="BH65">
            <v>100</v>
          </cell>
        </row>
        <row r="66">
          <cell r="A66" t="str">
            <v>East Asia &amp; Pacific (excluding high income)</v>
          </cell>
          <cell r="B66" t="str">
            <v>EAP</v>
          </cell>
          <cell r="C66" t="str">
            <v>Trained teachers in primary education (% of total teachers)</v>
          </cell>
          <cell r="D66" t="str">
            <v>SE.PRM.TCAQ.ZS</v>
          </cell>
        </row>
        <row r="67">
          <cell r="A67" t="str">
            <v>Early-demographic dividend</v>
          </cell>
          <cell r="B67" t="str">
            <v>EAR</v>
          </cell>
          <cell r="C67" t="str">
            <v>Trained teachers in primary education (% of total teachers)</v>
          </cell>
          <cell r="D67" t="str">
            <v>SE.PRM.TCAQ.ZS</v>
          </cell>
          <cell r="BE67">
            <v>84.618499755859403</v>
          </cell>
          <cell r="BF67">
            <v>81.676086425781307</v>
          </cell>
          <cell r="BG67">
            <v>81.682403564453097</v>
          </cell>
          <cell r="BH67">
            <v>80.638847351074205</v>
          </cell>
          <cell r="BI67">
            <v>76.556838989257798</v>
          </cell>
          <cell r="BJ67">
            <v>78.286651611328097</v>
          </cell>
          <cell r="BK67">
            <v>80.865043640136705</v>
          </cell>
          <cell r="BL67">
            <v>79.074569702148395</v>
          </cell>
          <cell r="BM67">
            <v>79.877998352050795</v>
          </cell>
        </row>
        <row r="68">
          <cell r="A68" t="str">
            <v>East Asia &amp; Pacific</v>
          </cell>
          <cell r="B68" t="str">
            <v>EAS</v>
          </cell>
          <cell r="C68" t="str">
            <v>Trained teachers in primary education (% of total teachers)</v>
          </cell>
          <cell r="D68" t="str">
            <v>SE.PRM.TCAQ.ZS</v>
          </cell>
        </row>
        <row r="69">
          <cell r="A69" t="str">
            <v>Europe &amp; Central Asia (excluding high income)</v>
          </cell>
          <cell r="B69" t="str">
            <v>ECA</v>
          </cell>
          <cell r="C69" t="str">
            <v>Trained teachers in primary education (% of total teachers)</v>
          </cell>
          <cell r="D69" t="str">
            <v>SE.PRM.TCAQ.ZS</v>
          </cell>
          <cell r="AS69">
            <v>90.9378662109375</v>
          </cell>
          <cell r="AT69">
            <v>93.202369689941406</v>
          </cell>
          <cell r="AU69">
            <v>93.405807495117202</v>
          </cell>
          <cell r="AV69">
            <v>93.943099975585895</v>
          </cell>
          <cell r="AW69">
            <v>88.8255615234375</v>
          </cell>
          <cell r="AX69">
            <v>94.544868469238295</v>
          </cell>
          <cell r="AY69">
            <v>95.539123535156307</v>
          </cell>
          <cell r="AZ69">
            <v>95.119117736816406</v>
          </cell>
          <cell r="BA69">
            <v>95.841651916503906</v>
          </cell>
          <cell r="BB69">
            <v>95.884262084960895</v>
          </cell>
          <cell r="BC69">
            <v>96.389869689941406</v>
          </cell>
          <cell r="BD69">
            <v>95.743339538574205</v>
          </cell>
          <cell r="BE69">
            <v>94.322967529296903</v>
          </cell>
          <cell r="BF69">
            <v>94.967071533203097</v>
          </cell>
          <cell r="BG69">
            <v>94.382797241210895</v>
          </cell>
          <cell r="BH69">
            <v>94.118362426757798</v>
          </cell>
          <cell r="BI69">
            <v>94.071380615234403</v>
          </cell>
          <cell r="BJ69">
            <v>93.870208740234403</v>
          </cell>
          <cell r="BK69">
            <v>93.773002624511705</v>
          </cell>
          <cell r="BL69">
            <v>93.267967224121094</v>
          </cell>
        </row>
        <row r="70">
          <cell r="A70" t="str">
            <v>Europe &amp; Central Asia</v>
          </cell>
          <cell r="B70" t="str">
            <v>ECS</v>
          </cell>
          <cell r="C70" t="str">
            <v>Trained teachers in primary education (% of total teachers)</v>
          </cell>
          <cell r="D70" t="str">
            <v>SE.PRM.TCAQ.ZS</v>
          </cell>
          <cell r="BJ70">
            <v>92.554107666015597</v>
          </cell>
          <cell r="BK70">
            <v>89.179840087890597</v>
          </cell>
          <cell r="BL70">
            <v>86.849197387695298</v>
          </cell>
        </row>
        <row r="71">
          <cell r="A71" t="str">
            <v>Ecuador</v>
          </cell>
          <cell r="B71" t="str">
            <v>ECU</v>
          </cell>
          <cell r="C71" t="str">
            <v>Trained teachers in primary education (% of total teachers)</v>
          </cell>
          <cell r="D71" t="str">
            <v>SE.PRM.TCAQ.ZS</v>
          </cell>
          <cell r="AS71">
            <v>86.973640441894503</v>
          </cell>
          <cell r="AT71">
            <v>86.927490234375</v>
          </cell>
          <cell r="AU71">
            <v>68.598258972167997</v>
          </cell>
          <cell r="AV71">
            <v>69.910186767578097</v>
          </cell>
          <cell r="AW71">
            <v>70.891273498535199</v>
          </cell>
          <cell r="AX71">
            <v>71.053451538085895</v>
          </cell>
          <cell r="AY71">
            <v>71.056503295898395</v>
          </cell>
          <cell r="AZ71">
            <v>71.645309448242202</v>
          </cell>
          <cell r="BM71">
            <v>88.390579223632798</v>
          </cell>
        </row>
        <row r="72">
          <cell r="A72" t="str">
            <v>Egypt, Arab Rep.</v>
          </cell>
          <cell r="B72" t="str">
            <v>EGY</v>
          </cell>
          <cell r="C72" t="str">
            <v>Trained teachers in primary education (% of total teachers)</v>
          </cell>
          <cell r="D72" t="str">
            <v>SE.PRM.TCAQ.ZS</v>
          </cell>
          <cell r="BI72">
            <v>74.068778991699205</v>
          </cell>
          <cell r="BK72">
            <v>82.715499877929702</v>
          </cell>
          <cell r="BL72">
            <v>84.641746520996094</v>
          </cell>
        </row>
        <row r="73">
          <cell r="A73" t="str">
            <v>Euro area</v>
          </cell>
          <cell r="B73" t="str">
            <v>EMU</v>
          </cell>
          <cell r="C73" t="str">
            <v>Trained teachers in primary education (% of total teachers)</v>
          </cell>
          <cell r="D73" t="str">
            <v>SE.PRM.TCAQ.ZS</v>
          </cell>
        </row>
        <row r="74">
          <cell r="A74" t="str">
            <v>Eritrea</v>
          </cell>
          <cell r="B74" t="str">
            <v>ERI</v>
          </cell>
          <cell r="C74" t="str">
            <v>Trained teachers in primary education (% of total teachers)</v>
          </cell>
          <cell r="D74" t="str">
            <v>SE.PRM.TCAQ.ZS</v>
          </cell>
          <cell r="AR74">
            <v>72.776176452636705</v>
          </cell>
          <cell r="AS74">
            <v>71.969818115234403</v>
          </cell>
          <cell r="AT74">
            <v>70.470909118652301</v>
          </cell>
          <cell r="AU74">
            <v>72.619369506835895</v>
          </cell>
          <cell r="AV74">
            <v>80.522689819335895</v>
          </cell>
          <cell r="AW74">
            <v>83.0947265625</v>
          </cell>
          <cell r="AX74">
            <v>83.606140136718807</v>
          </cell>
          <cell r="AY74">
            <v>87.524322509765597</v>
          </cell>
          <cell r="AZ74">
            <v>87.105148315429702</v>
          </cell>
          <cell r="BA74">
            <v>80.932838439941406</v>
          </cell>
          <cell r="BB74">
            <v>92.245582580566406</v>
          </cell>
          <cell r="BC74">
            <v>93.815528869628906</v>
          </cell>
          <cell r="BD74">
            <v>90.978706359863295</v>
          </cell>
          <cell r="BE74">
            <v>89.554252624511705</v>
          </cell>
          <cell r="BF74">
            <v>79.861747741699205</v>
          </cell>
          <cell r="BG74">
            <v>70.687019348144503</v>
          </cell>
          <cell r="BK74">
            <v>84.459457397460895</v>
          </cell>
        </row>
        <row r="75">
          <cell r="A75" t="str">
            <v>Spain</v>
          </cell>
          <cell r="B75" t="str">
            <v>ESP</v>
          </cell>
          <cell r="C75" t="str">
            <v>Trained teachers in primary education (% of total teachers)</v>
          </cell>
          <cell r="D75" t="str">
            <v>SE.PRM.TCAQ.ZS</v>
          </cell>
          <cell r="AT75">
            <v>100</v>
          </cell>
          <cell r="AU75">
            <v>100</v>
          </cell>
          <cell r="AV75">
            <v>100</v>
          </cell>
          <cell r="AW75">
            <v>100</v>
          </cell>
          <cell r="AX75">
            <v>100</v>
          </cell>
          <cell r="AY75">
            <v>100</v>
          </cell>
          <cell r="AZ75">
            <v>100</v>
          </cell>
          <cell r="BA75">
            <v>100</v>
          </cell>
          <cell r="BB75">
            <v>100</v>
          </cell>
          <cell r="BC75">
            <v>100</v>
          </cell>
          <cell r="BD75">
            <v>100</v>
          </cell>
          <cell r="BE75">
            <v>100</v>
          </cell>
          <cell r="BF75">
            <v>100</v>
          </cell>
          <cell r="BG75">
            <v>100</v>
          </cell>
          <cell r="BH75">
            <v>100</v>
          </cell>
          <cell r="BI75">
            <v>100</v>
          </cell>
          <cell r="BJ75">
            <v>100</v>
          </cell>
          <cell r="BK75">
            <v>100</v>
          </cell>
          <cell r="BL75">
            <v>100</v>
          </cell>
        </row>
        <row r="76">
          <cell r="A76" t="str">
            <v>Estonia</v>
          </cell>
          <cell r="B76" t="str">
            <v>EST</v>
          </cell>
          <cell r="C76" t="str">
            <v>Trained teachers in primary education (% of total teachers)</v>
          </cell>
          <cell r="D76" t="str">
            <v>SE.PRM.TCAQ.ZS</v>
          </cell>
        </row>
        <row r="77">
          <cell r="A77" t="str">
            <v>Ethiopia</v>
          </cell>
          <cell r="B77" t="str">
            <v>ETH</v>
          </cell>
          <cell r="C77" t="str">
            <v>Trained teachers in primary education (% of total teachers)</v>
          </cell>
          <cell r="D77" t="str">
            <v>SE.PRM.TCAQ.ZS</v>
          </cell>
          <cell r="BA77">
            <v>89.717010498046903</v>
          </cell>
          <cell r="BB77">
            <v>84.609870910644503</v>
          </cell>
        </row>
        <row r="78">
          <cell r="A78" t="str">
            <v>European Union</v>
          </cell>
          <cell r="B78" t="str">
            <v>EUU</v>
          </cell>
          <cell r="C78" t="str">
            <v>Trained teachers in primary education (% of total teachers)</v>
          </cell>
          <cell r="D78" t="str">
            <v>SE.PRM.TCAQ.ZS</v>
          </cell>
        </row>
        <row r="79">
          <cell r="A79" t="str">
            <v>Fragile and conflict affected situations</v>
          </cell>
          <cell r="B79" t="str">
            <v>FCS</v>
          </cell>
          <cell r="C79" t="str">
            <v>Trained teachers in primary education (% of total teachers)</v>
          </cell>
          <cell r="D79" t="str">
            <v>SE.PRM.TCAQ.ZS</v>
          </cell>
          <cell r="AU79">
            <v>86.775932312011705</v>
          </cell>
          <cell r="AV79">
            <v>82.943191528320298</v>
          </cell>
          <cell r="AW79">
            <v>76.967269897460895</v>
          </cell>
          <cell r="AX79">
            <v>77.195281982421903</v>
          </cell>
          <cell r="AY79">
            <v>78.1038818359375</v>
          </cell>
          <cell r="AZ79">
            <v>76.417472839355497</v>
          </cell>
          <cell r="BA79">
            <v>78.119270324707003</v>
          </cell>
          <cell r="BB79">
            <v>78.569427490234403</v>
          </cell>
          <cell r="BC79">
            <v>77.154716491699205</v>
          </cell>
          <cell r="BD79">
            <v>72.604759216308594</v>
          </cell>
          <cell r="BE79">
            <v>75.581260681152301</v>
          </cell>
          <cell r="BF79">
            <v>70.148880004882798</v>
          </cell>
          <cell r="BG79">
            <v>71.055732727050795</v>
          </cell>
          <cell r="BH79">
            <v>71.981971740722699</v>
          </cell>
          <cell r="BI79">
            <v>71.278869628906307</v>
          </cell>
          <cell r="BJ79">
            <v>71.120018005371094</v>
          </cell>
          <cell r="BK79">
            <v>71.253807067871094</v>
          </cell>
          <cell r="BL79">
            <v>70.243469238281307</v>
          </cell>
        </row>
        <row r="80">
          <cell r="A80" t="str">
            <v>Finland</v>
          </cell>
          <cell r="B80" t="str">
            <v>FIN</v>
          </cell>
          <cell r="C80" t="str">
            <v>Trained teachers in primary education (% of total teachers)</v>
          </cell>
          <cell r="D80" t="str">
            <v>SE.PRM.TCAQ.ZS</v>
          </cell>
        </row>
        <row r="81">
          <cell r="A81" t="str">
            <v>Fiji</v>
          </cell>
          <cell r="B81" t="str">
            <v>FJI</v>
          </cell>
          <cell r="C81" t="str">
            <v>Trained teachers in primary education (% of total teachers)</v>
          </cell>
          <cell r="D81" t="str">
            <v>SE.PRM.TCAQ.ZS</v>
          </cell>
          <cell r="BA81">
            <v>97.791320800781307</v>
          </cell>
          <cell r="BD81">
            <v>100</v>
          </cell>
          <cell r="BE81">
            <v>100</v>
          </cell>
          <cell r="BL81">
            <v>92.271781921386705</v>
          </cell>
        </row>
        <row r="82">
          <cell r="A82" t="str">
            <v>France</v>
          </cell>
          <cell r="B82" t="str">
            <v>FRA</v>
          </cell>
          <cell r="C82" t="str">
            <v>Trained teachers in primary education (% of total teachers)</v>
          </cell>
          <cell r="D82" t="str">
            <v>SE.PRM.TCAQ.ZS</v>
          </cell>
        </row>
        <row r="83">
          <cell r="A83" t="str">
            <v>Faroe Islands</v>
          </cell>
          <cell r="B83" t="str">
            <v>FRO</v>
          </cell>
          <cell r="C83" t="str">
            <v>Trained teachers in primary education (% of total teachers)</v>
          </cell>
          <cell r="D83" t="str">
            <v>SE.PRM.TCAQ.ZS</v>
          </cell>
        </row>
        <row r="84">
          <cell r="A84" t="str">
            <v>Micronesia, Fed. Sts.</v>
          </cell>
          <cell r="B84" t="str">
            <v>FSM</v>
          </cell>
          <cell r="C84" t="str">
            <v>Trained teachers in primary education (% of total teachers)</v>
          </cell>
          <cell r="D84" t="str">
            <v>SE.PRM.TCAQ.ZS</v>
          </cell>
          <cell r="BI84">
            <v>100</v>
          </cell>
        </row>
        <row r="85">
          <cell r="A85" t="str">
            <v>Gabon</v>
          </cell>
          <cell r="B85" t="str">
            <v>GAB</v>
          </cell>
          <cell r="C85" t="str">
            <v>Trained teachers in primary education (% of total teachers)</v>
          </cell>
          <cell r="D85" t="str">
            <v>SE.PRM.TCAQ.ZS</v>
          </cell>
          <cell r="AT85">
            <v>95.258377075195298</v>
          </cell>
          <cell r="AV85">
            <v>100</v>
          </cell>
          <cell r="BL85">
            <v>52.0477104187012</v>
          </cell>
        </row>
        <row r="86">
          <cell r="A86" t="str">
            <v>United Kingdom</v>
          </cell>
          <cell r="B86" t="str">
            <v>GBR</v>
          </cell>
          <cell r="C86" t="str">
            <v>Trained teachers in primary education (% of total teachers)</v>
          </cell>
          <cell r="D86" t="str">
            <v>SE.PRM.TCAQ.ZS</v>
          </cell>
        </row>
        <row r="87">
          <cell r="A87" t="str">
            <v>Georgia</v>
          </cell>
          <cell r="B87" t="str">
            <v>GEO</v>
          </cell>
          <cell r="C87" t="str">
            <v>Trained teachers in primary education (% of total teachers)</v>
          </cell>
          <cell r="D87" t="str">
            <v>SE.PRM.TCAQ.ZS</v>
          </cell>
          <cell r="AS87">
            <v>94.699111938476605</v>
          </cell>
          <cell r="AT87">
            <v>94.681930541992202</v>
          </cell>
          <cell r="AV87">
            <v>97.357582092285199</v>
          </cell>
          <cell r="BA87">
            <v>94.988853454589801</v>
          </cell>
          <cell r="BB87">
            <v>94.58984375</v>
          </cell>
        </row>
        <row r="88">
          <cell r="A88" t="str">
            <v>Ghana</v>
          </cell>
          <cell r="B88" t="str">
            <v>GHA</v>
          </cell>
          <cell r="C88" t="str">
            <v>Trained teachers in primary education (% of total teachers)</v>
          </cell>
          <cell r="D88" t="str">
            <v>SE.PRM.TCAQ.ZS</v>
          </cell>
          <cell r="AR88">
            <v>71.796371459960895</v>
          </cell>
          <cell r="AS88">
            <v>69.09326171875</v>
          </cell>
          <cell r="AT88">
            <v>68.612411499023395</v>
          </cell>
          <cell r="AU88">
            <v>64.944381713867202</v>
          </cell>
          <cell r="AV88">
            <v>62.108551025390597</v>
          </cell>
          <cell r="AW88">
            <v>67.960838317871094</v>
          </cell>
          <cell r="AX88">
            <v>57.875400543212898</v>
          </cell>
          <cell r="AY88">
            <v>61.482460021972699</v>
          </cell>
          <cell r="AZ88">
            <v>53.011199951171903</v>
          </cell>
          <cell r="BA88">
            <v>49.071079254150398</v>
          </cell>
          <cell r="BB88">
            <v>47.566688537597699</v>
          </cell>
          <cell r="BC88">
            <v>50.602619171142599</v>
          </cell>
          <cell r="BD88">
            <v>50.6002807617188</v>
          </cell>
          <cell r="BE88">
            <v>52.265880584716797</v>
          </cell>
          <cell r="BF88">
            <v>53.304420471191399</v>
          </cell>
          <cell r="BG88">
            <v>52.397758483886697</v>
          </cell>
          <cell r="BH88">
            <v>54.6945190429688</v>
          </cell>
          <cell r="BI88">
            <v>56.044769287109403</v>
          </cell>
          <cell r="BJ88">
            <v>55.373779296875</v>
          </cell>
          <cell r="BK88">
            <v>60.410549163818402</v>
          </cell>
          <cell r="BL88">
            <v>61.538101196289098</v>
          </cell>
          <cell r="BM88">
            <v>67.324127197265597</v>
          </cell>
        </row>
        <row r="89">
          <cell r="A89" t="str">
            <v>Gibraltar</v>
          </cell>
          <cell r="B89" t="str">
            <v>GIB</v>
          </cell>
          <cell r="C89" t="str">
            <v>Trained teachers in primary education (% of total teachers)</v>
          </cell>
          <cell r="D89" t="str">
            <v>SE.PRM.TCAQ.ZS</v>
          </cell>
          <cell r="AR89">
            <v>98.913040161132798</v>
          </cell>
          <cell r="AS89">
            <v>99.047622680664105</v>
          </cell>
          <cell r="AT89">
            <v>100</v>
          </cell>
          <cell r="BA89">
            <v>100</v>
          </cell>
          <cell r="BB89">
            <v>99.507392883300795</v>
          </cell>
          <cell r="BI89">
            <v>85.294120788574205</v>
          </cell>
          <cell r="BJ89">
            <v>100</v>
          </cell>
          <cell r="BM89">
            <v>0</v>
          </cell>
        </row>
        <row r="90">
          <cell r="A90" t="str">
            <v>Guinea</v>
          </cell>
          <cell r="B90" t="str">
            <v>GIN</v>
          </cell>
          <cell r="C90" t="str">
            <v>Trained teachers in primary education (% of total teachers)</v>
          </cell>
          <cell r="D90" t="str">
            <v>SE.PRM.TCAQ.ZS</v>
          </cell>
          <cell r="AX90">
            <v>68.081939697265597</v>
          </cell>
          <cell r="AY90">
            <v>67.695083618164105</v>
          </cell>
          <cell r="BA90">
            <v>82.145278930664105</v>
          </cell>
          <cell r="BD90">
            <v>80.376350402832003</v>
          </cell>
          <cell r="BE90">
            <v>74.514717102050795</v>
          </cell>
          <cell r="BF90">
            <v>74.118400573730497</v>
          </cell>
          <cell r="BG90">
            <v>75.003952026367202</v>
          </cell>
          <cell r="BH90">
            <v>75.687263488769503</v>
          </cell>
          <cell r="BI90">
            <v>75.360931396484403</v>
          </cell>
          <cell r="BM90">
            <v>76.7044677734375</v>
          </cell>
        </row>
        <row r="91">
          <cell r="A91" t="str">
            <v>Gambia, The</v>
          </cell>
          <cell r="B91" t="str">
            <v>GMB</v>
          </cell>
          <cell r="C91" t="str">
            <v>Trained teachers in primary education (% of total teachers)</v>
          </cell>
          <cell r="D91" t="str">
            <v>SE.PRM.TCAQ.ZS</v>
          </cell>
          <cell r="AS91">
            <v>74.742706298828097</v>
          </cell>
          <cell r="BD91">
            <v>89.743171691894503</v>
          </cell>
          <cell r="BE91">
            <v>63.488761901855497</v>
          </cell>
          <cell r="BF91">
            <v>81.916999816894503</v>
          </cell>
          <cell r="BG91">
            <v>90.653450012207003</v>
          </cell>
          <cell r="BH91">
            <v>85.813720703125</v>
          </cell>
          <cell r="BJ91">
            <v>87.746246337890597</v>
          </cell>
          <cell r="BK91">
            <v>100</v>
          </cell>
          <cell r="BL91">
            <v>87.842788696289105</v>
          </cell>
          <cell r="BM91">
            <v>87.680892944335895</v>
          </cell>
        </row>
        <row r="92">
          <cell r="A92" t="str">
            <v>Guinea-Bissau</v>
          </cell>
          <cell r="B92" t="str">
            <v>GNB</v>
          </cell>
          <cell r="C92" t="str">
            <v>Trained teachers in primary education (% of total teachers)</v>
          </cell>
          <cell r="D92" t="str">
            <v>SE.PRM.TCAQ.ZS</v>
          </cell>
          <cell r="AS92">
            <v>35.124820709228501</v>
          </cell>
          <cell r="BC92">
            <v>38.931301116943402</v>
          </cell>
        </row>
        <row r="93">
          <cell r="A93" t="str">
            <v>Equatorial Guinea</v>
          </cell>
          <cell r="B93" t="str">
            <v>GNQ</v>
          </cell>
          <cell r="C93" t="str">
            <v>Trained teachers in primary education (% of total teachers)</v>
          </cell>
          <cell r="D93" t="str">
            <v>SE.PRM.TCAQ.ZS</v>
          </cell>
          <cell r="BA93">
            <v>50.965518951416001</v>
          </cell>
          <cell r="BB93">
            <v>42.697620391845703</v>
          </cell>
          <cell r="BC93">
            <v>45.257110595703097</v>
          </cell>
          <cell r="BD93">
            <v>48.826740264892599</v>
          </cell>
          <cell r="BH93">
            <v>37.229541778564503</v>
          </cell>
        </row>
        <row r="94">
          <cell r="A94" t="str">
            <v>Greece</v>
          </cell>
          <cell r="B94" t="str">
            <v>GRC</v>
          </cell>
          <cell r="C94" t="str">
            <v>Trained teachers in primary education (% of total teachers)</v>
          </cell>
          <cell r="D94" t="str">
            <v>SE.PRM.TCAQ.ZS</v>
          </cell>
        </row>
        <row r="95">
          <cell r="A95" t="str">
            <v>Grenada</v>
          </cell>
          <cell r="B95" t="str">
            <v>GRD</v>
          </cell>
          <cell r="C95" t="str">
            <v>Trained teachers in primary education (% of total teachers)</v>
          </cell>
          <cell r="D95" t="str">
            <v>SE.PRM.TCAQ.ZS</v>
          </cell>
          <cell r="AS95">
            <v>67.2110595703125</v>
          </cell>
          <cell r="AT95">
            <v>70.065361022949205</v>
          </cell>
          <cell r="AV95">
            <v>68.018020629882798</v>
          </cell>
          <cell r="AX95">
            <v>75.34765625</v>
          </cell>
          <cell r="AZ95">
            <v>69.460388183593807</v>
          </cell>
          <cell r="BA95">
            <v>73.495933532714801</v>
          </cell>
          <cell r="BB95">
            <v>68.795181274414105</v>
          </cell>
          <cell r="BC95">
            <v>65.334899902343807</v>
          </cell>
          <cell r="BD95">
            <v>55.038761138916001</v>
          </cell>
          <cell r="BF95">
            <v>53.714290618896499</v>
          </cell>
          <cell r="BG95">
            <v>62.971179962158203</v>
          </cell>
          <cell r="BH95">
            <v>63.590389251708999</v>
          </cell>
          <cell r="BI95">
            <v>62.9976615905762</v>
          </cell>
          <cell r="BJ95">
            <v>64.0625</v>
          </cell>
          <cell r="BK95">
            <v>62.949188232421903</v>
          </cell>
        </row>
        <row r="96">
          <cell r="A96" t="str">
            <v>Greenland</v>
          </cell>
          <cell r="B96" t="str">
            <v>GRL</v>
          </cell>
          <cell r="C96" t="str">
            <v>Trained teachers in primary education (% of total teachers)</v>
          </cell>
          <cell r="D96" t="str">
            <v>SE.PRM.TCAQ.ZS</v>
          </cell>
        </row>
        <row r="97">
          <cell r="A97" t="str">
            <v>Guatemala</v>
          </cell>
          <cell r="B97" t="str">
            <v>GTM</v>
          </cell>
          <cell r="C97" t="str">
            <v>Trained teachers in primary education (% of total teachers)</v>
          </cell>
          <cell r="D97" t="str">
            <v>SE.PRM.TCAQ.ZS</v>
          </cell>
        </row>
        <row r="98">
          <cell r="A98" t="str">
            <v>Guam</v>
          </cell>
          <cell r="B98" t="str">
            <v>GUM</v>
          </cell>
          <cell r="C98" t="str">
            <v>Trained teachers in primary education (% of total teachers)</v>
          </cell>
          <cell r="D98" t="str">
            <v>SE.PRM.TCAQ.ZS</v>
          </cell>
        </row>
        <row r="99">
          <cell r="A99" t="str">
            <v>Guyana</v>
          </cell>
          <cell r="B99" t="str">
            <v>GUY</v>
          </cell>
          <cell r="C99" t="str">
            <v>Trained teachers in primary education (% of total teachers)</v>
          </cell>
          <cell r="D99" t="str">
            <v>SE.PRM.TCAQ.ZS</v>
          </cell>
          <cell r="AR99">
            <v>51.740428924560497</v>
          </cell>
          <cell r="AS99">
            <v>51.432701110839801</v>
          </cell>
          <cell r="AT99">
            <v>53.069969177246101</v>
          </cell>
          <cell r="AV99">
            <v>57.474838256835902</v>
          </cell>
          <cell r="AX99">
            <v>57.2046089172363</v>
          </cell>
          <cell r="AZ99">
            <v>57.27294921875</v>
          </cell>
          <cell r="BA99">
            <v>58.491909027099602</v>
          </cell>
          <cell r="BB99">
            <v>63.698631286621101</v>
          </cell>
          <cell r="BC99">
            <v>66.063011169433594</v>
          </cell>
          <cell r="BD99">
            <v>67.696907043457003</v>
          </cell>
          <cell r="BE99">
            <v>69.649421691894503</v>
          </cell>
        </row>
        <row r="100">
          <cell r="A100" t="str">
            <v>High income</v>
          </cell>
          <cell r="B100" t="str">
            <v>HIC</v>
          </cell>
          <cell r="C100" t="str">
            <v>Trained teachers in primary education (% of total teachers)</v>
          </cell>
          <cell r="D100" t="str">
            <v>SE.PRM.TCAQ.ZS</v>
          </cell>
        </row>
        <row r="101">
          <cell r="A101" t="str">
            <v>Hong Kong SAR, China</v>
          </cell>
          <cell r="B101" t="str">
            <v>HKG</v>
          </cell>
          <cell r="C101" t="str">
            <v>Trained teachers in primary education (% of total teachers)</v>
          </cell>
          <cell r="D101" t="str">
            <v>SE.PRM.TCAQ.ZS</v>
          </cell>
          <cell r="AQ101">
            <v>84.900001525878906</v>
          </cell>
          <cell r="AR101">
            <v>86.389732360839801</v>
          </cell>
          <cell r="AS101">
            <v>87.549232482910199</v>
          </cell>
          <cell r="AT101">
            <v>89.399009704589801</v>
          </cell>
          <cell r="AU101">
            <v>90.625633239746094</v>
          </cell>
          <cell r="AV101">
            <v>91.142471313476605</v>
          </cell>
          <cell r="AW101">
            <v>91.849212646484403</v>
          </cell>
          <cell r="AX101">
            <v>93.164169311523395</v>
          </cell>
          <cell r="AY101">
            <v>94.832069396972699</v>
          </cell>
          <cell r="AZ101">
            <v>94.560241699218807</v>
          </cell>
          <cell r="BA101">
            <v>95.119880676269503</v>
          </cell>
          <cell r="BB101">
            <v>95.124153137207003</v>
          </cell>
          <cell r="BC101">
            <v>95.605636596679702</v>
          </cell>
          <cell r="BD101">
            <v>95.791290283203097</v>
          </cell>
          <cell r="BE101">
            <v>95.791847229003906</v>
          </cell>
          <cell r="BF101">
            <v>96.007156372070298</v>
          </cell>
          <cell r="BG101">
            <v>96.411331176757798</v>
          </cell>
          <cell r="BH101">
            <v>96.174858093261705</v>
          </cell>
          <cell r="BI101">
            <v>96.606628417968807</v>
          </cell>
          <cell r="BJ101">
            <v>96.8944091796875</v>
          </cell>
          <cell r="BK101">
            <v>96.551086425781307</v>
          </cell>
          <cell r="BL101">
            <v>95.982048034667997</v>
          </cell>
          <cell r="BM101">
            <v>95.680946350097699</v>
          </cell>
        </row>
        <row r="102">
          <cell r="A102" t="str">
            <v>Honduras</v>
          </cell>
          <cell r="B102" t="str">
            <v>HND</v>
          </cell>
          <cell r="C102" t="str">
            <v>Trained teachers in primary education (% of total teachers)</v>
          </cell>
          <cell r="D102" t="str">
            <v>SE.PRM.TCAQ.ZS</v>
          </cell>
          <cell r="AW102">
            <v>87.213439941406307</v>
          </cell>
        </row>
        <row r="103">
          <cell r="A103" t="str">
            <v>Heavily indebted poor countries (HIPC)</v>
          </cell>
          <cell r="B103" t="str">
            <v>HPC</v>
          </cell>
          <cell r="C103" t="str">
            <v>Trained teachers in primary education (% of total teachers)</v>
          </cell>
          <cell r="D103" t="str">
            <v>SE.PRM.TCAQ.ZS</v>
          </cell>
          <cell r="AS103">
            <v>79.895957946777301</v>
          </cell>
          <cell r="AV103">
            <v>76.170188903808594</v>
          </cell>
          <cell r="AW103">
            <v>76.280540466308594</v>
          </cell>
          <cell r="AX103">
            <v>75.860298156738295</v>
          </cell>
          <cell r="AY103">
            <v>75.946601867675795</v>
          </cell>
          <cell r="AZ103">
            <v>75.328628540039105</v>
          </cell>
          <cell r="BA103">
            <v>73.640670776367202</v>
          </cell>
          <cell r="BB103">
            <v>73.457046508789105</v>
          </cell>
          <cell r="BC103">
            <v>70.306838989257798</v>
          </cell>
          <cell r="BD103">
            <v>69.392822265625</v>
          </cell>
          <cell r="BE103">
            <v>69.456298828125</v>
          </cell>
          <cell r="BF103">
            <v>69.606697082519503</v>
          </cell>
          <cell r="BG103">
            <v>69.149482727050795</v>
          </cell>
          <cell r="BH103">
            <v>69.908683776855497</v>
          </cell>
          <cell r="BI103">
            <v>69.611457824707003</v>
          </cell>
          <cell r="BJ103">
            <v>72.762977600097699</v>
          </cell>
          <cell r="BK103">
            <v>72.562118530273395</v>
          </cell>
          <cell r="BL103">
            <v>70.926628112792997</v>
          </cell>
        </row>
        <row r="104">
          <cell r="A104" t="str">
            <v>Croatia</v>
          </cell>
          <cell r="B104" t="str">
            <v>HRV</v>
          </cell>
          <cell r="C104" t="str">
            <v>Trained teachers in primary education (% of total teachers)</v>
          </cell>
          <cell r="D104" t="str">
            <v>SE.PRM.TCAQ.ZS</v>
          </cell>
          <cell r="AR104">
            <v>100</v>
          </cell>
          <cell r="AS104">
            <v>100</v>
          </cell>
          <cell r="AT104">
            <v>100</v>
          </cell>
          <cell r="AU104">
            <v>100</v>
          </cell>
          <cell r="AV104">
            <v>100</v>
          </cell>
        </row>
        <row r="105">
          <cell r="A105" t="str">
            <v>Haiti</v>
          </cell>
          <cell r="B105" t="str">
            <v>HTI</v>
          </cell>
          <cell r="C105" t="str">
            <v>Trained teachers in primary education (% of total teachers)</v>
          </cell>
          <cell r="D105" t="str">
            <v>SE.PRM.TCAQ.ZS</v>
          </cell>
        </row>
        <row r="106">
          <cell r="A106" t="str">
            <v>Hungary</v>
          </cell>
          <cell r="B106" t="str">
            <v>HUN</v>
          </cell>
          <cell r="C106" t="str">
            <v>Trained teachers in primary education (% of total teachers)</v>
          </cell>
          <cell r="D106" t="str">
            <v>SE.PRM.TCAQ.ZS</v>
          </cell>
        </row>
        <row r="107">
          <cell r="A107" t="str">
            <v>IBRD only</v>
          </cell>
          <cell r="B107" t="str">
            <v>IBD</v>
          </cell>
          <cell r="C107" t="str">
            <v>Trained teachers in primary education (% of total teachers)</v>
          </cell>
          <cell r="D107" t="str">
            <v>SE.PRM.TCAQ.ZS</v>
          </cell>
          <cell r="BF107">
            <v>87.936203002929702</v>
          </cell>
          <cell r="BG107">
            <v>88.282379150390597</v>
          </cell>
          <cell r="BH107">
            <v>87.792419433593807</v>
          </cell>
          <cell r="BI107">
            <v>85.370742797851605</v>
          </cell>
          <cell r="BJ107">
            <v>87.001518249511705</v>
          </cell>
          <cell r="BK107">
            <v>89.1163330078125</v>
          </cell>
          <cell r="BL107">
            <v>88.055076599121094</v>
          </cell>
          <cell r="BM107">
            <v>88.367790222167997</v>
          </cell>
        </row>
        <row r="108">
          <cell r="A108" t="str">
            <v>IDA &amp; IBRD total</v>
          </cell>
          <cell r="B108" t="str">
            <v>IBT</v>
          </cell>
          <cell r="C108" t="str">
            <v>Trained teachers in primary education (% of total teachers)</v>
          </cell>
          <cell r="D108" t="str">
            <v>SE.PRM.TCAQ.ZS</v>
          </cell>
          <cell r="BF108">
            <v>84.053108215332003</v>
          </cell>
          <cell r="BG108">
            <v>84.061981201171903</v>
          </cell>
          <cell r="BH108">
            <v>83.777923583984403</v>
          </cell>
          <cell r="BI108">
            <v>81.778152465820298</v>
          </cell>
          <cell r="BJ108">
            <v>83.205322265625</v>
          </cell>
          <cell r="BK108">
            <v>84.815803527832003</v>
          </cell>
          <cell r="BL108">
            <v>83.863502502441406</v>
          </cell>
          <cell r="BM108">
            <v>83.926109313964801</v>
          </cell>
        </row>
        <row r="109">
          <cell r="A109" t="str">
            <v>IDA total</v>
          </cell>
          <cell r="B109" t="str">
            <v>IDA</v>
          </cell>
          <cell r="C109" t="str">
            <v>Trained teachers in primary education (% of total teachers)</v>
          </cell>
          <cell r="D109" t="str">
            <v>SE.PRM.TCAQ.ZS</v>
          </cell>
          <cell r="AU109">
            <v>78.489898681640597</v>
          </cell>
          <cell r="AV109">
            <v>75.7413330078125</v>
          </cell>
          <cell r="AW109">
            <v>71.784233093261705</v>
          </cell>
          <cell r="AX109">
            <v>73.476821899414105</v>
          </cell>
          <cell r="AY109">
            <v>74.485252380371094</v>
          </cell>
          <cell r="AZ109">
            <v>74.455421447753906</v>
          </cell>
          <cell r="BA109">
            <v>75.223258972167997</v>
          </cell>
          <cell r="BB109">
            <v>75.909957885742202</v>
          </cell>
          <cell r="BC109">
            <v>74.979568481445298</v>
          </cell>
          <cell r="BD109">
            <v>72.466857910156307</v>
          </cell>
          <cell r="BE109">
            <v>74.588180541992202</v>
          </cell>
          <cell r="BF109">
            <v>70.806327819824205</v>
          </cell>
          <cell r="BG109">
            <v>70.206306457519503</v>
          </cell>
          <cell r="BH109">
            <v>70.780509948730497</v>
          </cell>
          <cell r="BI109">
            <v>70.395942687988295</v>
          </cell>
          <cell r="BJ109">
            <v>71.777641296386705</v>
          </cell>
          <cell r="BK109">
            <v>72.315101623535199</v>
          </cell>
          <cell r="BL109">
            <v>71.468498229980497</v>
          </cell>
        </row>
        <row r="110">
          <cell r="A110" t="str">
            <v>IDA blend</v>
          </cell>
          <cell r="B110" t="str">
            <v>IDB</v>
          </cell>
          <cell r="C110" t="str">
            <v>Trained teachers in primary education (% of total teachers)</v>
          </cell>
          <cell r="D110" t="str">
            <v>SE.PRM.TCAQ.ZS</v>
          </cell>
          <cell r="AU110">
            <v>88.6820068359375</v>
          </cell>
          <cell r="AV110">
            <v>81.314712524414105</v>
          </cell>
          <cell r="AW110">
            <v>70.157127380371094</v>
          </cell>
          <cell r="AX110">
            <v>72.721549987792997</v>
          </cell>
          <cell r="AY110">
            <v>73.524208068847699</v>
          </cell>
          <cell r="AZ110">
            <v>71.691963195800795</v>
          </cell>
          <cell r="BA110">
            <v>76.842872619628906</v>
          </cell>
          <cell r="BB110">
            <v>78.219642639160199</v>
          </cell>
          <cell r="BC110">
            <v>79.119323730468807</v>
          </cell>
          <cell r="BD110">
            <v>73.555236816406307</v>
          </cell>
          <cell r="BE110">
            <v>81.642028808593807</v>
          </cell>
          <cell r="BF110">
            <v>69.736228942871094</v>
          </cell>
          <cell r="BG110">
            <v>68.586013793945298</v>
          </cell>
          <cell r="BH110">
            <v>70.223686218261705</v>
          </cell>
          <cell r="BI110">
            <v>69.435737609863295</v>
          </cell>
          <cell r="BJ110">
            <v>68.654701232910199</v>
          </cell>
          <cell r="BK110">
            <v>70.209777832031307</v>
          </cell>
          <cell r="BL110">
            <v>70.283599853515597</v>
          </cell>
          <cell r="BM110">
            <v>70.307243347167997</v>
          </cell>
        </row>
        <row r="111">
          <cell r="A111" t="str">
            <v>Indonesia</v>
          </cell>
          <cell r="B111" t="str">
            <v>IDN</v>
          </cell>
          <cell r="C111" t="str">
            <v>Trained teachers in primary education (% of total teachers)</v>
          </cell>
          <cell r="D111" t="str">
            <v>SE.PRM.TCAQ.ZS</v>
          </cell>
        </row>
        <row r="112">
          <cell r="A112" t="str">
            <v>IDA only</v>
          </cell>
          <cell r="B112" t="str">
            <v>IDX</v>
          </cell>
          <cell r="C112" t="str">
            <v>Trained teachers in primary education (% of total teachers)</v>
          </cell>
          <cell r="D112" t="str">
            <v>SE.PRM.TCAQ.ZS</v>
          </cell>
          <cell r="AR112">
            <v>73.880996704101605</v>
          </cell>
          <cell r="AS112">
            <v>73.825050354003906</v>
          </cell>
          <cell r="AT112">
            <v>72.712379455566406</v>
          </cell>
          <cell r="AU112">
            <v>72.78125</v>
          </cell>
          <cell r="AV112">
            <v>72.401580810546903</v>
          </cell>
          <cell r="AW112">
            <v>72.657768249511705</v>
          </cell>
          <cell r="AX112">
            <v>73.847908020019503</v>
          </cell>
          <cell r="AY112">
            <v>74.922309875488295</v>
          </cell>
          <cell r="AZ112">
            <v>75.685111999511705</v>
          </cell>
          <cell r="BA112">
            <v>74.467102050781307</v>
          </cell>
          <cell r="BB112">
            <v>74.816131591796903</v>
          </cell>
          <cell r="BC112">
            <v>73.091438293457003</v>
          </cell>
          <cell r="BD112">
            <v>71.889579772949205</v>
          </cell>
          <cell r="BE112">
            <v>71.670188903808594</v>
          </cell>
          <cell r="BF112">
            <v>71.230308532714801</v>
          </cell>
          <cell r="BG112">
            <v>70.874130249023395</v>
          </cell>
          <cell r="BH112">
            <v>70.944160461425795</v>
          </cell>
          <cell r="BI112">
            <v>70.733688354492202</v>
          </cell>
          <cell r="BJ112">
            <v>73.066619873046903</v>
          </cell>
          <cell r="BK112">
            <v>73.175086975097699</v>
          </cell>
          <cell r="BL112">
            <v>71.912406921386705</v>
          </cell>
        </row>
        <row r="113">
          <cell r="A113" t="str">
            <v>Isle of Man</v>
          </cell>
          <cell r="B113" t="str">
            <v>IMN</v>
          </cell>
          <cell r="C113" t="str">
            <v>Trained teachers in primary education (% of total teachers)</v>
          </cell>
          <cell r="D113" t="str">
            <v>SE.PRM.TCAQ.ZS</v>
          </cell>
        </row>
        <row r="114">
          <cell r="A114" t="str">
            <v>India</v>
          </cell>
          <cell r="B114" t="str">
            <v>IND</v>
          </cell>
          <cell r="C114" t="str">
            <v>Trained teachers in primary education (% of total teachers)</v>
          </cell>
          <cell r="D114" t="str">
            <v>SE.PRM.TCAQ.ZS</v>
          </cell>
          <cell r="BJ114">
            <v>69.831047058105497</v>
          </cell>
          <cell r="BL114">
            <v>73.133438110351605</v>
          </cell>
          <cell r="BM114">
            <v>77.749282836914105</v>
          </cell>
        </row>
        <row r="115">
          <cell r="A115" t="str">
            <v>Not classified</v>
          </cell>
          <cell r="B115" t="str">
            <v>INX</v>
          </cell>
          <cell r="C115" t="str">
            <v>Trained teachers in primary education (% of total teachers)</v>
          </cell>
          <cell r="D115" t="str">
            <v>SE.PRM.TCAQ.ZS</v>
          </cell>
        </row>
        <row r="116">
          <cell r="A116" t="str">
            <v>Ireland</v>
          </cell>
          <cell r="B116" t="str">
            <v>IRL</v>
          </cell>
          <cell r="C116" t="str">
            <v>Trained teachers in primary education (% of total teachers)</v>
          </cell>
          <cell r="D116" t="str">
            <v>SE.PRM.TCAQ.ZS</v>
          </cell>
        </row>
        <row r="117">
          <cell r="A117" t="str">
            <v>Iran, Islamic Rep.</v>
          </cell>
          <cell r="B117" t="str">
            <v>IRN</v>
          </cell>
          <cell r="C117" t="str">
            <v>Trained teachers in primary education (% of total teachers)</v>
          </cell>
          <cell r="D117" t="str">
            <v>SE.PRM.TCAQ.ZS</v>
          </cell>
          <cell r="AT117">
            <v>98.403327941894503</v>
          </cell>
          <cell r="AV117">
            <v>100</v>
          </cell>
          <cell r="AY117">
            <v>95.842460632324205</v>
          </cell>
          <cell r="AZ117">
            <v>98.662139892578097</v>
          </cell>
          <cell r="BA117">
            <v>98.440193176269503</v>
          </cell>
          <cell r="BF117">
            <v>100</v>
          </cell>
          <cell r="BG117">
            <v>100</v>
          </cell>
          <cell r="BH117">
            <v>100</v>
          </cell>
          <cell r="BI117">
            <v>100</v>
          </cell>
          <cell r="BJ117">
            <v>100</v>
          </cell>
        </row>
        <row r="118">
          <cell r="A118" t="str">
            <v>Iraq</v>
          </cell>
          <cell r="B118" t="str">
            <v>IRQ</v>
          </cell>
          <cell r="C118" t="str">
            <v>Trained teachers in primary education (% of total teachers)</v>
          </cell>
          <cell r="D118" t="str">
            <v>SE.PRM.TCAQ.ZS</v>
          </cell>
          <cell r="AS118">
            <v>100</v>
          </cell>
          <cell r="AW118">
            <v>100</v>
          </cell>
        </row>
        <row r="119">
          <cell r="A119" t="str">
            <v>Iceland</v>
          </cell>
          <cell r="B119" t="str">
            <v>ISL</v>
          </cell>
          <cell r="C119" t="str">
            <v>Trained teachers in primary education (% of total teachers)</v>
          </cell>
          <cell r="D119" t="str">
            <v>SE.PRM.TCAQ.ZS</v>
          </cell>
        </row>
        <row r="120">
          <cell r="A120" t="str">
            <v>Israel</v>
          </cell>
          <cell r="B120" t="str">
            <v>ISR</v>
          </cell>
          <cell r="C120" t="str">
            <v>Trained teachers in primary education (% of total teachers)</v>
          </cell>
          <cell r="D120" t="str">
            <v>SE.PRM.TCAQ.ZS</v>
          </cell>
        </row>
        <row r="121">
          <cell r="A121" t="str">
            <v>Italy</v>
          </cell>
          <cell r="B121" t="str">
            <v>ITA</v>
          </cell>
          <cell r="C121" t="str">
            <v>Trained teachers in primary education (% of total teachers)</v>
          </cell>
          <cell r="D121" t="str">
            <v>SE.PRM.TCAQ.ZS</v>
          </cell>
        </row>
        <row r="122">
          <cell r="A122" t="str">
            <v>Jamaica</v>
          </cell>
          <cell r="B122" t="str">
            <v>JAM</v>
          </cell>
          <cell r="C122" t="str">
            <v>Trained teachers in primary education (% of total teachers)</v>
          </cell>
          <cell r="D122" t="str">
            <v>SE.PRM.TCAQ.ZS</v>
          </cell>
          <cell r="BF122">
            <v>94.098083496093807</v>
          </cell>
          <cell r="BG122">
            <v>95.661552429199205</v>
          </cell>
          <cell r="BH122">
            <v>93.376251220703097</v>
          </cell>
          <cell r="BI122">
            <v>96.207511901855497</v>
          </cell>
          <cell r="BJ122">
            <v>95.495216369628906</v>
          </cell>
          <cell r="BK122">
            <v>100</v>
          </cell>
          <cell r="BL122">
            <v>100</v>
          </cell>
          <cell r="BM122">
            <v>100</v>
          </cell>
        </row>
        <row r="123">
          <cell r="A123" t="str">
            <v>Jordan</v>
          </cell>
          <cell r="B123" t="str">
            <v>JOR</v>
          </cell>
          <cell r="C123" t="str">
            <v>Trained teachers in primary education (% of total teachers)</v>
          </cell>
          <cell r="D123" t="str">
            <v>SE.PRM.TCAQ.ZS</v>
          </cell>
          <cell r="BG123">
            <v>100</v>
          </cell>
          <cell r="BI123">
            <v>100</v>
          </cell>
          <cell r="BJ123">
            <v>100</v>
          </cell>
          <cell r="BK123">
            <v>100</v>
          </cell>
          <cell r="BL123">
            <v>100</v>
          </cell>
          <cell r="BM123">
            <v>100</v>
          </cell>
        </row>
        <row r="124">
          <cell r="A124" t="str">
            <v>Japan</v>
          </cell>
          <cell r="B124" t="str">
            <v>JPN</v>
          </cell>
          <cell r="C124" t="str">
            <v>Trained teachers in primary education (% of total teachers)</v>
          </cell>
          <cell r="D124" t="str">
            <v>SE.PRM.TCAQ.ZS</v>
          </cell>
        </row>
        <row r="125">
          <cell r="A125" t="str">
            <v>Kazakhstan</v>
          </cell>
          <cell r="B125" t="str">
            <v>KAZ</v>
          </cell>
          <cell r="C125" t="str">
            <v>Trained teachers in primary education (% of total teachers)</v>
          </cell>
          <cell r="D125" t="str">
            <v>SE.PRM.TCAQ.ZS</v>
          </cell>
          <cell r="BG125">
            <v>100</v>
          </cell>
          <cell r="BH125">
            <v>100</v>
          </cell>
          <cell r="BI125">
            <v>100</v>
          </cell>
          <cell r="BJ125">
            <v>100</v>
          </cell>
          <cell r="BK125">
            <v>100</v>
          </cell>
          <cell r="BL125">
            <v>100</v>
          </cell>
          <cell r="BM125">
            <v>100</v>
          </cell>
        </row>
        <row r="126">
          <cell r="A126" t="str">
            <v>Kenya</v>
          </cell>
          <cell r="B126" t="str">
            <v>KEN</v>
          </cell>
          <cell r="C126" t="str">
            <v>Trained teachers in primary education (% of total teachers)</v>
          </cell>
          <cell r="D126" t="str">
            <v>SE.PRM.TCAQ.ZS</v>
          </cell>
          <cell r="AV126">
            <v>98.691993713378906</v>
          </cell>
          <cell r="AW126">
            <v>98.801139831542997</v>
          </cell>
          <cell r="AX126">
            <v>98.913253784179702</v>
          </cell>
          <cell r="AY126">
            <v>99.434913635253906</v>
          </cell>
          <cell r="AZ126">
            <v>98.696418762207003</v>
          </cell>
          <cell r="BA126">
            <v>98.416152954101605</v>
          </cell>
          <cell r="BB126">
            <v>96.807312011718807</v>
          </cell>
        </row>
        <row r="127">
          <cell r="A127" t="str">
            <v>Kyrgyz Republic</v>
          </cell>
          <cell r="B127" t="str">
            <v>KGZ</v>
          </cell>
          <cell r="C127" t="str">
            <v>Trained teachers in primary education (% of total teachers)</v>
          </cell>
          <cell r="D127" t="str">
            <v>SE.PRM.TCAQ.ZS</v>
          </cell>
          <cell r="AV127">
            <v>52.0189399719238</v>
          </cell>
          <cell r="AW127">
            <v>54.817081451416001</v>
          </cell>
          <cell r="AX127">
            <v>57.9615287780762</v>
          </cell>
          <cell r="AY127">
            <v>61.256401062011697</v>
          </cell>
          <cell r="AZ127">
            <v>62.357349395752003</v>
          </cell>
          <cell r="BA127">
            <v>64.379081726074205</v>
          </cell>
          <cell r="BB127">
            <v>65.748222351074205</v>
          </cell>
          <cell r="BC127">
            <v>68.413200378417997</v>
          </cell>
          <cell r="BD127">
            <v>69.657768249511705</v>
          </cell>
          <cell r="BE127">
            <v>71.973579406738295</v>
          </cell>
          <cell r="BF127">
            <v>92.145027160644503</v>
          </cell>
          <cell r="BG127">
            <v>93.030570983886705</v>
          </cell>
          <cell r="BH127">
            <v>92.784156799316406</v>
          </cell>
          <cell r="BI127">
            <v>94.992012023925795</v>
          </cell>
          <cell r="BJ127">
            <v>95.430130004882798</v>
          </cell>
        </row>
        <row r="128">
          <cell r="A128" t="str">
            <v>Cambodia</v>
          </cell>
          <cell r="B128" t="str">
            <v>KHM</v>
          </cell>
          <cell r="C128" t="str">
            <v>Trained teachers in primary education (% of total teachers)</v>
          </cell>
          <cell r="D128" t="str">
            <v>SE.PRM.TCAQ.ZS</v>
          </cell>
          <cell r="AT128">
            <v>95.914100646972699</v>
          </cell>
          <cell r="AU128">
            <v>96.016586303710895</v>
          </cell>
          <cell r="AV128">
            <v>94.745697021484403</v>
          </cell>
          <cell r="AW128">
            <v>96.501022338867202</v>
          </cell>
          <cell r="AX128">
            <v>97.686256408691406</v>
          </cell>
          <cell r="AY128">
            <v>98.314849853515597</v>
          </cell>
          <cell r="AZ128">
            <v>98.413902282714801</v>
          </cell>
          <cell r="BA128">
            <v>98.218688964843807</v>
          </cell>
          <cell r="BB128">
            <v>99.479187011718807</v>
          </cell>
          <cell r="BC128">
            <v>99.0555419921875</v>
          </cell>
          <cell r="BD128">
            <v>98.926292419433594</v>
          </cell>
          <cell r="BE128">
            <v>100</v>
          </cell>
          <cell r="BF128">
            <v>100</v>
          </cell>
          <cell r="BG128">
            <v>100</v>
          </cell>
          <cell r="BH128">
            <v>100</v>
          </cell>
          <cell r="BI128">
            <v>100</v>
          </cell>
          <cell r="BJ128">
            <v>100</v>
          </cell>
          <cell r="BK128">
            <v>100</v>
          </cell>
          <cell r="BL128">
            <v>100</v>
          </cell>
          <cell r="BM128">
            <v>100</v>
          </cell>
        </row>
        <row r="129">
          <cell r="A129" t="str">
            <v>Kiribati</v>
          </cell>
          <cell r="B129" t="str">
            <v>KIR</v>
          </cell>
          <cell r="C129" t="str">
            <v>Trained teachers in primary education (% of total teachers)</v>
          </cell>
          <cell r="D129" t="str">
            <v>SE.PRM.TCAQ.ZS</v>
          </cell>
          <cell r="AX129">
            <v>93.8837890625</v>
          </cell>
          <cell r="AY129">
            <v>84.323432922363295</v>
          </cell>
          <cell r="AZ129">
            <v>90.453826904296903</v>
          </cell>
          <cell r="BA129">
            <v>85.426361083984403</v>
          </cell>
          <cell r="BC129">
            <v>94.053207397460895</v>
          </cell>
          <cell r="BD129">
            <v>94.1082763671875</v>
          </cell>
          <cell r="BE129">
            <v>48.602481842041001</v>
          </cell>
          <cell r="BF129">
            <v>54.083198547363303</v>
          </cell>
          <cell r="BG129">
            <v>52.443000793457003</v>
          </cell>
          <cell r="BH129">
            <v>78.821662902832003</v>
          </cell>
          <cell r="BI129">
            <v>72.713409423828097</v>
          </cell>
          <cell r="BM129">
            <v>90.482948303222699</v>
          </cell>
        </row>
        <row r="130">
          <cell r="A130" t="str">
            <v>St. Kitts and Nevis</v>
          </cell>
          <cell r="B130" t="str">
            <v>KNA</v>
          </cell>
          <cell r="C130" t="str">
            <v>Trained teachers in primary education (% of total teachers)</v>
          </cell>
          <cell r="D130" t="str">
            <v>SE.PRM.TCAQ.ZS</v>
          </cell>
          <cell r="AQ130">
            <v>62.5</v>
          </cell>
          <cell r="AS130">
            <v>61.235958099365199</v>
          </cell>
          <cell r="AT130">
            <v>55.774650573730497</v>
          </cell>
          <cell r="AU130">
            <v>54.404148101806598</v>
          </cell>
          <cell r="AV130">
            <v>55.706520080566399</v>
          </cell>
          <cell r="AW130">
            <v>55.040870666503899</v>
          </cell>
          <cell r="AX130">
            <v>58.333328247070298</v>
          </cell>
          <cell r="AZ130">
            <v>61.827960968017599</v>
          </cell>
          <cell r="BA130">
            <v>63.591018676757798</v>
          </cell>
          <cell r="BB130">
            <v>61.625278472900398</v>
          </cell>
          <cell r="BC130">
            <v>61.625278472900398</v>
          </cell>
          <cell r="BD130">
            <v>63.616561889648402</v>
          </cell>
          <cell r="BE130">
            <v>64.675323486328097</v>
          </cell>
          <cell r="BF130">
            <v>64.675323486328097</v>
          </cell>
          <cell r="BG130">
            <v>68.329177856445298</v>
          </cell>
          <cell r="BH130">
            <v>71.823196411132798</v>
          </cell>
          <cell r="BI130">
            <v>72.010177612304702</v>
          </cell>
        </row>
        <row r="131">
          <cell r="A131" t="str">
            <v>Korea, Rep.</v>
          </cell>
          <cell r="B131" t="str">
            <v>KOR</v>
          </cell>
          <cell r="C131" t="str">
            <v>Trained teachers in primary education (% of total teachers)</v>
          </cell>
          <cell r="D131" t="str">
            <v>SE.PRM.TCAQ.ZS</v>
          </cell>
        </row>
        <row r="132">
          <cell r="A132" t="str">
            <v>Kuwait</v>
          </cell>
          <cell r="B132" t="str">
            <v>KWT</v>
          </cell>
          <cell r="C132" t="str">
            <v>Trained teachers in primary education (% of total teachers)</v>
          </cell>
          <cell r="D132" t="str">
            <v>SE.PRM.TCAQ.ZS</v>
          </cell>
          <cell r="AR132">
            <v>100</v>
          </cell>
          <cell r="AS132">
            <v>100</v>
          </cell>
          <cell r="AT132">
            <v>100</v>
          </cell>
          <cell r="AV132">
            <v>100</v>
          </cell>
          <cell r="AW132">
            <v>100</v>
          </cell>
          <cell r="AX132">
            <v>100</v>
          </cell>
          <cell r="AY132">
            <v>100</v>
          </cell>
          <cell r="AZ132">
            <v>100</v>
          </cell>
          <cell r="BA132">
            <v>100</v>
          </cell>
          <cell r="BB132">
            <v>100</v>
          </cell>
          <cell r="BD132">
            <v>77.619979858398395</v>
          </cell>
          <cell r="BE132">
            <v>77.744163513183594</v>
          </cell>
          <cell r="BF132">
            <v>77.155502319335895</v>
          </cell>
          <cell r="BG132">
            <v>79.489692687988295</v>
          </cell>
          <cell r="BH132">
            <v>78.933242797851605</v>
          </cell>
          <cell r="BM132">
            <v>94.716316223144503</v>
          </cell>
        </row>
        <row r="133">
          <cell r="A133" t="str">
            <v>Latin America &amp; Caribbean (excluding high income)</v>
          </cell>
          <cell r="B133" t="str">
            <v>LAC</v>
          </cell>
          <cell r="C133" t="str">
            <v>Trained teachers in primary education (% of total teachers)</v>
          </cell>
          <cell r="D133" t="str">
            <v>SE.PRM.TCAQ.ZS</v>
          </cell>
          <cell r="AV133">
            <v>79.017326354980497</v>
          </cell>
          <cell r="AW133">
            <v>80.778541564941406</v>
          </cell>
          <cell r="AX133">
            <v>81.203163146972699</v>
          </cell>
          <cell r="AY133">
            <v>80.061790466308594</v>
          </cell>
          <cell r="AZ133">
            <v>80.925468444824205</v>
          </cell>
          <cell r="BA133">
            <v>81.121559143066406</v>
          </cell>
          <cell r="BB133">
            <v>80.822898864746094</v>
          </cell>
          <cell r="BC133">
            <v>80.183326721191406</v>
          </cell>
          <cell r="BD133">
            <v>80.529289245605497</v>
          </cell>
          <cell r="BE133">
            <v>80.894073486328097</v>
          </cell>
          <cell r="BF133">
            <v>80.012542724609403</v>
          </cell>
          <cell r="BG133">
            <v>80.674766540527301</v>
          </cell>
          <cell r="BH133">
            <v>81.730041503906307</v>
          </cell>
          <cell r="BI133">
            <v>82.093849182128906</v>
          </cell>
          <cell r="BJ133">
            <v>82.136688232421903</v>
          </cell>
          <cell r="BK133">
            <v>82.233596801757798</v>
          </cell>
          <cell r="BL133">
            <v>82.303199768066406</v>
          </cell>
        </row>
        <row r="134">
          <cell r="A134" t="str">
            <v>Lao PDR</v>
          </cell>
          <cell r="B134" t="str">
            <v>LAO</v>
          </cell>
          <cell r="C134" t="str">
            <v>Trained teachers in primary education (% of total teachers)</v>
          </cell>
          <cell r="D134" t="str">
            <v>SE.PRM.TCAQ.ZS</v>
          </cell>
          <cell r="AR134">
            <v>75.715393066406307</v>
          </cell>
          <cell r="AS134">
            <v>76.692520141601605</v>
          </cell>
          <cell r="AT134">
            <v>76.240737915039105</v>
          </cell>
          <cell r="AU134">
            <v>76.149940490722699</v>
          </cell>
          <cell r="AV134">
            <v>77.522659301757798</v>
          </cell>
          <cell r="AW134">
            <v>79.353462219238295</v>
          </cell>
          <cell r="AX134">
            <v>83.381042480468807</v>
          </cell>
          <cell r="AY134">
            <v>85.759017944335895</v>
          </cell>
          <cell r="AZ134">
            <v>89.670310974121094</v>
          </cell>
          <cell r="BA134">
            <v>96.885681152343807</v>
          </cell>
          <cell r="BB134">
            <v>91.9874267578125</v>
          </cell>
          <cell r="BC134">
            <v>95.403060913085895</v>
          </cell>
          <cell r="BD134">
            <v>93.766380310058594</v>
          </cell>
          <cell r="BE134">
            <v>97.238082885742202</v>
          </cell>
          <cell r="BF134">
            <v>97.980239868164105</v>
          </cell>
          <cell r="BG134">
            <v>98.281288146972699</v>
          </cell>
          <cell r="BH134">
            <v>98.426399230957003</v>
          </cell>
          <cell r="BI134">
            <v>97.496467590332003</v>
          </cell>
          <cell r="BJ134">
            <v>97.016899108886705</v>
          </cell>
          <cell r="BK134">
            <v>97.016960144042997</v>
          </cell>
          <cell r="BL134">
            <v>96.910087585449205</v>
          </cell>
          <cell r="BM134">
            <v>98.842933654785199</v>
          </cell>
        </row>
        <row r="135">
          <cell r="A135" t="str">
            <v>Lebanon</v>
          </cell>
          <cell r="B135" t="str">
            <v>LBN</v>
          </cell>
          <cell r="C135" t="str">
            <v>Trained teachers in primary education (% of total teachers)</v>
          </cell>
          <cell r="D135" t="str">
            <v>SE.PRM.TCAQ.ZS</v>
          </cell>
        </row>
        <row r="136">
          <cell r="A136" t="str">
            <v>Liberia</v>
          </cell>
          <cell r="B136" t="str">
            <v>LBR</v>
          </cell>
          <cell r="C136" t="str">
            <v>Trained teachers in primary education (% of total teachers)</v>
          </cell>
          <cell r="D136" t="str">
            <v>SE.PRM.TCAQ.ZS</v>
          </cell>
          <cell r="AY136">
            <v>39.576171875</v>
          </cell>
          <cell r="BA136">
            <v>40.113319396972699</v>
          </cell>
          <cell r="BB136">
            <v>47.766731262207003</v>
          </cell>
          <cell r="BD136">
            <v>56.367111206054702</v>
          </cell>
          <cell r="BG136">
            <v>56.388500213622997</v>
          </cell>
          <cell r="BJ136">
            <v>70.170021057128906</v>
          </cell>
        </row>
        <row r="137">
          <cell r="A137" t="str">
            <v>Libya</v>
          </cell>
          <cell r="B137" t="str">
            <v>LBY</v>
          </cell>
          <cell r="C137" t="str">
            <v>Trained teachers in primary education (% of total teachers)</v>
          </cell>
          <cell r="D137" t="str">
            <v>SE.PRM.TCAQ.ZS</v>
          </cell>
        </row>
        <row r="138">
          <cell r="A138" t="str">
            <v>St. Lucia</v>
          </cell>
          <cell r="B138" t="str">
            <v>LCA</v>
          </cell>
          <cell r="C138" t="str">
            <v>Trained teachers in primary education (% of total teachers)</v>
          </cell>
          <cell r="D138" t="str">
            <v>SE.PRM.TCAQ.ZS</v>
          </cell>
          <cell r="AT138">
            <v>72.148292541503906</v>
          </cell>
          <cell r="AV138">
            <v>77.334541320800795</v>
          </cell>
          <cell r="AW138">
            <v>77.809516906738295</v>
          </cell>
          <cell r="AX138">
            <v>79.962722778320298</v>
          </cell>
          <cell r="AY138">
            <v>79.843437194824205</v>
          </cell>
          <cell r="AZ138">
            <v>82.146537780761705</v>
          </cell>
          <cell r="BA138">
            <v>87.832313537597699</v>
          </cell>
          <cell r="BB138">
            <v>87.636001586914105</v>
          </cell>
          <cell r="BC138">
            <v>86.774497985839801</v>
          </cell>
          <cell r="BD138">
            <v>86.741363525390597</v>
          </cell>
          <cell r="BE138">
            <v>87.760910034179702</v>
          </cell>
        </row>
        <row r="139">
          <cell r="A139" t="str">
            <v>Latin America &amp; Caribbean</v>
          </cell>
          <cell r="B139" t="str">
            <v>LCN</v>
          </cell>
          <cell r="C139" t="str">
            <v>Trained teachers in primary education (% of total teachers)</v>
          </cell>
          <cell r="D139" t="str">
            <v>SE.PRM.TCAQ.ZS</v>
          </cell>
          <cell r="AY139">
            <v>80.277488708496094</v>
          </cell>
          <cell r="AZ139">
            <v>81.164657592773395</v>
          </cell>
          <cell r="BA139">
            <v>81.335021972656307</v>
          </cell>
          <cell r="BB139">
            <v>81.044036865234403</v>
          </cell>
          <cell r="BC139">
            <v>80.455406188964801</v>
          </cell>
          <cell r="BD139">
            <v>80.910453796386705</v>
          </cell>
          <cell r="BE139">
            <v>81.360748291015597</v>
          </cell>
          <cell r="BF139">
            <v>80.502342224121094</v>
          </cell>
          <cell r="BG139">
            <v>81.179679870605497</v>
          </cell>
          <cell r="BH139">
            <v>82.254623413085895</v>
          </cell>
          <cell r="BI139">
            <v>82.587333679199205</v>
          </cell>
          <cell r="BJ139">
            <v>82.615020751953097</v>
          </cell>
          <cell r="BK139">
            <v>82.759971618652301</v>
          </cell>
          <cell r="BL139">
            <v>82.833580017089801</v>
          </cell>
        </row>
        <row r="140">
          <cell r="A140" t="str">
            <v>Least developed countries: UN classification</v>
          </cell>
          <cell r="B140" t="str">
            <v>LDC</v>
          </cell>
          <cell r="C140" t="str">
            <v>Trained teachers in primary education (% of total teachers)</v>
          </cell>
          <cell r="D140" t="str">
            <v>SE.PRM.TCAQ.ZS</v>
          </cell>
          <cell r="AS140">
            <v>72.9951171875</v>
          </cell>
          <cell r="AT140">
            <v>71.799430847167997</v>
          </cell>
          <cell r="AV140">
            <v>71.591346740722699</v>
          </cell>
          <cell r="AW140">
            <v>71.651283264160199</v>
          </cell>
          <cell r="AX140">
            <v>73.475807189941406</v>
          </cell>
          <cell r="AY140">
            <v>74.567192077636705</v>
          </cell>
          <cell r="AZ140">
            <v>74.881210327148395</v>
          </cell>
          <cell r="BA140">
            <v>73.526008605957003</v>
          </cell>
          <cell r="BB140">
            <v>73.995758056640597</v>
          </cell>
          <cell r="BC140">
            <v>71.972648620605497</v>
          </cell>
          <cell r="BD140">
            <v>70.169006347656307</v>
          </cell>
          <cell r="BE140">
            <v>69.859588623046903</v>
          </cell>
          <cell r="BF140">
            <v>69.984306335449205</v>
          </cell>
          <cell r="BG140">
            <v>69.469146728515597</v>
          </cell>
          <cell r="BH140">
            <v>69.271057128906307</v>
          </cell>
          <cell r="BI140">
            <v>69.342399597167997</v>
          </cell>
          <cell r="BJ140">
            <v>71.600860595703097</v>
          </cell>
          <cell r="BK140">
            <v>71.549560546875</v>
          </cell>
          <cell r="BL140">
            <v>70.176101684570298</v>
          </cell>
        </row>
        <row r="141">
          <cell r="A141" t="str">
            <v>Low income</v>
          </cell>
          <cell r="B141" t="str">
            <v>LIC</v>
          </cell>
          <cell r="C141" t="str">
            <v>Trained teachers in primary education (% of total teachers)</v>
          </cell>
          <cell r="D141" t="str">
            <v>SE.PRM.TCAQ.ZS</v>
          </cell>
          <cell r="AZ141">
            <v>78.186866760253906</v>
          </cell>
          <cell r="BA141">
            <v>76.475547790527301</v>
          </cell>
          <cell r="BB141">
            <v>76.067512512207003</v>
          </cell>
          <cell r="BC141">
            <v>72.700668334960895</v>
          </cell>
          <cell r="BD141">
            <v>70.602951049804702</v>
          </cell>
          <cell r="BE141">
            <v>69.828521728515597</v>
          </cell>
          <cell r="BF141">
            <v>69.232971191406307</v>
          </cell>
          <cell r="BG141">
            <v>69.234443664550795</v>
          </cell>
          <cell r="BH141">
            <v>69.560768127441406</v>
          </cell>
          <cell r="BI141">
            <v>68.715438842773395</v>
          </cell>
          <cell r="BJ141">
            <v>72.724838256835895</v>
          </cell>
          <cell r="BK141">
            <v>71.9739990234375</v>
          </cell>
          <cell r="BL141">
            <v>69.920326232910199</v>
          </cell>
        </row>
        <row r="142">
          <cell r="A142" t="str">
            <v>Liechtenstein</v>
          </cell>
          <cell r="B142" t="str">
            <v>LIE</v>
          </cell>
          <cell r="C142" t="str">
            <v>Trained teachers in primary education (% of total teachers)</v>
          </cell>
          <cell r="D142" t="str">
            <v>SE.PRM.TCAQ.ZS</v>
          </cell>
        </row>
        <row r="143">
          <cell r="A143" t="str">
            <v>Sri Lanka</v>
          </cell>
          <cell r="B143" t="str">
            <v>LKA</v>
          </cell>
          <cell r="C143" t="str">
            <v>Trained teachers in primary education (% of total teachers)</v>
          </cell>
          <cell r="D143" t="str">
            <v>SE.PRM.TCAQ.ZS</v>
          </cell>
          <cell r="BC143">
            <v>82.110153198242202</v>
          </cell>
          <cell r="BD143">
            <v>82.390380859375</v>
          </cell>
          <cell r="BF143">
            <v>80.243232727050795</v>
          </cell>
          <cell r="BH143">
            <v>86.225799560546903</v>
          </cell>
          <cell r="BI143">
            <v>85.041740417480497</v>
          </cell>
          <cell r="BJ143">
            <v>85.479110717773395</v>
          </cell>
          <cell r="BK143">
            <v>83.051193237304702</v>
          </cell>
          <cell r="BL143">
            <v>83.328033447265597</v>
          </cell>
        </row>
        <row r="144">
          <cell r="A144" t="str">
            <v>Lower middle income</v>
          </cell>
          <cell r="B144" t="str">
            <v>LMC</v>
          </cell>
          <cell r="C144" t="str">
            <v>Trained teachers in primary education (% of total teachers)</v>
          </cell>
          <cell r="D144" t="str">
            <v>SE.PRM.TCAQ.ZS</v>
          </cell>
          <cell r="AW144">
            <v>89.078521728515597</v>
          </cell>
          <cell r="AX144">
            <v>89.922256469726605</v>
          </cell>
          <cell r="AY144">
            <v>90.794898986816406</v>
          </cell>
          <cell r="AZ144">
            <v>90.574211120605497</v>
          </cell>
          <cell r="BA144">
            <v>89.686546325683594</v>
          </cell>
          <cell r="BB144">
            <v>89.167770385742202</v>
          </cell>
          <cell r="BC144">
            <v>88.1627197265625</v>
          </cell>
          <cell r="BD144">
            <v>85.607940673828097</v>
          </cell>
          <cell r="BE144">
            <v>85.696952819824205</v>
          </cell>
          <cell r="BF144">
            <v>81.046302795410199</v>
          </cell>
          <cell r="BG144">
            <v>80.873352050781307</v>
          </cell>
          <cell r="BH144">
            <v>80.367637634277301</v>
          </cell>
          <cell r="BI144">
            <v>76.579231262207003</v>
          </cell>
          <cell r="BJ144">
            <v>78.467269897460895</v>
          </cell>
          <cell r="BK144">
            <v>81.423820495605497</v>
          </cell>
          <cell r="BL144">
            <v>79.950698852539105</v>
          </cell>
          <cell r="BM144">
            <v>81.115509033203097</v>
          </cell>
        </row>
        <row r="145">
          <cell r="A145" t="str">
            <v>Low &amp; middle income</v>
          </cell>
          <cell r="B145" t="str">
            <v>LMY</v>
          </cell>
          <cell r="C145" t="str">
            <v>Trained teachers in primary education (% of total teachers)</v>
          </cell>
          <cell r="D145" t="str">
            <v>SE.PRM.TCAQ.ZS</v>
          </cell>
          <cell r="BF145">
            <v>83.998703002929702</v>
          </cell>
          <cell r="BG145">
            <v>84.012428283691406</v>
          </cell>
          <cell r="BH145">
            <v>83.706138610839801</v>
          </cell>
          <cell r="BI145">
            <v>81.676116943359403</v>
          </cell>
          <cell r="BJ145">
            <v>83.123329162597699</v>
          </cell>
          <cell r="BK145">
            <v>84.718696594238295</v>
          </cell>
          <cell r="BL145">
            <v>83.773452758789105</v>
          </cell>
          <cell r="BM145">
            <v>83.830329895019503</v>
          </cell>
        </row>
        <row r="146">
          <cell r="A146" t="str">
            <v>Lesotho</v>
          </cell>
          <cell r="B146" t="str">
            <v>LSO</v>
          </cell>
          <cell r="C146" t="str">
            <v>Trained teachers in primary education (% of total teachers)</v>
          </cell>
          <cell r="D146" t="str">
            <v>SE.PRM.TCAQ.ZS</v>
          </cell>
          <cell r="AR146">
            <v>78.066871643066406</v>
          </cell>
          <cell r="AS146">
            <v>74.189788818359403</v>
          </cell>
          <cell r="AT146">
            <v>74.845932006835895</v>
          </cell>
          <cell r="AU146">
            <v>72.586441040039105</v>
          </cell>
          <cell r="AV146">
            <v>67.333763122558594</v>
          </cell>
          <cell r="AW146">
            <v>65.475830078125</v>
          </cell>
          <cell r="AX146">
            <v>63.6793403625488</v>
          </cell>
          <cell r="AY146">
            <v>66.701858520507798</v>
          </cell>
          <cell r="AZ146">
            <v>71.812950134277301</v>
          </cell>
          <cell r="BA146">
            <v>57.021499633789098</v>
          </cell>
          <cell r="BB146">
            <v>57.602291107177699</v>
          </cell>
          <cell r="BC146">
            <v>63.381999969482401</v>
          </cell>
          <cell r="BD146">
            <v>66.452796936035199</v>
          </cell>
          <cell r="BE146">
            <v>67.544639587402301</v>
          </cell>
          <cell r="BF146">
            <v>72.032852172851605</v>
          </cell>
          <cell r="BG146">
            <v>75.785797119140597</v>
          </cell>
          <cell r="BH146">
            <v>79.158279418945298</v>
          </cell>
          <cell r="BI146">
            <v>86.525688171386705</v>
          </cell>
        </row>
        <row r="147">
          <cell r="A147" t="str">
            <v>Late-demographic dividend</v>
          </cell>
          <cell r="B147" t="str">
            <v>LTE</v>
          </cell>
          <cell r="C147" t="str">
            <v>Trained teachers in primary education (% of total teachers)</v>
          </cell>
          <cell r="D147" t="str">
            <v>SE.PRM.TCAQ.ZS</v>
          </cell>
        </row>
        <row r="148">
          <cell r="A148" t="str">
            <v>Lithuania</v>
          </cell>
          <cell r="B148" t="str">
            <v>LTU</v>
          </cell>
          <cell r="C148" t="str">
            <v>Trained teachers in primary education (% of total teachers)</v>
          </cell>
          <cell r="D148" t="str">
            <v>SE.PRM.TCAQ.ZS</v>
          </cell>
        </row>
        <row r="149">
          <cell r="A149" t="str">
            <v>Luxembourg</v>
          </cell>
          <cell r="B149" t="str">
            <v>LUX</v>
          </cell>
          <cell r="C149" t="str">
            <v>Trained teachers in primary education (% of total teachers)</v>
          </cell>
          <cell r="D149" t="str">
            <v>SE.PRM.TCAQ.ZS</v>
          </cell>
        </row>
        <row r="150">
          <cell r="A150" t="str">
            <v>Latvia</v>
          </cell>
          <cell r="B150" t="str">
            <v>LVA</v>
          </cell>
          <cell r="C150" t="str">
            <v>Trained teachers in primary education (% of total teachers)</v>
          </cell>
          <cell r="D150" t="str">
            <v>SE.PRM.TCAQ.ZS</v>
          </cell>
          <cell r="BC150">
            <v>100</v>
          </cell>
          <cell r="BD150">
            <v>100</v>
          </cell>
          <cell r="BE150">
            <v>100</v>
          </cell>
          <cell r="BF150">
            <v>100</v>
          </cell>
          <cell r="BG150">
            <v>100</v>
          </cell>
          <cell r="BH150">
            <v>100</v>
          </cell>
          <cell r="BI150">
            <v>100</v>
          </cell>
          <cell r="BJ150">
            <v>100</v>
          </cell>
          <cell r="BK150">
            <v>100</v>
          </cell>
          <cell r="BL150">
            <v>100</v>
          </cell>
        </row>
        <row r="151">
          <cell r="A151" t="str">
            <v>Macao SAR, China</v>
          </cell>
          <cell r="B151" t="str">
            <v>MAC</v>
          </cell>
          <cell r="C151" t="str">
            <v>Trained teachers in primary education (% of total teachers)</v>
          </cell>
          <cell r="D151" t="str">
            <v>SE.PRM.TCAQ.ZS</v>
          </cell>
          <cell r="AR151">
            <v>80.996681213378906</v>
          </cell>
          <cell r="AS151">
            <v>83.523452758789105</v>
          </cell>
          <cell r="AT151">
            <v>87.228767395019503</v>
          </cell>
          <cell r="AU151">
            <v>89.665840148925795</v>
          </cell>
          <cell r="AV151">
            <v>90.402481079101605</v>
          </cell>
          <cell r="AW151">
            <v>90.931373596191406</v>
          </cell>
          <cell r="AX151">
            <v>90.801742553710895</v>
          </cell>
          <cell r="AY151">
            <v>88.930122375488295</v>
          </cell>
          <cell r="AZ151">
            <v>88.875152587890597</v>
          </cell>
          <cell r="BA151">
            <v>86.295631408691406</v>
          </cell>
          <cell r="BB151">
            <v>85.993690490722699</v>
          </cell>
          <cell r="BC151">
            <v>84.717819213867202</v>
          </cell>
          <cell r="BD151">
            <v>85.830207824707003</v>
          </cell>
          <cell r="BE151">
            <v>87.982566833496094</v>
          </cell>
          <cell r="BF151">
            <v>88.162757873535199</v>
          </cell>
          <cell r="BG151">
            <v>88.196517944335895</v>
          </cell>
          <cell r="BH151">
            <v>96.167251586914105</v>
          </cell>
          <cell r="BI151">
            <v>97.589103698730497</v>
          </cell>
          <cell r="BJ151">
            <v>98.194770812988295</v>
          </cell>
          <cell r="BK151">
            <v>98.523490905761705</v>
          </cell>
          <cell r="BL151">
            <v>98.917572021484403</v>
          </cell>
          <cell r="BM151">
            <v>98.897636413574205</v>
          </cell>
        </row>
        <row r="152">
          <cell r="A152" t="str">
            <v>St. Martin (French part)</v>
          </cell>
          <cell r="B152" t="str">
            <v>MAF</v>
          </cell>
          <cell r="C152" t="str">
            <v>Trained teachers in primary education (% of total teachers)</v>
          </cell>
          <cell r="D152" t="str">
            <v>SE.PRM.TCAQ.ZS</v>
          </cell>
        </row>
        <row r="153">
          <cell r="A153" t="str">
            <v>Morocco</v>
          </cell>
          <cell r="B153" t="str">
            <v>MAR</v>
          </cell>
          <cell r="C153" t="str">
            <v>Trained teachers in primary education (% of total teachers)</v>
          </cell>
          <cell r="D153" t="str">
            <v>SE.PRM.TCAQ.ZS</v>
          </cell>
          <cell r="AX153">
            <v>100</v>
          </cell>
          <cell r="AZ153">
            <v>100</v>
          </cell>
          <cell r="BA153">
            <v>100</v>
          </cell>
          <cell r="BB153">
            <v>100</v>
          </cell>
          <cell r="BC153">
            <v>100</v>
          </cell>
          <cell r="BD153">
            <v>100</v>
          </cell>
          <cell r="BE153">
            <v>100</v>
          </cell>
          <cell r="BF153">
            <v>100</v>
          </cell>
          <cell r="BG153">
            <v>100</v>
          </cell>
          <cell r="BH153">
            <v>100</v>
          </cell>
          <cell r="BI153">
            <v>100</v>
          </cell>
          <cell r="BJ153">
            <v>100</v>
          </cell>
          <cell r="BK153">
            <v>100</v>
          </cell>
          <cell r="BL153">
            <v>100</v>
          </cell>
          <cell r="BM153">
            <v>100</v>
          </cell>
        </row>
        <row r="154">
          <cell r="A154" t="str">
            <v>Monaco</v>
          </cell>
          <cell r="B154" t="str">
            <v>MCO</v>
          </cell>
          <cell r="C154" t="str">
            <v>Trained teachers in primary education (% of total teachers)</v>
          </cell>
          <cell r="D154" t="str">
            <v>SE.PRM.TCAQ.ZS</v>
          </cell>
          <cell r="BL154">
            <v>63.529411315917997</v>
          </cell>
          <cell r="BM154">
            <v>75</v>
          </cell>
        </row>
        <row r="155">
          <cell r="A155" t="str">
            <v>Moldova</v>
          </cell>
          <cell r="B155" t="str">
            <v>MDA</v>
          </cell>
          <cell r="C155" t="str">
            <v>Trained teachers in primary education (% of total teachers)</v>
          </cell>
          <cell r="D155" t="str">
            <v>SE.PRM.TCAQ.ZS</v>
          </cell>
          <cell r="BG155">
            <v>93.819061279296903</v>
          </cell>
          <cell r="BH155">
            <v>100</v>
          </cell>
          <cell r="BI155">
            <v>99.165931701660199</v>
          </cell>
          <cell r="BJ155">
            <v>99.086288452148395</v>
          </cell>
          <cell r="BK155">
            <v>98.976852416992202</v>
          </cell>
          <cell r="BL155">
            <v>100</v>
          </cell>
          <cell r="BM155">
            <v>100</v>
          </cell>
        </row>
        <row r="156">
          <cell r="A156" t="str">
            <v>Madagascar</v>
          </cell>
          <cell r="B156" t="str">
            <v>MDG</v>
          </cell>
          <cell r="C156" t="str">
            <v>Trained teachers in primary education (% of total teachers)</v>
          </cell>
          <cell r="D156" t="str">
            <v>SE.PRM.TCAQ.ZS</v>
          </cell>
          <cell r="BE156">
            <v>20.986219406127901</v>
          </cell>
          <cell r="BF156">
            <v>18.9144401550293</v>
          </cell>
          <cell r="BG156">
            <v>16.6627502441406</v>
          </cell>
          <cell r="BH156">
            <v>15.0726404190063</v>
          </cell>
          <cell r="BI156">
            <v>14.874290466308601</v>
          </cell>
          <cell r="BJ156">
            <v>14.837430000305201</v>
          </cell>
          <cell r="BK156">
            <v>14.707980155944799</v>
          </cell>
          <cell r="BL156">
            <v>15.268969535827599</v>
          </cell>
        </row>
        <row r="157">
          <cell r="A157" t="str">
            <v>Maldives</v>
          </cell>
          <cell r="B157" t="str">
            <v>MDV</v>
          </cell>
          <cell r="C157" t="str">
            <v>Trained teachers in primary education (% of total teachers)</v>
          </cell>
          <cell r="D157" t="str">
            <v>SE.PRM.TCAQ.ZS</v>
          </cell>
          <cell r="AQ157">
            <v>68.877006530761705</v>
          </cell>
          <cell r="AR157">
            <v>66.666671752929702</v>
          </cell>
          <cell r="AS157">
            <v>66.451019287109403</v>
          </cell>
          <cell r="AT157">
            <v>66.941360473632798</v>
          </cell>
          <cell r="AU157">
            <v>63.822929382324197</v>
          </cell>
          <cell r="AV157">
            <v>60.812290191650398</v>
          </cell>
          <cell r="AX157">
            <v>64.295631408691406</v>
          </cell>
          <cell r="AY157">
            <v>67.595916748046903</v>
          </cell>
          <cell r="AZ157">
            <v>65.867736816406307</v>
          </cell>
          <cell r="BA157">
            <v>67.924530029296903</v>
          </cell>
          <cell r="BB157">
            <v>74.091941833496094</v>
          </cell>
          <cell r="BC157">
            <v>76.957252502441406</v>
          </cell>
          <cell r="BD157">
            <v>80.763359069824205</v>
          </cell>
          <cell r="BE157">
            <v>77.474296569824205</v>
          </cell>
          <cell r="BF157">
            <v>90.120201110839801</v>
          </cell>
          <cell r="BG157">
            <v>86.057113647460895</v>
          </cell>
          <cell r="BH157">
            <v>82.797546386718807</v>
          </cell>
          <cell r="BI157">
            <v>85.724372863769503</v>
          </cell>
          <cell r="BJ157">
            <v>90.134529113769503</v>
          </cell>
          <cell r="BK157">
            <v>91.859451293945298</v>
          </cell>
          <cell r="BL157">
            <v>88.827690124511705</v>
          </cell>
        </row>
        <row r="158">
          <cell r="A158" t="str">
            <v>Middle East &amp; North Africa</v>
          </cell>
          <cell r="B158" t="str">
            <v>MEA</v>
          </cell>
          <cell r="C158" t="str">
            <v>Trained teachers in primary education (% of total teachers)</v>
          </cell>
          <cell r="D158" t="str">
            <v>SE.PRM.TCAQ.ZS</v>
          </cell>
          <cell r="AS158">
            <v>95.979339599609403</v>
          </cell>
          <cell r="AT158">
            <v>95.874839782714801</v>
          </cell>
          <cell r="AU158">
            <v>95.6448974609375</v>
          </cell>
          <cell r="AV158">
            <v>96.359687805175795</v>
          </cell>
          <cell r="AW158">
            <v>96.497566223144503</v>
          </cell>
          <cell r="AX158">
            <v>94.759918212890597</v>
          </cell>
          <cell r="AY158">
            <v>93.304763793945298</v>
          </cell>
          <cell r="AZ158">
            <v>92.227638244628906</v>
          </cell>
          <cell r="BA158">
            <v>91.898048400878906</v>
          </cell>
          <cell r="BB158">
            <v>92.711402893066406</v>
          </cell>
          <cell r="BC158">
            <v>92.826896667480497</v>
          </cell>
          <cell r="BD158">
            <v>90.349716186523395</v>
          </cell>
          <cell r="BE158">
            <v>85.699890136718807</v>
          </cell>
          <cell r="BF158">
            <v>84.763839721679702</v>
          </cell>
          <cell r="BG158">
            <v>86.735420227050795</v>
          </cell>
          <cell r="BH158">
            <v>86.289833068847699</v>
          </cell>
          <cell r="BI158">
            <v>85.927833557128906</v>
          </cell>
          <cell r="BJ158">
            <v>86.555526733398395</v>
          </cell>
          <cell r="BK158">
            <v>86.257461547851605</v>
          </cell>
          <cell r="BL158">
            <v>84.596473693847699</v>
          </cell>
          <cell r="BM158">
            <v>83.482711791992202</v>
          </cell>
        </row>
        <row r="159">
          <cell r="A159" t="str">
            <v>Mexico</v>
          </cell>
          <cell r="B159" t="str">
            <v>MEX</v>
          </cell>
          <cell r="C159" t="str">
            <v>Trained teachers in primary education (% of total teachers)</v>
          </cell>
          <cell r="D159" t="str">
            <v>SE.PRM.TCAQ.ZS</v>
          </cell>
          <cell r="AW159">
            <v>94.503822326660199</v>
          </cell>
          <cell r="AX159">
            <v>94.934432983398395</v>
          </cell>
          <cell r="AY159">
            <v>95.153327941894503</v>
          </cell>
          <cell r="AZ159">
            <v>95.368568420410199</v>
          </cell>
          <cell r="BA159">
            <v>95.046493530273395</v>
          </cell>
          <cell r="BB159">
            <v>95.588157653808594</v>
          </cell>
          <cell r="BC159">
            <v>95.585906982421903</v>
          </cell>
          <cell r="BD159">
            <v>96.000053405761705</v>
          </cell>
          <cell r="BE159">
            <v>95.999931335449205</v>
          </cell>
          <cell r="BF159">
            <v>92.957870483398395</v>
          </cell>
          <cell r="BG159">
            <v>93.275741577148395</v>
          </cell>
          <cell r="BH159">
            <v>93.941589355468807</v>
          </cell>
          <cell r="BI159">
            <v>94.591346740722699</v>
          </cell>
          <cell r="BJ159">
            <v>94.811470031738295</v>
          </cell>
          <cell r="BK159">
            <v>95.340850830078097</v>
          </cell>
        </row>
        <row r="160">
          <cell r="A160" t="str">
            <v>Marshall Islands</v>
          </cell>
          <cell r="B160" t="str">
            <v>MHL</v>
          </cell>
          <cell r="C160" t="str">
            <v>Trained teachers in primary education (% of total teachers)</v>
          </cell>
          <cell r="D160" t="str">
            <v>SE.PRM.TCAQ.ZS</v>
          </cell>
        </row>
        <row r="161">
          <cell r="A161" t="str">
            <v>Middle income</v>
          </cell>
          <cell r="B161" t="str">
            <v>MIC</v>
          </cell>
          <cell r="C161" t="str">
            <v>Trained teachers in primary education (% of total teachers)</v>
          </cell>
          <cell r="D161" t="str">
            <v>SE.PRM.TCAQ.ZS</v>
          </cell>
          <cell r="BF161">
            <v>85.420433044433594</v>
          </cell>
          <cell r="BG161">
            <v>85.523742675781307</v>
          </cell>
          <cell r="BH161">
            <v>85.183448791503906</v>
          </cell>
          <cell r="BI161">
            <v>83.067550659179702</v>
          </cell>
          <cell r="BJ161">
            <v>84.298080444335895</v>
          </cell>
          <cell r="BK161">
            <v>86.2374267578125</v>
          </cell>
          <cell r="BL161">
            <v>85.437698364257798</v>
          </cell>
          <cell r="BM161">
            <v>85.753440856933594</v>
          </cell>
        </row>
        <row r="162">
          <cell r="A162" t="str">
            <v>North Macedonia</v>
          </cell>
          <cell r="B162" t="str">
            <v>MKD</v>
          </cell>
          <cell r="C162" t="str">
            <v>Trained teachers in primary education (% of total teachers)</v>
          </cell>
          <cell r="D162" t="str">
            <v>SE.PRM.TCAQ.ZS</v>
          </cell>
        </row>
        <row r="163">
          <cell r="A163" t="str">
            <v>Mali</v>
          </cell>
          <cell r="B163" t="str">
            <v>MLI</v>
          </cell>
          <cell r="C163" t="str">
            <v>Trained teachers in primary education (% of total teachers)</v>
          </cell>
          <cell r="D163" t="str">
            <v>SE.PRM.TCAQ.ZS</v>
          </cell>
          <cell r="BA163">
            <v>50.1439018249512</v>
          </cell>
          <cell r="BB163">
            <v>49.983081817627003</v>
          </cell>
          <cell r="BD163">
            <v>52.423851013183601</v>
          </cell>
        </row>
        <row r="164">
          <cell r="A164" t="str">
            <v>Malta</v>
          </cell>
          <cell r="B164" t="str">
            <v>MLT</v>
          </cell>
          <cell r="C164" t="str">
            <v>Trained teachers in primary education (% of total teachers)</v>
          </cell>
          <cell r="D164" t="str">
            <v>SE.PRM.TCAQ.ZS</v>
          </cell>
          <cell r="BG164">
            <v>86.500617980957003</v>
          </cell>
          <cell r="BH164">
            <v>84.669128417968807</v>
          </cell>
          <cell r="BI164">
            <v>80.095199584960895</v>
          </cell>
          <cell r="BJ164">
            <v>82.312782287597699</v>
          </cell>
          <cell r="BL164">
            <v>80.873817443847699</v>
          </cell>
        </row>
        <row r="165">
          <cell r="A165" t="str">
            <v>Myanmar</v>
          </cell>
          <cell r="B165" t="str">
            <v>MMR</v>
          </cell>
          <cell r="C165" t="str">
            <v>Trained teachers in primary education (% of total teachers)</v>
          </cell>
          <cell r="D165" t="str">
            <v>SE.PRM.TCAQ.ZS</v>
          </cell>
          <cell r="AR165">
            <v>59.576171875</v>
          </cell>
          <cell r="AS165">
            <v>62.701850891113303</v>
          </cell>
          <cell r="AT165">
            <v>60.429328918457003</v>
          </cell>
          <cell r="AU165">
            <v>72.484619140625</v>
          </cell>
          <cell r="AV165">
            <v>73.665283203125</v>
          </cell>
          <cell r="AW165">
            <v>76.392631530761705</v>
          </cell>
          <cell r="AY165">
            <v>98.271308898925795</v>
          </cell>
          <cell r="AZ165">
            <v>99.000053405761705</v>
          </cell>
          <cell r="BA165">
            <v>98.999610900878906</v>
          </cell>
          <cell r="BB165">
            <v>98.869850158691406</v>
          </cell>
          <cell r="BC165">
            <v>99.860183715820298</v>
          </cell>
          <cell r="BG165">
            <v>99.547988891601605</v>
          </cell>
          <cell r="BK165">
            <v>95.336936950683594</v>
          </cell>
        </row>
        <row r="166">
          <cell r="A166" t="str">
            <v>Middle East &amp; North Africa (excluding high income)</v>
          </cell>
          <cell r="B166" t="str">
            <v>MNA</v>
          </cell>
          <cell r="C166" t="str">
            <v>Trained teachers in primary education (% of total teachers)</v>
          </cell>
          <cell r="D166" t="str">
            <v>SE.PRM.TCAQ.ZS</v>
          </cell>
          <cell r="AS166">
            <v>95.787193298339801</v>
          </cell>
          <cell r="AT166">
            <v>95.727363586425795</v>
          </cell>
          <cell r="AU166">
            <v>95.482719421386705</v>
          </cell>
          <cell r="AV166">
            <v>96.206657409667997</v>
          </cell>
          <cell r="AW166">
            <v>96.630073547363295</v>
          </cell>
          <cell r="AX166">
            <v>95.044662475585895</v>
          </cell>
          <cell r="AY166">
            <v>93.477401733398395</v>
          </cell>
          <cell r="AZ166">
            <v>92.223068237304702</v>
          </cell>
          <cell r="BA166">
            <v>91.889068603515597</v>
          </cell>
          <cell r="BB166">
            <v>91.434883117675795</v>
          </cell>
          <cell r="BC166">
            <v>91.635467529296903</v>
          </cell>
          <cell r="BD166">
            <v>88.667381286621094</v>
          </cell>
          <cell r="BE166">
            <v>82.939933776855497</v>
          </cell>
          <cell r="BF166">
            <v>81.351348876953097</v>
          </cell>
          <cell r="BG166">
            <v>83.823081970214801</v>
          </cell>
          <cell r="BH166">
            <v>83.545150756835895</v>
          </cell>
          <cell r="BI166">
            <v>83.280342102050795</v>
          </cell>
          <cell r="BJ166">
            <v>84.101516723632798</v>
          </cell>
          <cell r="BK166">
            <v>84.170440673828097</v>
          </cell>
          <cell r="BL166">
            <v>82.416122436523395</v>
          </cell>
          <cell r="BM166">
            <v>81.438789367675795</v>
          </cell>
        </row>
        <row r="167">
          <cell r="A167" t="str">
            <v>Montenegro</v>
          </cell>
          <cell r="B167" t="str">
            <v>MNE</v>
          </cell>
          <cell r="C167" t="str">
            <v>Trained teachers in primary education (% of total teachers)</v>
          </cell>
          <cell r="D167" t="str">
            <v>SE.PRM.TCAQ.ZS</v>
          </cell>
        </row>
        <row r="168">
          <cell r="A168" t="str">
            <v>Mongolia</v>
          </cell>
          <cell r="B168" t="str">
            <v>MNG</v>
          </cell>
          <cell r="C168" t="str">
            <v>Trained teachers in primary education (% of total teachers)</v>
          </cell>
          <cell r="D168" t="str">
            <v>SE.PRM.TCAQ.ZS</v>
          </cell>
          <cell r="AQ168">
            <v>100</v>
          </cell>
          <cell r="AR168">
            <v>100</v>
          </cell>
          <cell r="AS168">
            <v>100</v>
          </cell>
          <cell r="AT168">
            <v>100</v>
          </cell>
          <cell r="AU168">
            <v>100</v>
          </cell>
          <cell r="AV168">
            <v>100</v>
          </cell>
          <cell r="AW168">
            <v>100</v>
          </cell>
          <cell r="AX168">
            <v>100</v>
          </cell>
          <cell r="AY168">
            <v>100</v>
          </cell>
          <cell r="AZ168">
            <v>100</v>
          </cell>
          <cell r="BA168">
            <v>100</v>
          </cell>
          <cell r="BB168">
            <v>100</v>
          </cell>
          <cell r="BC168">
            <v>97.571739196777301</v>
          </cell>
          <cell r="BD168">
            <v>98.542892456054702</v>
          </cell>
          <cell r="BE168">
            <v>99.360702514648395</v>
          </cell>
          <cell r="BF168">
            <v>100</v>
          </cell>
          <cell r="BG168">
            <v>100</v>
          </cell>
          <cell r="BI168">
            <v>100</v>
          </cell>
          <cell r="BK168">
            <v>93.270172119140597</v>
          </cell>
          <cell r="BL168">
            <v>88.943740844726605</v>
          </cell>
        </row>
        <row r="169">
          <cell r="A169" t="str">
            <v>Northern Mariana Islands</v>
          </cell>
          <cell r="B169" t="str">
            <v>MNP</v>
          </cell>
          <cell r="C169" t="str">
            <v>Trained teachers in primary education (% of total teachers)</v>
          </cell>
          <cell r="D169" t="str">
            <v>SE.PRM.TCAQ.ZS</v>
          </cell>
        </row>
        <row r="170">
          <cell r="A170" t="str">
            <v>Mozambique</v>
          </cell>
          <cell r="B170" t="str">
            <v>MOZ</v>
          </cell>
          <cell r="C170" t="str">
            <v>Trained teachers in primary education (% of total teachers)</v>
          </cell>
          <cell r="D170" t="str">
            <v>SE.PRM.TCAQ.ZS</v>
          </cell>
          <cell r="AX170">
            <v>59.832759857177699</v>
          </cell>
          <cell r="AY170">
            <v>64.567588806152301</v>
          </cell>
          <cell r="AZ170">
            <v>63.191688537597699</v>
          </cell>
          <cell r="BA170">
            <v>66.967529296875</v>
          </cell>
          <cell r="BB170">
            <v>71.157539367675795</v>
          </cell>
          <cell r="BC170">
            <v>75.943077087402301</v>
          </cell>
          <cell r="BD170">
            <v>80.104011535644503</v>
          </cell>
          <cell r="BE170">
            <v>83.639488220214801</v>
          </cell>
          <cell r="BF170">
            <v>87.325889587402301</v>
          </cell>
          <cell r="BG170">
            <v>89.956848144531307</v>
          </cell>
          <cell r="BH170">
            <v>93.243873596191406</v>
          </cell>
          <cell r="BI170">
            <v>95.143257141113295</v>
          </cell>
          <cell r="BJ170">
            <v>97.192161560058594</v>
          </cell>
          <cell r="BK170">
            <v>97.246147155761705</v>
          </cell>
          <cell r="BL170">
            <v>97.957000732421903</v>
          </cell>
          <cell r="BM170">
            <v>98.404350280761705</v>
          </cell>
        </row>
        <row r="171">
          <cell r="A171" t="str">
            <v>Mauritania</v>
          </cell>
          <cell r="B171" t="str">
            <v>MRT</v>
          </cell>
          <cell r="C171" t="str">
            <v>Trained teachers in primary education (% of total teachers)</v>
          </cell>
          <cell r="D171" t="str">
            <v>SE.PRM.TCAQ.ZS</v>
          </cell>
          <cell r="AW171">
            <v>100</v>
          </cell>
          <cell r="AX171">
            <v>100</v>
          </cell>
          <cell r="AY171">
            <v>100</v>
          </cell>
          <cell r="AZ171">
            <v>100</v>
          </cell>
          <cell r="BA171">
            <v>100</v>
          </cell>
          <cell r="BB171">
            <v>100</v>
          </cell>
          <cell r="BC171">
            <v>100</v>
          </cell>
          <cell r="BD171">
            <v>100</v>
          </cell>
          <cell r="BE171">
            <v>100</v>
          </cell>
          <cell r="BG171">
            <v>91.217277526855497</v>
          </cell>
          <cell r="BJ171">
            <v>87.202308654785199</v>
          </cell>
          <cell r="BK171">
            <v>91.195861816406307</v>
          </cell>
          <cell r="BL171">
            <v>96.855079650878906</v>
          </cell>
        </row>
        <row r="172">
          <cell r="A172" t="str">
            <v>Mauritius</v>
          </cell>
          <cell r="B172" t="str">
            <v>MUS</v>
          </cell>
          <cell r="C172" t="str">
            <v>Trained teachers in primary education (% of total teachers)</v>
          </cell>
          <cell r="D172" t="str">
            <v>SE.PRM.TCAQ.ZS</v>
          </cell>
          <cell r="AQ172">
            <v>100</v>
          </cell>
          <cell r="AR172">
            <v>100</v>
          </cell>
          <cell r="AS172">
            <v>100</v>
          </cell>
          <cell r="AT172">
            <v>100</v>
          </cell>
          <cell r="AU172">
            <v>100</v>
          </cell>
          <cell r="AW172">
            <v>100</v>
          </cell>
          <cell r="AX172">
            <v>100</v>
          </cell>
          <cell r="AY172">
            <v>100</v>
          </cell>
          <cell r="AZ172">
            <v>100</v>
          </cell>
          <cell r="BA172">
            <v>100</v>
          </cell>
          <cell r="BB172">
            <v>100</v>
          </cell>
          <cell r="BC172">
            <v>100</v>
          </cell>
          <cell r="BD172">
            <v>100</v>
          </cell>
          <cell r="BE172">
            <v>100</v>
          </cell>
          <cell r="BF172">
            <v>100</v>
          </cell>
          <cell r="BG172">
            <v>100</v>
          </cell>
          <cell r="BH172">
            <v>100</v>
          </cell>
          <cell r="BI172">
            <v>100</v>
          </cell>
          <cell r="BJ172">
            <v>100</v>
          </cell>
          <cell r="BK172">
            <v>100</v>
          </cell>
          <cell r="BL172">
            <v>100</v>
          </cell>
        </row>
        <row r="173">
          <cell r="A173" t="str">
            <v>Malawi</v>
          </cell>
          <cell r="B173" t="str">
            <v>MWI</v>
          </cell>
          <cell r="C173" t="str">
            <v>Trained teachers in primary education (% of total teachers)</v>
          </cell>
          <cell r="D173" t="str">
            <v>SE.PRM.TCAQ.ZS</v>
          </cell>
          <cell r="AR173">
            <v>53.543441772460902</v>
          </cell>
          <cell r="AZ173">
            <v>88.382217407226605</v>
          </cell>
          <cell r="BA173">
            <v>87.172378540039105</v>
          </cell>
          <cell r="BC173">
            <v>95.912780761718807</v>
          </cell>
          <cell r="BD173">
            <v>88.446601867675795</v>
          </cell>
          <cell r="BE173">
            <v>91.628326416015597</v>
          </cell>
          <cell r="BF173">
            <v>90.809829711914105</v>
          </cell>
        </row>
        <row r="174">
          <cell r="A174" t="str">
            <v>Malaysia</v>
          </cell>
          <cell r="B174" t="str">
            <v>MYS</v>
          </cell>
          <cell r="C174" t="str">
            <v>Trained teachers in primary education (% of total teachers)</v>
          </cell>
          <cell r="D174" t="str">
            <v>SE.PRM.TCAQ.ZS</v>
          </cell>
          <cell r="AR174">
            <v>97.106910705566406</v>
          </cell>
          <cell r="AS174">
            <v>97.851600646972699</v>
          </cell>
          <cell r="AT174">
            <v>97.458389282226605</v>
          </cell>
          <cell r="AU174">
            <v>94.912628173828097</v>
          </cell>
          <cell r="AV174">
            <v>91.025993347167997</v>
          </cell>
          <cell r="AW174">
            <v>91.047813415527301</v>
          </cell>
          <cell r="AX174">
            <v>91.885856628417997</v>
          </cell>
          <cell r="AY174">
            <v>95.084007263183594</v>
          </cell>
          <cell r="AZ174">
            <v>93.554870605468807</v>
          </cell>
          <cell r="BA174">
            <v>93.259902954101605</v>
          </cell>
          <cell r="BB174">
            <v>94.592689514160199</v>
          </cell>
          <cell r="BC174">
            <v>95.355690002441406</v>
          </cell>
          <cell r="BD174">
            <v>96.121147155761705</v>
          </cell>
          <cell r="BE174">
            <v>96.432762145996094</v>
          </cell>
          <cell r="BF174">
            <v>96.713302612304702</v>
          </cell>
          <cell r="BG174">
            <v>98.647743225097699</v>
          </cell>
          <cell r="BH174">
            <v>99.934387207031307</v>
          </cell>
          <cell r="BI174">
            <v>99.734519958496094</v>
          </cell>
          <cell r="BJ174">
            <v>98.909492492675795</v>
          </cell>
          <cell r="BL174">
            <v>99.223747253417997</v>
          </cell>
        </row>
        <row r="175">
          <cell r="A175" t="str">
            <v>North America</v>
          </cell>
          <cell r="B175" t="str">
            <v>NAC</v>
          </cell>
          <cell r="C175" t="str">
            <v>Trained teachers in primary education (% of total teachers)</v>
          </cell>
          <cell r="D175" t="str">
            <v>SE.PRM.TCAQ.ZS</v>
          </cell>
        </row>
        <row r="176">
          <cell r="A176" t="str">
            <v>Namibia</v>
          </cell>
          <cell r="B176" t="str">
            <v>NAM</v>
          </cell>
          <cell r="C176" t="str">
            <v>Trained teachers in primary education (% of total teachers)</v>
          </cell>
          <cell r="D176" t="str">
            <v>SE.PRM.TCAQ.ZS</v>
          </cell>
          <cell r="AQ176">
            <v>76.325820922851605</v>
          </cell>
          <cell r="AR176">
            <v>80.931846618652301</v>
          </cell>
          <cell r="AS176">
            <v>85.397911071777301</v>
          </cell>
          <cell r="AT176">
            <v>87.113441467285199</v>
          </cell>
          <cell r="AU176">
            <v>87.224357604980497</v>
          </cell>
          <cell r="AV176">
            <v>90.051063537597699</v>
          </cell>
          <cell r="AW176">
            <v>91.748008728027301</v>
          </cell>
          <cell r="AX176">
            <v>92.427360534667997</v>
          </cell>
          <cell r="AY176">
            <v>92.8984375</v>
          </cell>
          <cell r="AZ176">
            <v>94.808036804199205</v>
          </cell>
          <cell r="BA176">
            <v>94.997833251953097</v>
          </cell>
          <cell r="BB176">
            <v>95.575607299804702</v>
          </cell>
          <cell r="BC176">
            <v>96.388809204101605</v>
          </cell>
          <cell r="BE176">
            <v>94.300857543945298</v>
          </cell>
          <cell r="BH176">
            <v>87.430816650390597</v>
          </cell>
          <cell r="BI176">
            <v>86.325622558593807</v>
          </cell>
          <cell r="BJ176">
            <v>86.574432373046903</v>
          </cell>
          <cell r="BK176">
            <v>89.577308654785199</v>
          </cell>
          <cell r="BL176">
            <v>91.818382263183594</v>
          </cell>
        </row>
        <row r="177">
          <cell r="A177" t="str">
            <v>New Caledonia</v>
          </cell>
          <cell r="B177" t="str">
            <v>NCL</v>
          </cell>
          <cell r="C177" t="str">
            <v>Trained teachers in primary education (% of total teachers)</v>
          </cell>
          <cell r="D177" t="str">
            <v>SE.PRM.TCAQ.ZS</v>
          </cell>
        </row>
        <row r="178">
          <cell r="A178" t="str">
            <v>Niger</v>
          </cell>
          <cell r="B178" t="str">
            <v>NER</v>
          </cell>
          <cell r="C178" t="str">
            <v>Trained teachers in primary education (% of total teachers)</v>
          </cell>
          <cell r="D178" t="str">
            <v>SE.PRM.TCAQ.ZS</v>
          </cell>
          <cell r="AR178">
            <v>97.752113342285199</v>
          </cell>
          <cell r="AS178">
            <v>97.354202270507798</v>
          </cell>
          <cell r="AT178">
            <v>79.888946533203097</v>
          </cell>
          <cell r="AU178">
            <v>69.627456665039105</v>
          </cell>
          <cell r="AV178">
            <v>72.456581115722699</v>
          </cell>
          <cell r="AW178">
            <v>75.750137329101605</v>
          </cell>
          <cell r="AX178">
            <v>85.001228332519503</v>
          </cell>
          <cell r="AY178">
            <v>91.907821655273395</v>
          </cell>
          <cell r="AZ178">
            <v>98.236480712890597</v>
          </cell>
          <cell r="BA178">
            <v>98.437728881835895</v>
          </cell>
          <cell r="BB178">
            <v>98.013542175292997</v>
          </cell>
          <cell r="BF178">
            <v>45.843460083007798</v>
          </cell>
          <cell r="BG178">
            <v>50.083221435546903</v>
          </cell>
          <cell r="BH178">
            <v>55.523601531982401</v>
          </cell>
          <cell r="BI178">
            <v>55.642101287841797</v>
          </cell>
          <cell r="BK178">
            <v>61.609279632568402</v>
          </cell>
        </row>
        <row r="179">
          <cell r="A179" t="str">
            <v>Nigeria</v>
          </cell>
          <cell r="B179" t="str">
            <v>NGA</v>
          </cell>
          <cell r="C179" t="str">
            <v>Trained teachers in primary education (% of total teachers)</v>
          </cell>
          <cell r="D179" t="str">
            <v>SE.PRM.TCAQ.ZS</v>
          </cell>
          <cell r="AV179">
            <v>76.155448913574205</v>
          </cell>
          <cell r="AW179">
            <v>49.2353515625</v>
          </cell>
          <cell r="AX179">
            <v>49.966621398925803</v>
          </cell>
          <cell r="AY179">
            <v>51.224971771240199</v>
          </cell>
          <cell r="BC179">
            <v>66.148498535156307</v>
          </cell>
          <cell r="BK179">
            <v>62.176670074462898</v>
          </cell>
        </row>
        <row r="180">
          <cell r="A180" t="str">
            <v>Nicaragua</v>
          </cell>
          <cell r="B180" t="str">
            <v>NIC</v>
          </cell>
          <cell r="C180" t="str">
            <v>Trained teachers in primary education (% of total teachers)</v>
          </cell>
          <cell r="D180" t="str">
            <v>SE.PRM.TCAQ.ZS</v>
          </cell>
          <cell r="AQ180">
            <v>73.600486755371094</v>
          </cell>
          <cell r="AR180">
            <v>79.199798583984403</v>
          </cell>
          <cell r="AS180">
            <v>72.896636962890597</v>
          </cell>
          <cell r="AT180">
            <v>72.850318908691406</v>
          </cell>
          <cell r="AU180">
            <v>74.227867126464801</v>
          </cell>
          <cell r="AW180">
            <v>74.616157531738295</v>
          </cell>
          <cell r="AX180">
            <v>76.944931030273395</v>
          </cell>
          <cell r="AY180">
            <v>73.566581726074205</v>
          </cell>
          <cell r="AZ180">
            <v>72.245742797851605</v>
          </cell>
          <cell r="BA180">
            <v>72.744132995605497</v>
          </cell>
          <cell r="BC180">
            <v>74.861801147460895</v>
          </cell>
        </row>
        <row r="181">
          <cell r="A181" t="str">
            <v>Netherlands</v>
          </cell>
          <cell r="B181" t="str">
            <v>NLD</v>
          </cell>
          <cell r="C181" t="str">
            <v>Trained teachers in primary education (% of total teachers)</v>
          </cell>
          <cell r="D181" t="str">
            <v>SE.PRM.TCAQ.ZS</v>
          </cell>
        </row>
        <row r="182">
          <cell r="A182" t="str">
            <v>Norway</v>
          </cell>
          <cell r="B182" t="str">
            <v>NOR</v>
          </cell>
          <cell r="C182" t="str">
            <v>Trained teachers in primary education (% of total teachers)</v>
          </cell>
          <cell r="D182" t="str">
            <v>SE.PRM.TCAQ.ZS</v>
          </cell>
        </row>
        <row r="183">
          <cell r="A183" t="str">
            <v>Nepal</v>
          </cell>
          <cell r="B183" t="str">
            <v>NPL</v>
          </cell>
          <cell r="C183" t="str">
            <v>Trained teachers in primary education (% of total teachers)</v>
          </cell>
          <cell r="D183" t="str">
            <v>SE.PRM.TCAQ.ZS</v>
          </cell>
          <cell r="AR183">
            <v>15.0003299713135</v>
          </cell>
          <cell r="AT183">
            <v>15.371020317077599</v>
          </cell>
          <cell r="AU183">
            <v>14.6815099716187</v>
          </cell>
          <cell r="AV183">
            <v>16.227209091186499</v>
          </cell>
          <cell r="AW183">
            <v>17.386079788208001</v>
          </cell>
          <cell r="AX183">
            <v>30.514469146728501</v>
          </cell>
          <cell r="AZ183">
            <v>61.360309600830099</v>
          </cell>
          <cell r="BA183">
            <v>66.4361572265625</v>
          </cell>
          <cell r="BC183">
            <v>73.660896301269503</v>
          </cell>
          <cell r="BD183">
            <v>80.728523254394503</v>
          </cell>
          <cell r="BE183">
            <v>92.559028625488295</v>
          </cell>
          <cell r="BF183">
            <v>92.185241699218807</v>
          </cell>
          <cell r="BG183">
            <v>93.581520080566406</v>
          </cell>
          <cell r="BH183">
            <v>94.423072814941406</v>
          </cell>
          <cell r="BI183">
            <v>97.010810852050795</v>
          </cell>
          <cell r="BJ183">
            <v>97.278518676757798</v>
          </cell>
          <cell r="BL183">
            <v>97.291061401367202</v>
          </cell>
          <cell r="BM183">
            <v>97.221008300781307</v>
          </cell>
        </row>
        <row r="184">
          <cell r="A184" t="str">
            <v>Nauru</v>
          </cell>
          <cell r="B184" t="str">
            <v>NRU</v>
          </cell>
          <cell r="C184" t="str">
            <v>Trained teachers in primary education (% of total teachers)</v>
          </cell>
          <cell r="D184" t="str">
            <v>SE.PRM.TCAQ.ZS</v>
          </cell>
          <cell r="AZ184">
            <v>74.193550109863295</v>
          </cell>
          <cell r="BI184">
            <v>100</v>
          </cell>
        </row>
        <row r="185">
          <cell r="A185" t="str">
            <v>New Zealand</v>
          </cell>
          <cell r="B185" t="str">
            <v>NZL</v>
          </cell>
          <cell r="C185" t="str">
            <v>Trained teachers in primary education (% of total teachers)</v>
          </cell>
          <cell r="D185" t="str">
            <v>SE.PRM.TCAQ.ZS</v>
          </cell>
        </row>
        <row r="186">
          <cell r="A186" t="str">
            <v>OECD members</v>
          </cell>
          <cell r="B186" t="str">
            <v>OED</v>
          </cell>
          <cell r="C186" t="str">
            <v>Trained teachers in primary education (% of total teachers)</v>
          </cell>
          <cell r="D186" t="str">
            <v>SE.PRM.TCAQ.ZS</v>
          </cell>
        </row>
        <row r="187">
          <cell r="A187" t="str">
            <v>Oman</v>
          </cell>
          <cell r="B187" t="str">
            <v>OMN</v>
          </cell>
          <cell r="C187" t="str">
            <v>Trained teachers in primary education (% of total teachers)</v>
          </cell>
          <cell r="D187" t="str">
            <v>SE.PRM.TCAQ.ZS</v>
          </cell>
          <cell r="AR187">
            <v>99.557197570800795</v>
          </cell>
          <cell r="AS187">
            <v>99.603111267089801</v>
          </cell>
          <cell r="AT187">
            <v>99.813346862792997</v>
          </cell>
          <cell r="BJ187">
            <v>100</v>
          </cell>
          <cell r="BK187">
            <v>100</v>
          </cell>
          <cell r="BL187">
            <v>100</v>
          </cell>
          <cell r="BM187">
            <v>100</v>
          </cell>
        </row>
        <row r="188">
          <cell r="A188" t="str">
            <v>Other small states</v>
          </cell>
          <cell r="B188" t="str">
            <v>OSS</v>
          </cell>
          <cell r="C188" t="str">
            <v>Trained teachers in primary education (% of total teachers)</v>
          </cell>
          <cell r="D188" t="str">
            <v>SE.PRM.TCAQ.ZS</v>
          </cell>
          <cell r="AP188">
            <v>85.167091369628906</v>
          </cell>
          <cell r="AQ188">
            <v>84.504188537597699</v>
          </cell>
          <cell r="AR188">
            <v>85.368736267089801</v>
          </cell>
          <cell r="AS188">
            <v>84.9287109375</v>
          </cell>
          <cell r="AT188">
            <v>84.690498352050795</v>
          </cell>
          <cell r="AU188">
            <v>84.617050170898395</v>
          </cell>
          <cell r="AV188">
            <v>84.184257507324205</v>
          </cell>
          <cell r="AW188">
            <v>84.387680053710895</v>
          </cell>
          <cell r="AX188">
            <v>83.346702575683594</v>
          </cell>
          <cell r="AY188">
            <v>83.792198181152301</v>
          </cell>
          <cell r="AZ188">
            <v>83.180328369140597</v>
          </cell>
          <cell r="BA188">
            <v>81.544998168945298</v>
          </cell>
          <cell r="BB188">
            <v>80.196441650390597</v>
          </cell>
          <cell r="BC188">
            <v>80.884483337402301</v>
          </cell>
          <cell r="BD188">
            <v>80.346992492675795</v>
          </cell>
          <cell r="BE188">
            <v>78.314910888671903</v>
          </cell>
          <cell r="BF188">
            <v>81.279479980468807</v>
          </cell>
          <cell r="BG188">
            <v>82.157333374023395</v>
          </cell>
          <cell r="BH188">
            <v>81.781356811523395</v>
          </cell>
          <cell r="BI188">
            <v>80.617652893066406</v>
          </cell>
          <cell r="BJ188">
            <v>80.338546752929702</v>
          </cell>
          <cell r="BK188">
            <v>81.814529418945298</v>
          </cell>
          <cell r="BL188">
            <v>79.897132873535199</v>
          </cell>
        </row>
        <row r="189">
          <cell r="A189" t="str">
            <v>Pakistan</v>
          </cell>
          <cell r="B189" t="str">
            <v>PAK</v>
          </cell>
          <cell r="C189" t="str">
            <v>Trained teachers in primary education (% of total teachers)</v>
          </cell>
          <cell r="D189" t="str">
            <v>SE.PRM.TCAQ.ZS</v>
          </cell>
          <cell r="AW189">
            <v>78.044853210449205</v>
          </cell>
          <cell r="AX189">
            <v>85.506820678710895</v>
          </cell>
          <cell r="AY189">
            <v>84.579856872558594</v>
          </cell>
          <cell r="AZ189">
            <v>84.036071777343807</v>
          </cell>
          <cell r="BA189">
            <v>85.062149047851605</v>
          </cell>
          <cell r="BB189">
            <v>85.187843322753906</v>
          </cell>
          <cell r="BC189">
            <v>84.2261962890625</v>
          </cell>
          <cell r="BD189">
            <v>82.805122375488295</v>
          </cell>
          <cell r="BE189">
            <v>83.907058715820298</v>
          </cell>
          <cell r="BF189">
            <v>84.898323059082003</v>
          </cell>
          <cell r="BG189">
            <v>84.013168334960895</v>
          </cell>
          <cell r="BH189">
            <v>82.467308044433594</v>
          </cell>
          <cell r="BI189">
            <v>87.853607177734403</v>
          </cell>
          <cell r="BJ189">
            <v>83.681541442871094</v>
          </cell>
          <cell r="BK189">
            <v>77.956260681152301</v>
          </cell>
          <cell r="BL189">
            <v>77.314193725585895</v>
          </cell>
        </row>
        <row r="190">
          <cell r="A190" t="str">
            <v>Panama</v>
          </cell>
          <cell r="B190" t="str">
            <v>PAN</v>
          </cell>
          <cell r="C190" t="str">
            <v>Trained teachers in primary education (% of total teachers)</v>
          </cell>
          <cell r="D190" t="str">
            <v>SE.PRM.TCAQ.ZS</v>
          </cell>
          <cell r="AR190">
            <v>78.976707458496094</v>
          </cell>
          <cell r="AS190">
            <v>74.8934326171875</v>
          </cell>
          <cell r="AT190">
            <v>75.667457580566406</v>
          </cell>
          <cell r="AU190">
            <v>75.312210083007798</v>
          </cell>
          <cell r="AW190">
            <v>74.337318420410199</v>
          </cell>
          <cell r="AX190">
            <v>89.645652770996094</v>
          </cell>
          <cell r="AY190">
            <v>91.1334228515625</v>
          </cell>
          <cell r="AZ190">
            <v>90.810096740722699</v>
          </cell>
          <cell r="BA190">
            <v>91.341758728027301</v>
          </cell>
          <cell r="BB190">
            <v>91.539329528808594</v>
          </cell>
          <cell r="BC190">
            <v>91.630210876464801</v>
          </cell>
          <cell r="BD190">
            <v>91.516639709472699</v>
          </cell>
          <cell r="BE190">
            <v>90.403312683105497</v>
          </cell>
          <cell r="BG190">
            <v>83.189033508300795</v>
          </cell>
          <cell r="BH190">
            <v>99.244972229003906</v>
          </cell>
          <cell r="BI190">
            <v>99.244972229003906</v>
          </cell>
          <cell r="BJ190">
            <v>99.244972229003906</v>
          </cell>
        </row>
        <row r="191">
          <cell r="A191" t="str">
            <v>Peru</v>
          </cell>
          <cell r="B191" t="str">
            <v>PER</v>
          </cell>
          <cell r="C191" t="str">
            <v>Trained teachers in primary education (% of total teachers)</v>
          </cell>
          <cell r="D191" t="str">
            <v>SE.PRM.TCAQ.ZS</v>
          </cell>
        </row>
        <row r="192">
          <cell r="A192" t="str">
            <v>Philippines</v>
          </cell>
          <cell r="B192" t="str">
            <v>PHL</v>
          </cell>
          <cell r="C192" t="str">
            <v>Trained teachers in primary education (% of total teachers)</v>
          </cell>
          <cell r="D192" t="str">
            <v>SE.PRM.TCAQ.ZS</v>
          </cell>
          <cell r="BG192">
            <v>100</v>
          </cell>
          <cell r="BH192">
            <v>100</v>
          </cell>
          <cell r="BI192">
            <v>100</v>
          </cell>
          <cell r="BJ192">
            <v>100</v>
          </cell>
          <cell r="BK192">
            <v>100</v>
          </cell>
          <cell r="BL192">
            <v>100</v>
          </cell>
        </row>
        <row r="193">
          <cell r="A193" t="str">
            <v>Palau</v>
          </cell>
          <cell r="B193" t="str">
            <v>PLW</v>
          </cell>
          <cell r="C193" t="str">
            <v>Trained teachers in primary education (% of total teachers)</v>
          </cell>
          <cell r="D193" t="str">
            <v>SE.PRM.TCAQ.ZS</v>
          </cell>
        </row>
        <row r="194">
          <cell r="A194" t="str">
            <v>Papua New Guinea</v>
          </cell>
          <cell r="B194" t="str">
            <v>PNG</v>
          </cell>
          <cell r="C194" t="str">
            <v>Trained teachers in primary education (% of total teachers)</v>
          </cell>
          <cell r="D194" t="str">
            <v>SE.PRM.TCAQ.ZS</v>
          </cell>
        </row>
        <row r="195">
          <cell r="A195" t="str">
            <v>Poland</v>
          </cell>
          <cell r="B195" t="str">
            <v>POL</v>
          </cell>
          <cell r="C195" t="str">
            <v>Trained teachers in primary education (% of total teachers)</v>
          </cell>
          <cell r="D195" t="str">
            <v>SE.PRM.TCAQ.ZS</v>
          </cell>
          <cell r="BK195">
            <v>100</v>
          </cell>
          <cell r="BL195">
            <v>100</v>
          </cell>
        </row>
        <row r="196">
          <cell r="A196" t="str">
            <v>Pre-demographic dividend</v>
          </cell>
          <cell r="B196" t="str">
            <v>PRE</v>
          </cell>
          <cell r="C196" t="str">
            <v>Trained teachers in primary education (% of total teachers)</v>
          </cell>
          <cell r="D196" t="str">
            <v>SE.PRM.TCAQ.ZS</v>
          </cell>
          <cell r="AU196">
            <v>83.5760498046875</v>
          </cell>
          <cell r="AV196">
            <v>79.212753295898395</v>
          </cell>
          <cell r="AW196">
            <v>72.611541748046903</v>
          </cell>
          <cell r="AX196">
            <v>72.092483520507798</v>
          </cell>
          <cell r="AY196">
            <v>72.010757446289105</v>
          </cell>
          <cell r="AZ196">
            <v>69.077690124511705</v>
          </cell>
          <cell r="BA196">
            <v>70.865997314453097</v>
          </cell>
          <cell r="BB196">
            <v>71.872337341308594</v>
          </cell>
          <cell r="BC196">
            <v>71.845771789550795</v>
          </cell>
          <cell r="BD196">
            <v>69.081748962402301</v>
          </cell>
          <cell r="BE196">
            <v>72.885848999023395</v>
          </cell>
          <cell r="BF196">
            <v>67.846542358398395</v>
          </cell>
          <cell r="BG196">
            <v>67.343681335449205</v>
          </cell>
          <cell r="BH196">
            <v>69.209213256835895</v>
          </cell>
          <cell r="BI196">
            <v>69.936439514160199</v>
          </cell>
          <cell r="BJ196">
            <v>72.524139404296903</v>
          </cell>
          <cell r="BK196">
            <v>72.453628540039105</v>
          </cell>
          <cell r="BL196">
            <v>71.715446472167997</v>
          </cell>
        </row>
        <row r="197">
          <cell r="A197" t="str">
            <v>Puerto Rico</v>
          </cell>
          <cell r="B197" t="str">
            <v>PRI</v>
          </cell>
          <cell r="C197" t="str">
            <v>Trained teachers in primary education (% of total teachers)</v>
          </cell>
          <cell r="D197" t="str">
            <v>SE.PRM.TCAQ.ZS</v>
          </cell>
          <cell r="BG197">
            <v>94</v>
          </cell>
          <cell r="BH197">
            <v>94.693588256835895</v>
          </cell>
          <cell r="BI197">
            <v>92.575851440429702</v>
          </cell>
        </row>
        <row r="198">
          <cell r="A198" t="str">
            <v>Korea, Dem. People's Rep.</v>
          </cell>
          <cell r="B198" t="str">
            <v>PRK</v>
          </cell>
          <cell r="C198" t="str">
            <v>Trained teachers in primary education (% of total teachers)</v>
          </cell>
          <cell r="D198" t="str">
            <v>SE.PRM.TCAQ.ZS</v>
          </cell>
        </row>
        <row r="199">
          <cell r="A199" t="str">
            <v>Portugal</v>
          </cell>
          <cell r="B199" t="str">
            <v>PRT</v>
          </cell>
          <cell r="C199" t="str">
            <v>Trained teachers in primary education (% of total teachers)</v>
          </cell>
          <cell r="D199" t="str">
            <v>SE.PRM.TCAQ.ZS</v>
          </cell>
        </row>
        <row r="200">
          <cell r="A200" t="str">
            <v>Paraguay</v>
          </cell>
          <cell r="B200" t="str">
            <v>PRY</v>
          </cell>
          <cell r="C200" t="str">
            <v>Trained teachers in primary education (% of total teachers)</v>
          </cell>
          <cell r="D200" t="str">
            <v>SE.PRM.TCAQ.ZS</v>
          </cell>
          <cell r="BE200">
            <v>92.076438903808594</v>
          </cell>
        </row>
        <row r="201">
          <cell r="A201" t="str">
            <v>West Bank and Gaza</v>
          </cell>
          <cell r="B201" t="str">
            <v>PSE</v>
          </cell>
          <cell r="C201" t="str">
            <v>Trained teachers in primary education (% of total teachers)</v>
          </cell>
          <cell r="D201" t="str">
            <v>SE.PRM.TCAQ.ZS</v>
          </cell>
          <cell r="AR201">
            <v>100</v>
          </cell>
          <cell r="AS201">
            <v>100</v>
          </cell>
          <cell r="AT201">
            <v>100</v>
          </cell>
          <cell r="AU201">
            <v>100</v>
          </cell>
          <cell r="AV201">
            <v>100</v>
          </cell>
          <cell r="AW201">
            <v>100</v>
          </cell>
          <cell r="AX201">
            <v>100</v>
          </cell>
          <cell r="AZ201">
            <v>100</v>
          </cell>
          <cell r="BA201">
            <v>100</v>
          </cell>
          <cell r="BB201">
            <v>100</v>
          </cell>
          <cell r="BC201">
            <v>100</v>
          </cell>
          <cell r="BD201">
            <v>100</v>
          </cell>
          <cell r="BE201">
            <v>100</v>
          </cell>
          <cell r="BF201">
            <v>100</v>
          </cell>
          <cell r="BG201">
            <v>100</v>
          </cell>
          <cell r="BH201">
            <v>100</v>
          </cell>
          <cell r="BI201">
            <v>100</v>
          </cell>
          <cell r="BJ201">
            <v>100</v>
          </cell>
          <cell r="BK201">
            <v>100</v>
          </cell>
          <cell r="BL201">
            <v>100</v>
          </cell>
          <cell r="BM201">
            <v>100</v>
          </cell>
        </row>
        <row r="202">
          <cell r="A202" t="str">
            <v>Pacific island small states</v>
          </cell>
          <cell r="B202" t="str">
            <v>PSS</v>
          </cell>
          <cell r="C202" t="str">
            <v>Trained teachers in primary education (% of total teachers)</v>
          </cell>
          <cell r="D202" t="str">
            <v>SE.PRM.TCAQ.ZS</v>
          </cell>
          <cell r="AZ202">
            <v>83.424430847167997</v>
          </cell>
          <cell r="BA202">
            <v>81.039520263671903</v>
          </cell>
          <cell r="BB202">
            <v>79.601173400878906</v>
          </cell>
          <cell r="BC202">
            <v>76.945869445800795</v>
          </cell>
          <cell r="BD202">
            <v>74.517799377441406</v>
          </cell>
          <cell r="BE202">
            <v>74.174827575683594</v>
          </cell>
          <cell r="BF202">
            <v>78.219146728515597</v>
          </cell>
          <cell r="BG202">
            <v>78.696548461914105</v>
          </cell>
          <cell r="BH202">
            <v>77.405357360839801</v>
          </cell>
          <cell r="BI202">
            <v>80.377487182617202</v>
          </cell>
          <cell r="BJ202">
            <v>82.301948547363295</v>
          </cell>
          <cell r="BK202">
            <v>81.396598815917997</v>
          </cell>
          <cell r="BL202">
            <v>81.531326293945298</v>
          </cell>
          <cell r="BM202">
            <v>47.015388488769503</v>
          </cell>
        </row>
        <row r="203">
          <cell r="A203" t="str">
            <v>Post-demographic dividend</v>
          </cell>
          <cell r="B203" t="str">
            <v>PST</v>
          </cell>
          <cell r="C203" t="str">
            <v>Trained teachers in primary education (% of total teachers)</v>
          </cell>
          <cell r="D203" t="str">
            <v>SE.PRM.TCAQ.ZS</v>
          </cell>
        </row>
        <row r="204">
          <cell r="A204" t="str">
            <v>French Polynesia</v>
          </cell>
          <cell r="B204" t="str">
            <v>PYF</v>
          </cell>
          <cell r="C204" t="str">
            <v>Trained teachers in primary education (% of total teachers)</v>
          </cell>
          <cell r="D204" t="str">
            <v>SE.PRM.TCAQ.ZS</v>
          </cell>
        </row>
        <row r="205">
          <cell r="A205" t="str">
            <v>Qatar</v>
          </cell>
          <cell r="B205" t="str">
            <v>QAT</v>
          </cell>
          <cell r="C205" t="str">
            <v>Trained teachers in primary education (% of total teachers)</v>
          </cell>
          <cell r="D205" t="str">
            <v>SE.PRM.TCAQ.ZS</v>
          </cell>
          <cell r="BA205">
            <v>52.336750030517599</v>
          </cell>
          <cell r="BB205">
            <v>48.886531829833999</v>
          </cell>
          <cell r="BH205">
            <v>100</v>
          </cell>
          <cell r="BI205">
            <v>100</v>
          </cell>
          <cell r="BJ205">
            <v>100</v>
          </cell>
          <cell r="BK205">
            <v>100</v>
          </cell>
          <cell r="BL205">
            <v>100</v>
          </cell>
          <cell r="BM205">
            <v>100</v>
          </cell>
        </row>
        <row r="206">
          <cell r="A206" t="str">
            <v>Romania</v>
          </cell>
          <cell r="B206" t="str">
            <v>ROU</v>
          </cell>
          <cell r="C206" t="str">
            <v>Trained teachers in primary education (% of total teachers)</v>
          </cell>
          <cell r="D206" t="str">
            <v>SE.PRM.TCAQ.ZS</v>
          </cell>
        </row>
        <row r="207">
          <cell r="A207" t="str">
            <v>Russian Federation</v>
          </cell>
          <cell r="B207" t="str">
            <v>RUS</v>
          </cell>
          <cell r="C207" t="str">
            <v>Trained teachers in primary education (% of total teachers)</v>
          </cell>
          <cell r="D207" t="str">
            <v>SE.PRM.TCAQ.ZS</v>
          </cell>
          <cell r="AT207">
            <v>96.054527282714801</v>
          </cell>
          <cell r="AU207">
            <v>95.682167053222699</v>
          </cell>
          <cell r="AV207">
            <v>95.718986511230497</v>
          </cell>
          <cell r="AX207">
            <v>96.273757934570298</v>
          </cell>
          <cell r="AY207">
            <v>96.524299621582003</v>
          </cell>
          <cell r="AZ207">
            <v>96.562217712402301</v>
          </cell>
          <cell r="BA207">
            <v>96.739128112792997</v>
          </cell>
          <cell r="BE207">
            <v>98.840019226074205</v>
          </cell>
          <cell r="BF207">
            <v>98.905166625976605</v>
          </cell>
          <cell r="BG207">
            <v>98.876556396484403</v>
          </cell>
          <cell r="BH207">
            <v>98.897987365722699</v>
          </cell>
          <cell r="BI207">
            <v>99.006240844726605</v>
          </cell>
          <cell r="BJ207">
            <v>98.584846496582003</v>
          </cell>
          <cell r="BK207">
            <v>98.584846496582003</v>
          </cell>
        </row>
        <row r="208">
          <cell r="A208" t="str">
            <v>Rwanda</v>
          </cell>
          <cell r="B208" t="str">
            <v>RWA</v>
          </cell>
          <cell r="C208" t="str">
            <v>Trained teachers in primary education (% of total teachers)</v>
          </cell>
          <cell r="D208" t="str">
            <v>SE.PRM.TCAQ.ZS</v>
          </cell>
          <cell r="AR208">
            <v>48.634639739990199</v>
          </cell>
          <cell r="AS208">
            <v>52.583118438720703</v>
          </cell>
          <cell r="AT208">
            <v>62.704719543457003</v>
          </cell>
          <cell r="AU208">
            <v>81.167381286621094</v>
          </cell>
          <cell r="AV208">
            <v>85.182472229003906</v>
          </cell>
          <cell r="AW208">
            <v>81.712318420410199</v>
          </cell>
          <cell r="AX208">
            <v>93.731437683105497</v>
          </cell>
          <cell r="AY208">
            <v>98.2994384765625</v>
          </cell>
          <cell r="AZ208">
            <v>98.070053100585895</v>
          </cell>
          <cell r="BA208">
            <v>94.161666870117202</v>
          </cell>
          <cell r="BB208">
            <v>93.871772766113295</v>
          </cell>
          <cell r="BC208">
            <v>91.479080200195298</v>
          </cell>
          <cell r="BD208">
            <v>98.4267578125</v>
          </cell>
          <cell r="BE208">
            <v>95.55908203125</v>
          </cell>
          <cell r="BF208">
            <v>95.204063415527301</v>
          </cell>
          <cell r="BG208">
            <v>95.574493408203097</v>
          </cell>
          <cell r="BH208">
            <v>93.924530029296903</v>
          </cell>
          <cell r="BI208">
            <v>92.499656677246094</v>
          </cell>
          <cell r="BJ208">
            <v>92.586433410644503</v>
          </cell>
          <cell r="BK208">
            <v>94.400207519531307</v>
          </cell>
          <cell r="BL208">
            <v>95.061309814453097</v>
          </cell>
        </row>
        <row r="209">
          <cell r="A209" t="str">
            <v>South Asia</v>
          </cell>
          <cell r="B209" t="str">
            <v>SAS</v>
          </cell>
          <cell r="C209" t="str">
            <v>Trained teachers in primary education (% of total teachers)</v>
          </cell>
          <cell r="D209" t="str">
            <v>SE.PRM.TCAQ.ZS</v>
          </cell>
          <cell r="BF209">
            <v>76.780540466308594</v>
          </cell>
          <cell r="BG209">
            <v>76.066726684570298</v>
          </cell>
          <cell r="BH209">
            <v>73.832542419433594</v>
          </cell>
          <cell r="BI209">
            <v>64.952926635742202</v>
          </cell>
          <cell r="BJ209">
            <v>69.532058715820298</v>
          </cell>
          <cell r="BK209">
            <v>75.224700927734403</v>
          </cell>
          <cell r="BL209">
            <v>72.393203735351605</v>
          </cell>
          <cell r="BM209">
            <v>75.7625732421875</v>
          </cell>
        </row>
        <row r="210">
          <cell r="A210" t="str">
            <v>Saudi Arabia</v>
          </cell>
          <cell r="B210" t="str">
            <v>SAU</v>
          </cell>
          <cell r="C210" t="str">
            <v>Trained teachers in primary education (% of total teachers)</v>
          </cell>
          <cell r="D210" t="str">
            <v>SE.PRM.TCAQ.ZS</v>
          </cell>
          <cell r="AZ210">
            <v>91.496902465820298</v>
          </cell>
          <cell r="BF210">
            <v>100</v>
          </cell>
          <cell r="BG210">
            <v>100</v>
          </cell>
          <cell r="BH210">
            <v>100</v>
          </cell>
          <cell r="BI210">
            <v>100</v>
          </cell>
          <cell r="BJ210">
            <v>100</v>
          </cell>
          <cell r="BK210">
            <v>100</v>
          </cell>
          <cell r="BL210">
            <v>100</v>
          </cell>
          <cell r="BM210">
            <v>100</v>
          </cell>
        </row>
        <row r="211">
          <cell r="A211" t="str">
            <v>Sudan</v>
          </cell>
          <cell r="B211" t="str">
            <v>SDN</v>
          </cell>
          <cell r="C211" t="str">
            <v>Trained teachers in primary education (% of total teachers)</v>
          </cell>
          <cell r="D211" t="str">
            <v>SE.PRM.TCAQ.ZS</v>
          </cell>
        </row>
        <row r="212">
          <cell r="A212" t="str">
            <v>Senegal</v>
          </cell>
          <cell r="B212" t="str">
            <v>SEN</v>
          </cell>
          <cell r="C212" t="str">
            <v>Trained teachers in primary education (% of total teachers)</v>
          </cell>
          <cell r="D212" t="str">
            <v>SE.PRM.TCAQ.ZS</v>
          </cell>
          <cell r="AV212">
            <v>55.379058837890597</v>
          </cell>
          <cell r="AW212">
            <v>50.8420600891113</v>
          </cell>
          <cell r="AX212">
            <v>45.697708129882798</v>
          </cell>
          <cell r="AY212">
            <v>49.695350646972699</v>
          </cell>
          <cell r="AZ212">
            <v>46.038688659667997</v>
          </cell>
          <cell r="BA212">
            <v>46.183811187744098</v>
          </cell>
          <cell r="BB212">
            <v>42.560550689697301</v>
          </cell>
          <cell r="BC212">
            <v>47.852851867675803</v>
          </cell>
          <cell r="BD212">
            <v>63.102188110351598</v>
          </cell>
          <cell r="BE212">
            <v>64.721771240234403</v>
          </cell>
          <cell r="BF212">
            <v>72.379089355468807</v>
          </cell>
          <cell r="BG212">
            <v>69.968223571777301</v>
          </cell>
          <cell r="BH212">
            <v>68.339820861816406</v>
          </cell>
          <cell r="BL212">
            <v>75.339523315429702</v>
          </cell>
          <cell r="BM212">
            <v>75.053802490234403</v>
          </cell>
        </row>
        <row r="213">
          <cell r="A213" t="str">
            <v>Singapore</v>
          </cell>
          <cell r="B213" t="str">
            <v>SGP</v>
          </cell>
          <cell r="C213" t="str">
            <v>Trained teachers in primary education (% of total teachers)</v>
          </cell>
          <cell r="D213" t="str">
            <v>SE.PRM.TCAQ.ZS</v>
          </cell>
          <cell r="AZ213">
            <v>99.164436340332003</v>
          </cell>
          <cell r="BA213">
            <v>98.888893127441406</v>
          </cell>
          <cell r="BB213">
            <v>98.559150695800795</v>
          </cell>
          <cell r="BI213">
            <v>98.995811462402301</v>
          </cell>
          <cell r="BJ213">
            <v>98.998062133789105</v>
          </cell>
          <cell r="BK213">
            <v>98.263160705566406</v>
          </cell>
          <cell r="BL213">
            <v>97.836196899414105</v>
          </cell>
        </row>
        <row r="214">
          <cell r="A214" t="str">
            <v>Solomon Islands</v>
          </cell>
          <cell r="B214" t="str">
            <v>SLB</v>
          </cell>
          <cell r="C214" t="str">
            <v>Trained teachers in primary education (% of total teachers)</v>
          </cell>
          <cell r="D214" t="str">
            <v>SE.PRM.TCAQ.ZS</v>
          </cell>
          <cell r="BC214">
            <v>57.966171264648402</v>
          </cell>
          <cell r="BD214">
            <v>53.544399261474602</v>
          </cell>
          <cell r="BE214">
            <v>54.306449890136697</v>
          </cell>
          <cell r="BF214">
            <v>63.340160369872997</v>
          </cell>
          <cell r="BG214">
            <v>64.614471435546903</v>
          </cell>
          <cell r="BH214">
            <v>59.195259094238303</v>
          </cell>
          <cell r="BI214">
            <v>65.579536437988295</v>
          </cell>
          <cell r="BJ214">
            <v>74.149818420410199</v>
          </cell>
          <cell r="BK214">
            <v>76.066520690917997</v>
          </cell>
          <cell r="BL214">
            <v>82.359710693359403</v>
          </cell>
        </row>
        <row r="215">
          <cell r="A215" t="str">
            <v>Sierra Leone</v>
          </cell>
          <cell r="B215" t="str">
            <v>SLE</v>
          </cell>
          <cell r="C215" t="str">
            <v>Trained teachers in primary education (% of total teachers)</v>
          </cell>
          <cell r="D215" t="str">
            <v>SE.PRM.TCAQ.ZS</v>
          </cell>
          <cell r="BD215">
            <v>48.018360137939503</v>
          </cell>
          <cell r="BE215">
            <v>54.601261138916001</v>
          </cell>
          <cell r="BF215">
            <v>57.116058349609403</v>
          </cell>
          <cell r="BH215">
            <v>53.822299957275398</v>
          </cell>
          <cell r="BJ215">
            <v>60.839359283447301</v>
          </cell>
          <cell r="BK215">
            <v>60.916648864746101</v>
          </cell>
          <cell r="BL215">
            <v>63.647411346435497</v>
          </cell>
          <cell r="BM215">
            <v>63.063179016113303</v>
          </cell>
        </row>
        <row r="216">
          <cell r="A216" t="str">
            <v>El Salvador</v>
          </cell>
          <cell r="B216" t="str">
            <v>SLV</v>
          </cell>
          <cell r="C216" t="str">
            <v>Trained teachers in primary education (% of total teachers)</v>
          </cell>
          <cell r="D216" t="str">
            <v>SE.PRM.TCAQ.ZS</v>
          </cell>
          <cell r="AV216">
            <v>96.247367858886705</v>
          </cell>
          <cell r="AW216">
            <v>95.708419799804702</v>
          </cell>
          <cell r="AX216">
            <v>94.87158203125</v>
          </cell>
          <cell r="AY216">
            <v>94.041763305664105</v>
          </cell>
          <cell r="AZ216">
            <v>93.313163757324205</v>
          </cell>
          <cell r="BA216">
            <v>93.164657592773395</v>
          </cell>
          <cell r="BB216">
            <v>92.673042297363295</v>
          </cell>
          <cell r="BD216">
            <v>95.574699401855497</v>
          </cell>
          <cell r="BH216">
            <v>95.613319396972699</v>
          </cell>
          <cell r="BI216">
            <v>95.741851806640597</v>
          </cell>
          <cell r="BJ216">
            <v>95.418350219726605</v>
          </cell>
          <cell r="BK216">
            <v>95.454910278320298</v>
          </cell>
        </row>
        <row r="217">
          <cell r="A217" t="str">
            <v>San Marino</v>
          </cell>
          <cell r="B217" t="str">
            <v>SMR</v>
          </cell>
          <cell r="C217" t="str">
            <v>Trained teachers in primary education (% of total teachers)</v>
          </cell>
          <cell r="D217" t="str">
            <v>SE.PRM.TCAQ.ZS</v>
          </cell>
          <cell r="BK217">
            <v>90.204078674316406</v>
          </cell>
          <cell r="BL217">
            <v>90.123458862304702</v>
          </cell>
          <cell r="BM217">
            <v>38.888889312744098</v>
          </cell>
        </row>
        <row r="218">
          <cell r="A218" t="str">
            <v>Somalia</v>
          </cell>
          <cell r="B218" t="str">
            <v>SOM</v>
          </cell>
          <cell r="C218" t="str">
            <v>Trained teachers in primary education (% of total teachers)</v>
          </cell>
          <cell r="D218" t="str">
            <v>SE.PRM.TCAQ.ZS</v>
          </cell>
        </row>
        <row r="219">
          <cell r="A219" t="str">
            <v>Serbia</v>
          </cell>
          <cell r="B219" t="str">
            <v>SRB</v>
          </cell>
          <cell r="C219" t="str">
            <v>Trained teachers in primary education (% of total teachers)</v>
          </cell>
          <cell r="D219" t="str">
            <v>SE.PRM.TCAQ.ZS</v>
          </cell>
          <cell r="AZ219">
            <v>100</v>
          </cell>
          <cell r="BB219">
            <v>94.217430114746094</v>
          </cell>
          <cell r="BD219">
            <v>70.420417785644503</v>
          </cell>
          <cell r="BE219">
            <v>55.734428405761697</v>
          </cell>
        </row>
        <row r="220">
          <cell r="A220" t="str">
            <v>Sub-Saharan Africa (excluding high income)</v>
          </cell>
          <cell r="B220" t="str">
            <v>SSA</v>
          </cell>
          <cell r="C220" t="str">
            <v>Trained teachers in primary education (% of total teachers)</v>
          </cell>
          <cell r="D220" t="str">
            <v>SE.PRM.TCAQ.ZS</v>
          </cell>
          <cell r="AS220">
            <v>84.788742065429702</v>
          </cell>
          <cell r="AT220">
            <v>82.428382873535199</v>
          </cell>
          <cell r="AU220">
            <v>82.565010070800795</v>
          </cell>
          <cell r="AV220">
            <v>79.003372192382798</v>
          </cell>
          <cell r="AW220">
            <v>72.831680297851605</v>
          </cell>
          <cell r="AX220">
            <v>72.317459106445298</v>
          </cell>
          <cell r="AY220">
            <v>73.515663146972699</v>
          </cell>
          <cell r="AZ220">
            <v>71.331367492675795</v>
          </cell>
          <cell r="BA220">
            <v>72.173667907714801</v>
          </cell>
          <cell r="BB220">
            <v>73.017578125</v>
          </cell>
          <cell r="BC220">
            <v>71.021591186523395</v>
          </cell>
          <cell r="BD220">
            <v>68.066436767578097</v>
          </cell>
          <cell r="BE220">
            <v>71.350273132324205</v>
          </cell>
          <cell r="BF220">
            <v>66.4263916015625</v>
          </cell>
          <cell r="BG220">
            <v>65.724159240722699</v>
          </cell>
          <cell r="BH220">
            <v>66.838691711425795</v>
          </cell>
          <cell r="BI220">
            <v>67.249778747558594</v>
          </cell>
          <cell r="BJ220">
            <v>69.194160461425795</v>
          </cell>
          <cell r="BK220">
            <v>68.941543579101605</v>
          </cell>
          <cell r="BL220">
            <v>67.876502990722699</v>
          </cell>
        </row>
        <row r="221">
          <cell r="A221" t="str">
            <v>South Sudan</v>
          </cell>
          <cell r="B221" t="str">
            <v>SSD</v>
          </cell>
          <cell r="C221" t="str">
            <v>Trained teachers in primary education (% of total teachers)</v>
          </cell>
          <cell r="D221" t="str">
            <v>SE.PRM.TCAQ.ZS</v>
          </cell>
          <cell r="BD221">
            <v>44.027099609375</v>
          </cell>
        </row>
        <row r="222">
          <cell r="A222" t="str">
            <v>Sub-Saharan Africa</v>
          </cell>
          <cell r="B222" t="str">
            <v>SSF</v>
          </cell>
          <cell r="C222" t="str">
            <v>Trained teachers in primary education (% of total teachers)</v>
          </cell>
          <cell r="D222" t="str">
            <v>SE.PRM.TCAQ.ZS</v>
          </cell>
          <cell r="AS222">
            <v>84.787567138671903</v>
          </cell>
          <cell r="AT222">
            <v>82.426872253417997</v>
          </cell>
          <cell r="AU222">
            <v>82.5635986328125</v>
          </cell>
          <cell r="AV222">
            <v>79.003082275390597</v>
          </cell>
          <cell r="AW222">
            <v>72.834060668945298</v>
          </cell>
          <cell r="AX222">
            <v>72.320106506347699</v>
          </cell>
          <cell r="AY222">
            <v>73.517951965332003</v>
          </cell>
          <cell r="AZ222">
            <v>71.334213256835895</v>
          </cell>
          <cell r="BA222">
            <v>72.177673339843807</v>
          </cell>
          <cell r="BB222">
            <v>73.022781372070298</v>
          </cell>
          <cell r="BC222">
            <v>71.024681091308594</v>
          </cell>
          <cell r="BD222">
            <v>68.069869995117202</v>
          </cell>
          <cell r="BE222">
            <v>71.351257324218807</v>
          </cell>
          <cell r="BF222">
            <v>66.426887512207003</v>
          </cell>
          <cell r="BG222">
            <v>65.725036621093807</v>
          </cell>
          <cell r="BH222">
            <v>66.841217041015597</v>
          </cell>
          <cell r="BI222">
            <v>67.252029418945298</v>
          </cell>
          <cell r="BJ222">
            <v>69.196189880371094</v>
          </cell>
          <cell r="BK222">
            <v>68.943626403808594</v>
          </cell>
          <cell r="BL222">
            <v>67.878593444824205</v>
          </cell>
        </row>
        <row r="223">
          <cell r="A223" t="str">
            <v>Small states</v>
          </cell>
          <cell r="B223" t="str">
            <v>SST</v>
          </cell>
          <cell r="C223" t="str">
            <v>Trained teachers in primary education (% of total teachers)</v>
          </cell>
          <cell r="D223" t="str">
            <v>SE.PRM.TCAQ.ZS</v>
          </cell>
          <cell r="AQ223">
            <v>82.217338562011705</v>
          </cell>
          <cell r="AR223">
            <v>82.461318969726605</v>
          </cell>
          <cell r="AS223">
            <v>82.813682556152301</v>
          </cell>
          <cell r="AT223">
            <v>82.644721984863295</v>
          </cell>
          <cell r="AU223">
            <v>82.7581787109375</v>
          </cell>
          <cell r="AV223">
            <v>82.584762573242202</v>
          </cell>
          <cell r="AW223">
            <v>82.178863525390597</v>
          </cell>
          <cell r="AX223">
            <v>81.550743103027301</v>
          </cell>
          <cell r="AY223">
            <v>81.875190734863295</v>
          </cell>
          <cell r="AZ223">
            <v>81.600700378417997</v>
          </cell>
          <cell r="BA223">
            <v>80.026641845703097</v>
          </cell>
          <cell r="BB223">
            <v>78.934333801269503</v>
          </cell>
          <cell r="BC223">
            <v>79.448699951171903</v>
          </cell>
          <cell r="BD223">
            <v>79.226318359375</v>
          </cell>
          <cell r="BE223">
            <v>77.832107543945298</v>
          </cell>
          <cell r="BF223">
            <v>80.076766967773395</v>
          </cell>
          <cell r="BG223">
            <v>82.421356201171903</v>
          </cell>
          <cell r="BH223">
            <v>82.113639831542997</v>
          </cell>
          <cell r="BI223">
            <v>81.503639221191406</v>
          </cell>
          <cell r="BJ223">
            <v>81.304977416992202</v>
          </cell>
          <cell r="BK223">
            <v>82.582939147949205</v>
          </cell>
          <cell r="BL223">
            <v>81.053627014160199</v>
          </cell>
          <cell r="BM223">
            <v>75.871101379394503</v>
          </cell>
        </row>
        <row r="224">
          <cell r="A224" t="str">
            <v>Sao Tome and Principe</v>
          </cell>
          <cell r="B224" t="str">
            <v>STP</v>
          </cell>
          <cell r="C224" t="str">
            <v>Trained teachers in primary education (% of total teachers)</v>
          </cell>
          <cell r="D224" t="str">
            <v>SE.PRM.TCAQ.ZS</v>
          </cell>
          <cell r="BB224">
            <v>48.102249145507798</v>
          </cell>
          <cell r="BC224">
            <v>49.401199340820298</v>
          </cell>
          <cell r="BE224">
            <v>32.755470275878899</v>
          </cell>
          <cell r="BF224">
            <v>31.200000762939499</v>
          </cell>
          <cell r="BG224">
            <v>33.017078399658203</v>
          </cell>
          <cell r="BH224">
            <v>34.351150512695298</v>
          </cell>
          <cell r="BI224">
            <v>31.095409393310501</v>
          </cell>
          <cell r="BJ224">
            <v>27.409889221191399</v>
          </cell>
        </row>
        <row r="225">
          <cell r="A225" t="str">
            <v>Suriname</v>
          </cell>
          <cell r="B225" t="str">
            <v>SUR</v>
          </cell>
          <cell r="C225" t="str">
            <v>Trained teachers in primary education (% of total teachers)</v>
          </cell>
          <cell r="D225" t="str">
            <v>SE.PRM.TCAQ.ZS</v>
          </cell>
          <cell r="BA225">
            <v>100</v>
          </cell>
          <cell r="BB225">
            <v>100</v>
          </cell>
          <cell r="BC225">
            <v>95.746467590332003</v>
          </cell>
          <cell r="BD225">
            <v>96.372947692871094</v>
          </cell>
          <cell r="BE225">
            <v>97.589157104492202</v>
          </cell>
          <cell r="BF225">
            <v>97.242858886718807</v>
          </cell>
          <cell r="BG225">
            <v>97.396919250488295</v>
          </cell>
          <cell r="BH225">
            <v>97.979606628417997</v>
          </cell>
          <cell r="BI225">
            <v>98.192657470703097</v>
          </cell>
          <cell r="BJ225">
            <v>98.380111694335895</v>
          </cell>
          <cell r="BK225">
            <v>98.951332092285199</v>
          </cell>
        </row>
        <row r="226">
          <cell r="A226" t="str">
            <v>Slovak Republic</v>
          </cell>
          <cell r="B226" t="str">
            <v>SVK</v>
          </cell>
          <cell r="C226" t="str">
            <v>Trained teachers in primary education (% of total teachers)</v>
          </cell>
          <cell r="D226" t="str">
            <v>SE.PRM.TCAQ.ZS</v>
          </cell>
          <cell r="BG226">
            <v>95.900001525878906</v>
          </cell>
        </row>
        <row r="227">
          <cell r="A227" t="str">
            <v>Slovenia</v>
          </cell>
          <cell r="B227" t="str">
            <v>SVN</v>
          </cell>
          <cell r="C227" t="str">
            <v>Trained teachers in primary education (% of total teachers)</v>
          </cell>
          <cell r="D227" t="str">
            <v>SE.PRM.TCAQ.ZS</v>
          </cell>
        </row>
        <row r="228">
          <cell r="A228" t="str">
            <v>Sweden</v>
          </cell>
          <cell r="B228" t="str">
            <v>SWE</v>
          </cell>
          <cell r="C228" t="str">
            <v>Trained teachers in primary education (% of total teachers)</v>
          </cell>
          <cell r="D228" t="str">
            <v>SE.PRM.TCAQ.ZS</v>
          </cell>
        </row>
        <row r="229">
          <cell r="A229" t="str">
            <v>Eswatini</v>
          </cell>
          <cell r="B229" t="str">
            <v>SWZ</v>
          </cell>
          <cell r="C229" t="str">
            <v>Trained teachers in primary education (% of total teachers)</v>
          </cell>
          <cell r="D229" t="str">
            <v>SE.PRM.TCAQ.ZS</v>
          </cell>
          <cell r="AR229">
            <v>91.128402709960895</v>
          </cell>
          <cell r="AS229">
            <v>90.382926940917997</v>
          </cell>
          <cell r="AT229">
            <v>91.117660522460895</v>
          </cell>
          <cell r="AU229">
            <v>90.575286865234403</v>
          </cell>
          <cell r="AV229">
            <v>90.553886413574205</v>
          </cell>
          <cell r="AW229">
            <v>90.529739379882798</v>
          </cell>
          <cell r="AX229">
            <v>90.772880554199205</v>
          </cell>
          <cell r="AY229">
            <v>92.180709838867202</v>
          </cell>
          <cell r="AZ229">
            <v>94.043800354003906</v>
          </cell>
          <cell r="BB229">
            <v>84.186050415039105</v>
          </cell>
          <cell r="BC229">
            <v>79.338073730468807</v>
          </cell>
          <cell r="BD229">
            <v>77.562957763671903</v>
          </cell>
          <cell r="BE229">
            <v>67.581016540527301</v>
          </cell>
          <cell r="BF229">
            <v>79.146591186523395</v>
          </cell>
          <cell r="BG229">
            <v>81.648597717285199</v>
          </cell>
          <cell r="BH229">
            <v>82.084098815917997</v>
          </cell>
          <cell r="BI229">
            <v>66.875862121582003</v>
          </cell>
          <cell r="BJ229">
            <v>87.712806701660199</v>
          </cell>
        </row>
        <row r="230">
          <cell r="A230" t="str">
            <v>Sint Maarten (Dutch part)</v>
          </cell>
          <cell r="B230" t="str">
            <v>SXM</v>
          </cell>
          <cell r="C230" t="str">
            <v>Trained teachers in primary education (% of total teachers)</v>
          </cell>
          <cell r="D230" t="str">
            <v>SE.PRM.TCAQ.ZS</v>
          </cell>
        </row>
        <row r="231">
          <cell r="A231" t="str">
            <v>Seychelles</v>
          </cell>
          <cell r="B231" t="str">
            <v>SYC</v>
          </cell>
          <cell r="C231" t="str">
            <v>Trained teachers in primary education (% of total teachers)</v>
          </cell>
          <cell r="D231" t="str">
            <v>SE.PRM.TCAQ.ZS</v>
          </cell>
          <cell r="AQ231">
            <v>83.689018249511705</v>
          </cell>
          <cell r="AR231">
            <v>82.258056640625</v>
          </cell>
          <cell r="AS231">
            <v>81.140350341796903</v>
          </cell>
          <cell r="AT231">
            <v>77.668540954589801</v>
          </cell>
          <cell r="AV231">
            <v>77.925926208496094</v>
          </cell>
          <cell r="BB231">
            <v>99.358970642089801</v>
          </cell>
          <cell r="BC231">
            <v>85.238777160644503</v>
          </cell>
          <cell r="BD231">
            <v>86.737800598144503</v>
          </cell>
          <cell r="BE231">
            <v>76.479080200195298</v>
          </cell>
          <cell r="BF231">
            <v>69.440238952636705</v>
          </cell>
          <cell r="BG231">
            <v>71.299087524414105</v>
          </cell>
          <cell r="BH231">
            <v>83.639137268066406</v>
          </cell>
          <cell r="BI231">
            <v>82.919250488281307</v>
          </cell>
          <cell r="BJ231">
            <v>84.006210327148395</v>
          </cell>
          <cell r="BK231">
            <v>84.976531982421903</v>
          </cell>
          <cell r="BL231">
            <v>84.2767333984375</v>
          </cell>
          <cell r="BM231">
            <v>82.504013061523395</v>
          </cell>
        </row>
        <row r="232">
          <cell r="A232" t="str">
            <v>Syrian Arab Republic</v>
          </cell>
          <cell r="B232" t="str">
            <v>SYR</v>
          </cell>
          <cell r="C232" t="str">
            <v>Trained teachers in primary education (% of total teachers)</v>
          </cell>
          <cell r="D232" t="str">
            <v>SE.PRM.TCAQ.ZS</v>
          </cell>
          <cell r="AR232">
            <v>81.103080749511705</v>
          </cell>
          <cell r="AS232">
            <v>89.212646484375</v>
          </cell>
          <cell r="AT232">
            <v>87.951339721679702</v>
          </cell>
          <cell r="AU232">
            <v>88.389030456542997</v>
          </cell>
        </row>
        <row r="233">
          <cell r="A233" t="str">
            <v>Turks and Caicos Islands</v>
          </cell>
          <cell r="B233" t="str">
            <v>TCA</v>
          </cell>
          <cell r="C233" t="str">
            <v>Trained teachers in primary education (% of total teachers)</v>
          </cell>
          <cell r="D233" t="str">
            <v>SE.PRM.TCAQ.ZS</v>
          </cell>
          <cell r="AR233">
            <v>79.797981262207003</v>
          </cell>
          <cell r="AT233">
            <v>76.422760009765597</v>
          </cell>
          <cell r="AU233">
            <v>84.033607482910199</v>
          </cell>
          <cell r="AV233">
            <v>84.033607482910199</v>
          </cell>
          <cell r="BG233">
            <v>89.122810363769503</v>
          </cell>
          <cell r="BK233">
            <v>42.788459777832003</v>
          </cell>
        </row>
        <row r="234">
          <cell r="A234" t="str">
            <v>Chad</v>
          </cell>
          <cell r="B234" t="str">
            <v>TCD</v>
          </cell>
          <cell r="C234" t="str">
            <v>Trained teachers in primary education (% of total teachers)</v>
          </cell>
          <cell r="D234" t="str">
            <v>SE.PRM.TCAQ.ZS</v>
          </cell>
          <cell r="BB234">
            <v>67.982330322265597</v>
          </cell>
          <cell r="BC234">
            <v>70.169998168945298</v>
          </cell>
          <cell r="BD234">
            <v>68.480842590332003</v>
          </cell>
          <cell r="BE234">
            <v>65.966300964355497</v>
          </cell>
          <cell r="BF234">
            <v>64.980178833007798</v>
          </cell>
        </row>
        <row r="235">
          <cell r="A235" t="str">
            <v>East Asia &amp; Pacific (IDA &amp; IBRD countries)</v>
          </cell>
          <cell r="B235" t="str">
            <v>TEA</v>
          </cell>
          <cell r="C235" t="str">
            <v>Trained teachers in primary education (% of total teachers)</v>
          </cell>
          <cell r="D235" t="str">
            <v>SE.PRM.TCAQ.ZS</v>
          </cell>
        </row>
        <row r="236">
          <cell r="A236" t="str">
            <v>Europe &amp; Central Asia (IDA &amp; IBRD countries)</v>
          </cell>
          <cell r="B236" t="str">
            <v>TEC</v>
          </cell>
          <cell r="C236" t="str">
            <v>Trained teachers in primary education (% of total teachers)</v>
          </cell>
          <cell r="D236" t="str">
            <v>SE.PRM.TCAQ.ZS</v>
          </cell>
          <cell r="AS236">
            <v>91.829902648925795</v>
          </cell>
          <cell r="AT236">
            <v>94.182952880859403</v>
          </cell>
          <cell r="AU236">
            <v>94.625686645507798</v>
          </cell>
          <cell r="AV236">
            <v>94.992462158203097</v>
          </cell>
          <cell r="AW236">
            <v>90.671546936035199</v>
          </cell>
          <cell r="AX236">
            <v>95.459899902343807</v>
          </cell>
          <cell r="AY236">
            <v>96.265876770019503</v>
          </cell>
          <cell r="AZ236">
            <v>95.922950744628906</v>
          </cell>
          <cell r="BA236">
            <v>96.538627624511705</v>
          </cell>
          <cell r="BB236">
            <v>96.552276611328097</v>
          </cell>
          <cell r="BC236">
            <v>96.974533081054702</v>
          </cell>
          <cell r="BD236">
            <v>96.374061584472699</v>
          </cell>
          <cell r="BE236">
            <v>95.179336547851605</v>
          </cell>
          <cell r="BF236">
            <v>95.725669860839801</v>
          </cell>
          <cell r="BG236">
            <v>95.220748901367202</v>
          </cell>
          <cell r="BH236">
            <v>95.003219604492202</v>
          </cell>
          <cell r="BI236">
            <v>94.981483459472699</v>
          </cell>
          <cell r="BJ236">
            <v>94.777870178222699</v>
          </cell>
          <cell r="BK236">
            <v>94.864860534667997</v>
          </cell>
          <cell r="BL236">
            <v>94.331329345703097</v>
          </cell>
          <cell r="BM236">
            <v>93.509552001953097</v>
          </cell>
        </row>
        <row r="237">
          <cell r="A237" t="str">
            <v>Togo</v>
          </cell>
          <cell r="B237" t="str">
            <v>TGO</v>
          </cell>
          <cell r="C237" t="str">
            <v>Trained teachers in primary education (% of total teachers)</v>
          </cell>
          <cell r="D237" t="str">
            <v>SE.PRM.TCAQ.ZS</v>
          </cell>
          <cell r="AR237">
            <v>31.124769210815401</v>
          </cell>
          <cell r="BC237">
            <v>76.702827453613295</v>
          </cell>
          <cell r="BD237">
            <v>70.796707153320298</v>
          </cell>
          <cell r="BE237">
            <v>82.138610839843807</v>
          </cell>
          <cell r="BF237">
            <v>76.066909790039105</v>
          </cell>
          <cell r="BH237">
            <v>73.329200744628906</v>
          </cell>
          <cell r="BL237">
            <v>76.709503173828097</v>
          </cell>
          <cell r="BM237">
            <v>75.717880249023395</v>
          </cell>
        </row>
        <row r="238">
          <cell r="A238" t="str">
            <v>Thailand</v>
          </cell>
          <cell r="B238" t="str">
            <v>THA</v>
          </cell>
          <cell r="C238" t="str">
            <v>Trained teachers in primary education (% of total teachers)</v>
          </cell>
          <cell r="D238" t="str">
            <v>SE.PRM.TCAQ.ZS</v>
          </cell>
          <cell r="BG238">
            <v>100</v>
          </cell>
          <cell r="BH238">
            <v>100</v>
          </cell>
          <cell r="BI238">
            <v>100</v>
          </cell>
          <cell r="BJ238">
            <v>100</v>
          </cell>
          <cell r="BL238">
            <v>100</v>
          </cell>
          <cell r="BM238">
            <v>100</v>
          </cell>
        </row>
        <row r="239">
          <cell r="A239" t="str">
            <v>Tajikistan</v>
          </cell>
          <cell r="B239" t="str">
            <v>TJK</v>
          </cell>
          <cell r="C239" t="str">
            <v>Trained teachers in primary education (% of total teachers)</v>
          </cell>
          <cell r="D239" t="str">
            <v>SE.PRM.TCAQ.ZS</v>
          </cell>
          <cell r="AT239">
            <v>81.589569091796903</v>
          </cell>
          <cell r="AU239">
            <v>81.574012756347699</v>
          </cell>
          <cell r="AV239">
            <v>81.975547790527301</v>
          </cell>
          <cell r="AW239">
            <v>84.060729980468807</v>
          </cell>
          <cell r="AY239">
            <v>93.048973083496094</v>
          </cell>
          <cell r="AZ239">
            <v>87.408683776855497</v>
          </cell>
          <cell r="BA239">
            <v>88.300033569335895</v>
          </cell>
          <cell r="BB239">
            <v>89.520042419433594</v>
          </cell>
          <cell r="BC239">
            <v>92.937568664550795</v>
          </cell>
          <cell r="BD239">
            <v>93.661682128906307</v>
          </cell>
          <cell r="BE239">
            <v>93.912979125976605</v>
          </cell>
          <cell r="BF239">
            <v>94.078498840332003</v>
          </cell>
          <cell r="BG239">
            <v>100</v>
          </cell>
          <cell r="BH239">
            <v>100</v>
          </cell>
          <cell r="BI239">
            <v>100</v>
          </cell>
          <cell r="BJ239">
            <v>100</v>
          </cell>
        </row>
        <row r="240">
          <cell r="A240" t="str">
            <v>Turkmenistan</v>
          </cell>
          <cell r="B240" t="str">
            <v>TKM</v>
          </cell>
          <cell r="C240" t="str">
            <v>Trained teachers in primary education (% of total teachers)</v>
          </cell>
          <cell r="D240" t="str">
            <v>SE.PRM.TCAQ.ZS</v>
          </cell>
          <cell r="BL240">
            <v>99.202728271484403</v>
          </cell>
          <cell r="BM240">
            <v>99.863410949707003</v>
          </cell>
        </row>
        <row r="241">
          <cell r="A241" t="str">
            <v>Latin America &amp; the Caribbean (IDA &amp; IBRD countries)</v>
          </cell>
          <cell r="B241" t="str">
            <v>TLA</v>
          </cell>
          <cell r="C241" t="str">
            <v>Trained teachers in primary education (% of total teachers)</v>
          </cell>
          <cell r="D241" t="str">
            <v>SE.PRM.TCAQ.ZS</v>
          </cell>
          <cell r="AY241">
            <v>79.711669921875</v>
          </cell>
          <cell r="AZ241">
            <v>80.620986938476605</v>
          </cell>
          <cell r="BA241">
            <v>80.830207824707003</v>
          </cell>
          <cell r="BB241">
            <v>80.536560058593807</v>
          </cell>
          <cell r="BC241">
            <v>79.899238586425795</v>
          </cell>
          <cell r="BD241">
            <v>80.300430297851605</v>
          </cell>
          <cell r="BE241">
            <v>80.693870544433594</v>
          </cell>
          <cell r="BF241">
            <v>79.882606506347699</v>
          </cell>
          <cell r="BG241">
            <v>80.555961608886705</v>
          </cell>
          <cell r="BH241">
            <v>81.66796875</v>
          </cell>
          <cell r="BI241">
            <v>82.030220031738295</v>
          </cell>
          <cell r="BJ241">
            <v>82.072227478027301</v>
          </cell>
          <cell r="BK241">
            <v>82.197639465332003</v>
          </cell>
          <cell r="BL241">
            <v>82.279579162597699</v>
          </cell>
        </row>
        <row r="242">
          <cell r="A242" t="str">
            <v>Timor-Leste</v>
          </cell>
          <cell r="B242" t="str">
            <v>TLS</v>
          </cell>
          <cell r="C242" t="str">
            <v>Trained teachers in primary education (% of total teachers)</v>
          </cell>
          <cell r="D242" t="str">
            <v>SE.PRM.TCAQ.ZS</v>
          </cell>
        </row>
        <row r="243">
          <cell r="A243" t="str">
            <v>Middle East &amp; North Africa (IDA &amp; IBRD countries)</v>
          </cell>
          <cell r="B243" t="str">
            <v>TMN</v>
          </cell>
          <cell r="C243" t="str">
            <v>Trained teachers in primary education (% of total teachers)</v>
          </cell>
          <cell r="D243" t="str">
            <v>SE.PRM.TCAQ.ZS</v>
          </cell>
          <cell r="AS243">
            <v>95.757362365722699</v>
          </cell>
          <cell r="AT243">
            <v>95.698539733886705</v>
          </cell>
          <cell r="AU243">
            <v>95.444442749023395</v>
          </cell>
          <cell r="AV243">
            <v>96.177391052246094</v>
          </cell>
          <cell r="AW243">
            <v>96.599906921386705</v>
          </cell>
          <cell r="AX243">
            <v>94.995666503906307</v>
          </cell>
          <cell r="AY243">
            <v>93.429710388183594</v>
          </cell>
          <cell r="AZ243">
            <v>92.162002563476605</v>
          </cell>
          <cell r="BA243">
            <v>91.822601318359403</v>
          </cell>
          <cell r="BB243">
            <v>91.360801696777301</v>
          </cell>
          <cell r="BC243">
            <v>91.561141967773395</v>
          </cell>
          <cell r="BE243">
            <v>82.776939392089801</v>
          </cell>
          <cell r="BF243">
            <v>81.168266296386705</v>
          </cell>
          <cell r="BG243">
            <v>83.662513732910199</v>
          </cell>
          <cell r="BH243">
            <v>83.382049560546903</v>
          </cell>
          <cell r="BI243">
            <v>83.111320495605497</v>
          </cell>
          <cell r="BJ243">
            <v>83.940780639648395</v>
          </cell>
          <cell r="BK243">
            <v>84.010337829589801</v>
          </cell>
          <cell r="BL243">
            <v>82.230743408203097</v>
          </cell>
          <cell r="BM243">
            <v>81.228370666503906</v>
          </cell>
        </row>
        <row r="244">
          <cell r="A244" t="str">
            <v>Tonga</v>
          </cell>
          <cell r="B244" t="str">
            <v>TON</v>
          </cell>
          <cell r="C244" t="str">
            <v>Trained teachers in primary education (% of total teachers)</v>
          </cell>
          <cell r="D244" t="str">
            <v>SE.PRM.TCAQ.ZS</v>
          </cell>
          <cell r="AQ244">
            <v>87.234039306640597</v>
          </cell>
          <cell r="BF244">
            <v>99.552238464355497</v>
          </cell>
          <cell r="BG244">
            <v>97.058822631835895</v>
          </cell>
          <cell r="BH244">
            <v>92.484077453613295</v>
          </cell>
          <cell r="BK244">
            <v>94.878356933593807</v>
          </cell>
          <cell r="BL244">
            <v>92.857139587402301</v>
          </cell>
          <cell r="BM244">
            <v>94.094993591308594</v>
          </cell>
        </row>
        <row r="245">
          <cell r="A245" t="str">
            <v>South Asia (IDA &amp; IBRD)</v>
          </cell>
          <cell r="B245" t="str">
            <v>TSA</v>
          </cell>
          <cell r="C245" t="str">
            <v>Trained teachers in primary education (% of total teachers)</v>
          </cell>
          <cell r="D245" t="str">
            <v>SE.PRM.TCAQ.ZS</v>
          </cell>
          <cell r="BF245">
            <v>76.780540466308594</v>
          </cell>
          <cell r="BG245">
            <v>76.066726684570298</v>
          </cell>
          <cell r="BH245">
            <v>73.832542419433594</v>
          </cell>
          <cell r="BI245">
            <v>64.952926635742202</v>
          </cell>
          <cell r="BJ245">
            <v>69.532058715820298</v>
          </cell>
          <cell r="BK245">
            <v>75.224700927734403</v>
          </cell>
          <cell r="BL245">
            <v>72.393203735351605</v>
          </cell>
          <cell r="BM245">
            <v>75.7625732421875</v>
          </cell>
        </row>
        <row r="246">
          <cell r="A246" t="str">
            <v>Sub-Saharan Africa (IDA &amp; IBRD countries)</v>
          </cell>
          <cell r="B246" t="str">
            <v>TSS</v>
          </cell>
          <cell r="C246" t="str">
            <v>Trained teachers in primary education (% of total teachers)</v>
          </cell>
          <cell r="D246" t="str">
            <v>SE.PRM.TCAQ.ZS</v>
          </cell>
          <cell r="AS246">
            <v>84.787567138671903</v>
          </cell>
          <cell r="AT246">
            <v>82.426872253417997</v>
          </cell>
          <cell r="AU246">
            <v>82.5635986328125</v>
          </cell>
          <cell r="AV246">
            <v>79.003082275390597</v>
          </cell>
          <cell r="AW246">
            <v>72.834060668945298</v>
          </cell>
          <cell r="AX246">
            <v>72.320106506347699</v>
          </cell>
          <cell r="AY246">
            <v>73.517951965332003</v>
          </cell>
          <cell r="AZ246">
            <v>71.334213256835895</v>
          </cell>
          <cell r="BA246">
            <v>72.177673339843807</v>
          </cell>
          <cell r="BB246">
            <v>73.022781372070298</v>
          </cell>
          <cell r="BC246">
            <v>71.024681091308594</v>
          </cell>
          <cell r="BD246">
            <v>68.069869995117202</v>
          </cell>
          <cell r="BE246">
            <v>71.351257324218807</v>
          </cell>
          <cell r="BF246">
            <v>66.426887512207003</v>
          </cell>
          <cell r="BG246">
            <v>65.725036621093807</v>
          </cell>
          <cell r="BH246">
            <v>66.841217041015597</v>
          </cell>
          <cell r="BI246">
            <v>67.252029418945298</v>
          </cell>
          <cell r="BJ246">
            <v>69.196189880371094</v>
          </cell>
          <cell r="BK246">
            <v>68.943626403808594</v>
          </cell>
          <cell r="BL246">
            <v>67.878593444824205</v>
          </cell>
        </row>
        <row r="247">
          <cell r="A247" t="str">
            <v>Trinidad and Tobago</v>
          </cell>
          <cell r="B247" t="str">
            <v>TTO</v>
          </cell>
          <cell r="C247" t="str">
            <v>Trained teachers in primary education (% of total teachers)</v>
          </cell>
          <cell r="D247" t="str">
            <v>SE.PRM.TCAQ.ZS</v>
          </cell>
          <cell r="AR247">
            <v>71.451568603515597</v>
          </cell>
          <cell r="AS247">
            <v>76.077316284179702</v>
          </cell>
          <cell r="AT247">
            <v>78.146446228027301</v>
          </cell>
          <cell r="AU247">
            <v>79.958389282226605</v>
          </cell>
          <cell r="AV247">
            <v>83.300537109375</v>
          </cell>
          <cell r="AW247">
            <v>81.005233764648395</v>
          </cell>
          <cell r="AZ247">
            <v>88.557090759277301</v>
          </cell>
          <cell r="BA247">
            <v>86.588882446289105</v>
          </cell>
          <cell r="BB247">
            <v>87.995170593261705</v>
          </cell>
        </row>
        <row r="248">
          <cell r="A248" t="str">
            <v>Tunisia</v>
          </cell>
          <cell r="B248" t="str">
            <v>TUN</v>
          </cell>
          <cell r="C248" t="str">
            <v>Trained teachers in primary education (% of total teachers)</v>
          </cell>
          <cell r="D248" t="str">
            <v>SE.PRM.TCAQ.ZS</v>
          </cell>
          <cell r="BE248">
            <v>100</v>
          </cell>
          <cell r="BF248">
            <v>100</v>
          </cell>
          <cell r="BG248">
            <v>100</v>
          </cell>
          <cell r="BH248">
            <v>100</v>
          </cell>
          <cell r="BI248">
            <v>100</v>
          </cell>
          <cell r="BJ248">
            <v>100</v>
          </cell>
          <cell r="BK248">
            <v>100</v>
          </cell>
          <cell r="BM248">
            <v>100</v>
          </cell>
        </row>
        <row r="249">
          <cell r="A249" t="str">
            <v>Turkey</v>
          </cell>
          <cell r="B249" t="str">
            <v>TUR</v>
          </cell>
          <cell r="C249" t="str">
            <v>Trained teachers in primary education (% of total teachers)</v>
          </cell>
          <cell r="D249" t="str">
            <v>SE.PRM.TCAQ.ZS</v>
          </cell>
        </row>
        <row r="250">
          <cell r="A250" t="str">
            <v>Tuvalu</v>
          </cell>
          <cell r="B250" t="str">
            <v>TUV</v>
          </cell>
          <cell r="C250" t="str">
            <v>Trained teachers in primary education (% of total teachers)</v>
          </cell>
          <cell r="D250" t="str">
            <v>SE.PRM.TCAQ.ZS</v>
          </cell>
          <cell r="BI250">
            <v>76.623382568359403</v>
          </cell>
          <cell r="BK250">
            <v>80</v>
          </cell>
          <cell r="BL250">
            <v>78.301887512207003</v>
          </cell>
        </row>
        <row r="251">
          <cell r="A251" t="str">
            <v>Tanzania</v>
          </cell>
          <cell r="B251" t="str">
            <v>TZA</v>
          </cell>
          <cell r="C251" t="str">
            <v>Trained teachers in primary education (% of total teachers)</v>
          </cell>
          <cell r="D251" t="str">
            <v>SE.PRM.TCAQ.ZS</v>
          </cell>
          <cell r="AT251">
            <v>100</v>
          </cell>
          <cell r="AU251">
            <v>100</v>
          </cell>
          <cell r="AW251">
            <v>100</v>
          </cell>
          <cell r="AX251">
            <v>100</v>
          </cell>
          <cell r="AY251">
            <v>100</v>
          </cell>
          <cell r="AZ251">
            <v>100</v>
          </cell>
          <cell r="BB251">
            <v>100</v>
          </cell>
          <cell r="BC251">
            <v>94.499450683593807</v>
          </cell>
          <cell r="BF251">
            <v>98.986213684082003</v>
          </cell>
          <cell r="BI251">
            <v>99.195953369140597</v>
          </cell>
        </row>
        <row r="252">
          <cell r="A252" t="str">
            <v>Uganda</v>
          </cell>
          <cell r="B252" t="str">
            <v>UGA</v>
          </cell>
          <cell r="C252" t="str">
            <v>Trained teachers in primary education (% of total teachers)</v>
          </cell>
          <cell r="D252" t="str">
            <v>SE.PRM.TCAQ.ZS</v>
          </cell>
          <cell r="BE252">
            <v>97.656051635742202</v>
          </cell>
          <cell r="BF252">
            <v>76.486412048339801</v>
          </cell>
          <cell r="BG252">
            <v>75.189437866210895</v>
          </cell>
          <cell r="BH252">
            <v>71.4871826171875</v>
          </cell>
          <cell r="BI252">
            <v>71.310401916503906</v>
          </cell>
          <cell r="BJ252">
            <v>79.585792541503906</v>
          </cell>
        </row>
        <row r="253">
          <cell r="A253" t="str">
            <v>Ukraine</v>
          </cell>
          <cell r="B253" t="str">
            <v>UKR</v>
          </cell>
          <cell r="C253" t="str">
            <v>Trained teachers in primary education (% of total teachers)</v>
          </cell>
          <cell r="D253" t="str">
            <v>SE.PRM.TCAQ.ZS</v>
          </cell>
          <cell r="AR253">
            <v>99.870590209960895</v>
          </cell>
          <cell r="AS253">
            <v>98.572807312011705</v>
          </cell>
          <cell r="AT253">
            <v>99.824531555175795</v>
          </cell>
          <cell r="AU253">
            <v>99.670089721679702</v>
          </cell>
          <cell r="AV253">
            <v>99.703651428222699</v>
          </cell>
          <cell r="AW253">
            <v>99.727676391601605</v>
          </cell>
          <cell r="AX253">
            <v>99.690467834472699</v>
          </cell>
          <cell r="AY253">
            <v>99.634788513183594</v>
          </cell>
          <cell r="AZ253">
            <v>99.802688598632798</v>
          </cell>
          <cell r="BA253">
            <v>99.815040588378906</v>
          </cell>
          <cell r="BB253">
            <v>99.855560302734403</v>
          </cell>
          <cell r="BC253">
            <v>99.862762451171903</v>
          </cell>
          <cell r="BD253">
            <v>99.872390747070298</v>
          </cell>
          <cell r="BE253">
            <v>99.888313293457003</v>
          </cell>
          <cell r="BI253">
            <v>86.028610229492202</v>
          </cell>
          <cell r="BJ253">
            <v>86.760978698730497</v>
          </cell>
          <cell r="BK253">
            <v>87.300537109375</v>
          </cell>
          <cell r="BL253">
            <v>89.11279296875</v>
          </cell>
          <cell r="BM253">
            <v>89.638778686523395</v>
          </cell>
        </row>
        <row r="254">
          <cell r="A254" t="str">
            <v>Upper middle income</v>
          </cell>
          <cell r="B254" t="str">
            <v>UMC</v>
          </cell>
          <cell r="C254" t="str">
            <v>Trained teachers in primary education (% of total teachers)</v>
          </cell>
          <cell r="D254" t="str">
            <v>SE.PRM.TCAQ.ZS</v>
          </cell>
        </row>
        <row r="255">
          <cell r="A255" t="str">
            <v>Uruguay</v>
          </cell>
          <cell r="B255" t="str">
            <v>URY</v>
          </cell>
          <cell r="C255" t="str">
            <v>Trained teachers in primary education (% of total teachers)</v>
          </cell>
          <cell r="D255" t="str">
            <v>SE.PRM.TCAQ.ZS</v>
          </cell>
          <cell r="BF255">
            <v>100</v>
          </cell>
          <cell r="BG255">
            <v>100</v>
          </cell>
          <cell r="BH255">
            <v>100</v>
          </cell>
          <cell r="BI255">
            <v>100</v>
          </cell>
          <cell r="BJ255">
            <v>100</v>
          </cell>
          <cell r="BK255">
            <v>100</v>
          </cell>
          <cell r="BL255">
            <v>100</v>
          </cell>
        </row>
        <row r="256">
          <cell r="A256" t="str">
            <v>United States</v>
          </cell>
          <cell r="B256" t="str">
            <v>USA</v>
          </cell>
          <cell r="C256" t="str">
            <v>Trained teachers in primary education (% of total teachers)</v>
          </cell>
          <cell r="D256" t="str">
            <v>SE.PRM.TCAQ.ZS</v>
          </cell>
        </row>
        <row r="257">
          <cell r="A257" t="str">
            <v>Uzbekistan</v>
          </cell>
          <cell r="B257" t="str">
            <v>UZB</v>
          </cell>
          <cell r="C257" t="str">
            <v>Trained teachers in primary education (% of total teachers)</v>
          </cell>
          <cell r="D257" t="str">
            <v>SE.PRM.TCAQ.ZS</v>
          </cell>
          <cell r="AY257">
            <v>100</v>
          </cell>
          <cell r="AZ257">
            <v>100</v>
          </cell>
          <cell r="BA257">
            <v>100</v>
          </cell>
          <cell r="BB257">
            <v>100</v>
          </cell>
          <cell r="BC257">
            <v>100</v>
          </cell>
          <cell r="BD257">
            <v>100</v>
          </cell>
          <cell r="BJ257">
            <v>98.944923400878906</v>
          </cell>
          <cell r="BK257">
            <v>99.033348083496094</v>
          </cell>
          <cell r="BL257">
            <v>99.9764404296875</v>
          </cell>
          <cell r="BM257">
            <v>99.159736633300795</v>
          </cell>
        </row>
        <row r="258">
          <cell r="A258" t="str">
            <v>St. Vincent and the Grenadines</v>
          </cell>
          <cell r="B258" t="str">
            <v>VCT</v>
          </cell>
          <cell r="C258" t="str">
            <v>Trained teachers in primary education (% of total teachers)</v>
          </cell>
          <cell r="D258" t="str">
            <v>SE.PRM.TCAQ.ZS</v>
          </cell>
          <cell r="AQ258">
            <v>59.284999847412102</v>
          </cell>
          <cell r="AR258">
            <v>66.135459899902301</v>
          </cell>
          <cell r="AT258">
            <v>71.713150024414105</v>
          </cell>
          <cell r="AU258">
            <v>69.208770751953097</v>
          </cell>
          <cell r="AV258">
            <v>73.1385498046875</v>
          </cell>
          <cell r="AW258">
            <v>72.200393676757798</v>
          </cell>
          <cell r="AZ258">
            <v>77.599136352539105</v>
          </cell>
          <cell r="BA258">
            <v>82.969429016113295</v>
          </cell>
          <cell r="BB258">
            <v>79.635948181152301</v>
          </cell>
          <cell r="BC258">
            <v>84.103721618652301</v>
          </cell>
          <cell r="BD258">
            <v>85.671043395996094</v>
          </cell>
          <cell r="BE258">
            <v>85.290756225585895</v>
          </cell>
          <cell r="BF258">
            <v>82.696632385253906</v>
          </cell>
          <cell r="BG258">
            <v>76.051399230957003</v>
          </cell>
          <cell r="BH258">
            <v>84.280937194824205</v>
          </cell>
          <cell r="BI258">
            <v>82.910797119140597</v>
          </cell>
          <cell r="BJ258">
            <v>66.519340515136705</v>
          </cell>
          <cell r="BK258">
            <v>61.068698883056598</v>
          </cell>
        </row>
        <row r="259">
          <cell r="A259" t="str">
            <v>Venezuela, RB</v>
          </cell>
          <cell r="B259" t="str">
            <v>VEN</v>
          </cell>
          <cell r="C259" t="str">
            <v>Trained teachers in primary education (% of total teachers)</v>
          </cell>
          <cell r="D259" t="str">
            <v>SE.PRM.TCAQ.ZS</v>
          </cell>
        </row>
        <row r="260">
          <cell r="A260" t="str">
            <v>British Virgin Islands</v>
          </cell>
          <cell r="B260" t="str">
            <v>VGB</v>
          </cell>
          <cell r="C260" t="str">
            <v>Trained teachers in primary education (% of total teachers)</v>
          </cell>
          <cell r="D260" t="str">
            <v>SE.PRM.TCAQ.ZS</v>
          </cell>
          <cell r="AR260">
            <v>71.895416259765597</v>
          </cell>
          <cell r="AS260">
            <v>89.024391174316406</v>
          </cell>
          <cell r="AV260">
            <v>78.606971740722699</v>
          </cell>
          <cell r="AY260">
            <v>74.226799011230497</v>
          </cell>
          <cell r="AZ260">
            <v>71.627906799316406</v>
          </cell>
          <cell r="BG260">
            <v>80.2867431640625</v>
          </cell>
          <cell r="BH260">
            <v>91.608390808105497</v>
          </cell>
          <cell r="BI260">
            <v>81.210189819335895</v>
          </cell>
          <cell r="BJ260">
            <v>80.139373779296903</v>
          </cell>
          <cell r="BK260">
            <v>95.141700744628906</v>
          </cell>
          <cell r="BL260">
            <v>71.641792297363295</v>
          </cell>
          <cell r="BM260">
            <v>76.223777770996094</v>
          </cell>
        </row>
        <row r="261">
          <cell r="A261" t="str">
            <v>Virgin Islands (U.S.)</v>
          </cell>
          <cell r="B261" t="str">
            <v>VIR</v>
          </cell>
          <cell r="C261" t="str">
            <v>Trained teachers in primary education (% of total teachers)</v>
          </cell>
          <cell r="D261" t="str">
            <v>SE.PRM.TCAQ.ZS</v>
          </cell>
        </row>
        <row r="262">
          <cell r="A262" t="str">
            <v>Vietnam</v>
          </cell>
          <cell r="B262" t="str">
            <v>VNM</v>
          </cell>
          <cell r="C262" t="str">
            <v>Trained teachers in primary education (% of total teachers)</v>
          </cell>
          <cell r="D262" t="str">
            <v>SE.PRM.TCAQ.ZS</v>
          </cell>
          <cell r="AR262">
            <v>77.653572082519503</v>
          </cell>
          <cell r="AS262">
            <v>80.049636840820298</v>
          </cell>
          <cell r="AT262">
            <v>84.949958801269503</v>
          </cell>
          <cell r="AU262">
            <v>87.012443542480497</v>
          </cell>
          <cell r="AX262">
            <v>93.370101928710895</v>
          </cell>
          <cell r="AY262">
            <v>95.639518737792997</v>
          </cell>
          <cell r="AZ262">
            <v>97.793327331542997</v>
          </cell>
          <cell r="BA262">
            <v>98.627243041992202</v>
          </cell>
          <cell r="BB262">
            <v>99.639953613281307</v>
          </cell>
          <cell r="BC262">
            <v>98.334869384765597</v>
          </cell>
          <cell r="BD262">
            <v>99.302581787109403</v>
          </cell>
          <cell r="BE262">
            <v>99.588302612304702</v>
          </cell>
          <cell r="BG262">
            <v>100</v>
          </cell>
          <cell r="BH262">
            <v>99.476051330566406</v>
          </cell>
          <cell r="BI262">
            <v>99.774223327636705</v>
          </cell>
          <cell r="BJ262">
            <v>99.720222473144503</v>
          </cell>
          <cell r="BK262">
            <v>99.868377685546903</v>
          </cell>
          <cell r="BL262">
            <v>99.520927429199205</v>
          </cell>
          <cell r="BM262">
            <v>99.678199768066406</v>
          </cell>
        </row>
        <row r="263">
          <cell r="A263" t="str">
            <v>Vanuatu</v>
          </cell>
          <cell r="B263" t="str">
            <v>VUT</v>
          </cell>
          <cell r="C263" t="str">
            <v>Trained teachers in primary education (% of total teachers)</v>
          </cell>
          <cell r="D263" t="str">
            <v>SE.PRM.TCAQ.ZS</v>
          </cell>
          <cell r="AZ263">
            <v>100</v>
          </cell>
          <cell r="BL263">
            <v>35.995849609375</v>
          </cell>
        </row>
        <row r="264">
          <cell r="A264" t="str">
            <v>World</v>
          </cell>
          <cell r="B264" t="str">
            <v>WLD</v>
          </cell>
          <cell r="C264" t="str">
            <v>Trained teachers in primary education (% of total teachers)</v>
          </cell>
          <cell r="D264" t="str">
            <v>SE.PRM.TCAQ.ZS</v>
          </cell>
          <cell r="BF264">
            <v>85.852767944335895</v>
          </cell>
          <cell r="BG264">
            <v>85.666313171386705</v>
          </cell>
          <cell r="BH264">
            <v>85.134826660156307</v>
          </cell>
          <cell r="BI264">
            <v>83.430130004882798</v>
          </cell>
          <cell r="BJ264">
            <v>84.626632690429702</v>
          </cell>
          <cell r="BK264">
            <v>85.119888305664105</v>
          </cell>
          <cell r="BL264">
            <v>83.840621948242202</v>
          </cell>
          <cell r="BM264">
            <v>82.542640686035199</v>
          </cell>
        </row>
        <row r="265">
          <cell r="A265" t="str">
            <v>Samoa</v>
          </cell>
          <cell r="B265" t="str">
            <v>WSM</v>
          </cell>
          <cell r="C265" t="str">
            <v>Trained teachers in primary education (% of total teachers)</v>
          </cell>
          <cell r="D265" t="str">
            <v>SE.PRM.TCAQ.ZS</v>
          </cell>
          <cell r="BE265">
            <v>93.484222412109403</v>
          </cell>
          <cell r="BF265">
            <v>93.962532043457003</v>
          </cell>
          <cell r="BG265">
            <v>93.886459350585895</v>
          </cell>
        </row>
        <row r="266">
          <cell r="A266" t="str">
            <v>Kosovo</v>
          </cell>
          <cell r="B266" t="str">
            <v>XKX</v>
          </cell>
          <cell r="C266" t="str">
            <v>Trained teachers in primary education (% of total teachers)</v>
          </cell>
          <cell r="D266" t="str">
            <v>SE.PRM.TCAQ.ZS</v>
          </cell>
        </row>
        <row r="267">
          <cell r="A267" t="str">
            <v>Yemen, Rep.</v>
          </cell>
          <cell r="B267" t="str">
            <v>YEM</v>
          </cell>
          <cell r="C267" t="str">
            <v>Trained teachers in primary education (% of total teachers)</v>
          </cell>
          <cell r="D267" t="str">
            <v>SE.PRM.TCAQ.ZS</v>
          </cell>
        </row>
        <row r="268">
          <cell r="A268" t="str">
            <v>South Africa</v>
          </cell>
          <cell r="B268" t="str">
            <v>ZAF</v>
          </cell>
          <cell r="C268" t="str">
            <v>Trained teachers in primary education (% of total teachers)</v>
          </cell>
          <cell r="D268" t="str">
            <v>SE.PRM.TCAQ.ZS</v>
          </cell>
          <cell r="AR268">
            <v>63.259860992431598</v>
          </cell>
          <cell r="AS268">
            <v>67.941871643066406</v>
          </cell>
          <cell r="AT268">
            <v>67.615623474121094</v>
          </cell>
          <cell r="AU268">
            <v>77.921546936035199</v>
          </cell>
        </row>
        <row r="269">
          <cell r="A269" t="str">
            <v>Zambia</v>
          </cell>
          <cell r="B269" t="str">
            <v>ZMB</v>
          </cell>
          <cell r="C269" t="str">
            <v>Trained teachers in primary education (% of total teachers)</v>
          </cell>
          <cell r="D269" t="str">
            <v>SE.PRM.TCAQ.ZS</v>
          </cell>
          <cell r="AQ269">
            <v>89.925392150878906</v>
          </cell>
          <cell r="AR269">
            <v>94.181571960449205</v>
          </cell>
          <cell r="BC269">
            <v>89.71484375</v>
          </cell>
          <cell r="BE269">
            <v>92.655860900878906</v>
          </cell>
          <cell r="BF269">
            <v>86.709541320800795</v>
          </cell>
          <cell r="BG269">
            <v>85.106193542480497</v>
          </cell>
          <cell r="BH269">
            <v>85.553459167480497</v>
          </cell>
          <cell r="BI269">
            <v>86.588050842285199</v>
          </cell>
          <cell r="BJ269">
            <v>98.750297546386705</v>
          </cell>
        </row>
        <row r="270">
          <cell r="A270" t="str">
            <v>Zimbabwe</v>
          </cell>
          <cell r="B270" t="str">
            <v>ZWE</v>
          </cell>
          <cell r="C270" t="str">
            <v>Trained teachers in primary education (% of total teachers)</v>
          </cell>
          <cell r="D270" t="str">
            <v>SE.PRM.TCAQ.ZS</v>
          </cell>
          <cell r="AQ270">
            <v>79.287513732910199</v>
          </cell>
          <cell r="BE270">
            <v>88.154129028320298</v>
          </cell>
          <cell r="BF270">
            <v>85.862907409667997</v>
          </cell>
          <cell r="BG270">
            <v>89.158088684082003</v>
          </cell>
          <cell r="BH270">
            <v>93.864562988281307</v>
          </cell>
          <cell r="BI270">
            <v>98.124519348144503</v>
          </cell>
          <cell r="BJ270">
            <v>97.415847778320298</v>
          </cell>
          <cell r="BK270">
            <v>97.138397216796903</v>
          </cell>
          <cell r="BL270">
            <v>97.252037048339801</v>
          </cell>
          <cell r="BM270">
            <v>97.768562316894503</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Metadata - Countries"/>
      <sheetName val="Metadata - Indicators"/>
    </sheetNames>
    <sheetDataSet>
      <sheetData sheetId="0">
        <row r="5">
          <cell r="A5" t="str">
            <v>Aruba</v>
          </cell>
          <cell r="B5" t="str">
            <v>ABW</v>
          </cell>
          <cell r="C5" t="str">
            <v>Trained teachers in secondary education (% of total teachers)</v>
          </cell>
          <cell r="D5" t="str">
            <v>SE.SEC.TCAQ.ZS</v>
          </cell>
          <cell r="AR5">
            <v>100</v>
          </cell>
          <cell r="AS5">
            <v>100</v>
          </cell>
          <cell r="AT5">
            <v>100</v>
          </cell>
          <cell r="AU5">
            <v>100</v>
          </cell>
          <cell r="AV5">
            <v>95.878517150878906</v>
          </cell>
          <cell r="AW5">
            <v>95.198333740234403</v>
          </cell>
          <cell r="AX5">
            <v>91.832672119140597</v>
          </cell>
          <cell r="AY5">
            <v>93.243240356445298</v>
          </cell>
          <cell r="BA5">
            <v>98.918922424316406</v>
          </cell>
          <cell r="BB5">
            <v>96.202529907226605</v>
          </cell>
          <cell r="BC5">
            <v>96.2406005859375</v>
          </cell>
          <cell r="BD5">
            <v>95.833328247070298</v>
          </cell>
          <cell r="BE5">
            <v>95.855857849121094</v>
          </cell>
        </row>
        <row r="6">
          <cell r="A6" t="str">
            <v>Africa Eastern and Southern</v>
          </cell>
          <cell r="B6" t="str">
            <v>AFE</v>
          </cell>
          <cell r="C6" t="str">
            <v>Trained teachers in secondary education (% of total teachers)</v>
          </cell>
          <cell r="D6" t="str">
            <v>SE.SEC.TCAQ.ZS</v>
          </cell>
        </row>
        <row r="7">
          <cell r="A7" t="str">
            <v>Afghanistan</v>
          </cell>
          <cell r="B7" t="str">
            <v>AFG</v>
          </cell>
          <cell r="C7" t="str">
            <v>Trained teachers in secondary education (% of total teachers)</v>
          </cell>
          <cell r="D7" t="str">
            <v>SE.SEC.TCAQ.ZS</v>
          </cell>
        </row>
        <row r="8">
          <cell r="A8" t="str">
            <v>Africa Western and Central</v>
          </cell>
          <cell r="B8" t="str">
            <v>AFW</v>
          </cell>
          <cell r="C8" t="str">
            <v>Trained teachers in secondary education (% of total teachers)</v>
          </cell>
          <cell r="D8" t="str">
            <v>SE.SEC.TCAQ.ZS</v>
          </cell>
        </row>
        <row r="9">
          <cell r="A9" t="str">
            <v>Angola</v>
          </cell>
          <cell r="B9" t="str">
            <v>AGO</v>
          </cell>
          <cell r="C9" t="str">
            <v>Trained teachers in secondary education (% of total teachers)</v>
          </cell>
          <cell r="D9" t="str">
            <v>SE.SEC.TCAQ.ZS</v>
          </cell>
          <cell r="BH9">
            <v>51.489860534667997</v>
          </cell>
        </row>
        <row r="10">
          <cell r="A10" t="str">
            <v>Albania</v>
          </cell>
          <cell r="B10" t="str">
            <v>ALB</v>
          </cell>
          <cell r="C10" t="str">
            <v>Trained teachers in secondary education (% of total teachers)</v>
          </cell>
          <cell r="D10" t="str">
            <v>SE.SEC.TCAQ.ZS</v>
          </cell>
          <cell r="BM10">
            <v>52.392280578613303</v>
          </cell>
        </row>
        <row r="11">
          <cell r="A11" t="str">
            <v>Andorra</v>
          </cell>
          <cell r="B11" t="str">
            <v>AND</v>
          </cell>
          <cell r="C11" t="str">
            <v>Trained teachers in secondary education (% of total teachers)</v>
          </cell>
          <cell r="D11" t="str">
            <v>SE.SEC.TCAQ.ZS</v>
          </cell>
          <cell r="BF11">
            <v>100</v>
          </cell>
          <cell r="BG11">
            <v>100</v>
          </cell>
          <cell r="BH11">
            <v>100</v>
          </cell>
          <cell r="BI11">
            <v>100</v>
          </cell>
          <cell r="BJ11">
            <v>100</v>
          </cell>
          <cell r="BK11">
            <v>100</v>
          </cell>
          <cell r="BL11">
            <v>100</v>
          </cell>
          <cell r="BM11">
            <v>100</v>
          </cell>
        </row>
        <row r="12">
          <cell r="A12" t="str">
            <v>Arab World</v>
          </cell>
          <cell r="B12" t="str">
            <v>ARB</v>
          </cell>
          <cell r="C12" t="str">
            <v>Trained teachers in secondary education (% of total teachers)</v>
          </cell>
          <cell r="D12" t="str">
            <v>SE.SEC.TCAQ.ZS</v>
          </cell>
          <cell r="BH12">
            <v>82.094337463378906</v>
          </cell>
          <cell r="BI12">
            <v>81.867263793945298</v>
          </cell>
          <cell r="BJ12">
            <v>83.883857727050795</v>
          </cell>
          <cell r="BK12">
            <v>86.188003540039105</v>
          </cell>
          <cell r="BL12">
            <v>86.453659057617202</v>
          </cell>
          <cell r="BM12">
            <v>85.951469421386705</v>
          </cell>
        </row>
        <row r="13">
          <cell r="A13" t="str">
            <v>United Arab Emirates</v>
          </cell>
          <cell r="B13" t="str">
            <v>ARE</v>
          </cell>
          <cell r="C13" t="str">
            <v>Trained teachers in secondary education (% of total teachers)</v>
          </cell>
          <cell r="D13" t="str">
            <v>SE.SEC.TCAQ.ZS</v>
          </cell>
          <cell r="BI13">
            <v>100</v>
          </cell>
          <cell r="BL13">
            <v>100</v>
          </cell>
          <cell r="BM13">
            <v>100</v>
          </cell>
        </row>
        <row r="14">
          <cell r="A14" t="str">
            <v>Argentina</v>
          </cell>
          <cell r="B14" t="str">
            <v>ARG</v>
          </cell>
          <cell r="C14" t="str">
            <v>Trained teachers in secondary education (% of total teachers)</v>
          </cell>
          <cell r="D14" t="str">
            <v>SE.SEC.TCAQ.ZS</v>
          </cell>
        </row>
        <row r="15">
          <cell r="A15" t="str">
            <v>Armenia</v>
          </cell>
          <cell r="B15" t="str">
            <v>ARM</v>
          </cell>
          <cell r="C15" t="str">
            <v>Trained teachers in secondary education (% of total teachers)</v>
          </cell>
          <cell r="D15" t="str">
            <v>SE.SEC.TCAQ.ZS</v>
          </cell>
          <cell r="BL15">
            <v>74.586540222167997</v>
          </cell>
          <cell r="BM15">
            <v>76.178359985351605</v>
          </cell>
        </row>
        <row r="16">
          <cell r="A16" t="str">
            <v>American Samoa</v>
          </cell>
          <cell r="B16" t="str">
            <v>ASM</v>
          </cell>
          <cell r="C16" t="str">
            <v>Trained teachers in secondary education (% of total teachers)</v>
          </cell>
          <cell r="D16" t="str">
            <v>SE.SEC.TCAQ.ZS</v>
          </cell>
        </row>
        <row r="17">
          <cell r="A17" t="str">
            <v>Antigua and Barbuda</v>
          </cell>
          <cell r="B17" t="str">
            <v>ATG</v>
          </cell>
          <cell r="C17" t="str">
            <v>Trained teachers in secondary education (% of total teachers)</v>
          </cell>
          <cell r="D17" t="str">
            <v>SE.SEC.TCAQ.ZS</v>
          </cell>
          <cell r="AS17">
            <v>47.208118438720703</v>
          </cell>
          <cell r="BB17">
            <v>41.297939300537102</v>
          </cell>
          <cell r="BC17">
            <v>42.939479827880902</v>
          </cell>
          <cell r="BD17">
            <v>47.025501251220703</v>
          </cell>
          <cell r="BG17">
            <v>55.192878723144503</v>
          </cell>
          <cell r="BH17">
            <v>46.922019958496101</v>
          </cell>
          <cell r="BI17">
            <v>51.3797607421875</v>
          </cell>
          <cell r="BJ17">
            <v>51.168510437011697</v>
          </cell>
          <cell r="BK17">
            <v>47.692310333252003</v>
          </cell>
        </row>
        <row r="18">
          <cell r="A18" t="str">
            <v>Australia</v>
          </cell>
          <cell r="B18" t="str">
            <v>AUS</v>
          </cell>
          <cell r="C18" t="str">
            <v>Trained teachers in secondary education (% of total teachers)</v>
          </cell>
          <cell r="D18" t="str">
            <v>SE.SEC.TCAQ.ZS</v>
          </cell>
        </row>
        <row r="19">
          <cell r="A19" t="str">
            <v>Austria</v>
          </cell>
          <cell r="B19" t="str">
            <v>AUT</v>
          </cell>
          <cell r="C19" t="str">
            <v>Trained teachers in secondary education (% of total teachers)</v>
          </cell>
          <cell r="D19" t="str">
            <v>SE.SEC.TCAQ.ZS</v>
          </cell>
        </row>
        <row r="20">
          <cell r="A20" t="str">
            <v>Azerbaijan</v>
          </cell>
          <cell r="B20" t="str">
            <v>AZE</v>
          </cell>
          <cell r="C20" t="str">
            <v>Trained teachers in secondary education (% of total teachers)</v>
          </cell>
          <cell r="D20" t="str">
            <v>SE.SEC.TCAQ.ZS</v>
          </cell>
        </row>
        <row r="21">
          <cell r="A21" t="str">
            <v>Burundi</v>
          </cell>
          <cell r="B21" t="str">
            <v>BDI</v>
          </cell>
          <cell r="C21" t="str">
            <v>Trained teachers in secondary education (% of total teachers)</v>
          </cell>
          <cell r="D21" t="str">
            <v>SE.SEC.TCAQ.ZS</v>
          </cell>
          <cell r="AV21">
            <v>36.892780303955099</v>
          </cell>
          <cell r="BD21">
            <v>72.378158569335895</v>
          </cell>
          <cell r="BE21">
            <v>74.895690917968807</v>
          </cell>
          <cell r="BH21">
            <v>100</v>
          </cell>
          <cell r="BI21">
            <v>100</v>
          </cell>
          <cell r="BK21">
            <v>100</v>
          </cell>
        </row>
        <row r="22">
          <cell r="A22" t="str">
            <v>Belgium</v>
          </cell>
          <cell r="B22" t="str">
            <v>BEL</v>
          </cell>
          <cell r="C22" t="str">
            <v>Trained teachers in secondary education (% of total teachers)</v>
          </cell>
          <cell r="D22" t="str">
            <v>SE.SEC.TCAQ.ZS</v>
          </cell>
        </row>
        <row r="23">
          <cell r="A23" t="str">
            <v>Benin</v>
          </cell>
          <cell r="B23" t="str">
            <v>BEN</v>
          </cell>
          <cell r="C23" t="str">
            <v>Trained teachers in secondary education (% of total teachers)</v>
          </cell>
          <cell r="D23" t="str">
            <v>SE.SEC.TCAQ.ZS</v>
          </cell>
          <cell r="AS23">
            <v>37.366111755371101</v>
          </cell>
          <cell r="BH23">
            <v>20.0265598297119</v>
          </cell>
          <cell r="BI23">
            <v>18.0283603668213</v>
          </cell>
          <cell r="BM23">
            <v>33.967411041259801</v>
          </cell>
        </row>
        <row r="24">
          <cell r="A24" t="str">
            <v>Burkina Faso</v>
          </cell>
          <cell r="B24" t="str">
            <v>BFA</v>
          </cell>
          <cell r="C24" t="str">
            <v>Trained teachers in secondary education (% of total teachers)</v>
          </cell>
          <cell r="D24" t="str">
            <v>SE.SEC.TCAQ.ZS</v>
          </cell>
          <cell r="BB24">
            <v>50.035610198974602</v>
          </cell>
          <cell r="BD24">
            <v>48.033668518066399</v>
          </cell>
          <cell r="BE24">
            <v>48.329700469970703</v>
          </cell>
          <cell r="BF24">
            <v>48.861831665039098</v>
          </cell>
          <cell r="BG24">
            <v>46.910999298095703</v>
          </cell>
          <cell r="BH24">
            <v>59.9629516601563</v>
          </cell>
          <cell r="BI24">
            <v>59.521808624267599</v>
          </cell>
          <cell r="BJ24">
            <v>58.233970642089801</v>
          </cell>
          <cell r="BK24">
            <v>59.750568389892599</v>
          </cell>
          <cell r="BL24">
            <v>60.834438323974602</v>
          </cell>
          <cell r="BM24">
            <v>63.985610961914098</v>
          </cell>
        </row>
        <row r="25">
          <cell r="A25" t="str">
            <v>Bangladesh</v>
          </cell>
          <cell r="B25" t="str">
            <v>BGD</v>
          </cell>
          <cell r="C25" t="str">
            <v>Trained teachers in secondary education (% of total teachers)</v>
          </cell>
          <cell r="D25" t="str">
            <v>SE.SEC.TCAQ.ZS</v>
          </cell>
          <cell r="BE25">
            <v>56.171028137207003</v>
          </cell>
          <cell r="BF25">
            <v>58.036689758300803</v>
          </cell>
          <cell r="BI25">
            <v>62.6054496765137</v>
          </cell>
          <cell r="BJ25">
            <v>66.451461791992202</v>
          </cell>
          <cell r="BM25">
            <v>61.672618865966797</v>
          </cell>
        </row>
        <row r="26">
          <cell r="A26" t="str">
            <v>Bulgaria</v>
          </cell>
          <cell r="B26" t="str">
            <v>BGR</v>
          </cell>
          <cell r="C26" t="str">
            <v>Trained teachers in secondary education (% of total teachers)</v>
          </cell>
          <cell r="D26" t="str">
            <v>SE.SEC.TCAQ.ZS</v>
          </cell>
        </row>
        <row r="27">
          <cell r="A27" t="str">
            <v>Bahrain</v>
          </cell>
          <cell r="B27" t="str">
            <v>BHR</v>
          </cell>
          <cell r="C27" t="str">
            <v>Trained teachers in secondary education (% of total teachers)</v>
          </cell>
          <cell r="D27" t="str">
            <v>SE.SEC.TCAQ.ZS</v>
          </cell>
          <cell r="BD27">
            <v>81.131843566894503</v>
          </cell>
          <cell r="BE27">
            <v>82.546836853027301</v>
          </cell>
          <cell r="BF27">
            <v>82.988533020019503</v>
          </cell>
          <cell r="BG27">
            <v>83.267669677734403</v>
          </cell>
          <cell r="BH27">
            <v>83.187538146972699</v>
          </cell>
          <cell r="BI27">
            <v>84.728759765625</v>
          </cell>
          <cell r="BJ27">
            <v>84.738372802734403</v>
          </cell>
          <cell r="BK27">
            <v>100</v>
          </cell>
          <cell r="BL27">
            <v>100</v>
          </cell>
          <cell r="BM27">
            <v>100</v>
          </cell>
        </row>
        <row r="28">
          <cell r="A28" t="str">
            <v>Bahamas, The</v>
          </cell>
          <cell r="B28" t="str">
            <v>BHS</v>
          </cell>
          <cell r="C28" t="str">
            <v>Trained teachers in secondary education (% of total teachers)</v>
          </cell>
          <cell r="D28" t="str">
            <v>SE.SEC.TCAQ.ZS</v>
          </cell>
          <cell r="AU28">
            <v>98.735359191894503</v>
          </cell>
          <cell r="AX28">
            <v>90.613113403320298</v>
          </cell>
          <cell r="AY28">
            <v>89.800697326660199</v>
          </cell>
          <cell r="AZ28">
            <v>85.939743041992202</v>
          </cell>
          <cell r="BA28">
            <v>87.407951354980497</v>
          </cell>
          <cell r="BB28">
            <v>85.971221923828097</v>
          </cell>
          <cell r="BC28">
            <v>89.002471923828097</v>
          </cell>
          <cell r="BD28">
            <v>85.843978881835895</v>
          </cell>
          <cell r="BE28">
            <v>82.200088500976605</v>
          </cell>
          <cell r="BF28">
            <v>79.860252380371094</v>
          </cell>
          <cell r="BG28">
            <v>81.531181335449205</v>
          </cell>
          <cell r="BH28">
            <v>84.668190002441406</v>
          </cell>
          <cell r="BI28">
            <v>84.838439941406307</v>
          </cell>
          <cell r="BJ28">
            <v>84.668190002441406</v>
          </cell>
          <cell r="BK28">
            <v>83.054779052734403</v>
          </cell>
        </row>
        <row r="29">
          <cell r="A29" t="str">
            <v>Bosnia and Herzegovina</v>
          </cell>
          <cell r="B29" t="str">
            <v>BIH</v>
          </cell>
          <cell r="C29" t="str">
            <v>Trained teachers in secondary education (% of total teachers)</v>
          </cell>
          <cell r="D29" t="str">
            <v>SE.SEC.TCAQ.ZS</v>
          </cell>
        </row>
        <row r="30">
          <cell r="A30" t="str">
            <v>Belarus</v>
          </cell>
          <cell r="B30" t="str">
            <v>BLR</v>
          </cell>
          <cell r="C30" t="str">
            <v>Trained teachers in secondary education (% of total teachers)</v>
          </cell>
          <cell r="D30" t="str">
            <v>SE.SEC.TCAQ.ZS</v>
          </cell>
          <cell r="BF30">
            <v>95.496536254882798</v>
          </cell>
          <cell r="BG30">
            <v>96.0267333984375</v>
          </cell>
          <cell r="BH30">
            <v>96.035209655761705</v>
          </cell>
          <cell r="BI30">
            <v>96.099357604980497</v>
          </cell>
          <cell r="BJ30">
            <v>96.440147399902301</v>
          </cell>
          <cell r="BK30">
            <v>96.613700866699205</v>
          </cell>
        </row>
        <row r="31">
          <cell r="A31" t="str">
            <v>Belize</v>
          </cell>
          <cell r="B31" t="str">
            <v>BLZ</v>
          </cell>
          <cell r="C31" t="str">
            <v>Trained teachers in secondary education (% of total teachers)</v>
          </cell>
          <cell r="D31" t="str">
            <v>SE.SEC.TCAQ.ZS</v>
          </cell>
          <cell r="AS31">
            <v>54.417671203613303</v>
          </cell>
          <cell r="AT31">
            <v>39.024391174316399</v>
          </cell>
          <cell r="AV31">
            <v>40.901641845703097</v>
          </cell>
          <cell r="AW31">
            <v>46.204189300537102</v>
          </cell>
          <cell r="AY31">
            <v>35.841468811035199</v>
          </cell>
          <cell r="AZ31">
            <v>36.915370941162102</v>
          </cell>
          <cell r="BA31">
            <v>34.713901519775398</v>
          </cell>
          <cell r="BB31">
            <v>33.931400299072301</v>
          </cell>
          <cell r="BC31">
            <v>37.801750183105497</v>
          </cell>
          <cell r="BD31">
            <v>35.922328948974602</v>
          </cell>
          <cell r="BE31">
            <v>38.935569763183601</v>
          </cell>
          <cell r="BF31">
            <v>35.444229125976598</v>
          </cell>
          <cell r="BG31">
            <v>38.758621215820298</v>
          </cell>
          <cell r="BH31">
            <v>47.157619476318402</v>
          </cell>
          <cell r="BI31">
            <v>54.080718994140597</v>
          </cell>
          <cell r="BJ31">
            <v>50.274730682372997</v>
          </cell>
          <cell r="BK31">
            <v>61.292999267578097</v>
          </cell>
          <cell r="BL31">
            <v>65.807769775390597</v>
          </cell>
          <cell r="BM31">
            <v>70.110252380371094</v>
          </cell>
        </row>
        <row r="32">
          <cell r="A32" t="str">
            <v>Bermuda</v>
          </cell>
          <cell r="B32" t="str">
            <v>BMU</v>
          </cell>
          <cell r="C32" t="str">
            <v>Trained teachers in secondary education (% of total teachers)</v>
          </cell>
          <cell r="D32" t="str">
            <v>SE.SEC.TCAQ.ZS</v>
          </cell>
          <cell r="AT32">
            <v>100</v>
          </cell>
          <cell r="AU32">
            <v>100</v>
          </cell>
          <cell r="AV32">
            <v>100</v>
          </cell>
          <cell r="AW32">
            <v>100</v>
          </cell>
          <cell r="AX32">
            <v>100</v>
          </cell>
          <cell r="AY32">
            <v>100</v>
          </cell>
          <cell r="BD32">
            <v>100</v>
          </cell>
          <cell r="BE32">
            <v>100</v>
          </cell>
          <cell r="BG32">
            <v>100</v>
          </cell>
          <cell r="BI32">
            <v>100</v>
          </cell>
        </row>
        <row r="33">
          <cell r="A33" t="str">
            <v>Bolivia</v>
          </cell>
          <cell r="B33" t="str">
            <v>BOL</v>
          </cell>
          <cell r="C33" t="str">
            <v>Trained teachers in secondary education (% of total teachers)</v>
          </cell>
          <cell r="D33" t="str">
            <v>SE.SEC.TCAQ.ZS</v>
          </cell>
          <cell r="BF33">
            <v>80.220451354980497</v>
          </cell>
          <cell r="BG33">
            <v>83.317848205566406</v>
          </cell>
          <cell r="BH33">
            <v>83.538589477539105</v>
          </cell>
          <cell r="BI33">
            <v>83.861610412597699</v>
          </cell>
          <cell r="BJ33">
            <v>86.091270446777301</v>
          </cell>
          <cell r="BK33">
            <v>88.675003051757798</v>
          </cell>
        </row>
        <row r="34">
          <cell r="A34" t="str">
            <v>Brazil</v>
          </cell>
          <cell r="B34" t="str">
            <v>BRA</v>
          </cell>
          <cell r="C34" t="str">
            <v>Trained teachers in secondary education (% of total teachers)</v>
          </cell>
          <cell r="D34" t="str">
            <v>SE.SEC.TCAQ.ZS</v>
          </cell>
        </row>
        <row r="35">
          <cell r="A35" t="str">
            <v>Barbados</v>
          </cell>
          <cell r="B35" t="str">
            <v>BRB</v>
          </cell>
          <cell r="C35" t="str">
            <v>Trained teachers in secondary education (% of total teachers)</v>
          </cell>
          <cell r="D35" t="str">
            <v>SE.SEC.TCAQ.ZS</v>
          </cell>
          <cell r="AR35">
            <v>63.821140289306598</v>
          </cell>
          <cell r="AS35">
            <v>66.831283569335895</v>
          </cell>
          <cell r="AT35">
            <v>71.074378967285199</v>
          </cell>
          <cell r="AU35">
            <v>75.037712097167997</v>
          </cell>
          <cell r="AV35">
            <v>77.842140197753906</v>
          </cell>
          <cell r="AW35">
            <v>62.816459655761697</v>
          </cell>
          <cell r="AX35">
            <v>60.4599418640137</v>
          </cell>
          <cell r="AY35">
            <v>57.132869720458999</v>
          </cell>
          <cell r="BG35">
            <v>53.616458892822301</v>
          </cell>
          <cell r="BH35">
            <v>52.303749084472699</v>
          </cell>
          <cell r="BI35">
            <v>54.894779205322301</v>
          </cell>
          <cell r="BJ35">
            <v>47.402011871337898</v>
          </cell>
          <cell r="BK35">
            <v>48.854259490966797</v>
          </cell>
          <cell r="BL35">
            <v>51.923080444335902</v>
          </cell>
          <cell r="BM35">
            <v>52.1922416687012</v>
          </cell>
        </row>
        <row r="36">
          <cell r="A36" t="str">
            <v>Brunei Darussalam</v>
          </cell>
          <cell r="B36" t="str">
            <v>BRN</v>
          </cell>
          <cell r="C36" t="str">
            <v>Trained teachers in secondary education (% of total teachers)</v>
          </cell>
          <cell r="D36" t="str">
            <v>SE.SEC.TCAQ.ZS</v>
          </cell>
          <cell r="AX36">
            <v>85.172409057617202</v>
          </cell>
          <cell r="AY36">
            <v>90.458282470703097</v>
          </cell>
          <cell r="AZ36">
            <v>81.633132934570298</v>
          </cell>
          <cell r="BA36">
            <v>90.831268310546903</v>
          </cell>
          <cell r="BB36">
            <v>88.415557861328097</v>
          </cell>
          <cell r="BD36">
            <v>90.881942749023395</v>
          </cell>
          <cell r="BE36">
            <v>92.353622436523395</v>
          </cell>
          <cell r="BF36">
            <v>87.782806396484403</v>
          </cell>
          <cell r="BG36">
            <v>91.360328674316406</v>
          </cell>
          <cell r="BH36">
            <v>90.667663574218807</v>
          </cell>
          <cell r="BI36">
            <v>91.132820129394503</v>
          </cell>
          <cell r="BJ36">
            <v>89.943153381347699</v>
          </cell>
          <cell r="BK36">
            <v>89.082717895507798</v>
          </cell>
          <cell r="BL36">
            <v>90.329376220703097</v>
          </cell>
          <cell r="BM36">
            <v>86.678199768066406</v>
          </cell>
        </row>
        <row r="37">
          <cell r="A37" t="str">
            <v>Bhutan</v>
          </cell>
          <cell r="B37" t="str">
            <v>BTN</v>
          </cell>
          <cell r="C37" t="str">
            <v>Trained teachers in secondary education (% of total teachers)</v>
          </cell>
          <cell r="D37" t="str">
            <v>SE.SEC.TCAQ.ZS</v>
          </cell>
          <cell r="AR37">
            <v>100</v>
          </cell>
          <cell r="BA37">
            <v>83.272560119628906</v>
          </cell>
          <cell r="BH37">
            <v>100</v>
          </cell>
          <cell r="BI37">
            <v>100</v>
          </cell>
          <cell r="BJ37">
            <v>100</v>
          </cell>
          <cell r="BK37">
            <v>100</v>
          </cell>
        </row>
        <row r="38">
          <cell r="A38" t="str">
            <v>Botswana</v>
          </cell>
          <cell r="B38" t="str">
            <v>BWA</v>
          </cell>
          <cell r="C38" t="str">
            <v>Trained teachers in secondary education (% of total teachers)</v>
          </cell>
          <cell r="D38" t="str">
            <v>SE.SEC.TCAQ.ZS</v>
          </cell>
          <cell r="AQ38">
            <v>81.763587951660199</v>
          </cell>
          <cell r="AR38">
            <v>83.796051025390597</v>
          </cell>
          <cell r="AS38">
            <v>87.522636413574205</v>
          </cell>
          <cell r="AT38">
            <v>91.239051818847699</v>
          </cell>
          <cell r="AU38">
            <v>94.9642333984375</v>
          </cell>
          <cell r="AV38">
            <v>95.556930541992202</v>
          </cell>
          <cell r="AW38">
            <v>90.372520446777301</v>
          </cell>
          <cell r="AX38">
            <v>96.958358764648395</v>
          </cell>
          <cell r="AY38">
            <v>98.909461975097699</v>
          </cell>
          <cell r="AZ38">
            <v>99.124168395996094</v>
          </cell>
          <cell r="BE38">
            <v>99.786949157714801</v>
          </cell>
          <cell r="BF38">
            <v>99.631568908691406</v>
          </cell>
          <cell r="BG38">
            <v>99.563758850097699</v>
          </cell>
          <cell r="BH38">
            <v>99.309898376464801</v>
          </cell>
          <cell r="BJ38">
            <v>99.834358215332003</v>
          </cell>
        </row>
        <row r="39">
          <cell r="A39" t="str">
            <v>Central African Republic</v>
          </cell>
          <cell r="B39" t="str">
            <v>CAF</v>
          </cell>
          <cell r="C39" t="str">
            <v>Trained teachers in secondary education (% of total teachers)</v>
          </cell>
          <cell r="D39" t="str">
            <v>SE.SEC.TCAQ.ZS</v>
          </cell>
          <cell r="BI39">
            <v>45.353919982910199</v>
          </cell>
        </row>
        <row r="40">
          <cell r="A40" t="str">
            <v>Canada</v>
          </cell>
          <cell r="B40" t="str">
            <v>CAN</v>
          </cell>
          <cell r="C40" t="str">
            <v>Trained teachers in secondary education (% of total teachers)</v>
          </cell>
          <cell r="D40" t="str">
            <v>SE.SEC.TCAQ.ZS</v>
          </cell>
        </row>
        <row r="41">
          <cell r="A41" t="str">
            <v>Central Europe and the Baltics</v>
          </cell>
          <cell r="B41" t="str">
            <v>CEB</v>
          </cell>
          <cell r="C41" t="str">
            <v>Trained teachers in secondary education (% of total teachers)</v>
          </cell>
          <cell r="D41" t="str">
            <v>SE.SEC.TCAQ.ZS</v>
          </cell>
          <cell r="BJ41">
            <v>84.018562316894503</v>
          </cell>
          <cell r="BK41">
            <v>89.012069702148395</v>
          </cell>
          <cell r="BL41">
            <v>89.706939697265597</v>
          </cell>
          <cell r="BM41">
            <v>89.401893615722699</v>
          </cell>
        </row>
        <row r="42">
          <cell r="A42" t="str">
            <v>Switzerland</v>
          </cell>
          <cell r="B42" t="str">
            <v>CHE</v>
          </cell>
          <cell r="C42" t="str">
            <v>Trained teachers in secondary education (% of total teachers)</v>
          </cell>
          <cell r="D42" t="str">
            <v>SE.SEC.TCAQ.ZS</v>
          </cell>
        </row>
        <row r="43">
          <cell r="A43" t="str">
            <v>Channel Islands</v>
          </cell>
          <cell r="B43" t="str">
            <v>CHI</v>
          </cell>
          <cell r="C43" t="str">
            <v>Trained teachers in secondary education (% of total teachers)</v>
          </cell>
          <cell r="D43" t="str">
            <v>SE.SEC.TCAQ.ZS</v>
          </cell>
        </row>
        <row r="44">
          <cell r="A44" t="str">
            <v>Chile</v>
          </cell>
          <cell r="B44" t="str">
            <v>CHL</v>
          </cell>
          <cell r="C44" t="str">
            <v>Trained teachers in secondary education (% of total teachers)</v>
          </cell>
          <cell r="D44" t="str">
            <v>SE.SEC.TCAQ.ZS</v>
          </cell>
        </row>
        <row r="45">
          <cell r="A45" t="str">
            <v>China</v>
          </cell>
          <cell r="B45" t="str">
            <v>CHN</v>
          </cell>
          <cell r="C45" t="str">
            <v>Trained teachers in secondary education (% of total teachers)</v>
          </cell>
          <cell r="D45" t="str">
            <v>SE.SEC.TCAQ.ZS</v>
          </cell>
        </row>
        <row r="46">
          <cell r="A46" t="str">
            <v>Cote d'Ivoire</v>
          </cell>
          <cell r="B46" t="str">
            <v>CIV</v>
          </cell>
          <cell r="C46" t="str">
            <v>Trained teachers in secondary education (% of total teachers)</v>
          </cell>
          <cell r="D46" t="str">
            <v>SE.SEC.TCAQ.ZS</v>
          </cell>
          <cell r="BG46">
            <v>100</v>
          </cell>
          <cell r="BI46">
            <v>100</v>
          </cell>
          <cell r="BK46">
            <v>100</v>
          </cell>
          <cell r="BL46">
            <v>100</v>
          </cell>
        </row>
        <row r="47">
          <cell r="A47" t="str">
            <v>Cameroon</v>
          </cell>
          <cell r="B47" t="str">
            <v>CMR</v>
          </cell>
          <cell r="C47" t="str">
            <v>Trained teachers in secondary education (% of total teachers)</v>
          </cell>
          <cell r="D47" t="str">
            <v>SE.SEC.TCAQ.ZS</v>
          </cell>
          <cell r="BF47">
            <v>45.642448425292997</v>
          </cell>
          <cell r="BG47">
            <v>53.644260406494098</v>
          </cell>
          <cell r="BH47">
            <v>53.151649475097699</v>
          </cell>
        </row>
        <row r="48">
          <cell r="A48" t="str">
            <v>Congo, Dem. Rep.</v>
          </cell>
          <cell r="B48" t="str">
            <v>COD</v>
          </cell>
          <cell r="C48" t="str">
            <v>Trained teachers in secondary education (% of total teachers)</v>
          </cell>
          <cell r="D48" t="str">
            <v>SE.SEC.TCAQ.ZS</v>
          </cell>
          <cell r="BC48">
            <v>32.517860412597699</v>
          </cell>
          <cell r="BE48">
            <v>21.6698398590088</v>
          </cell>
          <cell r="BF48">
            <v>21.6622104644775</v>
          </cell>
          <cell r="BG48">
            <v>23.522289276123001</v>
          </cell>
          <cell r="BK48">
            <v>58.0000190734863</v>
          </cell>
        </row>
        <row r="49">
          <cell r="A49" t="str">
            <v>Congo, Rep.</v>
          </cell>
          <cell r="B49" t="str">
            <v>COG</v>
          </cell>
          <cell r="C49" t="str">
            <v>Trained teachers in secondary education (% of total teachers)</v>
          </cell>
          <cell r="D49" t="str">
            <v>SE.SEC.TCAQ.ZS</v>
          </cell>
          <cell r="BE49">
            <v>59.2127685546875</v>
          </cell>
        </row>
        <row r="50">
          <cell r="A50" t="str">
            <v>Colombia</v>
          </cell>
          <cell r="B50" t="str">
            <v>COL</v>
          </cell>
          <cell r="C50" t="str">
            <v>Trained teachers in secondary education (% of total teachers)</v>
          </cell>
          <cell r="D50" t="str">
            <v>SE.SEC.TCAQ.ZS</v>
          </cell>
          <cell r="AZ50">
            <v>96.446998596191406</v>
          </cell>
          <cell r="BB50">
            <v>96.437316894531307</v>
          </cell>
          <cell r="BC50">
            <v>96.449951171875</v>
          </cell>
          <cell r="BD50">
            <v>97.190467834472699</v>
          </cell>
          <cell r="BE50">
            <v>97.443122863769503</v>
          </cell>
          <cell r="BF50">
            <v>98.251472473144503</v>
          </cell>
          <cell r="BG50">
            <v>99.066970825195298</v>
          </cell>
          <cell r="BH50">
            <v>97.527076721191406</v>
          </cell>
          <cell r="BI50">
            <v>98.145187377929702</v>
          </cell>
          <cell r="BJ50">
            <v>98.340873718261705</v>
          </cell>
          <cell r="BL50">
            <v>99.157417297363295</v>
          </cell>
        </row>
        <row r="51">
          <cell r="A51" t="str">
            <v>Comoros</v>
          </cell>
          <cell r="B51" t="str">
            <v>COM</v>
          </cell>
          <cell r="C51" t="str">
            <v>Trained teachers in secondary education (% of total teachers)</v>
          </cell>
          <cell r="D51" t="str">
            <v>SE.SEC.TCAQ.ZS</v>
          </cell>
          <cell r="AV51">
            <v>51.1915283203125</v>
          </cell>
          <cell r="BI51">
            <v>27.129030227661101</v>
          </cell>
          <cell r="BJ51">
            <v>22.780220031738299</v>
          </cell>
        </row>
        <row r="52">
          <cell r="A52" t="str">
            <v>Cabo Verde</v>
          </cell>
          <cell r="B52" t="str">
            <v>CPV</v>
          </cell>
          <cell r="C52" t="str">
            <v>Trained teachers in secondary education (% of total teachers)</v>
          </cell>
          <cell r="D52" t="str">
            <v>SE.SEC.TCAQ.ZS</v>
          </cell>
          <cell r="AV52">
            <v>61.979911804199197</v>
          </cell>
          <cell r="AW52">
            <v>60.693111419677699</v>
          </cell>
          <cell r="AX52">
            <v>62.070499420166001</v>
          </cell>
          <cell r="AZ52">
            <v>75.492958068847699</v>
          </cell>
          <cell r="BA52">
            <v>78.956680297851605</v>
          </cell>
          <cell r="BB52">
            <v>80.785369873046903</v>
          </cell>
          <cell r="BC52">
            <v>81.260650634765597</v>
          </cell>
          <cell r="BE52">
            <v>86.093788146972699</v>
          </cell>
          <cell r="BG52">
            <v>86.883049011230497</v>
          </cell>
          <cell r="BI52">
            <v>89.963958740234403</v>
          </cell>
          <cell r="BJ52">
            <v>93.689453125</v>
          </cell>
          <cell r="BK52">
            <v>96.011558532714801</v>
          </cell>
          <cell r="BL52">
            <v>95.597480773925795</v>
          </cell>
        </row>
        <row r="53">
          <cell r="A53" t="str">
            <v>Costa Rica</v>
          </cell>
          <cell r="B53" t="str">
            <v>CRI</v>
          </cell>
          <cell r="C53" t="str">
            <v>Trained teachers in secondary education (% of total teachers)</v>
          </cell>
          <cell r="D53" t="str">
            <v>SE.SEC.TCAQ.ZS</v>
          </cell>
          <cell r="AR53">
            <v>80.365089416503906</v>
          </cell>
          <cell r="AT53">
            <v>84.633110046386705</v>
          </cell>
          <cell r="AU53">
            <v>84.477607727050795</v>
          </cell>
          <cell r="AY53">
            <v>80.249031066894503</v>
          </cell>
          <cell r="AZ53">
            <v>85.490829467773395</v>
          </cell>
          <cell r="BA53">
            <v>83.279251098632798</v>
          </cell>
          <cell r="BB53">
            <v>86.105369567871094</v>
          </cell>
          <cell r="BC53">
            <v>87.925483703613295</v>
          </cell>
          <cell r="BD53">
            <v>89.680198669433594</v>
          </cell>
          <cell r="BF53">
            <v>95.755508422851605</v>
          </cell>
          <cell r="BG53">
            <v>95.669403076171903</v>
          </cell>
          <cell r="BH53">
            <v>96.316841125488295</v>
          </cell>
          <cell r="BI53">
            <v>96.198600769042997</v>
          </cell>
          <cell r="BJ53">
            <v>95.272270202636705</v>
          </cell>
          <cell r="BK53">
            <v>96.050056457519503</v>
          </cell>
          <cell r="BL53">
            <v>97.002220153808594</v>
          </cell>
          <cell r="BM53">
            <v>96.685096740722699</v>
          </cell>
        </row>
        <row r="54">
          <cell r="A54" t="str">
            <v>Caribbean small states</v>
          </cell>
          <cell r="B54" t="str">
            <v>CSS</v>
          </cell>
          <cell r="C54" t="str">
            <v>Trained teachers in secondary education (% of total teachers)</v>
          </cell>
          <cell r="D54" t="str">
            <v>SE.SEC.TCAQ.ZS</v>
          </cell>
          <cell r="AU54">
            <v>77.309272766113295</v>
          </cell>
          <cell r="AV54">
            <v>78.049171447753906</v>
          </cell>
          <cell r="AW54">
            <v>73.892791748046903</v>
          </cell>
          <cell r="AX54">
            <v>71.901657104492202</v>
          </cell>
          <cell r="AY54">
            <v>71.151206970214801</v>
          </cell>
          <cell r="AZ54">
            <v>70.757080078125</v>
          </cell>
          <cell r="BA54">
            <v>66.475151062011705</v>
          </cell>
          <cell r="BB54">
            <v>62.934921264648402</v>
          </cell>
          <cell r="BC54">
            <v>61.249610900878899</v>
          </cell>
          <cell r="BD54">
            <v>65.704582214355497</v>
          </cell>
          <cell r="BE54">
            <v>67.316658020019503</v>
          </cell>
          <cell r="BF54">
            <v>67.133720397949205</v>
          </cell>
          <cell r="BG54">
            <v>68.649940490722699</v>
          </cell>
          <cell r="BH54">
            <v>69.542167663574205</v>
          </cell>
          <cell r="BI54">
            <v>73.314689636230497</v>
          </cell>
          <cell r="BJ54">
            <v>74.243919372558594</v>
          </cell>
          <cell r="BK54">
            <v>73.163406372070298</v>
          </cell>
          <cell r="BL54">
            <v>72.721160888671903</v>
          </cell>
          <cell r="BM54">
            <v>72.835136413574205</v>
          </cell>
        </row>
        <row r="55">
          <cell r="A55" t="str">
            <v>Cuba</v>
          </cell>
          <cell r="B55" t="str">
            <v>CUB</v>
          </cell>
          <cell r="C55" t="str">
            <v>Trained teachers in secondary education (% of total teachers)</v>
          </cell>
          <cell r="D55" t="str">
            <v>SE.SEC.TCAQ.ZS</v>
          </cell>
          <cell r="AR55">
            <v>94.444267272949205</v>
          </cell>
          <cell r="AS55">
            <v>87.158592224121094</v>
          </cell>
          <cell r="AT55">
            <v>94.091842651367202</v>
          </cell>
          <cell r="AU55">
            <v>84.124038696289105</v>
          </cell>
          <cell r="AV55">
            <v>84.560539245605497</v>
          </cell>
          <cell r="AW55">
            <v>78.53955078125</v>
          </cell>
          <cell r="AX55">
            <v>100</v>
          </cell>
          <cell r="AY55">
            <v>100</v>
          </cell>
          <cell r="AZ55">
            <v>100</v>
          </cell>
          <cell r="BA55">
            <v>100</v>
          </cell>
          <cell r="BB55">
            <v>100</v>
          </cell>
          <cell r="BC55">
            <v>100</v>
          </cell>
          <cell r="BD55">
            <v>100</v>
          </cell>
          <cell r="BE55">
            <v>100</v>
          </cell>
          <cell r="BF55">
            <v>100</v>
          </cell>
          <cell r="BG55">
            <v>100</v>
          </cell>
          <cell r="BH55">
            <v>100</v>
          </cell>
          <cell r="BI55">
            <v>100</v>
          </cell>
          <cell r="BJ55">
            <v>100</v>
          </cell>
          <cell r="BK55">
            <v>100</v>
          </cell>
          <cell r="BL55">
            <v>100</v>
          </cell>
          <cell r="BM55">
            <v>100</v>
          </cell>
        </row>
        <row r="56">
          <cell r="A56" t="str">
            <v>Curacao</v>
          </cell>
          <cell r="B56" t="str">
            <v>CUW</v>
          </cell>
          <cell r="C56" t="str">
            <v>Trained teachers in secondary education (% of total teachers)</v>
          </cell>
          <cell r="D56" t="str">
            <v>SE.SEC.TCAQ.ZS</v>
          </cell>
        </row>
        <row r="57">
          <cell r="A57" t="str">
            <v>Cayman Islands</v>
          </cell>
          <cell r="B57" t="str">
            <v>CYM</v>
          </cell>
          <cell r="C57" t="str">
            <v>Trained teachers in secondary education (% of total teachers)</v>
          </cell>
          <cell r="D57" t="str">
            <v>SE.SEC.TCAQ.ZS</v>
          </cell>
          <cell r="AR57">
            <v>100</v>
          </cell>
          <cell r="AS57">
            <v>100</v>
          </cell>
          <cell r="AT57">
            <v>100</v>
          </cell>
          <cell r="AW57">
            <v>99.581588745117202</v>
          </cell>
          <cell r="AX57">
            <v>99.636360168457003</v>
          </cell>
          <cell r="AY57">
            <v>99.683540344238295</v>
          </cell>
          <cell r="BA57">
            <v>98.337951660156307</v>
          </cell>
          <cell r="BD57">
            <v>99.724517822265597</v>
          </cell>
          <cell r="BE57">
            <v>99.041526794433594</v>
          </cell>
          <cell r="BK57">
            <v>100</v>
          </cell>
          <cell r="BM57">
            <v>99.971023559570298</v>
          </cell>
        </row>
        <row r="58">
          <cell r="A58" t="str">
            <v>Cyprus</v>
          </cell>
          <cell r="B58" t="str">
            <v>CYP</v>
          </cell>
          <cell r="C58" t="str">
            <v>Trained teachers in secondary education (% of total teachers)</v>
          </cell>
          <cell r="D58" t="str">
            <v>SE.SEC.TCAQ.ZS</v>
          </cell>
        </row>
        <row r="59">
          <cell r="A59" t="str">
            <v>Czech Republic</v>
          </cell>
          <cell r="B59" t="str">
            <v>CZE</v>
          </cell>
          <cell r="C59" t="str">
            <v>Trained teachers in secondary education (% of total teachers)</v>
          </cell>
          <cell r="D59" t="str">
            <v>SE.SEC.TCAQ.ZS</v>
          </cell>
        </row>
        <row r="60">
          <cell r="A60" t="str">
            <v>Germany</v>
          </cell>
          <cell r="B60" t="str">
            <v>DEU</v>
          </cell>
          <cell r="C60" t="str">
            <v>Trained teachers in secondary education (% of total teachers)</v>
          </cell>
          <cell r="D60" t="str">
            <v>SE.SEC.TCAQ.ZS</v>
          </cell>
        </row>
        <row r="61">
          <cell r="A61" t="str">
            <v>Djibouti</v>
          </cell>
          <cell r="B61" t="str">
            <v>DJI</v>
          </cell>
          <cell r="C61" t="str">
            <v>Trained teachers in secondary education (% of total teachers)</v>
          </cell>
          <cell r="D61" t="str">
            <v>SE.SEC.TCAQ.ZS</v>
          </cell>
          <cell r="BD61">
            <v>100</v>
          </cell>
          <cell r="BG61">
            <v>100</v>
          </cell>
          <cell r="BH61">
            <v>100</v>
          </cell>
        </row>
        <row r="62">
          <cell r="A62" t="str">
            <v>Dominica</v>
          </cell>
          <cell r="B62" t="str">
            <v>DMA</v>
          </cell>
          <cell r="C62" t="str">
            <v>Trained teachers in secondary education (% of total teachers)</v>
          </cell>
          <cell r="D62" t="str">
            <v>SE.SEC.TCAQ.ZS</v>
          </cell>
          <cell r="AR62">
            <v>30.585109710693398</v>
          </cell>
          <cell r="AS62">
            <v>30.924860000610401</v>
          </cell>
          <cell r="AT62">
            <v>31.5508003234863</v>
          </cell>
          <cell r="AU62">
            <v>37.923248291015597</v>
          </cell>
          <cell r="AV62">
            <v>29.782609939575199</v>
          </cell>
          <cell r="AW62">
            <v>35.9550590515137</v>
          </cell>
          <cell r="AX62">
            <v>31.25</v>
          </cell>
          <cell r="AY62">
            <v>34.285709381103501</v>
          </cell>
          <cell r="AZ62">
            <v>40.511730194091797</v>
          </cell>
          <cell r="BA62">
            <v>31.0276699066162</v>
          </cell>
          <cell r="BB62">
            <v>36.4503784179688</v>
          </cell>
          <cell r="BC62">
            <v>38.747550964355497</v>
          </cell>
          <cell r="BD62">
            <v>40.934581756591797</v>
          </cell>
          <cell r="BE62">
            <v>41.0714302062988</v>
          </cell>
          <cell r="BF62">
            <v>41.068138122558601</v>
          </cell>
          <cell r="BG62">
            <v>46.317829132080099</v>
          </cell>
          <cell r="BH62">
            <v>45.384620666503899</v>
          </cell>
          <cell r="BI62">
            <v>48.561149597167997</v>
          </cell>
          <cell r="BL62">
            <v>44.959678649902301</v>
          </cell>
          <cell r="BM62">
            <v>28.600000381469702</v>
          </cell>
        </row>
        <row r="63">
          <cell r="A63" t="str">
            <v>Denmark</v>
          </cell>
          <cell r="B63" t="str">
            <v>DNK</v>
          </cell>
          <cell r="C63" t="str">
            <v>Trained teachers in secondary education (% of total teachers)</v>
          </cell>
          <cell r="D63" t="str">
            <v>SE.SEC.TCAQ.ZS</v>
          </cell>
        </row>
        <row r="64">
          <cell r="A64" t="str">
            <v>Dominican Republic</v>
          </cell>
          <cell r="B64" t="str">
            <v>DOM</v>
          </cell>
          <cell r="C64" t="str">
            <v>Trained teachers in secondary education (% of total teachers)</v>
          </cell>
          <cell r="D64" t="str">
            <v>SE.SEC.TCAQ.ZS</v>
          </cell>
          <cell r="AW64">
            <v>73.141502380371094</v>
          </cell>
          <cell r="AX64">
            <v>84.805282592773395</v>
          </cell>
          <cell r="AY64">
            <v>79.877677917480497</v>
          </cell>
          <cell r="AZ64">
            <v>84.881736755371094</v>
          </cell>
          <cell r="BA64">
            <v>85.510169982910199</v>
          </cell>
          <cell r="BB64">
            <v>84.521102905273395</v>
          </cell>
          <cell r="BC64">
            <v>90.247482299804702</v>
          </cell>
          <cell r="BD64">
            <v>79.414489746093807</v>
          </cell>
          <cell r="BE64">
            <v>89.851799011230497</v>
          </cell>
          <cell r="BF64">
            <v>76.256568908691406</v>
          </cell>
          <cell r="BH64">
            <v>82.831398010253906</v>
          </cell>
        </row>
        <row r="65">
          <cell r="A65" t="str">
            <v>Algeria</v>
          </cell>
          <cell r="B65" t="str">
            <v>DZA</v>
          </cell>
          <cell r="C65" t="str">
            <v>Trained teachers in secondary education (% of total teachers)</v>
          </cell>
          <cell r="D65" t="str">
            <v>SE.SEC.TCAQ.ZS</v>
          </cell>
        </row>
        <row r="66">
          <cell r="A66" t="str">
            <v>East Asia &amp; Pacific (excluding high income)</v>
          </cell>
          <cell r="B66" t="str">
            <v>EAP</v>
          </cell>
          <cell r="C66" t="str">
            <v>Trained teachers in secondary education (% of total teachers)</v>
          </cell>
          <cell r="D66" t="str">
            <v>SE.SEC.TCAQ.ZS</v>
          </cell>
        </row>
        <row r="67">
          <cell r="A67" t="str">
            <v>Early-demographic dividend</v>
          </cell>
          <cell r="B67" t="str">
            <v>EAR</v>
          </cell>
          <cell r="C67" t="str">
            <v>Trained teachers in secondary education (% of total teachers)</v>
          </cell>
          <cell r="D67" t="str">
            <v>SE.SEC.TCAQ.ZS</v>
          </cell>
          <cell r="BI67">
            <v>83.810829162597699</v>
          </cell>
          <cell r="BJ67">
            <v>83.806617736816406</v>
          </cell>
          <cell r="BK67">
            <v>87.447898864746094</v>
          </cell>
          <cell r="BL67">
            <v>81.1131591796875</v>
          </cell>
          <cell r="BM67">
            <v>82.625320434570298</v>
          </cell>
        </row>
        <row r="68">
          <cell r="A68" t="str">
            <v>East Asia &amp; Pacific</v>
          </cell>
          <cell r="B68" t="str">
            <v>EAS</v>
          </cell>
          <cell r="C68" t="str">
            <v>Trained teachers in secondary education (% of total teachers)</v>
          </cell>
          <cell r="D68" t="str">
            <v>SE.SEC.TCAQ.ZS</v>
          </cell>
        </row>
        <row r="69">
          <cell r="A69" t="str">
            <v>Europe &amp; Central Asia (excluding high income)</v>
          </cell>
          <cell r="B69" t="str">
            <v>ECA</v>
          </cell>
          <cell r="C69" t="str">
            <v>Trained teachers in secondary education (% of total teachers)</v>
          </cell>
          <cell r="D69" t="str">
            <v>SE.SEC.TCAQ.ZS</v>
          </cell>
          <cell r="BK69">
            <v>86.690002441406307</v>
          </cell>
        </row>
        <row r="70">
          <cell r="A70" t="str">
            <v>Europe &amp; Central Asia</v>
          </cell>
          <cell r="B70" t="str">
            <v>ECS</v>
          </cell>
          <cell r="C70" t="str">
            <v>Trained teachers in secondary education (% of total teachers)</v>
          </cell>
          <cell r="D70" t="str">
            <v>SE.SEC.TCAQ.ZS</v>
          </cell>
        </row>
        <row r="71">
          <cell r="A71" t="str">
            <v>Ecuador</v>
          </cell>
          <cell r="B71" t="str">
            <v>ECU</v>
          </cell>
          <cell r="C71" t="str">
            <v>Trained teachers in secondary education (% of total teachers)</v>
          </cell>
          <cell r="D71" t="str">
            <v>SE.SEC.TCAQ.ZS</v>
          </cell>
          <cell r="AS71">
            <v>84.245277404785199</v>
          </cell>
          <cell r="AT71">
            <v>86.301353454589801</v>
          </cell>
          <cell r="AU71">
            <v>67.369163513183594</v>
          </cell>
          <cell r="AV71">
            <v>70.076690673828097</v>
          </cell>
          <cell r="AW71">
            <v>69.470443725585895</v>
          </cell>
          <cell r="AX71">
            <v>69.858596801757798</v>
          </cell>
          <cell r="AY71">
            <v>70.243568420410199</v>
          </cell>
          <cell r="AZ71">
            <v>70.522689819335895</v>
          </cell>
          <cell r="BL71">
            <v>74.397163391113295</v>
          </cell>
          <cell r="BM71">
            <v>74.738311767578097</v>
          </cell>
        </row>
        <row r="72">
          <cell r="A72" t="str">
            <v>Egypt, Arab Rep.</v>
          </cell>
          <cell r="B72" t="str">
            <v>EGY</v>
          </cell>
          <cell r="C72" t="str">
            <v>Trained teachers in secondary education (% of total teachers)</v>
          </cell>
          <cell r="D72" t="str">
            <v>SE.SEC.TCAQ.ZS</v>
          </cell>
          <cell r="BI72">
            <v>67.339416503906307</v>
          </cell>
          <cell r="BK72">
            <v>81.885856628417997</v>
          </cell>
          <cell r="BL72">
            <v>82.9144287109375</v>
          </cell>
        </row>
        <row r="73">
          <cell r="A73" t="str">
            <v>Euro area</v>
          </cell>
          <cell r="B73" t="str">
            <v>EMU</v>
          </cell>
          <cell r="C73" t="str">
            <v>Trained teachers in secondary education (% of total teachers)</v>
          </cell>
          <cell r="D73" t="str">
            <v>SE.SEC.TCAQ.ZS</v>
          </cell>
        </row>
        <row r="74">
          <cell r="A74" t="str">
            <v>Eritrea</v>
          </cell>
          <cell r="B74" t="str">
            <v>ERI</v>
          </cell>
          <cell r="C74" t="str">
            <v>Trained teachers in secondary education (% of total teachers)</v>
          </cell>
          <cell r="D74" t="str">
            <v>SE.SEC.TCAQ.ZS</v>
          </cell>
          <cell r="AR74">
            <v>56.453029632568402</v>
          </cell>
          <cell r="AS74">
            <v>60.615749359130902</v>
          </cell>
          <cell r="AT74">
            <v>61.955718994140597</v>
          </cell>
          <cell r="AU74">
            <v>49.660961151122997</v>
          </cell>
          <cell r="AV74">
            <v>48.075649261474602</v>
          </cell>
          <cell r="AW74">
            <v>50.0246391296387</v>
          </cell>
          <cell r="AX74">
            <v>51.100589752197301</v>
          </cell>
          <cell r="AY74">
            <v>48.925498962402301</v>
          </cell>
          <cell r="AZ74">
            <v>50.009899139404297</v>
          </cell>
          <cell r="BB74">
            <v>64.121192932128906</v>
          </cell>
          <cell r="BC74">
            <v>66.786216735839801</v>
          </cell>
          <cell r="BD74">
            <v>71.116241455078097</v>
          </cell>
          <cell r="BE74">
            <v>77.389442443847699</v>
          </cell>
          <cell r="BF74">
            <v>83.211570739746094</v>
          </cell>
        </row>
        <row r="75">
          <cell r="A75" t="str">
            <v>Spain</v>
          </cell>
          <cell r="B75" t="str">
            <v>ESP</v>
          </cell>
          <cell r="C75" t="str">
            <v>Trained teachers in secondary education (% of total teachers)</v>
          </cell>
          <cell r="D75" t="str">
            <v>SE.SEC.TCAQ.ZS</v>
          </cell>
          <cell r="AT75">
            <v>100</v>
          </cell>
          <cell r="AU75">
            <v>100</v>
          </cell>
          <cell r="AV75">
            <v>100</v>
          </cell>
          <cell r="AW75">
            <v>100</v>
          </cell>
          <cell r="AX75">
            <v>100</v>
          </cell>
          <cell r="AY75">
            <v>100</v>
          </cell>
          <cell r="AZ75">
            <v>100</v>
          </cell>
          <cell r="BA75">
            <v>100</v>
          </cell>
          <cell r="BB75">
            <v>100</v>
          </cell>
          <cell r="BC75">
            <v>100</v>
          </cell>
          <cell r="BD75">
            <v>100</v>
          </cell>
          <cell r="BE75">
            <v>100</v>
          </cell>
          <cell r="BF75">
            <v>100</v>
          </cell>
          <cell r="BG75">
            <v>100</v>
          </cell>
          <cell r="BH75">
            <v>100</v>
          </cell>
          <cell r="BI75">
            <v>100</v>
          </cell>
          <cell r="BJ75">
            <v>100</v>
          </cell>
          <cell r="BK75">
            <v>100</v>
          </cell>
          <cell r="BL75">
            <v>100</v>
          </cell>
        </row>
        <row r="76">
          <cell r="A76" t="str">
            <v>Estonia</v>
          </cell>
          <cell r="B76" t="str">
            <v>EST</v>
          </cell>
          <cell r="C76" t="str">
            <v>Trained teachers in secondary education (% of total teachers)</v>
          </cell>
          <cell r="D76" t="str">
            <v>SE.SEC.TCAQ.ZS</v>
          </cell>
        </row>
        <row r="77">
          <cell r="A77" t="str">
            <v>Ethiopia</v>
          </cell>
          <cell r="B77" t="str">
            <v>ETH</v>
          </cell>
          <cell r="C77" t="str">
            <v>Trained teachers in secondary education (% of total teachers)</v>
          </cell>
          <cell r="D77" t="str">
            <v>SE.SEC.TCAQ.ZS</v>
          </cell>
          <cell r="BA77">
            <v>64.096702575683594</v>
          </cell>
        </row>
        <row r="78">
          <cell r="A78" t="str">
            <v>European Union</v>
          </cell>
          <cell r="B78" t="str">
            <v>EUU</v>
          </cell>
          <cell r="C78" t="str">
            <v>Trained teachers in secondary education (% of total teachers)</v>
          </cell>
          <cell r="D78" t="str">
            <v>SE.SEC.TCAQ.ZS</v>
          </cell>
        </row>
        <row r="79">
          <cell r="A79" t="str">
            <v>Fragile and conflict affected situations</v>
          </cell>
          <cell r="B79" t="str">
            <v>FCS</v>
          </cell>
          <cell r="C79" t="str">
            <v>Trained teachers in secondary education (% of total teachers)</v>
          </cell>
          <cell r="D79" t="str">
            <v>SE.SEC.TCAQ.ZS</v>
          </cell>
          <cell r="BB79">
            <v>62.199150085449197</v>
          </cell>
          <cell r="BC79">
            <v>61.323268890380902</v>
          </cell>
          <cell r="BD79">
            <v>55.326011657714801</v>
          </cell>
          <cell r="BE79">
            <v>60.505668640136697</v>
          </cell>
          <cell r="BF79">
            <v>58.526870727539098</v>
          </cell>
          <cell r="BG79">
            <v>63.123611450195298</v>
          </cell>
          <cell r="BH79">
            <v>64.692863464355497</v>
          </cell>
          <cell r="BI79">
            <v>67.390403747558594</v>
          </cell>
          <cell r="BJ79">
            <v>67.836433410644503</v>
          </cell>
          <cell r="BK79">
            <v>67.757682800292997</v>
          </cell>
          <cell r="BL79">
            <v>66.999603271484403</v>
          </cell>
        </row>
        <row r="80">
          <cell r="A80" t="str">
            <v>Finland</v>
          </cell>
          <cell r="B80" t="str">
            <v>FIN</v>
          </cell>
          <cell r="C80" t="str">
            <v>Trained teachers in secondary education (% of total teachers)</v>
          </cell>
          <cell r="D80" t="str">
            <v>SE.SEC.TCAQ.ZS</v>
          </cell>
        </row>
        <row r="81">
          <cell r="A81" t="str">
            <v>Fiji</v>
          </cell>
          <cell r="B81" t="str">
            <v>FJI</v>
          </cell>
          <cell r="C81" t="str">
            <v>Trained teachers in secondary education (% of total teachers)</v>
          </cell>
          <cell r="D81" t="str">
            <v>SE.SEC.TCAQ.ZS</v>
          </cell>
          <cell r="AZ81">
            <v>96.071182250976605</v>
          </cell>
          <cell r="BD81">
            <v>100</v>
          </cell>
          <cell r="BE81">
            <v>100</v>
          </cell>
        </row>
        <row r="82">
          <cell r="A82" t="str">
            <v>France</v>
          </cell>
          <cell r="B82" t="str">
            <v>FRA</v>
          </cell>
          <cell r="C82" t="str">
            <v>Trained teachers in secondary education (% of total teachers)</v>
          </cell>
          <cell r="D82" t="str">
            <v>SE.SEC.TCAQ.ZS</v>
          </cell>
        </row>
        <row r="83">
          <cell r="A83" t="str">
            <v>Faroe Islands</v>
          </cell>
          <cell r="B83" t="str">
            <v>FRO</v>
          </cell>
          <cell r="C83" t="str">
            <v>Trained teachers in secondary education (% of total teachers)</v>
          </cell>
          <cell r="D83" t="str">
            <v>SE.SEC.TCAQ.ZS</v>
          </cell>
        </row>
        <row r="84">
          <cell r="A84" t="str">
            <v>Micronesia, Fed. Sts.</v>
          </cell>
          <cell r="B84" t="str">
            <v>FSM</v>
          </cell>
          <cell r="C84" t="str">
            <v>Trained teachers in secondary education (% of total teachers)</v>
          </cell>
          <cell r="D84" t="str">
            <v>SE.SEC.TCAQ.ZS</v>
          </cell>
        </row>
        <row r="85">
          <cell r="A85" t="str">
            <v>Gabon</v>
          </cell>
          <cell r="B85" t="str">
            <v>GAB</v>
          </cell>
          <cell r="C85" t="str">
            <v>Trained teachers in secondary education (% of total teachers)</v>
          </cell>
          <cell r="D85" t="str">
            <v>SE.SEC.TCAQ.ZS</v>
          </cell>
        </row>
        <row r="86">
          <cell r="A86" t="str">
            <v>United Kingdom</v>
          </cell>
          <cell r="B86" t="str">
            <v>GBR</v>
          </cell>
          <cell r="C86" t="str">
            <v>Trained teachers in secondary education (% of total teachers)</v>
          </cell>
          <cell r="D86" t="str">
            <v>SE.SEC.TCAQ.ZS</v>
          </cell>
        </row>
        <row r="87">
          <cell r="A87" t="str">
            <v>Georgia</v>
          </cell>
          <cell r="B87" t="str">
            <v>GEO</v>
          </cell>
          <cell r="C87" t="str">
            <v>Trained teachers in secondary education (% of total teachers)</v>
          </cell>
          <cell r="D87" t="str">
            <v>SE.SEC.TCAQ.ZS</v>
          </cell>
          <cell r="AS87">
            <v>81.957763671875</v>
          </cell>
          <cell r="BA87">
            <v>95.095191955566406</v>
          </cell>
          <cell r="BB87">
            <v>94.715042114257798</v>
          </cell>
        </row>
        <row r="88">
          <cell r="A88" t="str">
            <v>Ghana</v>
          </cell>
          <cell r="B88" t="str">
            <v>GHA</v>
          </cell>
          <cell r="C88" t="str">
            <v>Trained teachers in secondary education (% of total teachers)</v>
          </cell>
          <cell r="D88" t="str">
            <v>SE.SEC.TCAQ.ZS</v>
          </cell>
          <cell r="AR88">
            <v>74.207023620605497</v>
          </cell>
          <cell r="AS88">
            <v>73.033668518066406</v>
          </cell>
          <cell r="AT88">
            <v>73.833908081054702</v>
          </cell>
          <cell r="AU88">
            <v>73.743553161621094</v>
          </cell>
          <cell r="AV88">
            <v>76.214080810546903</v>
          </cell>
          <cell r="AW88">
            <v>81.338119506835895</v>
          </cell>
          <cell r="AX88">
            <v>75.714538574218807</v>
          </cell>
          <cell r="AY88">
            <v>71.878616333007798</v>
          </cell>
          <cell r="AZ88">
            <v>70.849411010742202</v>
          </cell>
          <cell r="BA88">
            <v>68.677078247070298</v>
          </cell>
          <cell r="BB88">
            <v>70.036506652832003</v>
          </cell>
          <cell r="BC88">
            <v>70.414779663085895</v>
          </cell>
          <cell r="BD88">
            <v>70.412559509277301</v>
          </cell>
          <cell r="BE88">
            <v>71.692283630371094</v>
          </cell>
          <cell r="BF88">
            <v>72.779266357421903</v>
          </cell>
          <cell r="BG88">
            <v>72.308631896972699</v>
          </cell>
          <cell r="BH88">
            <v>73.677360534667997</v>
          </cell>
          <cell r="BI88">
            <v>75.748970031738295</v>
          </cell>
          <cell r="BJ88">
            <v>76.151130676269503</v>
          </cell>
          <cell r="BK88">
            <v>77.109779357910199</v>
          </cell>
        </row>
        <row r="89">
          <cell r="A89" t="str">
            <v>Gibraltar</v>
          </cell>
          <cell r="B89" t="str">
            <v>GIB</v>
          </cell>
          <cell r="C89" t="str">
            <v>Trained teachers in secondary education (% of total teachers)</v>
          </cell>
          <cell r="D89" t="str">
            <v>SE.SEC.TCAQ.ZS</v>
          </cell>
          <cell r="AR89">
            <v>99.180328369140597</v>
          </cell>
          <cell r="AS89">
            <v>98.387100219726605</v>
          </cell>
          <cell r="AT89">
            <v>100</v>
          </cell>
          <cell r="BA89">
            <v>91.205207824707003</v>
          </cell>
          <cell r="BB89">
            <v>95.390068054199205</v>
          </cell>
          <cell r="BI89">
            <v>85.599998474121094</v>
          </cell>
          <cell r="BJ89">
            <v>98.639457702636705</v>
          </cell>
          <cell r="BM89">
            <v>11.7370901107788</v>
          </cell>
        </row>
        <row r="90">
          <cell r="A90" t="str">
            <v>Guinea</v>
          </cell>
          <cell r="B90" t="str">
            <v>GIN</v>
          </cell>
          <cell r="C90" t="str">
            <v>Trained teachers in secondary education (% of total teachers)</v>
          </cell>
          <cell r="D90" t="str">
            <v>SE.SEC.TCAQ.ZS</v>
          </cell>
          <cell r="BA90">
            <v>90.809860229492202</v>
          </cell>
          <cell r="BC90">
            <v>59.388980865478501</v>
          </cell>
          <cell r="BD90">
            <v>61.664768218994098</v>
          </cell>
          <cell r="BE90">
            <v>49.937210083007798</v>
          </cell>
          <cell r="BF90">
            <v>61.787460327148402</v>
          </cell>
          <cell r="BG90">
            <v>48.246810913085902</v>
          </cell>
          <cell r="BH90">
            <v>47.485141754150398</v>
          </cell>
          <cell r="BI90">
            <v>50.429111480712898</v>
          </cell>
        </row>
        <row r="91">
          <cell r="A91" t="str">
            <v>Gambia, The</v>
          </cell>
          <cell r="B91" t="str">
            <v>GMB</v>
          </cell>
          <cell r="C91" t="str">
            <v>Trained teachers in secondary education (% of total teachers)</v>
          </cell>
          <cell r="D91" t="str">
            <v>SE.SEC.TCAQ.ZS</v>
          </cell>
          <cell r="BF91">
            <v>89.793502807617202</v>
          </cell>
          <cell r="BG91">
            <v>93.900550842285199</v>
          </cell>
          <cell r="BH91">
            <v>91.745277404785199</v>
          </cell>
          <cell r="BJ91">
            <v>94.927429199218807</v>
          </cell>
          <cell r="BK91">
            <v>100</v>
          </cell>
          <cell r="BL91">
            <v>95.905776977539105</v>
          </cell>
        </row>
        <row r="92">
          <cell r="A92" t="str">
            <v>Guinea-Bissau</v>
          </cell>
          <cell r="B92" t="str">
            <v>GNB</v>
          </cell>
          <cell r="C92" t="str">
            <v>Trained teachers in secondary education (% of total teachers)</v>
          </cell>
          <cell r="D92" t="str">
            <v>SE.SEC.TCAQ.ZS</v>
          </cell>
        </row>
        <row r="93">
          <cell r="A93" t="str">
            <v>Equatorial Guinea</v>
          </cell>
          <cell r="B93" t="str">
            <v>GNQ</v>
          </cell>
          <cell r="C93" t="str">
            <v>Trained teachers in secondary education (% of total teachers)</v>
          </cell>
          <cell r="D93" t="str">
            <v>SE.SEC.TCAQ.ZS</v>
          </cell>
          <cell r="AX93">
            <v>24.717409133911101</v>
          </cell>
        </row>
        <row r="94">
          <cell r="A94" t="str">
            <v>Greece</v>
          </cell>
          <cell r="B94" t="str">
            <v>GRC</v>
          </cell>
          <cell r="C94" t="str">
            <v>Trained teachers in secondary education (% of total teachers)</v>
          </cell>
          <cell r="D94" t="str">
            <v>SE.SEC.TCAQ.ZS</v>
          </cell>
        </row>
        <row r="95">
          <cell r="A95" t="str">
            <v>Grenada</v>
          </cell>
          <cell r="B95" t="str">
            <v>GRD</v>
          </cell>
          <cell r="C95" t="str">
            <v>Trained teachers in secondary education (% of total teachers)</v>
          </cell>
          <cell r="D95" t="str">
            <v>SE.SEC.TCAQ.ZS</v>
          </cell>
          <cell r="AV95">
            <v>30.6756801605225</v>
          </cell>
          <cell r="BA95">
            <v>33.132530212402301</v>
          </cell>
          <cell r="BC95">
            <v>25.26881980896</v>
          </cell>
          <cell r="BD95">
            <v>38.149559020996101</v>
          </cell>
          <cell r="BF95">
            <v>40.611961364746101</v>
          </cell>
          <cell r="BG95">
            <v>39.948448181152301</v>
          </cell>
          <cell r="BH95">
            <v>41.8367309570313</v>
          </cell>
          <cell r="BI95">
            <v>42.690818786621101</v>
          </cell>
          <cell r="BJ95">
            <v>44.592788696289098</v>
          </cell>
          <cell r="BK95">
            <v>46.283309936523402</v>
          </cell>
        </row>
        <row r="96">
          <cell r="A96" t="str">
            <v>Greenland</v>
          </cell>
          <cell r="B96" t="str">
            <v>GRL</v>
          </cell>
          <cell r="C96" t="str">
            <v>Trained teachers in secondary education (% of total teachers)</v>
          </cell>
          <cell r="D96" t="str">
            <v>SE.SEC.TCAQ.ZS</v>
          </cell>
        </row>
        <row r="97">
          <cell r="A97" t="str">
            <v>Guatemala</v>
          </cell>
          <cell r="B97" t="str">
            <v>GTM</v>
          </cell>
          <cell r="C97" t="str">
            <v>Trained teachers in secondary education (% of total teachers)</v>
          </cell>
          <cell r="D97" t="str">
            <v>SE.SEC.TCAQ.ZS</v>
          </cell>
        </row>
        <row r="98">
          <cell r="A98" t="str">
            <v>Guam</v>
          </cell>
          <cell r="B98" t="str">
            <v>GUM</v>
          </cell>
          <cell r="C98" t="str">
            <v>Trained teachers in secondary education (% of total teachers)</v>
          </cell>
          <cell r="D98" t="str">
            <v>SE.SEC.TCAQ.ZS</v>
          </cell>
        </row>
        <row r="99">
          <cell r="A99" t="str">
            <v>Guyana</v>
          </cell>
          <cell r="B99" t="str">
            <v>GUY</v>
          </cell>
          <cell r="C99" t="str">
            <v>Trained teachers in secondary education (% of total teachers)</v>
          </cell>
          <cell r="D99" t="str">
            <v>SE.SEC.TCAQ.ZS</v>
          </cell>
          <cell r="AV99">
            <v>57.026889801025398</v>
          </cell>
          <cell r="AX99">
            <v>54.916988372802699</v>
          </cell>
          <cell r="BA99">
            <v>54.868488311767599</v>
          </cell>
          <cell r="BB99">
            <v>55.127838134765597</v>
          </cell>
          <cell r="BC99">
            <v>57.355281829833999</v>
          </cell>
          <cell r="BD99">
            <v>59.019309997558601</v>
          </cell>
          <cell r="BE99">
            <v>60.904121398925803</v>
          </cell>
        </row>
        <row r="100">
          <cell r="A100" t="str">
            <v>High income</v>
          </cell>
          <cell r="B100" t="str">
            <v>HIC</v>
          </cell>
          <cell r="C100" t="str">
            <v>Trained teachers in secondary education (% of total teachers)</v>
          </cell>
          <cell r="D100" t="str">
            <v>SE.SEC.TCAQ.ZS</v>
          </cell>
        </row>
        <row r="101">
          <cell r="A101" t="str">
            <v>Hong Kong SAR, China</v>
          </cell>
          <cell r="B101" t="str">
            <v>HKG</v>
          </cell>
          <cell r="C101" t="str">
            <v>Trained teachers in secondary education (% of total teachers)</v>
          </cell>
          <cell r="D101" t="str">
            <v>SE.SEC.TCAQ.ZS</v>
          </cell>
          <cell r="AR101">
            <v>80.467208862304702</v>
          </cell>
          <cell r="AS101">
            <v>82.249992370605497</v>
          </cell>
          <cell r="AT101">
            <v>84.2918701171875</v>
          </cell>
          <cell r="AU101">
            <v>86.658851623535199</v>
          </cell>
          <cell r="AV101">
            <v>87.792762756347699</v>
          </cell>
          <cell r="AW101">
            <v>90.698776245117202</v>
          </cell>
          <cell r="AX101">
            <v>92.897277832031307</v>
          </cell>
          <cell r="AY101">
            <v>95.026519775390597</v>
          </cell>
          <cell r="AZ101">
            <v>94.308746337890597</v>
          </cell>
          <cell r="BA101">
            <v>93.983627319335895</v>
          </cell>
          <cell r="BB101">
            <v>93.319259643554702</v>
          </cell>
          <cell r="BC101">
            <v>94.165519714355497</v>
          </cell>
          <cell r="BD101">
            <v>94.566627502441406</v>
          </cell>
          <cell r="BE101">
            <v>93.776550292968807</v>
          </cell>
          <cell r="BF101">
            <v>95.000968933105497</v>
          </cell>
          <cell r="BG101">
            <v>96.133972167968807</v>
          </cell>
          <cell r="BH101">
            <v>96.572929382324205</v>
          </cell>
          <cell r="BI101">
            <v>96.923126220703097</v>
          </cell>
          <cell r="BJ101">
            <v>97.210311889648395</v>
          </cell>
          <cell r="BK101">
            <v>97.000579833984403</v>
          </cell>
          <cell r="BL101">
            <v>96.219001770019503</v>
          </cell>
          <cell r="BM101">
            <v>95.743873596191406</v>
          </cell>
        </row>
        <row r="102">
          <cell r="A102" t="str">
            <v>Honduras</v>
          </cell>
          <cell r="B102" t="str">
            <v>HND</v>
          </cell>
          <cell r="C102" t="str">
            <v>Trained teachers in secondary education (% of total teachers)</v>
          </cell>
          <cell r="D102" t="str">
            <v>SE.SEC.TCAQ.ZS</v>
          </cell>
          <cell r="AW102">
            <v>64.4027099609375</v>
          </cell>
        </row>
        <row r="103">
          <cell r="A103" t="str">
            <v>Heavily indebted poor countries (HIPC)</v>
          </cell>
          <cell r="B103" t="str">
            <v>HPC</v>
          </cell>
          <cell r="C103" t="str">
            <v>Trained teachers in secondary education (% of total teachers)</v>
          </cell>
          <cell r="D103" t="str">
            <v>SE.SEC.TCAQ.ZS</v>
          </cell>
          <cell r="BB103">
            <v>59.282360076904297</v>
          </cell>
          <cell r="BC103">
            <v>57.426891326904297</v>
          </cell>
          <cell r="BD103">
            <v>53.672470092773402</v>
          </cell>
          <cell r="BE103">
            <v>53.366390228271499</v>
          </cell>
          <cell r="BF103">
            <v>53.014469146728501</v>
          </cell>
          <cell r="BG103">
            <v>53.200691223144503</v>
          </cell>
          <cell r="BH103">
            <v>55.258270263671903</v>
          </cell>
          <cell r="BI103">
            <v>56.489631652832003</v>
          </cell>
          <cell r="BJ103">
            <v>58.353370666503899</v>
          </cell>
          <cell r="BK103">
            <v>59.736019134521499</v>
          </cell>
          <cell r="BL103">
            <v>58.7772407531738</v>
          </cell>
        </row>
        <row r="104">
          <cell r="A104" t="str">
            <v>Croatia</v>
          </cell>
          <cell r="B104" t="str">
            <v>HRV</v>
          </cell>
          <cell r="C104" t="str">
            <v>Trained teachers in secondary education (% of total teachers)</v>
          </cell>
          <cell r="D104" t="str">
            <v>SE.SEC.TCAQ.ZS</v>
          </cell>
          <cell r="AR104">
            <v>100</v>
          </cell>
          <cell r="AS104">
            <v>100</v>
          </cell>
          <cell r="AT104">
            <v>100</v>
          </cell>
          <cell r="AU104">
            <v>100</v>
          </cell>
          <cell r="AV104">
            <v>100</v>
          </cell>
        </row>
        <row r="105">
          <cell r="A105" t="str">
            <v>Haiti</v>
          </cell>
          <cell r="B105" t="str">
            <v>HTI</v>
          </cell>
          <cell r="C105" t="str">
            <v>Trained teachers in secondary education (% of total teachers)</v>
          </cell>
          <cell r="D105" t="str">
            <v>SE.SEC.TCAQ.ZS</v>
          </cell>
        </row>
        <row r="106">
          <cell r="A106" t="str">
            <v>Hungary</v>
          </cell>
          <cell r="B106" t="str">
            <v>HUN</v>
          </cell>
          <cell r="C106" t="str">
            <v>Trained teachers in secondary education (% of total teachers)</v>
          </cell>
          <cell r="D106" t="str">
            <v>SE.SEC.TCAQ.ZS</v>
          </cell>
        </row>
        <row r="107">
          <cell r="A107" t="str">
            <v>IBRD only</v>
          </cell>
          <cell r="B107" t="str">
            <v>IBD</v>
          </cell>
          <cell r="C107" t="str">
            <v>Trained teachers in secondary education (% of total teachers)</v>
          </cell>
          <cell r="D107" t="str">
            <v>SE.SEC.TCAQ.ZS</v>
          </cell>
          <cell r="BI107">
            <v>87.509742736816406</v>
          </cell>
          <cell r="BJ107">
            <v>87.474990844726605</v>
          </cell>
          <cell r="BK107">
            <v>89.884910583496094</v>
          </cell>
          <cell r="BL107">
            <v>85.554008483886705</v>
          </cell>
          <cell r="BM107">
            <v>85.866149902343807</v>
          </cell>
        </row>
        <row r="108">
          <cell r="A108" t="str">
            <v>IDA &amp; IBRD total</v>
          </cell>
          <cell r="B108" t="str">
            <v>IBT</v>
          </cell>
          <cell r="C108" t="str">
            <v>Trained teachers in secondary education (% of total teachers)</v>
          </cell>
          <cell r="D108" t="str">
            <v>SE.SEC.TCAQ.ZS</v>
          </cell>
          <cell r="BI108">
            <v>84.495597839355497</v>
          </cell>
          <cell r="BJ108">
            <v>84.567100524902301</v>
          </cell>
          <cell r="BK108">
            <v>86.222038269042997</v>
          </cell>
          <cell r="BL108">
            <v>82.721122741699205</v>
          </cell>
          <cell r="BM108">
            <v>82.899581909179702</v>
          </cell>
        </row>
        <row r="109">
          <cell r="A109" t="str">
            <v>IDA total</v>
          </cell>
          <cell r="B109" t="str">
            <v>IDA</v>
          </cell>
          <cell r="C109" t="str">
            <v>Trained teachers in secondary education (% of total teachers)</v>
          </cell>
          <cell r="D109" t="str">
            <v>SE.SEC.TCAQ.ZS</v>
          </cell>
          <cell r="AU109">
            <v>75.380363464355497</v>
          </cell>
          <cell r="AV109">
            <v>72.164009094238295</v>
          </cell>
          <cell r="AW109">
            <v>72.985511779785199</v>
          </cell>
          <cell r="AX109">
            <v>71.211708068847699</v>
          </cell>
          <cell r="AY109">
            <v>70.076423645019503</v>
          </cell>
          <cell r="AZ109">
            <v>66.788299560546903</v>
          </cell>
          <cell r="BA109">
            <v>66.241729736328097</v>
          </cell>
          <cell r="BB109">
            <v>65.892578125</v>
          </cell>
          <cell r="BC109">
            <v>64.928627014160199</v>
          </cell>
          <cell r="BD109">
            <v>61.461509704589801</v>
          </cell>
          <cell r="BE109">
            <v>65.679267883300795</v>
          </cell>
          <cell r="BF109">
            <v>64.852928161621094</v>
          </cell>
          <cell r="BG109">
            <v>66.575462341308594</v>
          </cell>
          <cell r="BH109">
            <v>67.796852111816406</v>
          </cell>
          <cell r="BI109">
            <v>70.5509033203125</v>
          </cell>
          <cell r="BJ109">
            <v>71.549049377441406</v>
          </cell>
          <cell r="BK109">
            <v>70.079719543457003</v>
          </cell>
          <cell r="BL109">
            <v>69.659507751464801</v>
          </cell>
        </row>
        <row r="110">
          <cell r="A110" t="str">
            <v>IDA blend</v>
          </cell>
          <cell r="B110" t="str">
            <v>IDB</v>
          </cell>
          <cell r="C110" t="str">
            <v>Trained teachers in secondary education (% of total teachers)</v>
          </cell>
          <cell r="D110" t="str">
            <v>SE.SEC.TCAQ.ZS</v>
          </cell>
          <cell r="AX110">
            <v>87.967018127441406</v>
          </cell>
          <cell r="AY110">
            <v>84.850669860839801</v>
          </cell>
          <cell r="AZ110">
            <v>77.990753173828097</v>
          </cell>
          <cell r="BA110">
            <v>74.645881652832003</v>
          </cell>
          <cell r="BB110">
            <v>75.026847839355497</v>
          </cell>
          <cell r="BC110">
            <v>74.074562072753906</v>
          </cell>
          <cell r="BD110">
            <v>65.849540710449205</v>
          </cell>
          <cell r="BE110">
            <v>77.171546936035199</v>
          </cell>
          <cell r="BF110">
            <v>71.115608215332003</v>
          </cell>
          <cell r="BG110">
            <v>73.917488098144503</v>
          </cell>
          <cell r="BH110">
            <v>73.808479309082003</v>
          </cell>
          <cell r="BI110">
            <v>79.379081726074205</v>
          </cell>
          <cell r="BJ110">
            <v>78.948173522949205</v>
          </cell>
          <cell r="BK110">
            <v>77.024887084960895</v>
          </cell>
          <cell r="BL110">
            <v>75.696861267089801</v>
          </cell>
        </row>
        <row r="111">
          <cell r="A111" t="str">
            <v>Indonesia</v>
          </cell>
          <cell r="B111" t="str">
            <v>IDN</v>
          </cell>
          <cell r="C111" t="str">
            <v>Trained teachers in secondary education (% of total teachers)</v>
          </cell>
          <cell r="D111" t="str">
            <v>SE.SEC.TCAQ.ZS</v>
          </cell>
        </row>
        <row r="112">
          <cell r="A112" t="str">
            <v>IDA only</v>
          </cell>
          <cell r="B112" t="str">
            <v>IDX</v>
          </cell>
          <cell r="C112" t="str">
            <v>Trained teachers in secondary education (% of total teachers)</v>
          </cell>
          <cell r="D112" t="str">
            <v>SE.SEC.TCAQ.ZS</v>
          </cell>
          <cell r="AQ112">
            <v>70.253677368164105</v>
          </cell>
          <cell r="AR112">
            <v>69.584213256835895</v>
          </cell>
          <cell r="AS112">
            <v>68.727348327636705</v>
          </cell>
          <cell r="AT112">
            <v>67.576980590820298</v>
          </cell>
          <cell r="AU112">
            <v>65.891021728515597</v>
          </cell>
          <cell r="AV112">
            <v>62.849201202392599</v>
          </cell>
          <cell r="AW112">
            <v>63.3596382141113</v>
          </cell>
          <cell r="AX112">
            <v>61.268131256103501</v>
          </cell>
          <cell r="AY112">
            <v>61.742378234863303</v>
          </cell>
          <cell r="AZ112">
            <v>60.559028625488303</v>
          </cell>
          <cell r="BA112">
            <v>61.036788940429702</v>
          </cell>
          <cell r="BB112">
            <v>60.218849182128899</v>
          </cell>
          <cell r="BC112">
            <v>59.263149261474602</v>
          </cell>
          <cell r="BD112">
            <v>58.112991333007798</v>
          </cell>
          <cell r="BE112">
            <v>58.319339752197301</v>
          </cell>
          <cell r="BF112">
            <v>60.0360717773438</v>
          </cell>
          <cell r="BG112">
            <v>60.949569702148402</v>
          </cell>
          <cell r="BH112">
            <v>63.048618316650398</v>
          </cell>
          <cell r="BI112">
            <v>64.334197998046903</v>
          </cell>
          <cell r="BJ112">
            <v>66.076171875</v>
          </cell>
          <cell r="BK112">
            <v>64.831718444824205</v>
          </cell>
          <cell r="BL112">
            <v>64.998680114746094</v>
          </cell>
        </row>
        <row r="113">
          <cell r="A113" t="str">
            <v>Isle of Man</v>
          </cell>
          <cell r="B113" t="str">
            <v>IMN</v>
          </cell>
          <cell r="C113" t="str">
            <v>Trained teachers in secondary education (% of total teachers)</v>
          </cell>
          <cell r="D113" t="str">
            <v>SE.SEC.TCAQ.ZS</v>
          </cell>
        </row>
        <row r="114">
          <cell r="A114" t="str">
            <v>India</v>
          </cell>
          <cell r="B114" t="str">
            <v>IND</v>
          </cell>
          <cell r="C114" t="str">
            <v>Trained teachers in secondary education (% of total teachers)</v>
          </cell>
          <cell r="D114" t="str">
            <v>SE.SEC.TCAQ.ZS</v>
          </cell>
          <cell r="BJ114">
            <v>76.479469299316406</v>
          </cell>
          <cell r="BL114">
            <v>75.567070007324205</v>
          </cell>
          <cell r="BM114">
            <v>80.219612121582003</v>
          </cell>
        </row>
        <row r="115">
          <cell r="A115" t="str">
            <v>Not classified</v>
          </cell>
          <cell r="B115" t="str">
            <v>INX</v>
          </cell>
          <cell r="C115" t="str">
            <v>Trained teachers in secondary education (% of total teachers)</v>
          </cell>
          <cell r="D115" t="str">
            <v>SE.SEC.TCAQ.ZS</v>
          </cell>
        </row>
        <row r="116">
          <cell r="A116" t="str">
            <v>Ireland</v>
          </cell>
          <cell r="B116" t="str">
            <v>IRL</v>
          </cell>
          <cell r="C116" t="str">
            <v>Trained teachers in secondary education (% of total teachers)</v>
          </cell>
          <cell r="D116" t="str">
            <v>SE.SEC.TCAQ.ZS</v>
          </cell>
        </row>
        <row r="117">
          <cell r="A117" t="str">
            <v>Iran, Islamic Rep.</v>
          </cell>
          <cell r="B117" t="str">
            <v>IRN</v>
          </cell>
          <cell r="C117" t="str">
            <v>Trained teachers in secondary education (% of total teachers)</v>
          </cell>
          <cell r="D117" t="str">
            <v>SE.SEC.TCAQ.ZS</v>
          </cell>
          <cell r="BF117">
            <v>100</v>
          </cell>
          <cell r="BG117">
            <v>100</v>
          </cell>
          <cell r="BI117">
            <v>97.259559631347699</v>
          </cell>
          <cell r="BJ117">
            <v>97.526008605957003</v>
          </cell>
        </row>
        <row r="118">
          <cell r="A118" t="str">
            <v>Iraq</v>
          </cell>
          <cell r="B118" t="str">
            <v>IRQ</v>
          </cell>
          <cell r="C118" t="str">
            <v>Trained teachers in secondary education (% of total teachers)</v>
          </cell>
          <cell r="D118" t="str">
            <v>SE.SEC.TCAQ.ZS</v>
          </cell>
          <cell r="AS118">
            <v>100</v>
          </cell>
          <cell r="AW118">
            <v>100</v>
          </cell>
        </row>
        <row r="119">
          <cell r="A119" t="str">
            <v>Iceland</v>
          </cell>
          <cell r="B119" t="str">
            <v>ISL</v>
          </cell>
          <cell r="C119" t="str">
            <v>Trained teachers in secondary education (% of total teachers)</v>
          </cell>
          <cell r="D119" t="str">
            <v>SE.SEC.TCAQ.ZS</v>
          </cell>
        </row>
        <row r="120">
          <cell r="A120" t="str">
            <v>Israel</v>
          </cell>
          <cell r="B120" t="str">
            <v>ISR</v>
          </cell>
          <cell r="C120" t="str">
            <v>Trained teachers in secondary education (% of total teachers)</v>
          </cell>
          <cell r="D120" t="str">
            <v>SE.SEC.TCAQ.ZS</v>
          </cell>
        </row>
        <row r="121">
          <cell r="A121" t="str">
            <v>Italy</v>
          </cell>
          <cell r="B121" t="str">
            <v>ITA</v>
          </cell>
          <cell r="C121" t="str">
            <v>Trained teachers in secondary education (% of total teachers)</v>
          </cell>
          <cell r="D121" t="str">
            <v>SE.SEC.TCAQ.ZS</v>
          </cell>
        </row>
        <row r="122">
          <cell r="A122" t="str">
            <v>Jamaica</v>
          </cell>
          <cell r="B122" t="str">
            <v>JAM</v>
          </cell>
          <cell r="C122" t="str">
            <v>Trained teachers in secondary education (% of total teachers)</v>
          </cell>
          <cell r="D122" t="str">
            <v>SE.SEC.TCAQ.ZS</v>
          </cell>
          <cell r="BF122">
            <v>83.397087097167997</v>
          </cell>
          <cell r="BG122">
            <v>83.823196411132798</v>
          </cell>
          <cell r="BH122">
            <v>85.212608337402301</v>
          </cell>
          <cell r="BI122">
            <v>100</v>
          </cell>
          <cell r="BJ122">
            <v>100</v>
          </cell>
          <cell r="BK122">
            <v>100</v>
          </cell>
          <cell r="BL122">
            <v>100</v>
          </cell>
          <cell r="BM122">
            <v>100</v>
          </cell>
        </row>
        <row r="123">
          <cell r="A123" t="str">
            <v>Jordan</v>
          </cell>
          <cell r="B123" t="str">
            <v>JOR</v>
          </cell>
          <cell r="C123" t="str">
            <v>Trained teachers in secondary education (% of total teachers)</v>
          </cell>
          <cell r="D123" t="str">
            <v>SE.SEC.TCAQ.ZS</v>
          </cell>
          <cell r="BG123">
            <v>100</v>
          </cell>
          <cell r="BJ123">
            <v>100</v>
          </cell>
          <cell r="BK123">
            <v>100</v>
          </cell>
          <cell r="BL123">
            <v>100</v>
          </cell>
          <cell r="BM123">
            <v>100</v>
          </cell>
        </row>
        <row r="124">
          <cell r="A124" t="str">
            <v>Japan</v>
          </cell>
          <cell r="B124" t="str">
            <v>JPN</v>
          </cell>
          <cell r="C124" t="str">
            <v>Trained teachers in secondary education (% of total teachers)</v>
          </cell>
          <cell r="D124" t="str">
            <v>SE.SEC.TCAQ.ZS</v>
          </cell>
        </row>
        <row r="125">
          <cell r="A125" t="str">
            <v>Kazakhstan</v>
          </cell>
          <cell r="B125" t="str">
            <v>KAZ</v>
          </cell>
          <cell r="C125" t="str">
            <v>Trained teachers in secondary education (% of total teachers)</v>
          </cell>
          <cell r="D125" t="str">
            <v>SE.SEC.TCAQ.ZS</v>
          </cell>
          <cell r="BH125">
            <v>100</v>
          </cell>
          <cell r="BI125">
            <v>100</v>
          </cell>
          <cell r="BJ125">
            <v>100</v>
          </cell>
          <cell r="BK125">
            <v>100</v>
          </cell>
          <cell r="BL125">
            <v>100</v>
          </cell>
          <cell r="BM125">
            <v>100</v>
          </cell>
        </row>
        <row r="126">
          <cell r="A126" t="str">
            <v>Kenya</v>
          </cell>
          <cell r="B126" t="str">
            <v>KEN</v>
          </cell>
          <cell r="C126" t="str">
            <v>Trained teachers in secondary education (% of total teachers)</v>
          </cell>
          <cell r="D126" t="str">
            <v>SE.SEC.TCAQ.ZS</v>
          </cell>
          <cell r="AY126">
            <v>97.787452697753906</v>
          </cell>
          <cell r="AZ126">
            <v>95.039962768554702</v>
          </cell>
          <cell r="BA126">
            <v>97.196640014648395</v>
          </cell>
          <cell r="BB126">
            <v>92.342620849609403</v>
          </cell>
        </row>
        <row r="127">
          <cell r="A127" t="str">
            <v>Kyrgyz Republic</v>
          </cell>
          <cell r="B127" t="str">
            <v>KGZ</v>
          </cell>
          <cell r="C127" t="str">
            <v>Trained teachers in secondary education (% of total teachers)</v>
          </cell>
          <cell r="D127" t="str">
            <v>SE.SEC.TCAQ.ZS</v>
          </cell>
          <cell r="AV127">
            <v>71.807052612304702</v>
          </cell>
          <cell r="AW127">
            <v>73.264541625976605</v>
          </cell>
          <cell r="AX127">
            <v>75.932952880859403</v>
          </cell>
          <cell r="AY127">
            <v>77.861366271972699</v>
          </cell>
          <cell r="AZ127">
            <v>79.094917297363295</v>
          </cell>
          <cell r="BA127">
            <v>80.478981018066406</v>
          </cell>
          <cell r="BB127">
            <v>87.700736999511705</v>
          </cell>
          <cell r="BC127">
            <v>76.255699157714801</v>
          </cell>
          <cell r="BD127">
            <v>76.988258361816406</v>
          </cell>
          <cell r="BE127">
            <v>77.632583618164105</v>
          </cell>
          <cell r="BF127">
            <v>84.273521423339801</v>
          </cell>
          <cell r="BH127">
            <v>81.503990173339801</v>
          </cell>
          <cell r="BI127">
            <v>75.401901245117202</v>
          </cell>
          <cell r="BJ127">
            <v>74.767547607421903</v>
          </cell>
        </row>
        <row r="128">
          <cell r="A128" t="str">
            <v>Cambodia</v>
          </cell>
          <cell r="B128" t="str">
            <v>KHM</v>
          </cell>
          <cell r="C128" t="str">
            <v>Trained teachers in secondary education (% of total teachers)</v>
          </cell>
          <cell r="D128" t="str">
            <v>SE.SEC.TCAQ.ZS</v>
          </cell>
          <cell r="AT128">
            <v>99.576057434082003</v>
          </cell>
          <cell r="AU128">
            <v>99.045318603515597</v>
          </cell>
          <cell r="AY128">
            <v>98.965637207031307</v>
          </cell>
          <cell r="AZ128">
            <v>99.355537414550795</v>
          </cell>
          <cell r="BD128">
            <v>99.295379638671903</v>
          </cell>
          <cell r="BE128">
            <v>100</v>
          </cell>
          <cell r="BF128">
            <v>100</v>
          </cell>
          <cell r="BG128">
            <v>100</v>
          </cell>
          <cell r="BH128">
            <v>100</v>
          </cell>
          <cell r="BI128">
            <v>100</v>
          </cell>
          <cell r="BJ128">
            <v>99.309303283691406</v>
          </cell>
          <cell r="BK128">
            <v>99.166549682617202</v>
          </cell>
          <cell r="BL128">
            <v>99.955329895019503</v>
          </cell>
        </row>
        <row r="129">
          <cell r="A129" t="str">
            <v>Kiribati</v>
          </cell>
          <cell r="B129" t="str">
            <v>KIR</v>
          </cell>
          <cell r="C129" t="str">
            <v>Trained teachers in secondary education (% of total teachers)</v>
          </cell>
          <cell r="D129" t="str">
            <v>SE.SEC.TCAQ.ZS</v>
          </cell>
          <cell r="AX129">
            <v>66.76513671875</v>
          </cell>
          <cell r="AY129">
            <v>50.866138458252003</v>
          </cell>
          <cell r="AZ129">
            <v>60.6431884765625</v>
          </cell>
          <cell r="BA129">
            <v>62.048191070556598</v>
          </cell>
          <cell r="BC129">
            <v>65.620330810546903</v>
          </cell>
          <cell r="BD129">
            <v>61.669239044189503</v>
          </cell>
          <cell r="BE129">
            <v>51.452278137207003</v>
          </cell>
          <cell r="BF129">
            <v>64.315940856933594</v>
          </cell>
        </row>
        <row r="130">
          <cell r="A130" t="str">
            <v>St. Kitts and Nevis</v>
          </cell>
          <cell r="B130" t="str">
            <v>KNA</v>
          </cell>
          <cell r="C130" t="str">
            <v>Trained teachers in secondary education (% of total teachers)</v>
          </cell>
          <cell r="D130" t="str">
            <v>SE.SEC.TCAQ.ZS</v>
          </cell>
          <cell r="AS130">
            <v>28.181819915771499</v>
          </cell>
          <cell r="AT130">
            <v>34.574470520019503</v>
          </cell>
          <cell r="AU130">
            <v>40.425529479980497</v>
          </cell>
          <cell r="AV130">
            <v>40.527580261230497</v>
          </cell>
          <cell r="AW130">
            <v>35.391918182372997</v>
          </cell>
          <cell r="AX130">
            <v>39.042819976806598</v>
          </cell>
          <cell r="AZ130">
            <v>39.821029663085902</v>
          </cell>
          <cell r="BA130">
            <v>35.731410980224602</v>
          </cell>
          <cell r="BB130">
            <v>49.886619567871101</v>
          </cell>
          <cell r="BC130">
            <v>47.096771240234403</v>
          </cell>
          <cell r="BD130">
            <v>55.5555610656738</v>
          </cell>
          <cell r="BE130">
            <v>53.125</v>
          </cell>
          <cell r="BG130">
            <v>50.679611206054702</v>
          </cell>
          <cell r="BH130">
            <v>59.730251312255902</v>
          </cell>
          <cell r="BI130">
            <v>61.669830322265597</v>
          </cell>
        </row>
        <row r="131">
          <cell r="A131" t="str">
            <v>Korea, Rep.</v>
          </cell>
          <cell r="B131" t="str">
            <v>KOR</v>
          </cell>
          <cell r="C131" t="str">
            <v>Trained teachers in secondary education (% of total teachers)</v>
          </cell>
          <cell r="D131" t="str">
            <v>SE.SEC.TCAQ.ZS</v>
          </cell>
        </row>
        <row r="132">
          <cell r="A132" t="str">
            <v>Kuwait</v>
          </cell>
          <cell r="B132" t="str">
            <v>KWT</v>
          </cell>
          <cell r="C132" t="str">
            <v>Trained teachers in secondary education (% of total teachers)</v>
          </cell>
          <cell r="D132" t="str">
            <v>SE.SEC.TCAQ.ZS</v>
          </cell>
          <cell r="AR132">
            <v>100</v>
          </cell>
          <cell r="AS132">
            <v>100</v>
          </cell>
          <cell r="AT132">
            <v>100</v>
          </cell>
          <cell r="AW132">
            <v>100</v>
          </cell>
          <cell r="AZ132">
            <v>100</v>
          </cell>
          <cell r="BA132">
            <v>100</v>
          </cell>
        </row>
        <row r="133">
          <cell r="A133" t="str">
            <v>Latin America &amp; Caribbean (excluding high income)</v>
          </cell>
          <cell r="B133" t="str">
            <v>LAC</v>
          </cell>
          <cell r="C133" t="str">
            <v>Trained teachers in secondary education (% of total teachers)</v>
          </cell>
          <cell r="D133" t="str">
            <v>SE.SEC.TCAQ.ZS</v>
          </cell>
          <cell r="AY133">
            <v>82.665443420410199</v>
          </cell>
          <cell r="AZ133">
            <v>84.579818725585895</v>
          </cell>
          <cell r="BA133">
            <v>84.329063415527301</v>
          </cell>
          <cell r="BB133">
            <v>84.732749938964801</v>
          </cell>
          <cell r="BC133">
            <v>84.3238525390625</v>
          </cell>
          <cell r="BD133">
            <v>83.093269348144503</v>
          </cell>
          <cell r="BE133">
            <v>85.579010009765597</v>
          </cell>
          <cell r="BF133">
            <v>83.833541870117202</v>
          </cell>
          <cell r="BG133">
            <v>83.589248657226605</v>
          </cell>
          <cell r="BH133">
            <v>84.836883544921903</v>
          </cell>
          <cell r="BI133">
            <v>85.174079895019503</v>
          </cell>
          <cell r="BJ133">
            <v>85.419761657714801</v>
          </cell>
          <cell r="BK133">
            <v>85.227592468261705</v>
          </cell>
          <cell r="BL133">
            <v>78.064453125</v>
          </cell>
        </row>
        <row r="134">
          <cell r="A134" t="str">
            <v>Lao PDR</v>
          </cell>
          <cell r="B134" t="str">
            <v>LAO</v>
          </cell>
          <cell r="C134" t="str">
            <v>Trained teachers in secondary education (% of total teachers)</v>
          </cell>
          <cell r="D134" t="str">
            <v>SE.SEC.TCAQ.ZS</v>
          </cell>
          <cell r="AR134">
            <v>97.508903503417997</v>
          </cell>
          <cell r="AS134">
            <v>97.589103698730497</v>
          </cell>
          <cell r="AT134">
            <v>95.830047607421903</v>
          </cell>
          <cell r="AU134">
            <v>96.404930114746094</v>
          </cell>
          <cell r="AV134">
            <v>98.141021728515597</v>
          </cell>
          <cell r="AW134">
            <v>96.752471923828097</v>
          </cell>
          <cell r="AX134">
            <v>90.629920959472699</v>
          </cell>
          <cell r="AY134">
            <v>94.852073669433594</v>
          </cell>
          <cell r="AZ134">
            <v>93.115142822265597</v>
          </cell>
          <cell r="BA134">
            <v>89.501571655273395</v>
          </cell>
          <cell r="BB134">
            <v>99.333259582519503</v>
          </cell>
          <cell r="BC134">
            <v>99.348777770996094</v>
          </cell>
          <cell r="BD134">
            <v>99.407760620117202</v>
          </cell>
          <cell r="BE134">
            <v>99.476272583007798</v>
          </cell>
          <cell r="BF134">
            <v>99.596916198730497</v>
          </cell>
          <cell r="BG134">
            <v>99.630607604980497</v>
          </cell>
          <cell r="BH134">
            <v>99.339179992675795</v>
          </cell>
          <cell r="BI134">
            <v>97.1787109375</v>
          </cell>
          <cell r="BJ134">
            <v>95.845817565917997</v>
          </cell>
          <cell r="BL134">
            <v>97.910621643066406</v>
          </cell>
          <cell r="BM134">
            <v>99.4622802734375</v>
          </cell>
        </row>
        <row r="135">
          <cell r="A135" t="str">
            <v>Lebanon</v>
          </cell>
          <cell r="B135" t="str">
            <v>LBN</v>
          </cell>
          <cell r="C135" t="str">
            <v>Trained teachers in secondary education (% of total teachers)</v>
          </cell>
          <cell r="D135" t="str">
            <v>SE.SEC.TCAQ.ZS</v>
          </cell>
        </row>
        <row r="136">
          <cell r="A136" t="str">
            <v>Liberia</v>
          </cell>
          <cell r="B136" t="str">
            <v>LBR</v>
          </cell>
          <cell r="C136" t="str">
            <v>Trained teachers in secondary education (% of total teachers)</v>
          </cell>
          <cell r="D136" t="str">
            <v>SE.SEC.TCAQ.ZS</v>
          </cell>
          <cell r="BG136">
            <v>54.634700775146499</v>
          </cell>
          <cell r="BH136">
            <v>61.723690032958999</v>
          </cell>
        </row>
        <row r="137">
          <cell r="A137" t="str">
            <v>Libya</v>
          </cell>
          <cell r="B137" t="str">
            <v>LBY</v>
          </cell>
          <cell r="C137" t="str">
            <v>Trained teachers in secondary education (% of total teachers)</v>
          </cell>
          <cell r="D137" t="str">
            <v>SE.SEC.TCAQ.ZS</v>
          </cell>
        </row>
        <row r="138">
          <cell r="A138" t="str">
            <v>St. Lucia</v>
          </cell>
          <cell r="B138" t="str">
            <v>LCA</v>
          </cell>
          <cell r="C138" t="str">
            <v>Trained teachers in secondary education (% of total teachers)</v>
          </cell>
          <cell r="D138" t="str">
            <v>SE.SEC.TCAQ.ZS</v>
          </cell>
          <cell r="AT138">
            <v>56.2670288085938</v>
          </cell>
          <cell r="AX138">
            <v>57.534248352050803</v>
          </cell>
          <cell r="AY138">
            <v>57.041419982910199</v>
          </cell>
          <cell r="BA138">
            <v>56.5883598327637</v>
          </cell>
          <cell r="BB138">
            <v>58.083831787109403</v>
          </cell>
          <cell r="BC138">
            <v>61.018711090087898</v>
          </cell>
          <cell r="BD138">
            <v>65.063789367675795</v>
          </cell>
          <cell r="BE138">
            <v>65.0438232421875</v>
          </cell>
          <cell r="BH138">
            <v>71.847511291503906</v>
          </cell>
        </row>
        <row r="139">
          <cell r="A139" t="str">
            <v>Latin America &amp; Caribbean</v>
          </cell>
          <cell r="B139" t="str">
            <v>LCN</v>
          </cell>
          <cell r="C139" t="str">
            <v>Trained teachers in secondary education (% of total teachers)</v>
          </cell>
          <cell r="D139" t="str">
            <v>SE.SEC.TCAQ.ZS</v>
          </cell>
          <cell r="AZ139">
            <v>84.184829711914105</v>
          </cell>
          <cell r="BE139">
            <v>85.310157775878906</v>
          </cell>
          <cell r="BF139">
            <v>83.500923156738295</v>
          </cell>
          <cell r="BG139">
            <v>83.340827941894503</v>
          </cell>
          <cell r="BH139">
            <v>84.603729248046903</v>
          </cell>
          <cell r="BI139">
            <v>84.877120971679702</v>
          </cell>
          <cell r="BJ139">
            <v>85.115417480468807</v>
          </cell>
          <cell r="BK139">
            <v>84.962150573730497</v>
          </cell>
          <cell r="BL139">
            <v>77.968902587890597</v>
          </cell>
        </row>
        <row r="140">
          <cell r="A140" t="str">
            <v>Least developed countries: UN classification</v>
          </cell>
          <cell r="B140" t="str">
            <v>LDC</v>
          </cell>
          <cell r="C140" t="str">
            <v>Trained teachers in secondary education (% of total teachers)</v>
          </cell>
          <cell r="D140" t="str">
            <v>SE.SEC.TCAQ.ZS</v>
          </cell>
          <cell r="AQ140">
            <v>67.553863525390597</v>
          </cell>
          <cell r="AR140">
            <v>66.314781188964801</v>
          </cell>
          <cell r="AS140">
            <v>66.363059997558594</v>
          </cell>
          <cell r="AT140">
            <v>65.493148803710895</v>
          </cell>
          <cell r="AU140">
            <v>63.852401733398402</v>
          </cell>
          <cell r="AV140">
            <v>62.868980407714801</v>
          </cell>
          <cell r="AW140">
            <v>63.0475883483887</v>
          </cell>
          <cell r="AX140">
            <v>61.241081237792997</v>
          </cell>
          <cell r="AY140">
            <v>62.147769927978501</v>
          </cell>
          <cell r="AZ140">
            <v>60.632190704345703</v>
          </cell>
          <cell r="BA140">
            <v>61.479461669921903</v>
          </cell>
          <cell r="BB140">
            <v>60.297428131103501</v>
          </cell>
          <cell r="BC140">
            <v>59.603988647460902</v>
          </cell>
          <cell r="BD140">
            <v>58.473781585693402</v>
          </cell>
          <cell r="BE140">
            <v>58.5783500671387</v>
          </cell>
          <cell r="BF140">
            <v>58.465328216552699</v>
          </cell>
          <cell r="BG140">
            <v>58.316238403320298</v>
          </cell>
          <cell r="BH140">
            <v>60.413528442382798</v>
          </cell>
          <cell r="BI140">
            <v>61.924591064453097</v>
          </cell>
          <cell r="BJ140">
            <v>63.617599487304702</v>
          </cell>
          <cell r="BK140">
            <v>62.138401031494098</v>
          </cell>
          <cell r="BL140">
            <v>62.6715698242188</v>
          </cell>
        </row>
        <row r="141">
          <cell r="A141" t="str">
            <v>Low income</v>
          </cell>
          <cell r="B141" t="str">
            <v>LIC</v>
          </cell>
          <cell r="C141" t="str">
            <v>Trained teachers in secondary education (% of total teachers)</v>
          </cell>
          <cell r="D141" t="str">
            <v>SE.SEC.TCAQ.ZS</v>
          </cell>
          <cell r="BB141">
            <v>60.635330200195298</v>
          </cell>
          <cell r="BF141">
            <v>56.595550537109403</v>
          </cell>
          <cell r="BG141">
            <v>57.1473999023438</v>
          </cell>
          <cell r="BH141">
            <v>59.577571868896499</v>
          </cell>
          <cell r="BI141">
            <v>61.543861389160199</v>
          </cell>
          <cell r="BJ141">
            <v>63.069278717041001</v>
          </cell>
          <cell r="BK141">
            <v>64.489562988281307</v>
          </cell>
          <cell r="BL141">
            <v>63.7252006530762</v>
          </cell>
        </row>
        <row r="142">
          <cell r="A142" t="str">
            <v>Liechtenstein</v>
          </cell>
          <cell r="B142" t="str">
            <v>LIE</v>
          </cell>
          <cell r="C142" t="str">
            <v>Trained teachers in secondary education (% of total teachers)</v>
          </cell>
          <cell r="D142" t="str">
            <v>SE.SEC.TCAQ.ZS</v>
          </cell>
        </row>
        <row r="143">
          <cell r="A143" t="str">
            <v>Sri Lanka</v>
          </cell>
          <cell r="B143" t="str">
            <v>LKA</v>
          </cell>
          <cell r="C143" t="str">
            <v>Trained teachers in secondary education (% of total teachers)</v>
          </cell>
          <cell r="D143" t="str">
            <v>SE.SEC.TCAQ.ZS</v>
          </cell>
          <cell r="BD143">
            <v>82.110321044921903</v>
          </cell>
          <cell r="BI143">
            <v>79.44384765625</v>
          </cell>
          <cell r="BJ143">
            <v>82.312599182128906</v>
          </cell>
          <cell r="BK143">
            <v>79.259750366210895</v>
          </cell>
        </row>
        <row r="144">
          <cell r="A144" t="str">
            <v>Lower middle income</v>
          </cell>
          <cell r="B144" t="str">
            <v>LMC</v>
          </cell>
          <cell r="C144" t="str">
            <v>Trained teachers in secondary education (% of total teachers)</v>
          </cell>
          <cell r="D144" t="str">
            <v>SE.SEC.TCAQ.ZS</v>
          </cell>
          <cell r="BI144">
            <v>81.299751281738295</v>
          </cell>
          <cell r="BJ144">
            <v>81.296417236328097</v>
          </cell>
          <cell r="BK144">
            <v>85.030960083007798</v>
          </cell>
          <cell r="BL144">
            <v>79.853256225585895</v>
          </cell>
          <cell r="BM144">
            <v>81.263801574707003</v>
          </cell>
        </row>
        <row r="145">
          <cell r="A145" t="str">
            <v>Low &amp; middle income</v>
          </cell>
          <cell r="B145" t="str">
            <v>LMY</v>
          </cell>
          <cell r="C145" t="str">
            <v>Trained teachers in secondary education (% of total teachers)</v>
          </cell>
          <cell r="D145" t="str">
            <v>SE.SEC.TCAQ.ZS</v>
          </cell>
          <cell r="BI145">
            <v>84.669822692871094</v>
          </cell>
          <cell r="BJ145">
            <v>84.727989196777301</v>
          </cell>
          <cell r="BK145">
            <v>86.288337707519503</v>
          </cell>
          <cell r="BL145">
            <v>82.776817321777301</v>
          </cell>
          <cell r="BM145">
            <v>82.935440063476605</v>
          </cell>
        </row>
        <row r="146">
          <cell r="A146" t="str">
            <v>Lesotho</v>
          </cell>
          <cell r="B146" t="str">
            <v>LSO</v>
          </cell>
          <cell r="C146" t="str">
            <v>Trained teachers in secondary education (% of total teachers)</v>
          </cell>
          <cell r="D146" t="str">
            <v>SE.SEC.TCAQ.ZS</v>
          </cell>
          <cell r="AR146">
            <v>85.891242980957003</v>
          </cell>
          <cell r="AS146">
            <v>86.668647766113295</v>
          </cell>
          <cell r="AT146">
            <v>87.9305419921875</v>
          </cell>
          <cell r="AU146">
            <v>88.776092529296903</v>
          </cell>
          <cell r="AX146">
            <v>82.088699340820298</v>
          </cell>
          <cell r="AY146">
            <v>87.114089965820298</v>
          </cell>
          <cell r="AZ146">
            <v>81.253120422363295</v>
          </cell>
          <cell r="BH146">
            <v>100</v>
          </cell>
          <cell r="BI146">
            <v>88.864898681640597</v>
          </cell>
        </row>
        <row r="147">
          <cell r="A147" t="str">
            <v>Late-demographic dividend</v>
          </cell>
          <cell r="B147" t="str">
            <v>LTE</v>
          </cell>
          <cell r="C147" t="str">
            <v>Trained teachers in secondary education (% of total teachers)</v>
          </cell>
          <cell r="D147" t="str">
            <v>SE.SEC.TCAQ.ZS</v>
          </cell>
        </row>
        <row r="148">
          <cell r="A148" t="str">
            <v>Lithuania</v>
          </cell>
          <cell r="B148" t="str">
            <v>LTU</v>
          </cell>
          <cell r="C148" t="str">
            <v>Trained teachers in secondary education (% of total teachers)</v>
          </cell>
          <cell r="D148" t="str">
            <v>SE.SEC.TCAQ.ZS</v>
          </cell>
        </row>
        <row r="149">
          <cell r="A149" t="str">
            <v>Luxembourg</v>
          </cell>
          <cell r="B149" t="str">
            <v>LUX</v>
          </cell>
          <cell r="C149" t="str">
            <v>Trained teachers in secondary education (% of total teachers)</v>
          </cell>
          <cell r="D149" t="str">
            <v>SE.SEC.TCAQ.ZS</v>
          </cell>
        </row>
        <row r="150">
          <cell r="A150" t="str">
            <v>Latvia</v>
          </cell>
          <cell r="B150" t="str">
            <v>LVA</v>
          </cell>
          <cell r="C150" t="str">
            <v>Trained teachers in secondary education (% of total teachers)</v>
          </cell>
          <cell r="D150" t="str">
            <v>SE.SEC.TCAQ.ZS</v>
          </cell>
          <cell r="BC150">
            <v>100</v>
          </cell>
          <cell r="BD150">
            <v>100</v>
          </cell>
          <cell r="BE150">
            <v>100</v>
          </cell>
          <cell r="BF150">
            <v>100</v>
          </cell>
          <cell r="BG150">
            <v>100</v>
          </cell>
          <cell r="BH150">
            <v>100</v>
          </cell>
          <cell r="BI150">
            <v>100</v>
          </cell>
          <cell r="BJ150">
            <v>100</v>
          </cell>
          <cell r="BK150">
            <v>100</v>
          </cell>
          <cell r="BL150">
            <v>100</v>
          </cell>
        </row>
        <row r="151">
          <cell r="A151" t="str">
            <v>Macao SAR, China</v>
          </cell>
          <cell r="B151" t="str">
            <v>MAC</v>
          </cell>
          <cell r="C151" t="str">
            <v>Trained teachers in secondary education (% of total teachers)</v>
          </cell>
          <cell r="D151" t="str">
            <v>SE.SEC.TCAQ.ZS</v>
          </cell>
          <cell r="AR151">
            <v>58.819290161132798</v>
          </cell>
          <cell r="AS151">
            <v>60.499660491943402</v>
          </cell>
          <cell r="AT151">
            <v>59.346080780029297</v>
          </cell>
          <cell r="AU151">
            <v>60.125499725341797</v>
          </cell>
          <cell r="AV151">
            <v>62.981571197509801</v>
          </cell>
          <cell r="AW151">
            <v>63.868068695068402</v>
          </cell>
          <cell r="AX151">
            <v>66.586418151855497</v>
          </cell>
          <cell r="AY151">
            <v>67.966567993164105</v>
          </cell>
          <cell r="AZ151">
            <v>69.457008361816406</v>
          </cell>
          <cell r="BA151">
            <v>71.015159606933594</v>
          </cell>
          <cell r="BB151">
            <v>71.447250366210895</v>
          </cell>
          <cell r="BC151">
            <v>71.167732238769503</v>
          </cell>
          <cell r="BD151">
            <v>72.096710205078097</v>
          </cell>
          <cell r="BE151">
            <v>74.274192810058594</v>
          </cell>
          <cell r="BF151">
            <v>76.923080444335895</v>
          </cell>
          <cell r="BG151">
            <v>81.759330749511705</v>
          </cell>
          <cell r="BH151">
            <v>87.371620178222699</v>
          </cell>
          <cell r="BI151">
            <v>89.169143676757798</v>
          </cell>
          <cell r="BJ151">
            <v>90.664207458496094</v>
          </cell>
          <cell r="BK151">
            <v>91.345802307128906</v>
          </cell>
          <cell r="BL151">
            <v>92.771980285644503</v>
          </cell>
          <cell r="BM151">
            <v>93.090782165527301</v>
          </cell>
        </row>
        <row r="152">
          <cell r="A152" t="str">
            <v>St. Martin (French part)</v>
          </cell>
          <cell r="B152" t="str">
            <v>MAF</v>
          </cell>
          <cell r="C152" t="str">
            <v>Trained teachers in secondary education (% of total teachers)</v>
          </cell>
          <cell r="D152" t="str">
            <v>SE.SEC.TCAQ.ZS</v>
          </cell>
        </row>
        <row r="153">
          <cell r="A153" t="str">
            <v>Morocco</v>
          </cell>
          <cell r="B153" t="str">
            <v>MAR</v>
          </cell>
          <cell r="C153" t="str">
            <v>Trained teachers in secondary education (% of total teachers)</v>
          </cell>
          <cell r="D153" t="str">
            <v>SE.SEC.TCAQ.ZS</v>
          </cell>
          <cell r="BJ153">
            <v>100</v>
          </cell>
          <cell r="BK153">
            <v>100</v>
          </cell>
          <cell r="BL153">
            <v>100</v>
          </cell>
          <cell r="BM153">
            <v>100</v>
          </cell>
        </row>
        <row r="154">
          <cell r="A154" t="str">
            <v>Monaco</v>
          </cell>
          <cell r="B154" t="str">
            <v>MCO</v>
          </cell>
          <cell r="C154" t="str">
            <v>Trained teachers in secondary education (% of total teachers)</v>
          </cell>
          <cell r="D154" t="str">
            <v>SE.SEC.TCAQ.ZS</v>
          </cell>
          <cell r="BM154">
            <v>80.561561584472699</v>
          </cell>
        </row>
        <row r="155">
          <cell r="A155" t="str">
            <v>Moldova</v>
          </cell>
          <cell r="B155" t="str">
            <v>MDA</v>
          </cell>
          <cell r="C155" t="str">
            <v>Trained teachers in secondary education (% of total teachers)</v>
          </cell>
          <cell r="D155" t="str">
            <v>SE.SEC.TCAQ.ZS</v>
          </cell>
          <cell r="BI155">
            <v>95.581123352050795</v>
          </cell>
          <cell r="BJ155">
            <v>98.233833312988295</v>
          </cell>
          <cell r="BK155">
            <v>98.356727600097699</v>
          </cell>
          <cell r="BL155">
            <v>100</v>
          </cell>
          <cell r="BM155">
            <v>100</v>
          </cell>
        </row>
        <row r="156">
          <cell r="A156" t="str">
            <v>Madagascar</v>
          </cell>
          <cell r="B156" t="str">
            <v>MDG</v>
          </cell>
          <cell r="C156" t="str">
            <v>Trained teachers in secondary education (% of total teachers)</v>
          </cell>
          <cell r="D156" t="str">
            <v>SE.SEC.TCAQ.ZS</v>
          </cell>
          <cell r="BG156">
            <v>20.6833591461182</v>
          </cell>
          <cell r="BJ156">
            <v>20.838939666748001</v>
          </cell>
          <cell r="BK156">
            <v>20.170270919799801</v>
          </cell>
        </row>
        <row r="157">
          <cell r="A157" t="str">
            <v>Maldives</v>
          </cell>
          <cell r="B157" t="str">
            <v>MDV</v>
          </cell>
          <cell r="C157" t="str">
            <v>Trained teachers in secondary education (% of total teachers)</v>
          </cell>
          <cell r="D157" t="str">
            <v>SE.SEC.TCAQ.ZS</v>
          </cell>
          <cell r="AQ157">
            <v>75.552490234375</v>
          </cell>
          <cell r="AU157">
            <v>81.490242004394503</v>
          </cell>
          <cell r="BC157">
            <v>94.893859863281307</v>
          </cell>
          <cell r="BD157">
            <v>98.311691284179702</v>
          </cell>
          <cell r="BE157">
            <v>93.876892089843807</v>
          </cell>
          <cell r="BF157">
            <v>98.848678588867202</v>
          </cell>
          <cell r="BG157">
            <v>92.103141784667997</v>
          </cell>
          <cell r="BH157">
            <v>93.404953002929702</v>
          </cell>
          <cell r="BI157">
            <v>94.864051818847699</v>
          </cell>
          <cell r="BJ157">
            <v>96.530609130859403</v>
          </cell>
          <cell r="BK157">
            <v>98.335609436035199</v>
          </cell>
          <cell r="BL157">
            <v>93.565620422363295</v>
          </cell>
        </row>
        <row r="158">
          <cell r="A158" t="str">
            <v>Middle East &amp; North Africa</v>
          </cell>
          <cell r="B158" t="str">
            <v>MEA</v>
          </cell>
          <cell r="C158" t="str">
            <v>Trained teachers in secondary education (% of total teachers)</v>
          </cell>
          <cell r="D158" t="str">
            <v>SE.SEC.TCAQ.ZS</v>
          </cell>
          <cell r="BH158">
            <v>84.547767639160199</v>
          </cell>
          <cell r="BI158">
            <v>83.998596191406307</v>
          </cell>
          <cell r="BJ158">
            <v>85.893013000488295</v>
          </cell>
          <cell r="BK158">
            <v>87.403678894042997</v>
          </cell>
          <cell r="BL158">
            <v>87.311737060546903</v>
          </cell>
          <cell r="BM158">
            <v>86.444076538085895</v>
          </cell>
        </row>
        <row r="159">
          <cell r="A159" t="str">
            <v>Mexico</v>
          </cell>
          <cell r="B159" t="str">
            <v>MEX</v>
          </cell>
          <cell r="C159" t="str">
            <v>Trained teachers in secondary education (% of total teachers)</v>
          </cell>
          <cell r="D159" t="str">
            <v>SE.SEC.TCAQ.ZS</v>
          </cell>
          <cell r="AW159">
            <v>88.796371459960895</v>
          </cell>
          <cell r="AX159">
            <v>89.367111206054702</v>
          </cell>
          <cell r="AY159">
            <v>85.318000793457003</v>
          </cell>
          <cell r="AZ159">
            <v>90.006248474121094</v>
          </cell>
          <cell r="BA159">
            <v>88.786468505859403</v>
          </cell>
          <cell r="BB159">
            <v>89.853240966796903</v>
          </cell>
          <cell r="BC159">
            <v>90.995651245117202</v>
          </cell>
          <cell r="BD159">
            <v>85.672866821289105</v>
          </cell>
          <cell r="BE159">
            <v>91.797576904296903</v>
          </cell>
          <cell r="BF159">
            <v>93.124198913574205</v>
          </cell>
          <cell r="BG159">
            <v>94.259368896484403</v>
          </cell>
          <cell r="BH159">
            <v>94.818290710449205</v>
          </cell>
          <cell r="BI159">
            <v>95.271369934082003</v>
          </cell>
          <cell r="BJ159">
            <v>95.540359497070298</v>
          </cell>
          <cell r="BK159">
            <v>95.635437011718807</v>
          </cell>
        </row>
        <row r="160">
          <cell r="A160" t="str">
            <v>Marshall Islands</v>
          </cell>
          <cell r="B160" t="str">
            <v>MHL</v>
          </cell>
          <cell r="C160" t="str">
            <v>Trained teachers in secondary education (% of total teachers)</v>
          </cell>
          <cell r="D160" t="str">
            <v>SE.SEC.TCAQ.ZS</v>
          </cell>
          <cell r="BM160">
            <v>55.3899116516113</v>
          </cell>
        </row>
        <row r="161">
          <cell r="A161" t="str">
            <v>Middle income</v>
          </cell>
          <cell r="B161" t="str">
            <v>MIC</v>
          </cell>
          <cell r="C161" t="str">
            <v>Trained teachers in secondary education (% of total teachers)</v>
          </cell>
          <cell r="D161" t="str">
            <v>SE.SEC.TCAQ.ZS</v>
          </cell>
          <cell r="BI161">
            <v>86.008392333984403</v>
          </cell>
          <cell r="BJ161">
            <v>86.012603759765597</v>
          </cell>
          <cell r="BK161">
            <v>87.607536315917997</v>
          </cell>
          <cell r="BL161">
            <v>83.870086669921903</v>
          </cell>
          <cell r="BM161">
            <v>84.114776611328097</v>
          </cell>
        </row>
        <row r="162">
          <cell r="A162" t="str">
            <v>North Macedonia</v>
          </cell>
          <cell r="B162" t="str">
            <v>MKD</v>
          </cell>
          <cell r="C162" t="str">
            <v>Trained teachers in secondary education (% of total teachers)</v>
          </cell>
          <cell r="D162" t="str">
            <v>SE.SEC.TCAQ.ZS</v>
          </cell>
        </row>
        <row r="163">
          <cell r="A163" t="str">
            <v>Mali</v>
          </cell>
          <cell r="B163" t="str">
            <v>MLI</v>
          </cell>
          <cell r="C163" t="str">
            <v>Trained teachers in secondary education (% of total teachers)</v>
          </cell>
          <cell r="D163" t="str">
            <v>SE.SEC.TCAQ.ZS</v>
          </cell>
          <cell r="BA163">
            <v>80.665641784667997</v>
          </cell>
        </row>
        <row r="164">
          <cell r="A164" t="str">
            <v>Malta</v>
          </cell>
          <cell r="B164" t="str">
            <v>MLT</v>
          </cell>
          <cell r="C164" t="str">
            <v>Trained teachers in secondary education (% of total teachers)</v>
          </cell>
          <cell r="D164" t="str">
            <v>SE.SEC.TCAQ.ZS</v>
          </cell>
          <cell r="BH164">
            <v>78.132049560546903</v>
          </cell>
          <cell r="BI164">
            <v>76.923080444335895</v>
          </cell>
          <cell r="BJ164">
            <v>69.991676330566406</v>
          </cell>
          <cell r="BL164">
            <v>69.534278869628906</v>
          </cell>
        </row>
        <row r="165">
          <cell r="A165" t="str">
            <v>Myanmar</v>
          </cell>
          <cell r="B165" t="str">
            <v>MMR</v>
          </cell>
          <cell r="C165" t="str">
            <v>Trained teachers in secondary education (% of total teachers)</v>
          </cell>
          <cell r="D165" t="str">
            <v>SE.SEC.TCAQ.ZS</v>
          </cell>
          <cell r="AR165">
            <v>69.478332519531307</v>
          </cell>
          <cell r="AS165">
            <v>69.889678955078097</v>
          </cell>
          <cell r="AT165">
            <v>65.079788208007798</v>
          </cell>
          <cell r="AU165">
            <v>66.420219421386705</v>
          </cell>
          <cell r="AW165">
            <v>84.304710388183594</v>
          </cell>
          <cell r="AY165">
            <v>95.391860961914105</v>
          </cell>
          <cell r="AZ165">
            <v>97.099197387695298</v>
          </cell>
          <cell r="BA165">
            <v>97.848808288574205</v>
          </cell>
          <cell r="BB165">
            <v>96.050071716308594</v>
          </cell>
          <cell r="BC165">
            <v>98.818443298339801</v>
          </cell>
          <cell r="BG165">
            <v>93.825363159179702</v>
          </cell>
          <cell r="BI165">
            <v>91.786750793457003</v>
          </cell>
          <cell r="BJ165">
            <v>93.031021118164105</v>
          </cell>
          <cell r="BK165">
            <v>88.985420227050795</v>
          </cell>
        </row>
        <row r="166">
          <cell r="A166" t="str">
            <v>Middle East &amp; North Africa (excluding high income)</v>
          </cell>
          <cell r="B166" t="str">
            <v>MNA</v>
          </cell>
          <cell r="C166" t="str">
            <v>Trained teachers in secondary education (% of total teachers)</v>
          </cell>
          <cell r="D166" t="str">
            <v>SE.SEC.TCAQ.ZS</v>
          </cell>
          <cell r="BH166">
            <v>81.249771118164105</v>
          </cell>
          <cell r="BI166">
            <v>80.881866455078097</v>
          </cell>
          <cell r="BJ166">
            <v>83.751152038574205</v>
          </cell>
          <cell r="BK166">
            <v>85.869148254394503</v>
          </cell>
          <cell r="BL166">
            <v>86.117630004882798</v>
          </cell>
          <cell r="BM166">
            <v>85.163192749023395</v>
          </cell>
        </row>
        <row r="167">
          <cell r="A167" t="str">
            <v>Montenegro</v>
          </cell>
          <cell r="B167" t="str">
            <v>MNE</v>
          </cell>
          <cell r="C167" t="str">
            <v>Trained teachers in secondary education (% of total teachers)</v>
          </cell>
          <cell r="D167" t="str">
            <v>SE.SEC.TCAQ.ZS</v>
          </cell>
        </row>
        <row r="168">
          <cell r="A168" t="str">
            <v>Mongolia</v>
          </cell>
          <cell r="B168" t="str">
            <v>MNG</v>
          </cell>
          <cell r="C168" t="str">
            <v>Trained teachers in secondary education (% of total teachers)</v>
          </cell>
          <cell r="D168" t="str">
            <v>SE.SEC.TCAQ.ZS</v>
          </cell>
          <cell r="AQ168">
            <v>100</v>
          </cell>
          <cell r="AR168">
            <v>100</v>
          </cell>
          <cell r="AS168">
            <v>100</v>
          </cell>
          <cell r="AT168">
            <v>100</v>
          </cell>
          <cell r="AU168">
            <v>100</v>
          </cell>
          <cell r="AV168">
            <v>100</v>
          </cell>
          <cell r="AW168">
            <v>100</v>
          </cell>
          <cell r="AX168">
            <v>100</v>
          </cell>
          <cell r="AY168">
            <v>100</v>
          </cell>
          <cell r="BC168">
            <v>97.605422973632798</v>
          </cell>
          <cell r="BG168">
            <v>100</v>
          </cell>
          <cell r="BH168">
            <v>100</v>
          </cell>
          <cell r="BI168">
            <v>100</v>
          </cell>
          <cell r="BJ168">
            <v>98.1021728515625</v>
          </cell>
          <cell r="BK168">
            <v>88.890457153320298</v>
          </cell>
          <cell r="BL168">
            <v>87.080017089843807</v>
          </cell>
        </row>
        <row r="169">
          <cell r="A169" t="str">
            <v>Northern Mariana Islands</v>
          </cell>
          <cell r="B169" t="str">
            <v>MNP</v>
          </cell>
          <cell r="C169" t="str">
            <v>Trained teachers in secondary education (% of total teachers)</v>
          </cell>
          <cell r="D169" t="str">
            <v>SE.SEC.TCAQ.ZS</v>
          </cell>
        </row>
        <row r="170">
          <cell r="A170" t="str">
            <v>Mozambique</v>
          </cell>
          <cell r="B170" t="str">
            <v>MOZ</v>
          </cell>
          <cell r="C170" t="str">
            <v>Trained teachers in secondary education (% of total teachers)</v>
          </cell>
          <cell r="D170" t="str">
            <v>SE.SEC.TCAQ.ZS</v>
          </cell>
          <cell r="AY170">
            <v>64.409416198730497</v>
          </cell>
          <cell r="AZ170">
            <v>62.433689117431598</v>
          </cell>
          <cell r="BA170">
            <v>65.001426696777301</v>
          </cell>
          <cell r="BB170">
            <v>72.815048217773395</v>
          </cell>
          <cell r="BC170">
            <v>75.297111511230497</v>
          </cell>
          <cell r="BD170">
            <v>79.775436401367202</v>
          </cell>
          <cell r="BE170">
            <v>84.146667480468807</v>
          </cell>
          <cell r="BF170">
            <v>86.869270324707003</v>
          </cell>
          <cell r="BG170">
            <v>88.769622802734403</v>
          </cell>
          <cell r="BH170">
            <v>84.926040649414105</v>
          </cell>
          <cell r="BM170">
            <v>97.304611206054702</v>
          </cell>
        </row>
        <row r="171">
          <cell r="A171" t="str">
            <v>Mauritania</v>
          </cell>
          <cell r="B171" t="str">
            <v>MRT</v>
          </cell>
          <cell r="C171" t="str">
            <v>Trained teachers in secondary education (% of total teachers)</v>
          </cell>
          <cell r="D171" t="str">
            <v>SE.SEC.TCAQ.ZS</v>
          </cell>
          <cell r="AW171">
            <v>100</v>
          </cell>
          <cell r="AY171">
            <v>100</v>
          </cell>
          <cell r="BG171">
            <v>86.871299743652301</v>
          </cell>
          <cell r="BJ171">
            <v>97.213188171386705</v>
          </cell>
          <cell r="BL171">
            <v>92.546241760253906</v>
          </cell>
        </row>
        <row r="172">
          <cell r="A172" t="str">
            <v>Mauritius</v>
          </cell>
          <cell r="B172" t="str">
            <v>MUS</v>
          </cell>
          <cell r="C172" t="str">
            <v>Trained teachers in secondary education (% of total teachers)</v>
          </cell>
          <cell r="D172" t="str">
            <v>SE.SEC.TCAQ.ZS</v>
          </cell>
          <cell r="BE172">
            <v>44.3596000671387</v>
          </cell>
          <cell r="BF172">
            <v>45.4951782226563</v>
          </cell>
          <cell r="BG172">
            <v>31.8472003936768</v>
          </cell>
          <cell r="BH172">
            <v>31.277450561523398</v>
          </cell>
          <cell r="BJ172">
            <v>55.257038116455099</v>
          </cell>
          <cell r="BK172">
            <v>53.110130310058601</v>
          </cell>
          <cell r="BL172">
            <v>47.5094604492188</v>
          </cell>
        </row>
        <row r="173">
          <cell r="A173" t="str">
            <v>Malawi</v>
          </cell>
          <cell r="B173" t="str">
            <v>MWI</v>
          </cell>
          <cell r="C173" t="str">
            <v>Trained teachers in secondary education (% of total teachers)</v>
          </cell>
          <cell r="D173" t="str">
            <v>SE.SEC.TCAQ.ZS</v>
          </cell>
          <cell r="AZ173">
            <v>50.217929840087898</v>
          </cell>
          <cell r="BA173">
            <v>52.845481872558601</v>
          </cell>
          <cell r="BC173">
            <v>59.740180969238303</v>
          </cell>
          <cell r="BD173">
            <v>59.362659454345703</v>
          </cell>
          <cell r="BE173">
            <v>64.665138244628906</v>
          </cell>
          <cell r="BF173">
            <v>65.617980957031307</v>
          </cell>
        </row>
        <row r="174">
          <cell r="A174" t="str">
            <v>Malaysia</v>
          </cell>
          <cell r="B174" t="str">
            <v>MYS</v>
          </cell>
          <cell r="C174" t="str">
            <v>Trained teachers in secondary education (% of total teachers)</v>
          </cell>
          <cell r="D174" t="str">
            <v>SE.SEC.TCAQ.ZS</v>
          </cell>
          <cell r="AY174">
            <v>99.401580810546903</v>
          </cell>
          <cell r="AZ174">
            <v>99.950881958007798</v>
          </cell>
          <cell r="BA174">
            <v>96.176681518554702</v>
          </cell>
          <cell r="BB174">
            <v>94.232116699218807</v>
          </cell>
          <cell r="BC174">
            <v>94.229751586914105</v>
          </cell>
          <cell r="BD174">
            <v>97.979911804199205</v>
          </cell>
          <cell r="BE174">
            <v>99.415786743164105</v>
          </cell>
          <cell r="BF174">
            <v>98.471473693847699</v>
          </cell>
          <cell r="BG174">
            <v>99.409072875976605</v>
          </cell>
          <cell r="BH174">
            <v>99.540046691894503</v>
          </cell>
          <cell r="BI174">
            <v>99.122398376464801</v>
          </cell>
          <cell r="BJ174">
            <v>98.212829589843807</v>
          </cell>
          <cell r="BK174">
            <v>93.439659118652301</v>
          </cell>
          <cell r="BL174">
            <v>89.788917541503906</v>
          </cell>
        </row>
        <row r="175">
          <cell r="A175" t="str">
            <v>North America</v>
          </cell>
          <cell r="B175" t="str">
            <v>NAC</v>
          </cell>
          <cell r="C175" t="str">
            <v>Trained teachers in secondary education (% of total teachers)</v>
          </cell>
          <cell r="D175" t="str">
            <v>SE.SEC.TCAQ.ZS</v>
          </cell>
        </row>
        <row r="176">
          <cell r="A176" t="str">
            <v>Namibia</v>
          </cell>
          <cell r="B176" t="str">
            <v>NAM</v>
          </cell>
          <cell r="C176" t="str">
            <v>Trained teachers in secondary education (% of total teachers)</v>
          </cell>
          <cell r="D176" t="str">
            <v>SE.SEC.TCAQ.ZS</v>
          </cell>
          <cell r="AQ176">
            <v>87.712730407714801</v>
          </cell>
          <cell r="AR176">
            <v>92.093399047851605</v>
          </cell>
          <cell r="AS176">
            <v>93.3385009765625</v>
          </cell>
          <cell r="AT176">
            <v>93.6292724609375</v>
          </cell>
          <cell r="AU176">
            <v>93.959732055664105</v>
          </cell>
          <cell r="AV176">
            <v>95.422027587890597</v>
          </cell>
          <cell r="AW176">
            <v>96.189743041992202</v>
          </cell>
          <cell r="AX176">
            <v>96.556991577148395</v>
          </cell>
          <cell r="AY176">
            <v>95.816726684570298</v>
          </cell>
          <cell r="AZ176">
            <v>97.462249755859403</v>
          </cell>
          <cell r="BE176">
            <v>97.435592651367202</v>
          </cell>
          <cell r="BH176">
            <v>94.1290283203125</v>
          </cell>
          <cell r="BI176">
            <v>93.538528442382798</v>
          </cell>
          <cell r="BJ176">
            <v>93.997550964355497</v>
          </cell>
          <cell r="BK176">
            <v>95.674118041992202</v>
          </cell>
          <cell r="BL176">
            <v>95.674118041992202</v>
          </cell>
        </row>
        <row r="177">
          <cell r="A177" t="str">
            <v>New Caledonia</v>
          </cell>
          <cell r="B177" t="str">
            <v>NCL</v>
          </cell>
          <cell r="C177" t="str">
            <v>Trained teachers in secondary education (% of total teachers)</v>
          </cell>
          <cell r="D177" t="str">
            <v>SE.SEC.TCAQ.ZS</v>
          </cell>
        </row>
        <row r="178">
          <cell r="A178" t="str">
            <v>Niger</v>
          </cell>
          <cell r="B178" t="str">
            <v>NER</v>
          </cell>
          <cell r="C178" t="str">
            <v>Trained teachers in secondary education (% of total teachers)</v>
          </cell>
          <cell r="D178" t="str">
            <v>SE.SEC.TCAQ.ZS</v>
          </cell>
          <cell r="AV178">
            <v>28.166139602661101</v>
          </cell>
          <cell r="AW178">
            <v>29.9941501617432</v>
          </cell>
          <cell r="AY178">
            <v>20.929599761962901</v>
          </cell>
          <cell r="BC178">
            <v>16.581199645996101</v>
          </cell>
        </row>
        <row r="179">
          <cell r="A179" t="str">
            <v>Nigeria</v>
          </cell>
          <cell r="B179" t="str">
            <v>NGA</v>
          </cell>
          <cell r="C179" t="str">
            <v>Trained teachers in secondary education (% of total teachers)</v>
          </cell>
          <cell r="D179" t="str">
            <v>SE.SEC.TCAQ.ZS</v>
          </cell>
          <cell r="AV179">
            <v>79.457283020019503</v>
          </cell>
          <cell r="AY179">
            <v>70.028999328613295</v>
          </cell>
          <cell r="BC179">
            <v>45.932529449462898</v>
          </cell>
          <cell r="BK179">
            <v>66.791358947753906</v>
          </cell>
        </row>
        <row r="180">
          <cell r="A180" t="str">
            <v>Nicaragua</v>
          </cell>
          <cell r="B180" t="str">
            <v>NIC</v>
          </cell>
          <cell r="C180" t="str">
            <v>Trained teachers in secondary education (% of total teachers)</v>
          </cell>
          <cell r="D180" t="str">
            <v>SE.SEC.TCAQ.ZS</v>
          </cell>
          <cell r="AR180">
            <v>47.806381225585902</v>
          </cell>
          <cell r="AS180">
            <v>44.636508941650398</v>
          </cell>
          <cell r="AT180">
            <v>44.632770538330099</v>
          </cell>
          <cell r="AW180">
            <v>45.962779998779297</v>
          </cell>
          <cell r="AX180">
            <v>52.503849029541001</v>
          </cell>
          <cell r="AY180">
            <v>52.822731018066399</v>
          </cell>
          <cell r="AZ180">
            <v>59.929920196533203</v>
          </cell>
          <cell r="BA180">
            <v>58.945808410644503</v>
          </cell>
          <cell r="BC180">
            <v>52.568099975585902</v>
          </cell>
        </row>
        <row r="181">
          <cell r="A181" t="str">
            <v>Netherlands</v>
          </cell>
          <cell r="B181" t="str">
            <v>NLD</v>
          </cell>
          <cell r="C181" t="str">
            <v>Trained teachers in secondary education (% of total teachers)</v>
          </cell>
          <cell r="D181" t="str">
            <v>SE.SEC.TCAQ.ZS</v>
          </cell>
        </row>
        <row r="182">
          <cell r="A182" t="str">
            <v>Norway</v>
          </cell>
          <cell r="B182" t="str">
            <v>NOR</v>
          </cell>
          <cell r="C182" t="str">
            <v>Trained teachers in secondary education (% of total teachers)</v>
          </cell>
          <cell r="D182" t="str">
            <v>SE.SEC.TCAQ.ZS</v>
          </cell>
        </row>
        <row r="183">
          <cell r="A183" t="str">
            <v>Nepal</v>
          </cell>
          <cell r="B183" t="str">
            <v>NPL</v>
          </cell>
          <cell r="C183" t="str">
            <v>Trained teachers in secondary education (% of total teachers)</v>
          </cell>
          <cell r="D183" t="str">
            <v>SE.SEC.TCAQ.ZS</v>
          </cell>
          <cell r="BA183">
            <v>58.208770751953097</v>
          </cell>
          <cell r="BC183">
            <v>65.079269409179702</v>
          </cell>
          <cell r="BD183">
            <v>69.136993408203097</v>
          </cell>
          <cell r="BF183">
            <v>79.769271850585895</v>
          </cell>
          <cell r="BG183">
            <v>80.193252563476605</v>
          </cell>
          <cell r="BH183">
            <v>81.876571655273395</v>
          </cell>
          <cell r="BI183">
            <v>90.475807189941406</v>
          </cell>
          <cell r="BJ183">
            <v>88.704978942871094</v>
          </cell>
          <cell r="BL183">
            <v>83.255287170410199</v>
          </cell>
          <cell r="BM183">
            <v>83.385307312011705</v>
          </cell>
        </row>
        <row r="184">
          <cell r="A184" t="str">
            <v>Nauru</v>
          </cell>
          <cell r="B184" t="str">
            <v>NRU</v>
          </cell>
          <cell r="C184" t="str">
            <v>Trained teachers in secondary education (% of total teachers)</v>
          </cell>
          <cell r="D184" t="str">
            <v>SE.SEC.TCAQ.ZS</v>
          </cell>
          <cell r="AZ184">
            <v>36.363639831542997</v>
          </cell>
        </row>
        <row r="185">
          <cell r="A185" t="str">
            <v>New Zealand</v>
          </cell>
          <cell r="B185" t="str">
            <v>NZL</v>
          </cell>
          <cell r="C185" t="str">
            <v>Trained teachers in secondary education (% of total teachers)</v>
          </cell>
          <cell r="D185" t="str">
            <v>SE.SEC.TCAQ.ZS</v>
          </cell>
        </row>
        <row r="186">
          <cell r="A186" t="str">
            <v>OECD members</v>
          </cell>
          <cell r="B186" t="str">
            <v>OED</v>
          </cell>
          <cell r="C186" t="str">
            <v>Trained teachers in secondary education (% of total teachers)</v>
          </cell>
          <cell r="D186" t="str">
            <v>SE.SEC.TCAQ.ZS</v>
          </cell>
        </row>
        <row r="187">
          <cell r="A187" t="str">
            <v>Oman</v>
          </cell>
          <cell r="B187" t="str">
            <v>OMN</v>
          </cell>
          <cell r="C187" t="str">
            <v>Trained teachers in secondary education (% of total teachers)</v>
          </cell>
          <cell r="D187" t="str">
            <v>SE.SEC.TCAQ.ZS</v>
          </cell>
          <cell r="AR187">
            <v>99.961128234863295</v>
          </cell>
          <cell r="AS187">
            <v>100</v>
          </cell>
          <cell r="AT187">
            <v>100</v>
          </cell>
          <cell r="BJ187">
            <v>100</v>
          </cell>
          <cell r="BK187">
            <v>100</v>
          </cell>
          <cell r="BL187">
            <v>100</v>
          </cell>
          <cell r="BM187">
            <v>100</v>
          </cell>
        </row>
        <row r="188">
          <cell r="A188" t="str">
            <v>Other small states</v>
          </cell>
          <cell r="B188" t="str">
            <v>OSS</v>
          </cell>
          <cell r="C188" t="str">
            <v>Trained teachers in secondary education (% of total teachers)</v>
          </cell>
          <cell r="D188" t="str">
            <v>SE.SEC.TCAQ.ZS</v>
          </cell>
          <cell r="AU188">
            <v>86.113319396972699</v>
          </cell>
          <cell r="AV188">
            <v>84.686607360839801</v>
          </cell>
          <cell r="AW188">
            <v>83.847702026367202</v>
          </cell>
          <cell r="AX188">
            <v>83.954460144042997</v>
          </cell>
          <cell r="AY188">
            <v>82.837677001953097</v>
          </cell>
          <cell r="AZ188">
            <v>80.826843261718807</v>
          </cell>
          <cell r="BA188">
            <v>79.114601135253906</v>
          </cell>
          <cell r="BD188">
            <v>76.603576660156307</v>
          </cell>
          <cell r="BE188">
            <v>77.034431457519503</v>
          </cell>
          <cell r="BF188">
            <v>79.433517456054702</v>
          </cell>
          <cell r="BG188">
            <v>79.152610778808594</v>
          </cell>
          <cell r="BH188">
            <v>79.499290466308594</v>
          </cell>
          <cell r="BI188">
            <v>77.431251525878906</v>
          </cell>
          <cell r="BJ188">
            <v>76.633979797363295</v>
          </cell>
          <cell r="BK188">
            <v>81.447357177734403</v>
          </cell>
          <cell r="BL188">
            <v>80.039749145507798</v>
          </cell>
          <cell r="BM188">
            <v>78.907707214355497</v>
          </cell>
        </row>
        <row r="189">
          <cell r="A189" t="str">
            <v>Pakistan</v>
          </cell>
          <cell r="B189" t="str">
            <v>PAK</v>
          </cell>
          <cell r="C189" t="str">
            <v>Trained teachers in secondary education (% of total teachers)</v>
          </cell>
          <cell r="D189" t="str">
            <v>SE.SEC.TCAQ.ZS</v>
          </cell>
          <cell r="BD189">
            <v>89.073402404785199</v>
          </cell>
          <cell r="BE189">
            <v>96.836448669433594</v>
          </cell>
          <cell r="BF189">
            <v>99.147308349609403</v>
          </cell>
          <cell r="BG189">
            <v>98.037773132324205</v>
          </cell>
          <cell r="BH189">
            <v>96.035842895507798</v>
          </cell>
          <cell r="BI189">
            <v>86.901313781738295</v>
          </cell>
          <cell r="BJ189">
            <v>83.848251342773395</v>
          </cell>
        </row>
        <row r="190">
          <cell r="A190" t="str">
            <v>Panama</v>
          </cell>
          <cell r="B190" t="str">
            <v>PAN</v>
          </cell>
          <cell r="C190" t="str">
            <v>Trained teachers in secondary education (% of total teachers)</v>
          </cell>
          <cell r="D190" t="str">
            <v>SE.SEC.TCAQ.ZS</v>
          </cell>
          <cell r="AR190">
            <v>77.301811218261705</v>
          </cell>
          <cell r="AS190">
            <v>81.900863647460895</v>
          </cell>
          <cell r="AT190">
            <v>93.478691101074205</v>
          </cell>
          <cell r="AU190">
            <v>81.124702453613295</v>
          </cell>
          <cell r="AW190">
            <v>83.437828063964801</v>
          </cell>
          <cell r="AX190">
            <v>82.967300415039105</v>
          </cell>
          <cell r="AY190">
            <v>89.961387634277301</v>
          </cell>
          <cell r="AZ190">
            <v>90.591796875</v>
          </cell>
          <cell r="BA190">
            <v>90.932693481445298</v>
          </cell>
          <cell r="BB190">
            <v>89.850669860839801</v>
          </cell>
          <cell r="BC190">
            <v>88.346580505371094</v>
          </cell>
          <cell r="BD190">
            <v>87.283561706542997</v>
          </cell>
          <cell r="BG190">
            <v>95.707313537597699</v>
          </cell>
        </row>
        <row r="191">
          <cell r="A191" t="str">
            <v>Peru</v>
          </cell>
          <cell r="B191" t="str">
            <v>PER</v>
          </cell>
          <cell r="C191" t="str">
            <v>Trained teachers in secondary education (% of total teachers)</v>
          </cell>
          <cell r="D191" t="str">
            <v>SE.SEC.TCAQ.ZS</v>
          </cell>
        </row>
        <row r="192">
          <cell r="A192" t="str">
            <v>Philippines</v>
          </cell>
          <cell r="B192" t="str">
            <v>PHL</v>
          </cell>
          <cell r="C192" t="str">
            <v>Trained teachers in secondary education (% of total teachers)</v>
          </cell>
          <cell r="D192" t="str">
            <v>SE.SEC.TCAQ.ZS</v>
          </cell>
          <cell r="BG192">
            <v>100</v>
          </cell>
          <cell r="BH192">
            <v>100</v>
          </cell>
          <cell r="BI192">
            <v>100</v>
          </cell>
          <cell r="BJ192">
            <v>100</v>
          </cell>
          <cell r="BK192">
            <v>100</v>
          </cell>
          <cell r="BL192">
            <v>100</v>
          </cell>
        </row>
        <row r="193">
          <cell r="A193" t="str">
            <v>Palau</v>
          </cell>
          <cell r="B193" t="str">
            <v>PLW</v>
          </cell>
          <cell r="C193" t="str">
            <v>Trained teachers in secondary education (% of total teachers)</v>
          </cell>
          <cell r="D193" t="str">
            <v>SE.SEC.TCAQ.ZS</v>
          </cell>
        </row>
        <row r="194">
          <cell r="A194" t="str">
            <v>Papua New Guinea</v>
          </cell>
          <cell r="B194" t="str">
            <v>PNG</v>
          </cell>
          <cell r="C194" t="str">
            <v>Trained teachers in secondary education (% of total teachers)</v>
          </cell>
          <cell r="D194" t="str">
            <v>SE.SEC.TCAQ.ZS</v>
          </cell>
          <cell r="AQ194">
            <v>100</v>
          </cell>
          <cell r="BE194">
            <v>100</v>
          </cell>
        </row>
        <row r="195">
          <cell r="A195" t="str">
            <v>Poland</v>
          </cell>
          <cell r="B195" t="str">
            <v>POL</v>
          </cell>
          <cell r="C195" t="str">
            <v>Trained teachers in secondary education (% of total teachers)</v>
          </cell>
          <cell r="D195" t="str">
            <v>SE.SEC.TCAQ.ZS</v>
          </cell>
          <cell r="BK195">
            <v>100</v>
          </cell>
          <cell r="BL195">
            <v>100</v>
          </cell>
        </row>
        <row r="196">
          <cell r="A196" t="str">
            <v>Pre-demographic dividend</v>
          </cell>
          <cell r="B196" t="str">
            <v>PRE</v>
          </cell>
          <cell r="C196" t="str">
            <v>Trained teachers in secondary education (% of total teachers)</v>
          </cell>
          <cell r="D196" t="str">
            <v>SE.SEC.TCAQ.ZS</v>
          </cell>
          <cell r="AX196">
            <v>76.655982971191406</v>
          </cell>
          <cell r="BA196">
            <v>58.874721527099602</v>
          </cell>
          <cell r="BB196">
            <v>57.310440063476598</v>
          </cell>
          <cell r="BC196">
            <v>56.594398498535199</v>
          </cell>
          <cell r="BD196">
            <v>49.888580322265597</v>
          </cell>
          <cell r="BE196">
            <v>56.447540283203097</v>
          </cell>
          <cell r="BF196">
            <v>52.227279663085902</v>
          </cell>
          <cell r="BG196">
            <v>53.959388732910199</v>
          </cell>
          <cell r="BH196">
            <v>55.093879699707003</v>
          </cell>
          <cell r="BI196">
            <v>59.487598419189503</v>
          </cell>
          <cell r="BJ196">
            <v>60.364879608154297</v>
          </cell>
          <cell r="BK196">
            <v>61.0270385742188</v>
          </cell>
          <cell r="BL196">
            <v>60.1154594421387</v>
          </cell>
        </row>
        <row r="197">
          <cell r="A197" t="str">
            <v>Puerto Rico</v>
          </cell>
          <cell r="B197" t="str">
            <v>PRI</v>
          </cell>
          <cell r="C197" t="str">
            <v>Trained teachers in secondary education (% of total teachers)</v>
          </cell>
          <cell r="D197" t="str">
            <v>SE.SEC.TCAQ.ZS</v>
          </cell>
          <cell r="BG197">
            <v>93.999740600585895</v>
          </cell>
          <cell r="BH197">
            <v>94.908126831054702</v>
          </cell>
          <cell r="BI197">
            <v>84.018028259277301</v>
          </cell>
        </row>
        <row r="198">
          <cell r="A198" t="str">
            <v>Korea, Dem. People's Rep.</v>
          </cell>
          <cell r="B198" t="str">
            <v>PRK</v>
          </cell>
          <cell r="C198" t="str">
            <v>Trained teachers in secondary education (% of total teachers)</v>
          </cell>
          <cell r="D198" t="str">
            <v>SE.SEC.TCAQ.ZS</v>
          </cell>
        </row>
        <row r="199">
          <cell r="A199" t="str">
            <v>Portugal</v>
          </cell>
          <cell r="B199" t="str">
            <v>PRT</v>
          </cell>
          <cell r="C199" t="str">
            <v>Trained teachers in secondary education (% of total teachers)</v>
          </cell>
          <cell r="D199" t="str">
            <v>SE.SEC.TCAQ.ZS</v>
          </cell>
        </row>
        <row r="200">
          <cell r="A200" t="str">
            <v>Paraguay</v>
          </cell>
          <cell r="B200" t="str">
            <v>PRY</v>
          </cell>
          <cell r="C200" t="str">
            <v>Trained teachers in secondary education (% of total teachers)</v>
          </cell>
          <cell r="D200" t="str">
            <v>SE.SEC.TCAQ.ZS</v>
          </cell>
          <cell r="BE200">
            <v>81.00390625</v>
          </cell>
        </row>
        <row r="201">
          <cell r="A201" t="str">
            <v>West Bank and Gaza</v>
          </cell>
          <cell r="B201" t="str">
            <v>PSE</v>
          </cell>
          <cell r="C201" t="str">
            <v>Trained teachers in secondary education (% of total teachers)</v>
          </cell>
          <cell r="D201" t="str">
            <v>SE.SEC.TCAQ.ZS</v>
          </cell>
          <cell r="AZ201">
            <v>100</v>
          </cell>
          <cell r="BA201">
            <v>100</v>
          </cell>
          <cell r="BB201">
            <v>100</v>
          </cell>
          <cell r="BC201">
            <v>100</v>
          </cell>
          <cell r="BD201">
            <v>100</v>
          </cell>
          <cell r="BE201">
            <v>100</v>
          </cell>
          <cell r="BF201">
            <v>100</v>
          </cell>
          <cell r="BG201">
            <v>100</v>
          </cell>
          <cell r="BH201">
            <v>100</v>
          </cell>
          <cell r="BI201">
            <v>100</v>
          </cell>
          <cell r="BJ201">
            <v>100</v>
          </cell>
          <cell r="BK201">
            <v>100</v>
          </cell>
          <cell r="BL201">
            <v>100</v>
          </cell>
          <cell r="BM201">
            <v>100</v>
          </cell>
        </row>
        <row r="202">
          <cell r="A202" t="str">
            <v>Pacific island small states</v>
          </cell>
          <cell r="B202" t="str">
            <v>PSS</v>
          </cell>
          <cell r="C202" t="str">
            <v>Trained teachers in secondary education (% of total teachers)</v>
          </cell>
          <cell r="D202" t="str">
            <v>SE.SEC.TCAQ.ZS</v>
          </cell>
          <cell r="AY202">
            <v>83.939666748046903</v>
          </cell>
          <cell r="AZ202">
            <v>83.149368286132798</v>
          </cell>
          <cell r="BA202">
            <v>74.734970092773395</v>
          </cell>
          <cell r="BB202">
            <v>77.115470886230497</v>
          </cell>
          <cell r="BC202">
            <v>78.498237609863295</v>
          </cell>
          <cell r="BD202">
            <v>78.465583801269503</v>
          </cell>
          <cell r="BE202">
            <v>80.978126525878906</v>
          </cell>
          <cell r="BF202">
            <v>81.384231567382798</v>
          </cell>
        </row>
        <row r="203">
          <cell r="A203" t="str">
            <v>Post-demographic dividend</v>
          </cell>
          <cell r="B203" t="str">
            <v>PST</v>
          </cell>
          <cell r="C203" t="str">
            <v>Trained teachers in secondary education (% of total teachers)</v>
          </cell>
          <cell r="D203" t="str">
            <v>SE.SEC.TCAQ.ZS</v>
          </cell>
        </row>
        <row r="204">
          <cell r="A204" t="str">
            <v>French Polynesia</v>
          </cell>
          <cell r="B204" t="str">
            <v>PYF</v>
          </cell>
          <cell r="C204" t="str">
            <v>Trained teachers in secondary education (% of total teachers)</v>
          </cell>
          <cell r="D204" t="str">
            <v>SE.SEC.TCAQ.ZS</v>
          </cell>
        </row>
        <row r="205">
          <cell r="A205" t="str">
            <v>Qatar</v>
          </cell>
          <cell r="B205" t="str">
            <v>QAT</v>
          </cell>
          <cell r="C205" t="str">
            <v>Trained teachers in secondary education (% of total teachers)</v>
          </cell>
          <cell r="D205" t="str">
            <v>SE.SEC.TCAQ.ZS</v>
          </cell>
          <cell r="AY205">
            <v>68.419349670410199</v>
          </cell>
          <cell r="BA205">
            <v>52.8014106750488</v>
          </cell>
          <cell r="BD205">
            <v>66.620269775390597</v>
          </cell>
          <cell r="BH205">
            <v>100</v>
          </cell>
          <cell r="BI205">
            <v>100</v>
          </cell>
          <cell r="BJ205">
            <v>100</v>
          </cell>
          <cell r="BK205">
            <v>100</v>
          </cell>
          <cell r="BL205">
            <v>100</v>
          </cell>
          <cell r="BM205">
            <v>100</v>
          </cell>
        </row>
        <row r="206">
          <cell r="A206" t="str">
            <v>Romania</v>
          </cell>
          <cell r="B206" t="str">
            <v>ROU</v>
          </cell>
          <cell r="C206" t="str">
            <v>Trained teachers in secondary education (% of total teachers)</v>
          </cell>
          <cell r="D206" t="str">
            <v>SE.SEC.TCAQ.ZS</v>
          </cell>
        </row>
        <row r="207">
          <cell r="A207" t="str">
            <v>Russian Federation</v>
          </cell>
          <cell r="B207" t="str">
            <v>RUS</v>
          </cell>
          <cell r="C207" t="str">
            <v>Trained teachers in secondary education (% of total teachers)</v>
          </cell>
          <cell r="D207" t="str">
            <v>SE.SEC.TCAQ.ZS</v>
          </cell>
        </row>
        <row r="208">
          <cell r="A208" t="str">
            <v>Rwanda</v>
          </cell>
          <cell r="B208" t="str">
            <v>RWA</v>
          </cell>
          <cell r="C208" t="str">
            <v>Trained teachers in secondary education (% of total teachers)</v>
          </cell>
          <cell r="D208" t="str">
            <v>SE.SEC.TCAQ.ZS</v>
          </cell>
          <cell r="AZ208">
            <v>53.358669281005902</v>
          </cell>
          <cell r="BD208">
            <v>82.964622497558594</v>
          </cell>
          <cell r="BE208">
            <v>83.475471496582003</v>
          </cell>
          <cell r="BF208">
            <v>89.170448303222699</v>
          </cell>
          <cell r="BH208">
            <v>51.525810241699197</v>
          </cell>
          <cell r="BI208">
            <v>58.919010162353501</v>
          </cell>
          <cell r="BJ208">
            <v>57.984550476074197</v>
          </cell>
          <cell r="BK208">
            <v>59.697071075439503</v>
          </cell>
          <cell r="BL208">
            <v>62.607620239257798</v>
          </cell>
        </row>
        <row r="209">
          <cell r="A209" t="str">
            <v>South Asia</v>
          </cell>
          <cell r="B209" t="str">
            <v>SAS</v>
          </cell>
          <cell r="C209" t="str">
            <v>Trained teachers in secondary education (% of total teachers)</v>
          </cell>
          <cell r="D209" t="str">
            <v>SE.SEC.TCAQ.ZS</v>
          </cell>
          <cell r="BI209">
            <v>78.183769226074205</v>
          </cell>
          <cell r="BJ209">
            <v>77.449493408203097</v>
          </cell>
          <cell r="BK209">
            <v>85.029693603515597</v>
          </cell>
          <cell r="BL209">
            <v>75.561569213867202</v>
          </cell>
          <cell r="BM209">
            <v>79.547409057617202</v>
          </cell>
        </row>
        <row r="210">
          <cell r="A210" t="str">
            <v>Saudi Arabia</v>
          </cell>
          <cell r="B210" t="str">
            <v>SAU</v>
          </cell>
          <cell r="C210" t="str">
            <v>Trained teachers in secondary education (% of total teachers)</v>
          </cell>
          <cell r="D210" t="str">
            <v>SE.SEC.TCAQ.ZS</v>
          </cell>
          <cell r="BF210">
            <v>100</v>
          </cell>
          <cell r="BG210">
            <v>100</v>
          </cell>
          <cell r="BH210">
            <v>100</v>
          </cell>
          <cell r="BI210">
            <v>100</v>
          </cell>
          <cell r="BJ210">
            <v>100</v>
          </cell>
          <cell r="BK210">
            <v>100</v>
          </cell>
          <cell r="BL210">
            <v>100</v>
          </cell>
          <cell r="BM210">
            <v>100</v>
          </cell>
        </row>
        <row r="211">
          <cell r="A211" t="str">
            <v>Sudan</v>
          </cell>
          <cell r="B211" t="str">
            <v>SDN</v>
          </cell>
          <cell r="C211" t="str">
            <v>Trained teachers in secondary education (% of total teachers)</v>
          </cell>
          <cell r="D211" t="str">
            <v>SE.SEC.TCAQ.ZS</v>
          </cell>
        </row>
        <row r="212">
          <cell r="A212" t="str">
            <v>Senegal</v>
          </cell>
          <cell r="B212" t="str">
            <v>SEN</v>
          </cell>
          <cell r="C212" t="str">
            <v>Trained teachers in secondary education (% of total teachers)</v>
          </cell>
          <cell r="D212" t="str">
            <v>SE.SEC.TCAQ.ZS</v>
          </cell>
          <cell r="BD212">
            <v>39.425849914550803</v>
          </cell>
          <cell r="BE212">
            <v>45.190189361572301</v>
          </cell>
          <cell r="BF212">
            <v>55.484661102294901</v>
          </cell>
          <cell r="BG212">
            <v>61.496528625488303</v>
          </cell>
          <cell r="BH212">
            <v>72.455451965332003</v>
          </cell>
          <cell r="BM212">
            <v>72.427330017089801</v>
          </cell>
        </row>
        <row r="213">
          <cell r="A213" t="str">
            <v>Singapore</v>
          </cell>
          <cell r="B213" t="str">
            <v>SGP</v>
          </cell>
          <cell r="C213" t="str">
            <v>Trained teachers in secondary education (% of total teachers)</v>
          </cell>
          <cell r="D213" t="str">
            <v>SE.SEC.TCAQ.ZS</v>
          </cell>
          <cell r="AZ213">
            <v>99.487022399902301</v>
          </cell>
          <cell r="BA213">
            <v>98.968147277832003</v>
          </cell>
          <cell r="BB213">
            <v>99.268951416015597</v>
          </cell>
          <cell r="BI213">
            <v>98.998962402343807</v>
          </cell>
          <cell r="BJ213">
            <v>99.001937866210895</v>
          </cell>
          <cell r="BK213">
            <v>98.2977294921875</v>
          </cell>
          <cell r="BL213">
            <v>97.871307373046903</v>
          </cell>
        </row>
        <row r="214">
          <cell r="A214" t="str">
            <v>Solomon Islands</v>
          </cell>
          <cell r="B214" t="str">
            <v>SLB</v>
          </cell>
          <cell r="C214" t="str">
            <v>Trained teachers in secondary education (% of total teachers)</v>
          </cell>
          <cell r="D214" t="str">
            <v>SE.SEC.TCAQ.ZS</v>
          </cell>
          <cell r="BC214">
            <v>70.812721252441406</v>
          </cell>
          <cell r="BD214">
            <v>69.327728271484403</v>
          </cell>
          <cell r="BE214">
            <v>69.819541931152301</v>
          </cell>
          <cell r="BF214">
            <v>74.835617065429702</v>
          </cell>
          <cell r="BH214">
            <v>76.475929260253906</v>
          </cell>
          <cell r="BI214">
            <v>82.218681335449205</v>
          </cell>
          <cell r="BJ214">
            <v>85.165367126464801</v>
          </cell>
          <cell r="BK214">
            <v>88.270751953125</v>
          </cell>
        </row>
        <row r="215">
          <cell r="A215" t="str">
            <v>Sierra Leone</v>
          </cell>
          <cell r="B215" t="str">
            <v>SLE</v>
          </cell>
          <cell r="C215" t="str">
            <v>Trained teachers in secondary education (% of total teachers)</v>
          </cell>
          <cell r="D215" t="str">
            <v>SE.SEC.TCAQ.ZS</v>
          </cell>
          <cell r="BD215">
            <v>61.207401275634801</v>
          </cell>
          <cell r="BE215">
            <v>62.639320373535199</v>
          </cell>
          <cell r="BF215">
            <v>64.250350952148395</v>
          </cell>
          <cell r="BH215">
            <v>70.330070495605497</v>
          </cell>
          <cell r="BM215">
            <v>72.910926818847699</v>
          </cell>
        </row>
        <row r="216">
          <cell r="A216" t="str">
            <v>El Salvador</v>
          </cell>
          <cell r="B216" t="str">
            <v>SLV</v>
          </cell>
          <cell r="C216" t="str">
            <v>Trained teachers in secondary education (% of total teachers)</v>
          </cell>
          <cell r="D216" t="str">
            <v>SE.SEC.TCAQ.ZS</v>
          </cell>
          <cell r="AV216">
            <v>89.989311218261705</v>
          </cell>
          <cell r="AW216">
            <v>89.540092468261705</v>
          </cell>
          <cell r="AX216">
            <v>89.037849426269503</v>
          </cell>
          <cell r="AZ216">
            <v>88.052589416503906</v>
          </cell>
          <cell r="BA216">
            <v>87.512199401855497</v>
          </cell>
          <cell r="BB216">
            <v>92.8179931640625</v>
          </cell>
          <cell r="BD216">
            <v>91.456260681152301</v>
          </cell>
          <cell r="BH216">
            <v>92.041809082031307</v>
          </cell>
          <cell r="BI216">
            <v>92.777412414550795</v>
          </cell>
          <cell r="BJ216">
            <v>92.562576293945298</v>
          </cell>
          <cell r="BK216">
            <v>92.455619812011705</v>
          </cell>
        </row>
        <row r="217">
          <cell r="A217" t="str">
            <v>San Marino</v>
          </cell>
          <cell r="B217" t="str">
            <v>SMR</v>
          </cell>
          <cell r="C217" t="str">
            <v>Trained teachers in secondary education (% of total teachers)</v>
          </cell>
          <cell r="D217" t="str">
            <v>SE.SEC.TCAQ.ZS</v>
          </cell>
        </row>
        <row r="218">
          <cell r="A218" t="str">
            <v>Somalia</v>
          </cell>
          <cell r="B218" t="str">
            <v>SOM</v>
          </cell>
          <cell r="C218" t="str">
            <v>Trained teachers in secondary education (% of total teachers)</v>
          </cell>
          <cell r="D218" t="str">
            <v>SE.SEC.TCAQ.ZS</v>
          </cell>
        </row>
        <row r="219">
          <cell r="A219" t="str">
            <v>Serbia</v>
          </cell>
          <cell r="B219" t="str">
            <v>SRB</v>
          </cell>
          <cell r="C219" t="str">
            <v>Trained teachers in secondary education (% of total teachers)</v>
          </cell>
          <cell r="D219" t="str">
            <v>SE.SEC.TCAQ.ZS</v>
          </cell>
          <cell r="AZ219">
            <v>100</v>
          </cell>
          <cell r="BB219">
            <v>84.910797119140597</v>
          </cell>
          <cell r="BD219">
            <v>43.924018859863303</v>
          </cell>
        </row>
        <row r="220">
          <cell r="A220" t="str">
            <v>Sub-Saharan Africa (excluding high income)</v>
          </cell>
          <cell r="B220" t="str">
            <v>SSA</v>
          </cell>
          <cell r="C220" t="str">
            <v>Trained teachers in secondary education (% of total teachers)</v>
          </cell>
          <cell r="D220" t="str">
            <v>SE.SEC.TCAQ.ZS</v>
          </cell>
          <cell r="AY220">
            <v>75.577880859375</v>
          </cell>
          <cell r="AZ220">
            <v>67.708763122558594</v>
          </cell>
          <cell r="BA220">
            <v>64.293983459472699</v>
          </cell>
          <cell r="BB220">
            <v>62.826950073242202</v>
          </cell>
          <cell r="BC220">
            <v>61.3898315429688</v>
          </cell>
          <cell r="BD220">
            <v>54.5601806640625</v>
          </cell>
          <cell r="BE220">
            <v>60.394588470458999</v>
          </cell>
          <cell r="BF220">
            <v>56.382621765136697</v>
          </cell>
          <cell r="BG220">
            <v>57.739601135253899</v>
          </cell>
          <cell r="BH220">
            <v>58.4681396484375</v>
          </cell>
          <cell r="BI220">
            <v>62.616390228271499</v>
          </cell>
          <cell r="BJ220">
            <v>63.333030700683601</v>
          </cell>
          <cell r="BK220">
            <v>63.926078796386697</v>
          </cell>
          <cell r="BL220">
            <v>62.495029449462898</v>
          </cell>
        </row>
        <row r="221">
          <cell r="A221" t="str">
            <v>South Sudan</v>
          </cell>
          <cell r="B221" t="str">
            <v>SSD</v>
          </cell>
          <cell r="C221" t="str">
            <v>Trained teachers in secondary education (% of total teachers)</v>
          </cell>
          <cell r="D221" t="str">
            <v>SE.SEC.TCAQ.ZS</v>
          </cell>
        </row>
        <row r="222">
          <cell r="A222" t="str">
            <v>Sub-Saharan Africa</v>
          </cell>
          <cell r="B222" t="str">
            <v>SSF</v>
          </cell>
          <cell r="C222" t="str">
            <v>Trained teachers in secondary education (% of total teachers)</v>
          </cell>
          <cell r="D222" t="str">
            <v>SE.SEC.TCAQ.ZS</v>
          </cell>
          <cell r="AY222">
            <v>75.583656311035199</v>
          </cell>
          <cell r="AZ222">
            <v>67.717811584472699</v>
          </cell>
          <cell r="BA222">
            <v>64.305198669433594</v>
          </cell>
          <cell r="BB222">
            <v>62.836849212646499</v>
          </cell>
          <cell r="BC222">
            <v>61.398330688476598</v>
          </cell>
          <cell r="BD222">
            <v>54.567981719970703</v>
          </cell>
          <cell r="BE222">
            <v>60.399860382080099</v>
          </cell>
          <cell r="BF222">
            <v>56.389118194580099</v>
          </cell>
          <cell r="BG222">
            <v>57.745540618896499</v>
          </cell>
          <cell r="BH222">
            <v>58.476860046386697</v>
          </cell>
          <cell r="BI222">
            <v>62.622219085693402</v>
          </cell>
          <cell r="BJ222">
            <v>63.338718414306598</v>
          </cell>
          <cell r="BK222">
            <v>63.934059143066399</v>
          </cell>
          <cell r="BL222">
            <v>62.500881195068402</v>
          </cell>
        </row>
        <row r="223">
          <cell r="A223" t="str">
            <v>Small states</v>
          </cell>
          <cell r="B223" t="str">
            <v>SST</v>
          </cell>
          <cell r="C223" t="str">
            <v>Trained teachers in secondary education (% of total teachers)</v>
          </cell>
          <cell r="D223" t="str">
            <v>SE.SEC.TCAQ.ZS</v>
          </cell>
          <cell r="AV223">
            <v>83.060287475585895</v>
          </cell>
          <cell r="AW223">
            <v>81.422508239746094</v>
          </cell>
          <cell r="AX223">
            <v>81.223861694335895</v>
          </cell>
          <cell r="AY223">
            <v>80.2724609375</v>
          </cell>
          <cell r="AZ223">
            <v>78.762710571289105</v>
          </cell>
          <cell r="BA223">
            <v>75.940422058105497</v>
          </cell>
          <cell r="BD223">
            <v>74.294601440429702</v>
          </cell>
          <cell r="BE223">
            <v>75.259391784667997</v>
          </cell>
          <cell r="BF223">
            <v>76.999710083007798</v>
          </cell>
          <cell r="BG223">
            <v>77.138740539550795</v>
          </cell>
          <cell r="BH223">
            <v>77.474021911621094</v>
          </cell>
          <cell r="BI223">
            <v>77.020027160644503</v>
          </cell>
          <cell r="BJ223">
            <v>76.567840576171903</v>
          </cell>
          <cell r="BK223">
            <v>79.896507263183594</v>
          </cell>
          <cell r="BL223">
            <v>78.615928649902301</v>
          </cell>
          <cell r="BM223">
            <v>77.577362060546903</v>
          </cell>
        </row>
        <row r="224">
          <cell r="A224" t="str">
            <v>Sao Tome and Principe</v>
          </cell>
          <cell r="B224" t="str">
            <v>STP</v>
          </cell>
          <cell r="C224" t="str">
            <v>Trained teachers in secondary education (% of total teachers)</v>
          </cell>
          <cell r="D224" t="str">
            <v>SE.SEC.TCAQ.ZS</v>
          </cell>
          <cell r="BC224">
            <v>24.154590606689499</v>
          </cell>
          <cell r="BD224">
            <v>44.592350006103501</v>
          </cell>
          <cell r="BE224">
            <v>34.563758850097699</v>
          </cell>
          <cell r="BG224">
            <v>48.171501159667997</v>
          </cell>
          <cell r="BH224">
            <v>36.397750854492202</v>
          </cell>
          <cell r="BI224">
            <v>44.259078979492202</v>
          </cell>
        </row>
        <row r="225">
          <cell r="A225" t="str">
            <v>Suriname</v>
          </cell>
          <cell r="B225" t="str">
            <v>SUR</v>
          </cell>
          <cell r="C225" t="str">
            <v>Trained teachers in secondary education (% of total teachers)</v>
          </cell>
          <cell r="D225" t="str">
            <v>SE.SEC.TCAQ.ZS</v>
          </cell>
          <cell r="BC225">
            <v>66.096076965332003</v>
          </cell>
          <cell r="BD225">
            <v>70.151679992675795</v>
          </cell>
          <cell r="BE225">
            <v>68.891067504882798</v>
          </cell>
          <cell r="BF225">
            <v>69.652473449707003</v>
          </cell>
          <cell r="BG225">
            <v>69.331428527832003</v>
          </cell>
          <cell r="BH225">
            <v>71.262863159179702</v>
          </cell>
        </row>
        <row r="226">
          <cell r="A226" t="str">
            <v>Slovak Republic</v>
          </cell>
          <cell r="B226" t="str">
            <v>SVK</v>
          </cell>
          <cell r="C226" t="str">
            <v>Trained teachers in secondary education (% of total teachers)</v>
          </cell>
          <cell r="D226" t="str">
            <v>SE.SEC.TCAQ.ZS</v>
          </cell>
          <cell r="BG226">
            <v>95.874786376953097</v>
          </cell>
        </row>
        <row r="227">
          <cell r="A227" t="str">
            <v>Slovenia</v>
          </cell>
          <cell r="B227" t="str">
            <v>SVN</v>
          </cell>
          <cell r="C227" t="str">
            <v>Trained teachers in secondary education (% of total teachers)</v>
          </cell>
          <cell r="D227" t="str">
            <v>SE.SEC.TCAQ.ZS</v>
          </cell>
        </row>
        <row r="228">
          <cell r="A228" t="str">
            <v>Sweden</v>
          </cell>
          <cell r="B228" t="str">
            <v>SWE</v>
          </cell>
          <cell r="C228" t="str">
            <v>Trained teachers in secondary education (% of total teachers)</v>
          </cell>
          <cell r="D228" t="str">
            <v>SE.SEC.TCAQ.ZS</v>
          </cell>
        </row>
        <row r="229">
          <cell r="A229" t="str">
            <v>Eswatini</v>
          </cell>
          <cell r="B229" t="str">
            <v>SWZ</v>
          </cell>
          <cell r="C229" t="str">
            <v>Trained teachers in secondary education (% of total teachers)</v>
          </cell>
          <cell r="D229" t="str">
            <v>SE.SEC.TCAQ.ZS</v>
          </cell>
          <cell r="AQ229">
            <v>99.180328369140597</v>
          </cell>
          <cell r="AU229">
            <v>82.626792907714801</v>
          </cell>
          <cell r="AV229">
            <v>92.019538879394503</v>
          </cell>
          <cell r="AW229">
            <v>99.305931091308594</v>
          </cell>
          <cell r="AX229">
            <v>98.703140258789105</v>
          </cell>
          <cell r="AY229">
            <v>99.220909118652301</v>
          </cell>
          <cell r="AZ229">
            <v>99.495178222656307</v>
          </cell>
          <cell r="BB229">
            <v>78.757682800292997</v>
          </cell>
          <cell r="BC229">
            <v>72.965240478515597</v>
          </cell>
          <cell r="BD229">
            <v>74.266670227050795</v>
          </cell>
          <cell r="BE229">
            <v>75.863929748535199</v>
          </cell>
          <cell r="BF229">
            <v>76.313537597656307</v>
          </cell>
          <cell r="BH229">
            <v>73.231689453125</v>
          </cell>
        </row>
        <row r="230">
          <cell r="A230" t="str">
            <v>Sint Maarten (Dutch part)</v>
          </cell>
          <cell r="B230" t="str">
            <v>SXM</v>
          </cell>
          <cell r="C230" t="str">
            <v>Trained teachers in secondary education (% of total teachers)</v>
          </cell>
          <cell r="D230" t="str">
            <v>SE.SEC.TCAQ.ZS</v>
          </cell>
        </row>
        <row r="231">
          <cell r="A231" t="str">
            <v>Seychelles</v>
          </cell>
          <cell r="B231" t="str">
            <v>SYC</v>
          </cell>
          <cell r="C231" t="str">
            <v>Trained teachers in secondary education (% of total teachers)</v>
          </cell>
          <cell r="D231" t="str">
            <v>SE.SEC.TCAQ.ZS</v>
          </cell>
          <cell r="AQ231">
            <v>87.567573547363295</v>
          </cell>
          <cell r="AR231">
            <v>85.544219970703097</v>
          </cell>
          <cell r="AS231">
            <v>86.267608642578097</v>
          </cell>
          <cell r="AT231">
            <v>84.380950927734403</v>
          </cell>
          <cell r="AV231">
            <v>84.873947143554702</v>
          </cell>
          <cell r="BA231">
            <v>98.537483215332003</v>
          </cell>
          <cell r="BB231">
            <v>93.288589477539105</v>
          </cell>
          <cell r="BE231">
            <v>79.669418334960895</v>
          </cell>
          <cell r="BF231">
            <v>84.537818908691406</v>
          </cell>
          <cell r="BG231">
            <v>86.545448303222699</v>
          </cell>
          <cell r="BH231">
            <v>98.865478515625</v>
          </cell>
          <cell r="BI231">
            <v>88.714729309082003</v>
          </cell>
          <cell r="BJ231">
            <v>90.236221313476605</v>
          </cell>
          <cell r="BK231">
            <v>100</v>
          </cell>
          <cell r="BL231">
            <v>89.398277282714801</v>
          </cell>
          <cell r="BM231">
            <v>91.713478088378906</v>
          </cell>
        </row>
        <row r="232">
          <cell r="A232" t="str">
            <v>Syrian Arab Republic</v>
          </cell>
          <cell r="B232" t="str">
            <v>SYR</v>
          </cell>
          <cell r="C232" t="str">
            <v>Trained teachers in secondary education (% of total teachers)</v>
          </cell>
          <cell r="D232" t="str">
            <v>SE.SEC.TCAQ.ZS</v>
          </cell>
          <cell r="AR232">
            <v>89.783996582031307</v>
          </cell>
        </row>
        <row r="233">
          <cell r="A233" t="str">
            <v>Turks and Caicos Islands</v>
          </cell>
          <cell r="B233" t="str">
            <v>TCA</v>
          </cell>
          <cell r="C233" t="str">
            <v>Trained teachers in secondary education (% of total teachers)</v>
          </cell>
          <cell r="D233" t="str">
            <v>SE.SEC.TCAQ.ZS</v>
          </cell>
          <cell r="AR233">
            <v>100</v>
          </cell>
          <cell r="AS233">
            <v>46.153850555419901</v>
          </cell>
          <cell r="AV233">
            <v>97.260269165039105</v>
          </cell>
          <cell r="BG233">
            <v>96.097557067871094</v>
          </cell>
          <cell r="BH233">
            <v>97.619049072265597</v>
          </cell>
          <cell r="BI233">
            <v>78.260871887207003</v>
          </cell>
          <cell r="BJ233">
            <v>98.054466247558594</v>
          </cell>
          <cell r="BK233">
            <v>97.033897399902301</v>
          </cell>
        </row>
        <row r="234">
          <cell r="A234" t="str">
            <v>Chad</v>
          </cell>
          <cell r="B234" t="str">
            <v>TCD</v>
          </cell>
          <cell r="C234" t="str">
            <v>Trained teachers in secondary education (% of total teachers)</v>
          </cell>
          <cell r="D234" t="str">
            <v>SE.SEC.TCAQ.ZS</v>
          </cell>
          <cell r="BF234">
            <v>53.027309417724602</v>
          </cell>
          <cell r="BI234">
            <v>44.019069671630902</v>
          </cell>
        </row>
        <row r="235">
          <cell r="A235" t="str">
            <v>East Asia &amp; Pacific (IDA &amp; IBRD countries)</v>
          </cell>
          <cell r="B235" t="str">
            <v>TEA</v>
          </cell>
          <cell r="C235" t="str">
            <v>Trained teachers in secondary education (% of total teachers)</v>
          </cell>
          <cell r="D235" t="str">
            <v>SE.SEC.TCAQ.ZS</v>
          </cell>
        </row>
        <row r="236">
          <cell r="A236" t="str">
            <v>Europe &amp; Central Asia (IDA &amp; IBRD countries)</v>
          </cell>
          <cell r="B236" t="str">
            <v>TEC</v>
          </cell>
          <cell r="C236" t="str">
            <v>Trained teachers in secondary education (% of total teachers)</v>
          </cell>
          <cell r="D236" t="str">
            <v>SE.SEC.TCAQ.ZS</v>
          </cell>
          <cell r="BJ236">
            <v>85.850280761718807</v>
          </cell>
          <cell r="BK236">
            <v>87.244972229003906</v>
          </cell>
          <cell r="BL236">
            <v>87.850700378417997</v>
          </cell>
          <cell r="BM236">
            <v>87.427947998046903</v>
          </cell>
        </row>
        <row r="237">
          <cell r="A237" t="str">
            <v>Togo</v>
          </cell>
          <cell r="B237" t="str">
            <v>TGO</v>
          </cell>
          <cell r="C237" t="str">
            <v>Trained teachers in secondary education (% of total teachers)</v>
          </cell>
          <cell r="D237" t="str">
            <v>SE.SEC.TCAQ.ZS</v>
          </cell>
          <cell r="AW237">
            <v>56.587181091308601</v>
          </cell>
          <cell r="AX237">
            <v>48.4651908874512</v>
          </cell>
          <cell r="AY237">
            <v>50.266559600830099</v>
          </cell>
        </row>
        <row r="238">
          <cell r="A238" t="str">
            <v>Thailand</v>
          </cell>
          <cell r="B238" t="str">
            <v>THA</v>
          </cell>
          <cell r="C238" t="str">
            <v>Trained teachers in secondary education (% of total teachers)</v>
          </cell>
          <cell r="D238" t="str">
            <v>SE.SEC.TCAQ.ZS</v>
          </cell>
          <cell r="BG238">
            <v>100</v>
          </cell>
          <cell r="BH238">
            <v>100</v>
          </cell>
          <cell r="BI238">
            <v>100</v>
          </cell>
          <cell r="BJ238">
            <v>100</v>
          </cell>
          <cell r="BK238">
            <v>100</v>
          </cell>
          <cell r="BL238">
            <v>100</v>
          </cell>
          <cell r="BM238">
            <v>100</v>
          </cell>
        </row>
        <row r="239">
          <cell r="A239" t="str">
            <v>Tajikistan</v>
          </cell>
          <cell r="B239" t="str">
            <v>TJK</v>
          </cell>
          <cell r="C239" t="str">
            <v>Trained teachers in secondary education (% of total teachers)</v>
          </cell>
          <cell r="D239" t="str">
            <v>SE.SEC.TCAQ.ZS</v>
          </cell>
          <cell r="AU239">
            <v>93.648811340332003</v>
          </cell>
          <cell r="AV239">
            <v>94.079681396484403</v>
          </cell>
          <cell r="AW239">
            <v>92.115867614746094</v>
          </cell>
        </row>
        <row r="240">
          <cell r="A240" t="str">
            <v>Turkmenistan</v>
          </cell>
          <cell r="B240" t="str">
            <v>TKM</v>
          </cell>
          <cell r="C240" t="str">
            <v>Trained teachers in secondary education (% of total teachers)</v>
          </cell>
          <cell r="D240" t="str">
            <v>SE.SEC.TCAQ.ZS</v>
          </cell>
          <cell r="BL240">
            <v>99.406433105468807</v>
          </cell>
          <cell r="BM240">
            <v>99.792999267578097</v>
          </cell>
        </row>
        <row r="241">
          <cell r="A241" t="str">
            <v>Latin America &amp; the Caribbean (IDA &amp; IBRD countries)</v>
          </cell>
          <cell r="B241" t="str">
            <v>TLA</v>
          </cell>
          <cell r="C241" t="str">
            <v>Trained teachers in secondary education (% of total teachers)</v>
          </cell>
          <cell r="D241" t="str">
            <v>SE.SEC.TCAQ.ZS</v>
          </cell>
          <cell r="BF241">
            <v>83.162910461425795</v>
          </cell>
          <cell r="BG241">
            <v>82.894523620605497</v>
          </cell>
          <cell r="BH241">
            <v>84.201927185058594</v>
          </cell>
          <cell r="BI241">
            <v>84.538932800292997</v>
          </cell>
          <cell r="BJ241">
            <v>84.780090332031307</v>
          </cell>
          <cell r="BK241">
            <v>84.608253479003906</v>
          </cell>
          <cell r="BL241">
            <v>77.452507019042997</v>
          </cell>
        </row>
        <row r="242">
          <cell r="A242" t="str">
            <v>Timor-Leste</v>
          </cell>
          <cell r="B242" t="str">
            <v>TLS</v>
          </cell>
          <cell r="C242" t="str">
            <v>Trained teachers in secondary education (% of total teachers)</v>
          </cell>
          <cell r="D242" t="str">
            <v>SE.SEC.TCAQ.ZS</v>
          </cell>
        </row>
        <row r="243">
          <cell r="A243" t="str">
            <v>Middle East &amp; North Africa (IDA &amp; IBRD countries)</v>
          </cell>
          <cell r="B243" t="str">
            <v>TMN</v>
          </cell>
          <cell r="C243" t="str">
            <v>Trained teachers in secondary education (% of total teachers)</v>
          </cell>
          <cell r="D243" t="str">
            <v>SE.SEC.TCAQ.ZS</v>
          </cell>
          <cell r="BH243">
            <v>80.883659362792997</v>
          </cell>
          <cell r="BI243">
            <v>80.496978759765597</v>
          </cell>
          <cell r="BJ243">
            <v>83.42333984375</v>
          </cell>
          <cell r="BK243">
            <v>85.538772583007798</v>
          </cell>
          <cell r="BL243">
            <v>85.767860412597699</v>
          </cell>
          <cell r="BM243">
            <v>84.792953491210895</v>
          </cell>
        </row>
        <row r="244">
          <cell r="A244" t="str">
            <v>Tonga</v>
          </cell>
          <cell r="B244" t="str">
            <v>TON</v>
          </cell>
          <cell r="C244" t="str">
            <v>Trained teachers in secondary education (% of total teachers)</v>
          </cell>
          <cell r="D244" t="str">
            <v>SE.SEC.TCAQ.ZS</v>
          </cell>
          <cell r="AQ244">
            <v>59.343788146972699</v>
          </cell>
          <cell r="BF244">
            <v>65.053756713867202</v>
          </cell>
          <cell r="BG244">
            <v>57.437278747558601</v>
          </cell>
          <cell r="BH244">
            <v>58.6556205749512</v>
          </cell>
        </row>
        <row r="245">
          <cell r="A245" t="str">
            <v>South Asia (IDA &amp; IBRD)</v>
          </cell>
          <cell r="B245" t="str">
            <v>TSA</v>
          </cell>
          <cell r="C245" t="str">
            <v>Trained teachers in secondary education (% of total teachers)</v>
          </cell>
          <cell r="D245" t="str">
            <v>SE.SEC.TCAQ.ZS</v>
          </cell>
          <cell r="BI245">
            <v>78.183769226074205</v>
          </cell>
          <cell r="BJ245">
            <v>77.449493408203097</v>
          </cell>
          <cell r="BK245">
            <v>85.029693603515597</v>
          </cell>
          <cell r="BL245">
            <v>75.561569213867202</v>
          </cell>
          <cell r="BM245">
            <v>79.547409057617202</v>
          </cell>
        </row>
        <row r="246">
          <cell r="A246" t="str">
            <v>Sub-Saharan Africa (IDA &amp; IBRD countries)</v>
          </cell>
          <cell r="B246" t="str">
            <v>TSS</v>
          </cell>
          <cell r="C246" t="str">
            <v>Trained teachers in secondary education (% of total teachers)</v>
          </cell>
          <cell r="D246" t="str">
            <v>SE.SEC.TCAQ.ZS</v>
          </cell>
          <cell r="AY246">
            <v>75.583656311035199</v>
          </cell>
          <cell r="AZ246">
            <v>67.717811584472699</v>
          </cell>
          <cell r="BA246">
            <v>64.305198669433594</v>
          </cell>
          <cell r="BB246">
            <v>62.836849212646499</v>
          </cell>
          <cell r="BC246">
            <v>61.398330688476598</v>
          </cell>
          <cell r="BD246">
            <v>54.567981719970703</v>
          </cell>
          <cell r="BE246">
            <v>60.399860382080099</v>
          </cell>
          <cell r="BF246">
            <v>56.389118194580099</v>
          </cell>
          <cell r="BG246">
            <v>57.745540618896499</v>
          </cell>
          <cell r="BH246">
            <v>58.476860046386697</v>
          </cell>
          <cell r="BI246">
            <v>62.622219085693402</v>
          </cell>
          <cell r="BJ246">
            <v>63.338718414306598</v>
          </cell>
          <cell r="BK246">
            <v>63.934059143066399</v>
          </cell>
          <cell r="BL246">
            <v>62.500881195068402</v>
          </cell>
        </row>
        <row r="247">
          <cell r="A247" t="str">
            <v>Trinidad and Tobago</v>
          </cell>
          <cell r="B247" t="str">
            <v>TTO</v>
          </cell>
          <cell r="C247" t="str">
            <v>Trained teachers in secondary education (% of total teachers)</v>
          </cell>
          <cell r="D247" t="str">
            <v>SE.SEC.TCAQ.ZS</v>
          </cell>
        </row>
        <row r="248">
          <cell r="A248" t="str">
            <v>Tunisia</v>
          </cell>
          <cell r="B248" t="str">
            <v>TUN</v>
          </cell>
          <cell r="C248" t="str">
            <v>Trained teachers in secondary education (% of total teachers)</v>
          </cell>
          <cell r="D248" t="str">
            <v>SE.SEC.TCAQ.ZS</v>
          </cell>
          <cell r="BJ248">
            <v>100</v>
          </cell>
          <cell r="BK248">
            <v>100</v>
          </cell>
          <cell r="BM248">
            <v>100</v>
          </cell>
        </row>
        <row r="249">
          <cell r="A249" t="str">
            <v>Turkey</v>
          </cell>
          <cell r="B249" t="str">
            <v>TUR</v>
          </cell>
          <cell r="C249" t="str">
            <v>Trained teachers in secondary education (% of total teachers)</v>
          </cell>
          <cell r="D249" t="str">
            <v>SE.SEC.TCAQ.ZS</v>
          </cell>
        </row>
        <row r="250">
          <cell r="A250" t="str">
            <v>Tuvalu</v>
          </cell>
          <cell r="B250" t="str">
            <v>TUV</v>
          </cell>
          <cell r="C250" t="str">
            <v>Trained teachers in secondary education (% of total teachers)</v>
          </cell>
          <cell r="D250" t="str">
            <v>SE.SEC.TCAQ.ZS</v>
          </cell>
          <cell r="BI250">
            <v>45.522388458252003</v>
          </cell>
          <cell r="BK250">
            <v>65.079368591308594</v>
          </cell>
          <cell r="BL250">
            <v>60.714290618896499</v>
          </cell>
          <cell r="BM250">
            <v>62.121208190917997</v>
          </cell>
        </row>
        <row r="251">
          <cell r="A251" t="str">
            <v>Tanzania</v>
          </cell>
          <cell r="B251" t="str">
            <v>TZA</v>
          </cell>
          <cell r="C251" t="str">
            <v>Trained teachers in secondary education (% of total teachers)</v>
          </cell>
          <cell r="D251" t="str">
            <v>SE.SEC.TCAQ.ZS</v>
          </cell>
        </row>
        <row r="252">
          <cell r="A252" t="str">
            <v>Uganda</v>
          </cell>
          <cell r="B252" t="str">
            <v>UGA</v>
          </cell>
          <cell r="C252" t="str">
            <v>Trained teachers in secondary education (% of total teachers)</v>
          </cell>
          <cell r="D252" t="str">
            <v>SE.SEC.TCAQ.ZS</v>
          </cell>
          <cell r="BC252">
            <v>88.878120422363295</v>
          </cell>
          <cell r="BE252">
            <v>95.497619628906307</v>
          </cell>
          <cell r="BF252">
            <v>86.028778076171903</v>
          </cell>
          <cell r="BG252">
            <v>84.638122558593807</v>
          </cell>
          <cell r="BH252">
            <v>77.960762023925795</v>
          </cell>
          <cell r="BI252">
            <v>93.581756591796903</v>
          </cell>
          <cell r="BJ252">
            <v>84.027030944824205</v>
          </cell>
        </row>
        <row r="253">
          <cell r="A253" t="str">
            <v>Ukraine</v>
          </cell>
          <cell r="B253" t="str">
            <v>UKR</v>
          </cell>
          <cell r="C253" t="str">
            <v>Trained teachers in secondary education (% of total teachers)</v>
          </cell>
          <cell r="D253" t="str">
            <v>SE.SEC.TCAQ.ZS</v>
          </cell>
          <cell r="BK253">
            <v>93.442176818847699</v>
          </cell>
          <cell r="BM253">
            <v>94.314140319824205</v>
          </cell>
        </row>
        <row r="254">
          <cell r="A254" t="str">
            <v>Upper middle income</v>
          </cell>
          <cell r="B254" t="str">
            <v>UMC</v>
          </cell>
          <cell r="C254" t="str">
            <v>Trained teachers in secondary education (% of total teachers)</v>
          </cell>
          <cell r="D254" t="str">
            <v>SE.SEC.TCAQ.ZS</v>
          </cell>
        </row>
        <row r="255">
          <cell r="A255" t="str">
            <v>Uruguay</v>
          </cell>
          <cell r="B255" t="str">
            <v>URY</v>
          </cell>
          <cell r="C255" t="str">
            <v>Trained teachers in secondary education (% of total teachers)</v>
          </cell>
          <cell r="D255" t="str">
            <v>SE.SEC.TCAQ.ZS</v>
          </cell>
        </row>
        <row r="256">
          <cell r="A256" t="str">
            <v>United States</v>
          </cell>
          <cell r="B256" t="str">
            <v>USA</v>
          </cell>
          <cell r="C256" t="str">
            <v>Trained teachers in secondary education (% of total teachers)</v>
          </cell>
          <cell r="D256" t="str">
            <v>SE.SEC.TCAQ.ZS</v>
          </cell>
        </row>
        <row r="257">
          <cell r="A257" t="str">
            <v>Uzbekistan</v>
          </cell>
          <cell r="B257" t="str">
            <v>UZB</v>
          </cell>
          <cell r="C257" t="str">
            <v>Trained teachers in secondary education (% of total teachers)</v>
          </cell>
          <cell r="D257" t="str">
            <v>SE.SEC.TCAQ.ZS</v>
          </cell>
          <cell r="AY257">
            <v>100</v>
          </cell>
          <cell r="AZ257">
            <v>100</v>
          </cell>
          <cell r="BA257">
            <v>100</v>
          </cell>
          <cell r="BB257">
            <v>100</v>
          </cell>
          <cell r="BC257">
            <v>100</v>
          </cell>
          <cell r="BD257">
            <v>100</v>
          </cell>
          <cell r="BJ257">
            <v>97.542060852050795</v>
          </cell>
          <cell r="BK257">
            <v>97.279586791992202</v>
          </cell>
          <cell r="BL257">
            <v>98.762283325195298</v>
          </cell>
          <cell r="BM257">
            <v>98.900382995605497</v>
          </cell>
        </row>
        <row r="258">
          <cell r="A258" t="str">
            <v>St. Vincent and the Grenadines</v>
          </cell>
          <cell r="B258" t="str">
            <v>VCT</v>
          </cell>
          <cell r="C258" t="str">
            <v>Trained teachers in secondary education (% of total teachers)</v>
          </cell>
          <cell r="D258" t="str">
            <v>SE.SEC.TCAQ.ZS</v>
          </cell>
          <cell r="AS258">
            <v>49.507389068603501</v>
          </cell>
          <cell r="AT258">
            <v>59.0123481750488</v>
          </cell>
          <cell r="AU258">
            <v>54.156768798828097</v>
          </cell>
          <cell r="AV258">
            <v>50.343250274658203</v>
          </cell>
          <cell r="AW258">
            <v>53.913040161132798</v>
          </cell>
          <cell r="AZ258">
            <v>31.1072101593018</v>
          </cell>
          <cell r="BA258">
            <v>55.852840423583999</v>
          </cell>
          <cell r="BB258">
            <v>47.968399047851598</v>
          </cell>
          <cell r="BC258">
            <v>62.9411811828613</v>
          </cell>
          <cell r="BD258">
            <v>59.846149444580099</v>
          </cell>
          <cell r="BE258">
            <v>58.2352905273438</v>
          </cell>
          <cell r="BF258">
            <v>57.365440368652301</v>
          </cell>
          <cell r="BG258">
            <v>50.149250030517599</v>
          </cell>
          <cell r="BH258">
            <v>58.394161224365199</v>
          </cell>
          <cell r="BI258">
            <v>55.240791320800803</v>
          </cell>
          <cell r="BJ258">
            <v>61.221588134765597</v>
          </cell>
          <cell r="BK258">
            <v>58.415840148925803</v>
          </cell>
          <cell r="BL258">
            <v>62.5</v>
          </cell>
        </row>
        <row r="259">
          <cell r="A259" t="str">
            <v>Venezuela, RB</v>
          </cell>
          <cell r="B259" t="str">
            <v>VEN</v>
          </cell>
          <cell r="C259" t="str">
            <v>Trained teachers in secondary education (% of total teachers)</v>
          </cell>
          <cell r="D259" t="str">
            <v>SE.SEC.TCAQ.ZS</v>
          </cell>
        </row>
        <row r="260">
          <cell r="A260" t="str">
            <v>British Virgin Islands</v>
          </cell>
          <cell r="B260" t="str">
            <v>VGB</v>
          </cell>
          <cell r="C260" t="str">
            <v>Trained teachers in secondary education (% of total teachers)</v>
          </cell>
          <cell r="D260" t="str">
            <v>SE.SEC.TCAQ.ZS</v>
          </cell>
          <cell r="AR260">
            <v>63.157890319824197</v>
          </cell>
          <cell r="AV260">
            <v>71.764709472656307</v>
          </cell>
          <cell r="BH260">
            <v>88.844619750976605</v>
          </cell>
          <cell r="BK260">
            <v>99.196792602539105</v>
          </cell>
          <cell r="BL260">
            <v>67.910453796386705</v>
          </cell>
          <cell r="BM260">
            <v>69.465652465820298</v>
          </cell>
        </row>
        <row r="261">
          <cell r="A261" t="str">
            <v>Virgin Islands (U.S.)</v>
          </cell>
          <cell r="B261" t="str">
            <v>VIR</v>
          </cell>
          <cell r="C261" t="str">
            <v>Trained teachers in secondary education (% of total teachers)</v>
          </cell>
          <cell r="D261" t="str">
            <v>SE.SEC.TCAQ.ZS</v>
          </cell>
        </row>
        <row r="262">
          <cell r="A262" t="str">
            <v>Vietnam</v>
          </cell>
          <cell r="B262" t="str">
            <v>VNM</v>
          </cell>
          <cell r="C262" t="str">
            <v>Trained teachers in secondary education (% of total teachers)</v>
          </cell>
          <cell r="D262" t="str">
            <v>SE.SEC.TCAQ.ZS</v>
          </cell>
        </row>
        <row r="263">
          <cell r="A263" t="str">
            <v>Vanuatu</v>
          </cell>
          <cell r="B263" t="str">
            <v>VUT</v>
          </cell>
          <cell r="C263" t="str">
            <v>Trained teachers in secondary education (% of total teachers)</v>
          </cell>
          <cell r="D263" t="str">
            <v>SE.SEC.TCAQ.ZS</v>
          </cell>
          <cell r="BC263">
            <v>64.276573181152301</v>
          </cell>
          <cell r="BD263">
            <v>63.440860748291001</v>
          </cell>
          <cell r="BE263">
            <v>61.022361755371101</v>
          </cell>
          <cell r="BF263">
            <v>64.609046936035199</v>
          </cell>
          <cell r="BG263">
            <v>70.019920349121094</v>
          </cell>
          <cell r="BH263">
            <v>69.338676452636705</v>
          </cell>
          <cell r="BI263">
            <v>94.349540710449205</v>
          </cell>
          <cell r="BJ263">
            <v>81.539978027343807</v>
          </cell>
        </row>
        <row r="264">
          <cell r="A264" t="str">
            <v>World</v>
          </cell>
          <cell r="B264" t="str">
            <v>WLD</v>
          </cell>
          <cell r="C264" t="str">
            <v>Trained teachers in secondary education (% of total teachers)</v>
          </cell>
          <cell r="D264" t="str">
            <v>SE.SEC.TCAQ.ZS</v>
          </cell>
          <cell r="BI264">
            <v>85.996170043945298</v>
          </cell>
          <cell r="BJ264">
            <v>86.160369873046903</v>
          </cell>
          <cell r="BK264">
            <v>86.390098571777301</v>
          </cell>
          <cell r="BL264">
            <v>82.8607177734375</v>
          </cell>
        </row>
        <row r="265">
          <cell r="A265" t="str">
            <v>Samoa</v>
          </cell>
          <cell r="B265" t="str">
            <v>WSM</v>
          </cell>
          <cell r="C265" t="str">
            <v>Trained teachers in secondary education (% of total teachers)</v>
          </cell>
          <cell r="D265" t="str">
            <v>SE.SEC.TCAQ.ZS</v>
          </cell>
        </row>
        <row r="266">
          <cell r="A266" t="str">
            <v>Kosovo</v>
          </cell>
          <cell r="B266" t="str">
            <v>XKX</v>
          </cell>
          <cell r="C266" t="str">
            <v>Trained teachers in secondary education (% of total teachers)</v>
          </cell>
          <cell r="D266" t="str">
            <v>SE.SEC.TCAQ.ZS</v>
          </cell>
        </row>
        <row r="267">
          <cell r="A267" t="str">
            <v>Yemen, Rep.</v>
          </cell>
          <cell r="B267" t="str">
            <v>YEM</v>
          </cell>
          <cell r="C267" t="str">
            <v>Trained teachers in secondary education (% of total teachers)</v>
          </cell>
          <cell r="D267" t="str">
            <v>SE.SEC.TCAQ.ZS</v>
          </cell>
        </row>
        <row r="268">
          <cell r="A268" t="str">
            <v>South Africa</v>
          </cell>
          <cell r="B268" t="str">
            <v>ZAF</v>
          </cell>
          <cell r="C268" t="str">
            <v>Trained teachers in secondary education (% of total teachers)</v>
          </cell>
          <cell r="D268" t="str">
            <v>SE.SEC.TCAQ.ZS</v>
          </cell>
          <cell r="BI268">
            <v>100</v>
          </cell>
        </row>
        <row r="269">
          <cell r="A269" t="str">
            <v>Zambia</v>
          </cell>
          <cell r="B269" t="str">
            <v>ZMB</v>
          </cell>
          <cell r="C269" t="str">
            <v>Trained teachers in secondary education (% of total teachers)</v>
          </cell>
          <cell r="D269" t="str">
            <v>SE.SEC.TCAQ.ZS</v>
          </cell>
          <cell r="BC269">
            <v>82.621986389160199</v>
          </cell>
          <cell r="BE269">
            <v>83.217979431152301</v>
          </cell>
          <cell r="BF269">
            <v>84.934997558593807</v>
          </cell>
          <cell r="BG269">
            <v>86.408241271972699</v>
          </cell>
          <cell r="BH269">
            <v>87.354713439941406</v>
          </cell>
          <cell r="BI269">
            <v>88.549758911132798</v>
          </cell>
          <cell r="BJ269">
            <v>91.047531127929702</v>
          </cell>
        </row>
        <row r="270">
          <cell r="A270" t="str">
            <v>Zimbabwe</v>
          </cell>
          <cell r="B270" t="str">
            <v>ZWE</v>
          </cell>
          <cell r="C270" t="str">
            <v>Trained teachers in secondary education (% of total teachers)</v>
          </cell>
          <cell r="D270" t="str">
            <v>SE.SEC.TCAQ.ZS</v>
          </cell>
          <cell r="BE270">
            <v>71.091262817382798</v>
          </cell>
          <cell r="BF270">
            <v>72.950569152832003</v>
          </cell>
          <cell r="BG270">
            <v>74.193397521972699</v>
          </cell>
          <cell r="BH270">
            <v>76.120140075683594</v>
          </cell>
          <cell r="BI270">
            <v>80.071037292480497</v>
          </cell>
          <cell r="BJ270">
            <v>83.717781066894503</v>
          </cell>
          <cell r="BK270">
            <v>85.472267150878906</v>
          </cell>
          <cell r="BL270">
            <v>86.8568115234375</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CE2DE-AC9B-426C-8EC0-47FA1C8FEC75}">
  <dimension ref="A1:E14"/>
  <sheetViews>
    <sheetView showGridLines="0" zoomScale="120" zoomScaleNormal="120" workbookViewId="0">
      <selection activeCell="I10" sqref="I10"/>
    </sheetView>
  </sheetViews>
  <sheetFormatPr defaultColWidth="8.7109375" defaultRowHeight="15.75" x14ac:dyDescent="0.25"/>
  <cols>
    <col min="1" max="1" width="32.140625" style="3" bestFit="1" customWidth="1"/>
    <col min="2" max="16384" width="8.7109375" style="3"/>
  </cols>
  <sheetData>
    <row r="1" spans="1:5" x14ac:dyDescent="0.25">
      <c r="A1" s="14" t="s">
        <v>440</v>
      </c>
      <c r="B1" s="18">
        <v>1</v>
      </c>
      <c r="C1" s="21">
        <v>2</v>
      </c>
      <c r="D1" s="23">
        <v>3</v>
      </c>
      <c r="E1" s="13" t="s">
        <v>452</v>
      </c>
    </row>
    <row r="2" spans="1:5" x14ac:dyDescent="0.25">
      <c r="A2" s="13" t="s">
        <v>436</v>
      </c>
      <c r="B2" s="20">
        <f>AVERAGEIF('Access to Electricity (% pop)'!$C$2:$C$209,1,'Access to Electricity (% pop)'!$I$2:$I$209)</f>
        <v>80.545266158676966</v>
      </c>
      <c r="C2" s="22">
        <f>AVERAGEIF('Access to Electricity (% pop)'!$C$2:$C$209,2,'Access to Electricity (% pop)'!$I$2:$I$209)</f>
        <v>100</v>
      </c>
      <c r="D2" s="24">
        <f>AVERAGEIF('Access to Electricity (% pop)'!$C$2:$C$209,3,'Access to Electricity (% pop)'!$I$2:$I$209)</f>
        <v>100</v>
      </c>
      <c r="E2" s="13"/>
    </row>
    <row r="3" spans="1:5" x14ac:dyDescent="0.25">
      <c r="A3" s="13" t="s">
        <v>435</v>
      </c>
      <c r="B3" s="20">
        <f>AVERAGEIF('Undernurishment (% pop)'!$C$2:$C$159,1,'Undernurishment (% pop)'!$I$2:$I$159)</f>
        <v>11.222857142857139</v>
      </c>
      <c r="C3" s="22">
        <f>AVERAGEIF('Undernurishment (% pop)'!$C$2:$C$159,2,'Undernurishment (% pop)'!$I$2:$I$159)</f>
        <v>2.7448275862068963</v>
      </c>
      <c r="D3" s="24">
        <f>AVERAGEIF('Undernurishment (% pop)'!$C$2:$C$159,2,'Undernurishment (% pop)'!$I$2:$I$159)</f>
        <v>2.7448275862068963</v>
      </c>
      <c r="E3" s="13"/>
    </row>
    <row r="4" spans="1:5" x14ac:dyDescent="0.25">
      <c r="A4" s="13" t="s">
        <v>439</v>
      </c>
      <c r="B4" s="20">
        <f>AVERAGEIF('Primary School Enrollment (%net'!$C$2:$C$163,1,'Primary School Enrollment (%net'!$I$2:$I$163)</f>
        <v>87.924076835958004</v>
      </c>
      <c r="C4" s="22">
        <f>AVERAGEIF('Primary School Enrollment (%net'!$C$2:$C$163,2,'Primary School Enrollment (%net'!$I$2:$I$163)</f>
        <v>95.25827437096774</v>
      </c>
      <c r="D4" s="24">
        <f>AVERAGEIF('Primary School Enrollment (%net'!$C$2:$C$163,3,'Primary School Enrollment (%net'!$I$2:$I$163)</f>
        <v>94.055257916666662</v>
      </c>
      <c r="E4" s="13"/>
    </row>
    <row r="5" spans="1:5" x14ac:dyDescent="0.25">
      <c r="A5" s="13" t="s">
        <v>437</v>
      </c>
      <c r="B5" s="20">
        <f>AVERAGEIF('Secondary School Enrollment (%n'!$C$2:$C$151,1,'Secondary School Enrollment (%n'!$I$2:$I$151)</f>
        <v>66.578881248538011</v>
      </c>
      <c r="C5" s="22">
        <f>AVERAGEIF('Secondary School Enrollment (%n'!$C$2:$C$151,2,'Secondary School Enrollment (%n'!$I$2:$I$151)</f>
        <v>89.86686702083334</v>
      </c>
      <c r="D5" s="24">
        <f>AVERAGEIF('Secondary School Enrollment (%n'!$C$2:$C$151,3,'Secondary School Enrollment (%n'!$I$2:$I$151)</f>
        <v>89.475267500000001</v>
      </c>
      <c r="E5" s="13"/>
    </row>
    <row r="6" spans="1:5" x14ac:dyDescent="0.25">
      <c r="A6" s="13" t="s">
        <v>438</v>
      </c>
      <c r="B6" s="20">
        <f>AVERAGEIF('Tertiary School Enrollment (%g)'!$C$2:$C$157,1,'Tertiary School Enrollment (%g)'!$I$2:$I$157)</f>
        <v>36.150956782927878</v>
      </c>
      <c r="C6" s="22">
        <f>AVERAGEIF('Tertiary School Enrollment (%g)'!$C$2:$C$157,2,'Tertiary School Enrollment (%g)'!$I$2:$I$157)</f>
        <v>68.062632599262315</v>
      </c>
      <c r="D6" s="24">
        <f>AVERAGEIF('Tertiary School Enrollment (%g)'!$C$2:$C$157,3,'Tertiary School Enrollment (%g)'!$I$2:$I$157)</f>
        <v>39.98645245234173</v>
      </c>
      <c r="E6" s="13"/>
    </row>
    <row r="7" spans="1:5" x14ac:dyDescent="0.25">
      <c r="A7" s="13" t="s">
        <v>444</v>
      </c>
      <c r="B7" s="18">
        <f>AVERAGEIF('Individuals Using Internet (%)'!$C$2:$C$200,1,'Individuals Using Internet (%)'!$I$2:$I$200)</f>
        <v>47.014837011574016</v>
      </c>
      <c r="C7" s="21">
        <f>AVERAGEIF('Individuals Using Internet (%)'!$C$2:$C$200,2,'Individuals Using Internet (%)'!$I$2:$I$200)</f>
        <v>86.620081237625016</v>
      </c>
      <c r="D7" s="23">
        <f>AVERAGEIF('Individuals Using Internet (%)'!$C$2:$C$200,3,'Individuals Using Internet (%)'!$I$2:$I$200)</f>
        <v>92.647862130285702</v>
      </c>
      <c r="E7" s="13"/>
    </row>
    <row r="8" spans="1:5" x14ac:dyDescent="0.25">
      <c r="A8" s="13" t="s">
        <v>445</v>
      </c>
      <c r="B8" s="20">
        <f>'Pupil-Teacher Ratio (Primary)'!L19</f>
        <v>25.680989052631574</v>
      </c>
      <c r="C8" s="22">
        <f>'Pupil-Teacher Ratio (Primary)'!L20</f>
        <v>12.950095295698926</v>
      </c>
      <c r="D8" s="24">
        <f>'Pupil-Teacher Ratio (Primary)'!L21</f>
        <v>10.419102916666667</v>
      </c>
      <c r="E8" s="13"/>
    </row>
    <row r="9" spans="1:5" x14ac:dyDescent="0.25">
      <c r="A9" s="13" t="s">
        <v>446</v>
      </c>
      <c r="B9" s="18">
        <f>'Pupil-Teacher Ratio (Secondary)'!$L20</f>
        <v>17.479188208708706</v>
      </c>
      <c r="C9" s="21">
        <f>'Pupil-Teacher Ratio (Secondary)'!$L21</f>
        <v>11.097596000000001</v>
      </c>
      <c r="D9" s="23">
        <f>'Pupil-Teacher Ratio (Secondary)'!$L22</f>
        <v>8.9320381944444449</v>
      </c>
      <c r="E9" s="13"/>
    </row>
    <row r="10" spans="1:5" x14ac:dyDescent="0.25">
      <c r="A10" s="13" t="s">
        <v>447</v>
      </c>
      <c r="B10" s="18">
        <f>'Pupil-Teacher Ratio (Tertiary)'!$L19</f>
        <v>19.285352144999994</v>
      </c>
      <c r="C10" s="21">
        <f>'Pupil-Teacher Ratio (Tertiary)'!$L20</f>
        <v>11.943880620689654</v>
      </c>
      <c r="D10" s="23">
        <f>'Pupil-Teacher Ratio (Tertiary)'!$L21</f>
        <v>9.5655598333333334</v>
      </c>
      <c r="E10" s="13"/>
    </row>
    <row r="11" spans="1:5" x14ac:dyDescent="0.25">
      <c r="A11" s="13" t="s">
        <v>448</v>
      </c>
      <c r="B11" s="20">
        <f>'Trained Teacher % Primary'!$L4</f>
        <v>85.342991613250931</v>
      </c>
      <c r="C11" s="22">
        <f>'Trained Teacher % Primary'!$L5</f>
        <v>93.2673780001127</v>
      </c>
      <c r="D11" s="24">
        <f>'Trained Teacher % Primary'!$L6</f>
        <v>87.843137105305985</v>
      </c>
      <c r="E11" s="13"/>
    </row>
    <row r="12" spans="1:5" x14ac:dyDescent="0.25">
      <c r="A12" s="13" t="s">
        <v>449</v>
      </c>
      <c r="B12" s="20">
        <f>'Trained Teacher % Secondary'!$L3</f>
        <v>80.827176489312961</v>
      </c>
      <c r="C12" s="22">
        <f>'Trained Teacher % Secondary'!$L4</f>
        <v>92.396212976629073</v>
      </c>
      <c r="D12" s="24">
        <f>'Trained Teacher % Secondary'!$L5</f>
        <v>93.515691121419295</v>
      </c>
      <c r="E12" s="13"/>
    </row>
    <row r="13" spans="1:5" x14ac:dyDescent="0.25">
      <c r="A13" s="13" t="s">
        <v>450</v>
      </c>
      <c r="B13" s="20">
        <f>'Gov. Spending on Edu (% of GDP)'!$L20</f>
        <v>4.344610951315377</v>
      </c>
      <c r="C13" s="22">
        <f>'Gov. Spending on Edu (% of GDP)'!$L21</f>
        <v>5.3129506524163057</v>
      </c>
      <c r="D13" s="24">
        <f>'Gov. Spending on Edu (% of GDP)'!$L22</f>
        <v>2.9926534732182821</v>
      </c>
      <c r="E13" s="13"/>
    </row>
    <row r="14" spans="1:5" x14ac:dyDescent="0.25">
      <c r="A14" s="13" t="s">
        <v>451</v>
      </c>
      <c r="B14" s="18">
        <f>'Literacy Rates (Age 15+)'!$L19</f>
        <v>81.7039382125392</v>
      </c>
      <c r="C14" s="21">
        <f>'Literacy Rates (Age 15+)'!$L20</f>
        <v>96.350325705788364</v>
      </c>
      <c r="D14" s="23" t="e">
        <f>'Literacy Rates (Age 15+)'!$L21</f>
        <v>#DIV/0!</v>
      </c>
      <c r="E14" s="13"/>
    </row>
  </sheetData>
  <pageMargins left="0.7" right="0.7" top="0.75" bottom="0.75" header="0.3" footer="0.3"/>
  <pageSetup orientation="portrait" r:id="rId1"/>
  <drawing r:id="rId2"/>
  <extLst>
    <ext xmlns:x14="http://schemas.microsoft.com/office/spreadsheetml/2009/9/main" uri="{05C60535-1F16-4fd2-B633-F4F36F0B64E0}">
      <x14:sparklineGroups xmlns:xm="http://schemas.microsoft.com/office/excel/2006/main">
        <x14:sparklineGroup type="column" displayEmptyCellsAs="gap" xr2:uid="{1E16CFA9-6EAB-418F-99E3-AEF8FD64C143}">
          <x14:colorSeries rgb="FF376092"/>
          <x14:colorNegative rgb="FFD00000"/>
          <x14:colorAxis rgb="FF000000"/>
          <x14:colorMarkers rgb="FFD00000"/>
          <x14:colorFirst rgb="FFD00000"/>
          <x14:colorLast rgb="FFD00000"/>
          <x14:colorHigh rgb="FFD00000"/>
          <x14:colorLow rgb="FFD00000"/>
          <x14:sparklines>
            <x14:sparkline>
              <xm:f>'Summary Statitics '!B2:D2</xm:f>
              <xm:sqref>E2</xm:sqref>
            </x14:sparkline>
            <x14:sparkline>
              <xm:f>'Summary Statitics '!B3:D3</xm:f>
              <xm:sqref>E3</xm:sqref>
            </x14:sparkline>
            <x14:sparkline>
              <xm:f>'Summary Statitics '!B4:D4</xm:f>
              <xm:sqref>E4</xm:sqref>
            </x14:sparkline>
            <x14:sparkline>
              <xm:f>'Summary Statitics '!B5:D5</xm:f>
              <xm:sqref>E5</xm:sqref>
            </x14:sparkline>
            <x14:sparkline>
              <xm:f>'Summary Statitics '!B6:D6</xm:f>
              <xm:sqref>E6</xm:sqref>
            </x14:sparkline>
            <x14:sparkline>
              <xm:f>'Summary Statitics '!B7:D7</xm:f>
              <xm:sqref>E7</xm:sqref>
            </x14:sparkline>
            <x14:sparkline>
              <xm:f>'Summary Statitics '!B8:D8</xm:f>
              <xm:sqref>E8</xm:sqref>
            </x14:sparkline>
            <x14:sparkline>
              <xm:f>'Summary Statitics '!B9:D9</xm:f>
              <xm:sqref>E9</xm:sqref>
            </x14:sparkline>
            <x14:sparkline>
              <xm:f>'Summary Statitics '!B10:D10</xm:f>
              <xm:sqref>E10</xm:sqref>
            </x14:sparkline>
            <x14:sparkline>
              <xm:f>'Summary Statitics '!B11:D11</xm:f>
              <xm:sqref>E11</xm:sqref>
            </x14:sparkline>
            <x14:sparkline>
              <xm:f>'Summary Statitics '!B12:D12</xm:f>
              <xm:sqref>E12</xm:sqref>
            </x14:sparkline>
            <x14:sparkline>
              <xm:f>'Summary Statitics '!B13:D13</xm:f>
              <xm:sqref>E13</xm:sqref>
            </x14:sparkline>
            <x14:sparkline>
              <xm:f>'Summary Statitics '!B14:D14</xm:f>
              <xm:sqref>E14</xm:sqref>
            </x14:sparkline>
          </x14:sparklines>
        </x14:sparklineGroup>
      </x14:sparklineGroup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E6F85-783E-46B0-8702-4DE296ABEE33}">
  <dimension ref="A1:L193"/>
  <sheetViews>
    <sheetView showGridLines="0" workbookViewId="0">
      <selection activeCell="AD56" sqref="AD56"/>
    </sheetView>
  </sheetViews>
  <sheetFormatPr defaultColWidth="8.7109375" defaultRowHeight="15" x14ac:dyDescent="0.25"/>
  <cols>
    <col min="1" max="1" width="46.85546875" style="6" bestFit="1" customWidth="1"/>
    <col min="2" max="2" width="14.140625" style="6" bestFit="1" customWidth="1"/>
    <col min="3" max="3" width="14.42578125" style="6" bestFit="1" customWidth="1"/>
    <col min="4" max="8" width="9.42578125" style="6" bestFit="1" customWidth="1"/>
    <col min="9" max="9" width="15.140625" style="6" bestFit="1" customWidth="1"/>
    <col min="10" max="16384" width="8.7109375" style="6"/>
  </cols>
  <sheetData>
    <row r="1" spans="1:9" ht="16.5" thickBot="1" x14ac:dyDescent="0.3">
      <c r="A1" s="1" t="s">
        <v>245</v>
      </c>
      <c r="B1" s="1" t="s">
        <v>105</v>
      </c>
      <c r="C1" s="1" t="s">
        <v>426</v>
      </c>
      <c r="D1" s="1" t="s">
        <v>433</v>
      </c>
      <c r="E1" s="1" t="s">
        <v>427</v>
      </c>
      <c r="F1" s="1" t="s">
        <v>428</v>
      </c>
      <c r="G1" s="1" t="s">
        <v>429</v>
      </c>
      <c r="H1" s="1" t="s">
        <v>431</v>
      </c>
      <c r="I1" s="1" t="s">
        <v>432</v>
      </c>
    </row>
    <row r="2" spans="1:9" x14ac:dyDescent="0.25">
      <c r="A2" s="6" t="s">
        <v>10</v>
      </c>
      <c r="B2" s="6" t="s">
        <v>345</v>
      </c>
      <c r="C2" s="6">
        <v>1</v>
      </c>
      <c r="D2" s="15"/>
      <c r="E2" s="15">
        <v>31.973800000000001</v>
      </c>
      <c r="F2" s="15">
        <v>32.20814</v>
      </c>
      <c r="G2" s="15">
        <v>33.240699999999997</v>
      </c>
      <c r="H2" s="15">
        <v>33.501240000000003</v>
      </c>
      <c r="I2" s="15">
        <f t="shared" ref="I2:I65" si="0">AVERAGE(D2:H2)</f>
        <v>32.730969999999999</v>
      </c>
    </row>
    <row r="3" spans="1:9" x14ac:dyDescent="0.25">
      <c r="A3" s="6" t="s">
        <v>188</v>
      </c>
      <c r="B3" s="6" t="s">
        <v>166</v>
      </c>
      <c r="C3" s="6">
        <v>1</v>
      </c>
      <c r="D3" s="15"/>
      <c r="E3" s="15"/>
      <c r="F3" s="15">
        <v>26.766190000000002</v>
      </c>
      <c r="G3" s="15"/>
      <c r="H3" s="15"/>
      <c r="I3" s="15">
        <f t="shared" si="0"/>
        <v>26.766190000000002</v>
      </c>
    </row>
    <row r="4" spans="1:9" x14ac:dyDescent="0.25">
      <c r="A4" s="6" t="s">
        <v>117</v>
      </c>
      <c r="B4" s="6" t="s">
        <v>406</v>
      </c>
      <c r="C4" s="6">
        <v>1</v>
      </c>
      <c r="D4" s="15">
        <v>14.29575</v>
      </c>
      <c r="E4" s="15">
        <v>13.505890000000001</v>
      </c>
      <c r="F4" s="15">
        <v>12.22137</v>
      </c>
      <c r="G4" s="15">
        <v>11.602650000000001</v>
      </c>
      <c r="H4" s="15">
        <v>11.19927</v>
      </c>
      <c r="I4" s="15">
        <f t="shared" si="0"/>
        <v>12.564985999999999</v>
      </c>
    </row>
    <row r="5" spans="1:9" x14ac:dyDescent="0.25">
      <c r="A5" s="6" t="s">
        <v>354</v>
      </c>
      <c r="B5" s="6" t="s">
        <v>143</v>
      </c>
      <c r="C5" s="6">
        <v>2</v>
      </c>
      <c r="D5" s="15">
        <v>8.6553100000000001</v>
      </c>
      <c r="E5" s="15">
        <v>8.0790400000000009</v>
      </c>
      <c r="F5" s="15">
        <v>7.9443400000000004</v>
      </c>
      <c r="G5" s="15">
        <v>8.2271099999999997</v>
      </c>
      <c r="H5" s="15">
        <v>8.0159900000000004</v>
      </c>
      <c r="I5" s="15">
        <f t="shared" si="0"/>
        <v>8.1843579999999996</v>
      </c>
    </row>
    <row r="6" spans="1:9" x14ac:dyDescent="0.25">
      <c r="A6" s="6" t="s">
        <v>287</v>
      </c>
      <c r="B6" s="6" t="s">
        <v>301</v>
      </c>
      <c r="C6" s="6">
        <v>2</v>
      </c>
      <c r="D6" s="15"/>
      <c r="E6" s="15"/>
      <c r="F6" s="15">
        <v>9.5488499999999998</v>
      </c>
      <c r="G6" s="15"/>
      <c r="H6" s="15"/>
      <c r="I6" s="15">
        <f t="shared" si="0"/>
        <v>9.5488499999999998</v>
      </c>
    </row>
    <row r="7" spans="1:9" x14ac:dyDescent="0.25">
      <c r="A7" s="6" t="s">
        <v>203</v>
      </c>
      <c r="B7" s="6" t="s">
        <v>400</v>
      </c>
      <c r="C7" s="6">
        <v>1</v>
      </c>
      <c r="D7" s="15"/>
      <c r="E7" s="15"/>
      <c r="F7" s="15"/>
      <c r="G7" s="15"/>
      <c r="H7" s="15">
        <v>8.0168900000000001</v>
      </c>
      <c r="I7" s="15">
        <f t="shared" si="0"/>
        <v>8.0168900000000001</v>
      </c>
    </row>
    <row r="8" spans="1:9" x14ac:dyDescent="0.25">
      <c r="A8" s="6" t="s">
        <v>88</v>
      </c>
      <c r="B8" s="6" t="s">
        <v>6</v>
      </c>
      <c r="C8" s="6">
        <v>1</v>
      </c>
      <c r="D8" s="15">
        <v>11.98368</v>
      </c>
      <c r="E8" s="15">
        <v>11.480740000000001</v>
      </c>
      <c r="F8" s="15"/>
      <c r="G8" s="15">
        <v>9.6420700000000004</v>
      </c>
      <c r="H8" s="15">
        <v>9.2970400000000009</v>
      </c>
      <c r="I8" s="15">
        <f t="shared" si="0"/>
        <v>10.600882500000001</v>
      </c>
    </row>
    <row r="9" spans="1:9" x14ac:dyDescent="0.25">
      <c r="A9" s="6" t="s">
        <v>85</v>
      </c>
      <c r="B9" s="6" t="s">
        <v>252</v>
      </c>
      <c r="C9" s="6">
        <v>2</v>
      </c>
      <c r="D9" s="15">
        <v>9.6107099999999992</v>
      </c>
      <c r="E9" s="15">
        <v>9.5766299999999998</v>
      </c>
      <c r="F9" s="15">
        <v>9.4177700000000009</v>
      </c>
      <c r="G9" s="15">
        <v>9.3298299999999994</v>
      </c>
      <c r="H9" s="15"/>
      <c r="I9" s="15">
        <f t="shared" si="0"/>
        <v>9.4837349999999994</v>
      </c>
    </row>
    <row r="10" spans="1:9" x14ac:dyDescent="0.25">
      <c r="A10" s="6" t="s">
        <v>269</v>
      </c>
      <c r="B10" s="6" t="s">
        <v>334</v>
      </c>
      <c r="C10" s="6">
        <v>1</v>
      </c>
      <c r="D10" s="15"/>
      <c r="E10" s="15"/>
      <c r="F10" s="15"/>
      <c r="G10" s="15"/>
      <c r="H10" s="15">
        <v>7.6098400000000002</v>
      </c>
      <c r="I10" s="15">
        <f t="shared" si="0"/>
        <v>7.6098400000000002</v>
      </c>
    </row>
    <row r="11" spans="1:9" x14ac:dyDescent="0.25">
      <c r="A11" s="6" t="s">
        <v>387</v>
      </c>
      <c r="B11" s="6" t="s">
        <v>19</v>
      </c>
      <c r="C11" s="6">
        <v>1</v>
      </c>
      <c r="D11" s="15">
        <v>37.217379999999999</v>
      </c>
      <c r="E11" s="15">
        <v>35.792810000000003</v>
      </c>
      <c r="F11" s="15">
        <v>32.132060000000003</v>
      </c>
      <c r="G11" s="15">
        <v>28.029669999999999</v>
      </c>
      <c r="H11" s="15">
        <v>26.598420000000001</v>
      </c>
      <c r="I11" s="15">
        <f t="shared" si="0"/>
        <v>31.954067999999999</v>
      </c>
    </row>
    <row r="12" spans="1:9" x14ac:dyDescent="0.25">
      <c r="A12" s="6" t="s">
        <v>226</v>
      </c>
      <c r="B12" s="6" t="s">
        <v>392</v>
      </c>
      <c r="C12" s="6">
        <v>2</v>
      </c>
      <c r="D12" s="15">
        <v>9.4235900000000008</v>
      </c>
      <c r="E12" s="15">
        <v>9.4249600000000004</v>
      </c>
      <c r="F12" s="15">
        <v>9.1473600000000008</v>
      </c>
      <c r="G12" s="15">
        <v>8.9882100000000005</v>
      </c>
      <c r="H12" s="15"/>
      <c r="I12" s="15">
        <f t="shared" si="0"/>
        <v>9.2460300000000011</v>
      </c>
    </row>
    <row r="13" spans="1:9" x14ac:dyDescent="0.25">
      <c r="A13" s="6" t="s">
        <v>422</v>
      </c>
      <c r="B13" s="6" t="s">
        <v>162</v>
      </c>
      <c r="C13" s="6">
        <v>1</v>
      </c>
      <c r="D13" s="15">
        <v>9.9156700000000004</v>
      </c>
      <c r="E13" s="15">
        <v>10.32268</v>
      </c>
      <c r="F13" s="15">
        <v>10.991680000000001</v>
      </c>
      <c r="G13" s="15"/>
      <c r="H13" s="15"/>
      <c r="I13" s="15">
        <f t="shared" si="0"/>
        <v>10.41001</v>
      </c>
    </row>
    <row r="14" spans="1:9" x14ac:dyDescent="0.25">
      <c r="A14" s="6" t="s">
        <v>35</v>
      </c>
      <c r="B14" s="6" t="s">
        <v>311</v>
      </c>
      <c r="C14" s="6">
        <v>1</v>
      </c>
      <c r="D14" s="15">
        <v>27.089449999999999</v>
      </c>
      <c r="E14" s="15">
        <v>25.195709999999998</v>
      </c>
      <c r="F14" s="15">
        <v>23.382750000000001</v>
      </c>
      <c r="G14" s="15">
        <v>23.330860000000001</v>
      </c>
      <c r="H14" s="15">
        <v>23.119949999999999</v>
      </c>
      <c r="I14" s="15">
        <f t="shared" si="0"/>
        <v>24.423744000000003</v>
      </c>
    </row>
    <row r="15" spans="1:9" x14ac:dyDescent="0.25">
      <c r="A15" s="6" t="s">
        <v>340</v>
      </c>
      <c r="B15" s="6" t="s">
        <v>138</v>
      </c>
      <c r="C15" s="6">
        <v>1</v>
      </c>
      <c r="D15" s="15"/>
      <c r="E15" s="15"/>
      <c r="F15" s="15">
        <v>36.192</v>
      </c>
      <c r="G15" s="15">
        <v>33.982509999999998</v>
      </c>
      <c r="H15" s="15">
        <v>35.095239999999997</v>
      </c>
      <c r="I15" s="15">
        <f t="shared" si="0"/>
        <v>35.08991666666666</v>
      </c>
    </row>
    <row r="16" spans="1:9" x14ac:dyDescent="0.25">
      <c r="A16" s="6" t="s">
        <v>413</v>
      </c>
      <c r="B16" s="6" t="s">
        <v>45</v>
      </c>
      <c r="C16" s="6">
        <v>1</v>
      </c>
      <c r="D16" s="15">
        <v>13.2295</v>
      </c>
      <c r="E16" s="15"/>
      <c r="F16" s="15">
        <v>12.636509999999999</v>
      </c>
      <c r="G16" s="15"/>
      <c r="H16" s="15"/>
      <c r="I16" s="15">
        <f t="shared" si="0"/>
        <v>12.933005</v>
      </c>
    </row>
    <row r="17" spans="1:12" x14ac:dyDescent="0.25">
      <c r="A17" s="6" t="s">
        <v>233</v>
      </c>
      <c r="B17" s="6" t="s">
        <v>306</v>
      </c>
      <c r="C17" s="6">
        <v>1</v>
      </c>
      <c r="D17" s="15">
        <v>9.8590499999999999</v>
      </c>
      <c r="E17" s="15">
        <v>9.8628099999999996</v>
      </c>
      <c r="F17" s="15">
        <v>9.7918099999999999</v>
      </c>
      <c r="G17" s="15">
        <v>10.146699999999999</v>
      </c>
      <c r="H17" s="15">
        <v>10.23948</v>
      </c>
      <c r="I17" s="15">
        <f t="shared" si="0"/>
        <v>9.9799699999999998</v>
      </c>
    </row>
    <row r="18" spans="1:12" x14ac:dyDescent="0.25">
      <c r="A18" s="6" t="s">
        <v>106</v>
      </c>
      <c r="B18" s="6" t="s">
        <v>126</v>
      </c>
      <c r="C18" s="6">
        <v>2</v>
      </c>
      <c r="D18" s="15">
        <v>12.502370000000001</v>
      </c>
      <c r="E18" s="15">
        <v>11.79222</v>
      </c>
      <c r="F18" s="15">
        <v>11.75808</v>
      </c>
      <c r="G18" s="15">
        <v>14.06865</v>
      </c>
      <c r="H18" s="15">
        <v>12.480969999999999</v>
      </c>
      <c r="I18" s="15">
        <f t="shared" si="0"/>
        <v>12.520458</v>
      </c>
    </row>
    <row r="19" spans="1:12" x14ac:dyDescent="0.25">
      <c r="A19" s="6" t="s">
        <v>65</v>
      </c>
      <c r="B19" s="6" t="s">
        <v>153</v>
      </c>
      <c r="C19" s="6">
        <v>1</v>
      </c>
      <c r="D19" s="15">
        <v>10.64639</v>
      </c>
      <c r="E19" s="15">
        <v>10.14673</v>
      </c>
      <c r="F19" s="15">
        <v>9.7310199999999991</v>
      </c>
      <c r="G19" s="15">
        <v>9.3428599999999999</v>
      </c>
      <c r="H19" s="15">
        <v>9.1228999999999996</v>
      </c>
      <c r="I19" s="15">
        <f t="shared" si="0"/>
        <v>9.7979800000000008</v>
      </c>
    </row>
    <row r="20" spans="1:12" x14ac:dyDescent="0.25">
      <c r="A20" s="6" t="s">
        <v>58</v>
      </c>
      <c r="B20" s="6" t="s">
        <v>107</v>
      </c>
      <c r="C20" s="6">
        <v>1</v>
      </c>
      <c r="D20" s="15">
        <v>8.0551100000000009</v>
      </c>
      <c r="E20" s="15">
        <v>8.3625799999999995</v>
      </c>
      <c r="F20" s="15">
        <v>8.2976299999999998</v>
      </c>
      <c r="G20" s="15">
        <v>8.3560400000000001</v>
      </c>
      <c r="H20" s="15">
        <v>8.5627600000000008</v>
      </c>
      <c r="I20" s="15">
        <f t="shared" si="0"/>
        <v>8.3268239999999984</v>
      </c>
      <c r="K20" s="6">
        <v>1</v>
      </c>
      <c r="L20" s="6">
        <f>AVERAGEIF($C$2:$C$148,1,$I$2:$I$148)</f>
        <v>17.479188208708706</v>
      </c>
    </row>
    <row r="21" spans="1:12" x14ac:dyDescent="0.25">
      <c r="A21" s="6" t="s">
        <v>290</v>
      </c>
      <c r="B21" s="6" t="s">
        <v>214</v>
      </c>
      <c r="C21" s="6">
        <v>1</v>
      </c>
      <c r="D21" s="15"/>
      <c r="E21" s="15">
        <v>16.303190000000001</v>
      </c>
      <c r="F21" s="15">
        <v>18.406279999999999</v>
      </c>
      <c r="G21" s="15">
        <v>16.5581</v>
      </c>
      <c r="H21" s="15">
        <v>16.72317</v>
      </c>
      <c r="I21" s="15">
        <f t="shared" si="0"/>
        <v>16.997684999999997</v>
      </c>
      <c r="K21" s="6">
        <v>2</v>
      </c>
      <c r="L21" s="6">
        <f>AVERAGEIF($C$2:$C$148,2,$I$2:$I$148)</f>
        <v>11.097596000000001</v>
      </c>
    </row>
    <row r="22" spans="1:12" x14ac:dyDescent="0.25">
      <c r="A22" s="6" t="s">
        <v>390</v>
      </c>
      <c r="B22" s="6" t="s">
        <v>358</v>
      </c>
      <c r="C22" s="6">
        <v>3</v>
      </c>
      <c r="D22" s="15">
        <v>4.9793200000000004</v>
      </c>
      <c r="E22" s="15">
        <v>6.3322900000000004</v>
      </c>
      <c r="F22" s="15"/>
      <c r="G22" s="15"/>
      <c r="H22" s="15"/>
      <c r="I22" s="15">
        <f t="shared" si="0"/>
        <v>5.6558050000000009</v>
      </c>
      <c r="K22" s="6">
        <v>3</v>
      </c>
      <c r="L22" s="6">
        <f>AVERAGEIF($C$2:$C$148,3,$I$2:$I$148)</f>
        <v>8.9320381944444449</v>
      </c>
    </row>
    <row r="23" spans="1:12" x14ac:dyDescent="0.25">
      <c r="A23" s="6" t="s">
        <v>362</v>
      </c>
      <c r="B23" s="6" t="s">
        <v>270</v>
      </c>
      <c r="C23" s="6">
        <v>1</v>
      </c>
      <c r="D23" s="15">
        <v>20.410250000000001</v>
      </c>
      <c r="E23" s="15">
        <v>20.396989999999999</v>
      </c>
      <c r="F23" s="15">
        <v>19.609000000000002</v>
      </c>
      <c r="G23" s="15">
        <v>18.900980000000001</v>
      </c>
      <c r="H23" s="15">
        <v>18.496269999999999</v>
      </c>
      <c r="I23" s="15">
        <f t="shared" si="0"/>
        <v>19.562698000000001</v>
      </c>
    </row>
    <row r="24" spans="1:12" x14ac:dyDescent="0.25">
      <c r="A24" s="6" t="s">
        <v>83</v>
      </c>
      <c r="B24" s="6" t="s">
        <v>9</v>
      </c>
      <c r="C24" s="6">
        <v>1</v>
      </c>
      <c r="D24" s="15">
        <v>16.691739999999999</v>
      </c>
      <c r="E24" s="15">
        <v>16.45139</v>
      </c>
      <c r="F24" s="15">
        <v>16.601140000000001</v>
      </c>
      <c r="G24" s="15">
        <v>16.72391</v>
      </c>
      <c r="H24" s="15"/>
      <c r="I24" s="15">
        <f t="shared" si="0"/>
        <v>16.617045000000001</v>
      </c>
    </row>
    <row r="25" spans="1:12" x14ac:dyDescent="0.25">
      <c r="A25" s="6" t="s">
        <v>24</v>
      </c>
      <c r="B25" s="6" t="s">
        <v>384</v>
      </c>
      <c r="C25" s="6">
        <v>1</v>
      </c>
      <c r="D25" s="15"/>
      <c r="E25" s="15">
        <v>17.53754</v>
      </c>
      <c r="F25" s="15">
        <v>18.636780000000002</v>
      </c>
      <c r="G25" s="15">
        <v>18.45852</v>
      </c>
      <c r="H25" s="15">
        <v>17.938590000000001</v>
      </c>
      <c r="I25" s="15">
        <f t="shared" si="0"/>
        <v>18.142857500000002</v>
      </c>
    </row>
    <row r="26" spans="1:12" x14ac:dyDescent="0.25">
      <c r="A26" s="6" t="s">
        <v>297</v>
      </c>
      <c r="B26" s="6" t="s">
        <v>125</v>
      </c>
      <c r="C26" s="6">
        <v>2</v>
      </c>
      <c r="D26" s="15">
        <v>9.1451799999999999</v>
      </c>
      <c r="E26" s="15">
        <v>8.8365399999999994</v>
      </c>
      <c r="F26" s="15">
        <v>8.5645299999999995</v>
      </c>
      <c r="G26" s="15">
        <v>8.7167200000000005</v>
      </c>
      <c r="H26" s="15">
        <v>8.2684300000000004</v>
      </c>
      <c r="I26" s="15">
        <f t="shared" si="0"/>
        <v>8.7062800000000014</v>
      </c>
    </row>
    <row r="27" spans="1:12" x14ac:dyDescent="0.25">
      <c r="A27" s="6" t="s">
        <v>155</v>
      </c>
      <c r="B27" s="6" t="s">
        <v>76</v>
      </c>
      <c r="C27" s="6">
        <v>1</v>
      </c>
      <c r="D27" s="15">
        <v>14.29917</v>
      </c>
      <c r="E27" s="15">
        <v>12.14578</v>
      </c>
      <c r="F27" s="15">
        <v>11.41873</v>
      </c>
      <c r="G27" s="15">
        <v>11.008900000000001</v>
      </c>
      <c r="H27" s="15">
        <v>10.81456</v>
      </c>
      <c r="I27" s="15">
        <f t="shared" si="0"/>
        <v>11.937428000000001</v>
      </c>
    </row>
    <row r="28" spans="1:12" x14ac:dyDescent="0.25">
      <c r="A28" s="6" t="s">
        <v>207</v>
      </c>
      <c r="B28" s="6" t="s">
        <v>142</v>
      </c>
      <c r="C28" s="6">
        <v>1</v>
      </c>
      <c r="D28" s="15"/>
      <c r="E28" s="15"/>
      <c r="F28" s="15">
        <v>34.629480000000001</v>
      </c>
      <c r="G28" s="15">
        <v>31.637370000000001</v>
      </c>
      <c r="H28" s="15"/>
      <c r="I28" s="15">
        <f t="shared" si="0"/>
        <v>33.133425000000003</v>
      </c>
    </row>
    <row r="29" spans="1:12" x14ac:dyDescent="0.25">
      <c r="A29" s="6" t="s">
        <v>54</v>
      </c>
      <c r="B29" s="6" t="s">
        <v>92</v>
      </c>
      <c r="C29" s="6">
        <v>3</v>
      </c>
      <c r="D29" s="15"/>
      <c r="E29" s="15"/>
      <c r="F29" s="15">
        <v>9.7742000000000004</v>
      </c>
      <c r="G29" s="15">
        <v>9.8294300000000003</v>
      </c>
      <c r="H29" s="15"/>
      <c r="I29" s="15">
        <f t="shared" si="0"/>
        <v>9.8018150000000013</v>
      </c>
    </row>
    <row r="30" spans="1:12" x14ac:dyDescent="0.25">
      <c r="A30" s="6" t="s">
        <v>4</v>
      </c>
      <c r="B30" s="6" t="s">
        <v>262</v>
      </c>
      <c r="C30" s="6">
        <v>1</v>
      </c>
      <c r="D30" s="15">
        <v>20.062380000000001</v>
      </c>
      <c r="E30" s="15">
        <v>19.441849999999999</v>
      </c>
      <c r="F30" s="15">
        <v>18.81748</v>
      </c>
      <c r="G30" s="15">
        <v>18.366879999999998</v>
      </c>
      <c r="H30" s="15"/>
      <c r="I30" s="15">
        <f t="shared" si="0"/>
        <v>19.172147499999998</v>
      </c>
    </row>
    <row r="31" spans="1:12" x14ac:dyDescent="0.25">
      <c r="A31" s="6" t="s">
        <v>347</v>
      </c>
      <c r="B31" s="6" t="s">
        <v>12</v>
      </c>
      <c r="C31" s="6">
        <v>1</v>
      </c>
      <c r="D31" s="15">
        <v>14.279629999999999</v>
      </c>
      <c r="E31" s="15">
        <v>13.815440000000001</v>
      </c>
      <c r="F31" s="15">
        <v>13.498710000000001</v>
      </c>
      <c r="G31" s="15">
        <v>13.30917</v>
      </c>
      <c r="H31" s="15">
        <v>13.258789999999999</v>
      </c>
      <c r="I31" s="15">
        <f t="shared" si="0"/>
        <v>13.632348000000002</v>
      </c>
    </row>
    <row r="32" spans="1:12" x14ac:dyDescent="0.25">
      <c r="A32" s="6" t="s">
        <v>389</v>
      </c>
      <c r="B32" s="6" t="s">
        <v>259</v>
      </c>
      <c r="C32" s="6">
        <v>1</v>
      </c>
      <c r="D32" s="15">
        <v>22.30057</v>
      </c>
      <c r="E32" s="15"/>
      <c r="F32" s="15">
        <v>25.836580000000001</v>
      </c>
      <c r="G32" s="15">
        <v>26.31551</v>
      </c>
      <c r="H32" s="15">
        <v>27.281140000000001</v>
      </c>
      <c r="I32" s="15">
        <f t="shared" si="0"/>
        <v>25.433450000000001</v>
      </c>
    </row>
    <row r="33" spans="1:9" x14ac:dyDescent="0.25">
      <c r="A33" s="6" t="s">
        <v>279</v>
      </c>
      <c r="B33" s="6" t="s">
        <v>2</v>
      </c>
      <c r="C33" s="6">
        <v>1</v>
      </c>
      <c r="D33" s="15">
        <v>20.4254</v>
      </c>
      <c r="E33" s="15">
        <v>19.86712</v>
      </c>
      <c r="F33" s="15">
        <v>19.257059999999999</v>
      </c>
      <c r="G33" s="15"/>
      <c r="H33" s="15"/>
      <c r="I33" s="15">
        <f t="shared" si="0"/>
        <v>19.849859999999996</v>
      </c>
    </row>
    <row r="34" spans="1:9" x14ac:dyDescent="0.25">
      <c r="A34" s="6" t="s">
        <v>249</v>
      </c>
      <c r="B34" s="6" t="s">
        <v>364</v>
      </c>
      <c r="C34" s="6">
        <v>1</v>
      </c>
      <c r="D34" s="15">
        <v>14.593209999999999</v>
      </c>
      <c r="E34" s="15">
        <v>14.24161</v>
      </c>
      <c r="F34" s="15"/>
      <c r="G34" s="15"/>
      <c r="H34" s="15"/>
      <c r="I34" s="15">
        <f t="shared" si="0"/>
        <v>14.41741</v>
      </c>
    </row>
    <row r="35" spans="1:9" x14ac:dyDescent="0.25">
      <c r="A35" s="6" t="s">
        <v>176</v>
      </c>
      <c r="B35" s="6" t="s">
        <v>38</v>
      </c>
      <c r="C35" s="6">
        <v>1</v>
      </c>
      <c r="D35" s="15">
        <v>24.901289999999999</v>
      </c>
      <c r="E35" s="15">
        <v>26.479990000000001</v>
      </c>
      <c r="F35" s="15">
        <v>26.187989999999999</v>
      </c>
      <c r="G35" s="15">
        <v>26.011379999999999</v>
      </c>
      <c r="H35" s="15">
        <v>25.910730000000001</v>
      </c>
      <c r="I35" s="15">
        <f t="shared" si="0"/>
        <v>25.898275999999999</v>
      </c>
    </row>
    <row r="36" spans="1:9" x14ac:dyDescent="0.25">
      <c r="A36" s="6" t="s">
        <v>253</v>
      </c>
      <c r="B36" s="6" t="s">
        <v>398</v>
      </c>
      <c r="C36" s="6">
        <v>1</v>
      </c>
      <c r="D36" s="15">
        <v>8.6176700000000004</v>
      </c>
      <c r="E36" s="15"/>
      <c r="F36" s="15"/>
      <c r="G36" s="15">
        <v>5.3135599999999998</v>
      </c>
      <c r="H36" s="15">
        <v>8.3083399999999994</v>
      </c>
      <c r="I36" s="15">
        <f t="shared" si="0"/>
        <v>7.4131900000000002</v>
      </c>
    </row>
    <row r="37" spans="1:9" x14ac:dyDescent="0.25">
      <c r="A37" s="6" t="s">
        <v>95</v>
      </c>
      <c r="B37" s="6" t="s">
        <v>171</v>
      </c>
      <c r="C37" s="6">
        <v>1</v>
      </c>
      <c r="D37" s="15">
        <v>16.046939999999999</v>
      </c>
      <c r="E37" s="15">
        <v>16.407550000000001</v>
      </c>
      <c r="F37" s="15">
        <v>16.004989999999999</v>
      </c>
      <c r="G37" s="15">
        <v>15.629390000000001</v>
      </c>
      <c r="H37" s="15">
        <v>15.42052</v>
      </c>
      <c r="I37" s="15">
        <f t="shared" si="0"/>
        <v>15.901878</v>
      </c>
    </row>
    <row r="38" spans="1:9" x14ac:dyDescent="0.25">
      <c r="A38" s="6" t="s">
        <v>228</v>
      </c>
      <c r="B38" s="6" t="s">
        <v>11</v>
      </c>
      <c r="C38" s="6">
        <v>1</v>
      </c>
      <c r="D38" s="15">
        <v>14.35946</v>
      </c>
      <c r="E38" s="15">
        <v>13.9521</v>
      </c>
      <c r="F38" s="15">
        <v>12.731540000000001</v>
      </c>
      <c r="G38" s="15">
        <v>13.314909999999999</v>
      </c>
      <c r="H38" s="15">
        <v>12.42779</v>
      </c>
      <c r="I38" s="15">
        <f t="shared" si="0"/>
        <v>13.357159999999999</v>
      </c>
    </row>
    <row r="39" spans="1:9" x14ac:dyDescent="0.25">
      <c r="A39" s="6" t="s">
        <v>219</v>
      </c>
      <c r="B39" s="6" t="s">
        <v>251</v>
      </c>
      <c r="C39" s="6">
        <v>1</v>
      </c>
      <c r="D39" s="15">
        <v>8.8807299999999998</v>
      </c>
      <c r="E39" s="15">
        <v>9.0378399999999992</v>
      </c>
      <c r="F39" s="15">
        <v>9.3481400000000008</v>
      </c>
      <c r="G39" s="15">
        <v>9.4753100000000003</v>
      </c>
      <c r="H39" s="15">
        <v>9.6313300000000002</v>
      </c>
      <c r="I39" s="15">
        <f t="shared" si="0"/>
        <v>9.2746699999999986</v>
      </c>
    </row>
    <row r="40" spans="1:9" x14ac:dyDescent="0.25">
      <c r="A40" s="6" t="s">
        <v>375</v>
      </c>
      <c r="B40" s="6" t="s">
        <v>394</v>
      </c>
      <c r="C40" s="6">
        <v>3</v>
      </c>
      <c r="D40" s="15"/>
      <c r="E40" s="15"/>
      <c r="F40" s="15"/>
      <c r="G40" s="15"/>
      <c r="H40" s="15">
        <v>10.965299999999999</v>
      </c>
      <c r="I40" s="15">
        <f t="shared" si="0"/>
        <v>10.965299999999999</v>
      </c>
    </row>
    <row r="41" spans="1:9" x14ac:dyDescent="0.25">
      <c r="A41" s="6" t="s">
        <v>154</v>
      </c>
      <c r="B41" s="6" t="s">
        <v>89</v>
      </c>
      <c r="C41" s="6">
        <v>2</v>
      </c>
      <c r="D41" s="15">
        <v>9.7204899999999999</v>
      </c>
      <c r="E41" s="15">
        <v>10.35338</v>
      </c>
      <c r="F41" s="15">
        <v>7.95871</v>
      </c>
      <c r="G41" s="15">
        <v>8.3113100000000006</v>
      </c>
      <c r="H41" s="15"/>
      <c r="I41" s="15">
        <f t="shared" si="0"/>
        <v>9.0859725000000005</v>
      </c>
    </row>
    <row r="42" spans="1:9" x14ac:dyDescent="0.25">
      <c r="A42" s="6" t="s">
        <v>230</v>
      </c>
      <c r="B42" s="6" t="s">
        <v>405</v>
      </c>
      <c r="C42" s="6">
        <v>2</v>
      </c>
      <c r="D42" s="15">
        <v>12.20459</v>
      </c>
      <c r="E42" s="15">
        <v>12.133710000000001</v>
      </c>
      <c r="F42" s="15">
        <v>12.01027</v>
      </c>
      <c r="G42" s="15">
        <v>11.97424</v>
      </c>
      <c r="H42" s="15"/>
      <c r="I42" s="15">
        <f t="shared" si="0"/>
        <v>12.080702500000001</v>
      </c>
    </row>
    <row r="43" spans="1:9" x14ac:dyDescent="0.25">
      <c r="A43" s="6" t="s">
        <v>99</v>
      </c>
      <c r="B43" s="6" t="s">
        <v>191</v>
      </c>
      <c r="C43" s="6">
        <v>1</v>
      </c>
      <c r="D43" s="15">
        <v>24.540230000000001</v>
      </c>
      <c r="E43" s="15">
        <v>22.772970000000001</v>
      </c>
      <c r="F43" s="15">
        <v>23.753489999999999</v>
      </c>
      <c r="G43" s="15">
        <v>22.727</v>
      </c>
      <c r="H43" s="15">
        <v>25.417090000000002</v>
      </c>
      <c r="I43" s="15">
        <f t="shared" si="0"/>
        <v>23.842155999999999</v>
      </c>
    </row>
    <row r="44" spans="1:9" x14ac:dyDescent="0.25">
      <c r="A44" s="6" t="s">
        <v>100</v>
      </c>
      <c r="B44" s="6" t="s">
        <v>182</v>
      </c>
      <c r="C44" s="6">
        <v>1</v>
      </c>
      <c r="D44" s="15">
        <v>10.97481</v>
      </c>
      <c r="E44" s="15">
        <v>10.694229999999999</v>
      </c>
      <c r="F44" s="15"/>
      <c r="G44" s="15"/>
      <c r="H44" s="15"/>
      <c r="I44" s="15">
        <f t="shared" si="0"/>
        <v>10.834519999999999</v>
      </c>
    </row>
    <row r="45" spans="1:9" x14ac:dyDescent="0.25">
      <c r="A45" s="6" t="s">
        <v>13</v>
      </c>
      <c r="B45" s="6" t="s">
        <v>293</v>
      </c>
      <c r="C45" s="6">
        <v>2</v>
      </c>
      <c r="D45" s="15">
        <v>11.29034</v>
      </c>
      <c r="E45" s="15"/>
      <c r="F45" s="15"/>
      <c r="G45" s="15"/>
      <c r="H45" s="15"/>
      <c r="I45" s="15">
        <f t="shared" si="0"/>
        <v>11.29034</v>
      </c>
    </row>
    <row r="46" spans="1:9" x14ac:dyDescent="0.25">
      <c r="A46" s="6" t="s">
        <v>119</v>
      </c>
      <c r="B46" s="6" t="s">
        <v>302</v>
      </c>
      <c r="C46" s="6">
        <v>1</v>
      </c>
      <c r="D46" s="15"/>
      <c r="E46" s="15">
        <v>22.093440000000001</v>
      </c>
      <c r="F46" s="15"/>
      <c r="G46" s="15">
        <v>18.646519999999999</v>
      </c>
      <c r="H46" s="15"/>
      <c r="I46" s="15">
        <f t="shared" si="0"/>
        <v>20.369979999999998</v>
      </c>
    </row>
    <row r="47" spans="1:9" x14ac:dyDescent="0.25">
      <c r="A47" s="6" t="s">
        <v>420</v>
      </c>
      <c r="B47" s="6" t="s">
        <v>352</v>
      </c>
      <c r="C47" s="6">
        <v>1</v>
      </c>
      <c r="D47" s="15">
        <v>23.03294</v>
      </c>
      <c r="E47" s="15">
        <v>22.350709999999999</v>
      </c>
      <c r="F47" s="15">
        <v>21.94529</v>
      </c>
      <c r="G47" s="15">
        <v>20.999269999999999</v>
      </c>
      <c r="H47" s="15">
        <v>20.621120000000001</v>
      </c>
      <c r="I47" s="15">
        <f t="shared" si="0"/>
        <v>21.789866</v>
      </c>
    </row>
    <row r="48" spans="1:9" x14ac:dyDescent="0.25">
      <c r="A48" s="6" t="s">
        <v>234</v>
      </c>
      <c r="B48" s="6" t="s">
        <v>209</v>
      </c>
      <c r="C48" s="6">
        <v>1</v>
      </c>
      <c r="D48" s="15"/>
      <c r="E48" s="15"/>
      <c r="F48" s="15">
        <v>14.79149</v>
      </c>
      <c r="G48" s="15">
        <v>15.21374</v>
      </c>
      <c r="H48" s="15">
        <v>15.16281</v>
      </c>
      <c r="I48" s="15">
        <f t="shared" si="0"/>
        <v>15.056013333333333</v>
      </c>
    </row>
    <row r="49" spans="1:9" x14ac:dyDescent="0.25">
      <c r="A49" s="6" t="s">
        <v>0</v>
      </c>
      <c r="B49" s="6" t="s">
        <v>114</v>
      </c>
      <c r="C49" s="6">
        <v>1</v>
      </c>
      <c r="D49" s="15">
        <v>40.590319999999998</v>
      </c>
      <c r="E49" s="15">
        <v>38.881050000000002</v>
      </c>
      <c r="F49" s="15"/>
      <c r="G49" s="15">
        <v>36.568730000000002</v>
      </c>
      <c r="H49" s="15">
        <v>35.021650000000001</v>
      </c>
      <c r="I49" s="15">
        <f t="shared" si="0"/>
        <v>37.765437500000004</v>
      </c>
    </row>
    <row r="50" spans="1:9" x14ac:dyDescent="0.25">
      <c r="A50" s="6" t="s">
        <v>330</v>
      </c>
      <c r="B50" s="6" t="s">
        <v>408</v>
      </c>
      <c r="C50" s="6">
        <v>2</v>
      </c>
      <c r="D50" s="15">
        <v>11.90957</v>
      </c>
      <c r="E50" s="15">
        <v>11.982939999999999</v>
      </c>
      <c r="F50" s="15">
        <v>11.609310000000001</v>
      </c>
      <c r="G50" s="15">
        <v>11.56883</v>
      </c>
      <c r="H50" s="15"/>
      <c r="I50" s="15">
        <f t="shared" si="0"/>
        <v>11.7676625</v>
      </c>
    </row>
    <row r="51" spans="1:9" x14ac:dyDescent="0.25">
      <c r="A51" s="6" t="s">
        <v>421</v>
      </c>
      <c r="B51" s="6" t="s">
        <v>44</v>
      </c>
      <c r="C51" s="6">
        <v>1</v>
      </c>
      <c r="D51" s="15"/>
      <c r="E51" s="15"/>
      <c r="F51" s="15">
        <v>8.7826599999999999</v>
      </c>
      <c r="G51" s="15">
        <v>9.18187</v>
      </c>
      <c r="H51" s="15"/>
      <c r="I51" s="15">
        <f t="shared" si="0"/>
        <v>8.9822649999999999</v>
      </c>
    </row>
    <row r="52" spans="1:9" x14ac:dyDescent="0.25">
      <c r="A52" s="6" t="s">
        <v>29</v>
      </c>
      <c r="B52" s="6" t="s">
        <v>148</v>
      </c>
      <c r="C52" s="6">
        <v>2</v>
      </c>
      <c r="D52" s="15">
        <v>12.75811</v>
      </c>
      <c r="E52" s="15"/>
      <c r="F52" s="15">
        <v>13.24117</v>
      </c>
      <c r="G52" s="15">
        <v>13.579789999999999</v>
      </c>
      <c r="H52" s="15"/>
      <c r="I52" s="15">
        <f t="shared" si="0"/>
        <v>13.193023333333334</v>
      </c>
    </row>
    <row r="53" spans="1:9" x14ac:dyDescent="0.25">
      <c r="A53" s="6" t="s">
        <v>56</v>
      </c>
      <c r="B53" s="6" t="s">
        <v>195</v>
      </c>
      <c r="C53" s="6">
        <v>2</v>
      </c>
      <c r="D53" s="15">
        <v>15.829459999999999</v>
      </c>
      <c r="E53" s="15">
        <v>15.45905</v>
      </c>
      <c r="F53" s="15"/>
      <c r="G53" s="15">
        <v>16.618729999999999</v>
      </c>
      <c r="H53" s="15"/>
      <c r="I53" s="15">
        <f t="shared" si="0"/>
        <v>15.96908</v>
      </c>
    </row>
    <row r="54" spans="1:9" x14ac:dyDescent="0.25">
      <c r="A54" s="6" t="s">
        <v>268</v>
      </c>
      <c r="B54" s="6" t="s">
        <v>42</v>
      </c>
      <c r="C54" s="6">
        <v>1</v>
      </c>
      <c r="D54" s="15">
        <v>7.2491700000000003</v>
      </c>
      <c r="E54" s="15">
        <v>7.2470600000000003</v>
      </c>
      <c r="F54" s="15">
        <v>7.4439900000000003</v>
      </c>
      <c r="G54" s="15">
        <v>7.3934199999999999</v>
      </c>
      <c r="H54" s="15">
        <v>7.5753700000000004</v>
      </c>
      <c r="I54" s="15">
        <f t="shared" si="0"/>
        <v>7.3818020000000004</v>
      </c>
    </row>
    <row r="55" spans="1:9" x14ac:dyDescent="0.25">
      <c r="A55" s="6" t="s">
        <v>315</v>
      </c>
      <c r="B55" s="6" t="s">
        <v>223</v>
      </c>
      <c r="C55" s="6">
        <v>1</v>
      </c>
      <c r="D55" s="15">
        <v>15.815910000000001</v>
      </c>
      <c r="E55" s="15">
        <v>16.612539999999999</v>
      </c>
      <c r="F55" s="15">
        <v>16.975619999999999</v>
      </c>
      <c r="G55" s="15">
        <v>15.636749999999999</v>
      </c>
      <c r="H55" s="15">
        <v>16.01642</v>
      </c>
      <c r="I55" s="15">
        <f t="shared" si="0"/>
        <v>16.211447999999997</v>
      </c>
    </row>
    <row r="56" spans="1:9" x14ac:dyDescent="0.25">
      <c r="A56" s="6" t="s">
        <v>53</v>
      </c>
      <c r="B56" s="6" t="s">
        <v>277</v>
      </c>
      <c r="C56" s="6">
        <v>1</v>
      </c>
      <c r="D56" s="15">
        <v>8.3061900000000009</v>
      </c>
      <c r="E56" s="15">
        <v>8.6663399999999999</v>
      </c>
      <c r="F56" s="15">
        <v>8.4038000000000004</v>
      </c>
      <c r="G56" s="15">
        <v>8.5598500000000008</v>
      </c>
      <c r="H56" s="15"/>
      <c r="I56" s="15">
        <f t="shared" si="0"/>
        <v>8.4840450000000001</v>
      </c>
    </row>
    <row r="57" spans="1:9" x14ac:dyDescent="0.25">
      <c r="A57" s="6" t="s">
        <v>5</v>
      </c>
      <c r="B57" s="6" t="s">
        <v>212</v>
      </c>
      <c r="C57" s="6">
        <v>1</v>
      </c>
      <c r="D57" s="15">
        <v>12.546390000000001</v>
      </c>
      <c r="E57" s="15">
        <v>11.87372</v>
      </c>
      <c r="F57" s="15">
        <v>11.88228</v>
      </c>
      <c r="G57" s="15">
        <v>11.79439</v>
      </c>
      <c r="H57" s="15">
        <v>12.812060000000001</v>
      </c>
      <c r="I57" s="15">
        <f t="shared" si="0"/>
        <v>12.181768000000002</v>
      </c>
    </row>
    <row r="58" spans="1:9" x14ac:dyDescent="0.25">
      <c r="A58" s="6" t="s">
        <v>232</v>
      </c>
      <c r="B58" s="6" t="s">
        <v>104</v>
      </c>
      <c r="C58" s="6">
        <v>1</v>
      </c>
      <c r="D58" s="15">
        <v>12.66446</v>
      </c>
      <c r="E58" s="15"/>
      <c r="F58" s="15">
        <v>12.397130000000001</v>
      </c>
      <c r="G58" s="15">
        <v>10.51281</v>
      </c>
      <c r="H58" s="15">
        <v>10.493119999999999</v>
      </c>
      <c r="I58" s="15">
        <f t="shared" si="0"/>
        <v>11.51688</v>
      </c>
    </row>
    <row r="59" spans="1:9" x14ac:dyDescent="0.25">
      <c r="A59" s="6" t="s">
        <v>323</v>
      </c>
      <c r="B59" s="6" t="s">
        <v>331</v>
      </c>
      <c r="C59" s="6">
        <v>2</v>
      </c>
      <c r="D59" s="15">
        <v>13.60538</v>
      </c>
      <c r="E59" s="15">
        <v>12.95682</v>
      </c>
      <c r="F59" s="15">
        <v>12.37069</v>
      </c>
      <c r="G59" s="15">
        <v>11.51862</v>
      </c>
      <c r="H59" s="15">
        <v>11.22247</v>
      </c>
      <c r="I59" s="15">
        <f t="shared" si="0"/>
        <v>12.334796000000001</v>
      </c>
    </row>
    <row r="60" spans="1:9" x14ac:dyDescent="0.25">
      <c r="A60" s="6" t="s">
        <v>289</v>
      </c>
      <c r="B60" s="6" t="s">
        <v>310</v>
      </c>
      <c r="C60" s="6">
        <v>1</v>
      </c>
      <c r="D60" s="15"/>
      <c r="E60" s="15">
        <v>16.098929999999999</v>
      </c>
      <c r="F60" s="15">
        <v>14.49878</v>
      </c>
      <c r="G60" s="15">
        <v>16.65963</v>
      </c>
      <c r="H60" s="15"/>
      <c r="I60" s="15">
        <f t="shared" si="0"/>
        <v>15.752446666666666</v>
      </c>
    </row>
    <row r="61" spans="1:9" x14ac:dyDescent="0.25">
      <c r="A61" s="6" t="s">
        <v>160</v>
      </c>
      <c r="B61" s="6" t="s">
        <v>75</v>
      </c>
      <c r="C61" s="6">
        <v>1</v>
      </c>
      <c r="D61" s="15">
        <v>8.0174000000000003</v>
      </c>
      <c r="E61" s="15">
        <v>7.0333300000000003</v>
      </c>
      <c r="F61" s="15">
        <v>6.7322100000000002</v>
      </c>
      <c r="G61" s="15"/>
      <c r="H61" s="15"/>
      <c r="I61" s="15">
        <f t="shared" si="0"/>
        <v>7.2609800000000009</v>
      </c>
    </row>
    <row r="62" spans="1:9" x14ac:dyDescent="0.25">
      <c r="A62" s="6" t="s">
        <v>351</v>
      </c>
      <c r="B62" s="6" t="s">
        <v>64</v>
      </c>
      <c r="C62" s="6">
        <v>1</v>
      </c>
      <c r="D62" s="15">
        <v>10.903309999999999</v>
      </c>
      <c r="E62" s="15">
        <v>10.291399999999999</v>
      </c>
      <c r="F62" s="15">
        <v>10.01652</v>
      </c>
      <c r="G62" s="15"/>
      <c r="H62" s="15"/>
      <c r="I62" s="15">
        <f t="shared" si="0"/>
        <v>10.403743333333333</v>
      </c>
    </row>
    <row r="63" spans="1:9" x14ac:dyDescent="0.25">
      <c r="A63" s="6" t="s">
        <v>18</v>
      </c>
      <c r="B63" s="6" t="s">
        <v>67</v>
      </c>
      <c r="C63" s="6">
        <v>1</v>
      </c>
      <c r="D63" s="15">
        <v>15.473100000000001</v>
      </c>
      <c r="E63" s="15"/>
      <c r="F63" s="15">
        <v>14.11492</v>
      </c>
      <c r="G63" s="15">
        <v>15.3284</v>
      </c>
      <c r="H63" s="15">
        <v>15.207100000000001</v>
      </c>
      <c r="I63" s="15">
        <f t="shared" si="0"/>
        <v>15.03088</v>
      </c>
    </row>
    <row r="64" spans="1:9" x14ac:dyDescent="0.25">
      <c r="A64" s="6" t="s">
        <v>418</v>
      </c>
      <c r="B64" s="6" t="s">
        <v>72</v>
      </c>
      <c r="C64" s="6">
        <v>1</v>
      </c>
      <c r="D64" s="15">
        <v>31.772459999999999</v>
      </c>
      <c r="E64" s="15">
        <v>31.650179999999999</v>
      </c>
      <c r="F64" s="15">
        <v>28.490970000000001</v>
      </c>
      <c r="G64" s="15">
        <v>27.441030000000001</v>
      </c>
      <c r="H64" s="15">
        <v>28.522870000000001</v>
      </c>
      <c r="I64" s="15">
        <f t="shared" si="0"/>
        <v>29.575502</v>
      </c>
    </row>
    <row r="65" spans="1:9" x14ac:dyDescent="0.25">
      <c r="A65" s="6" t="s">
        <v>322</v>
      </c>
      <c r="B65" s="6" t="s">
        <v>292</v>
      </c>
      <c r="C65" s="6">
        <v>1</v>
      </c>
      <c r="D65" s="15">
        <v>17.512930000000001</v>
      </c>
      <c r="E65" s="15"/>
      <c r="F65" s="15">
        <v>18.6938</v>
      </c>
      <c r="G65" s="15">
        <v>19.008859999999999</v>
      </c>
      <c r="H65" s="15"/>
      <c r="I65" s="15">
        <f t="shared" si="0"/>
        <v>18.405196666666665</v>
      </c>
    </row>
    <row r="66" spans="1:9" x14ac:dyDescent="0.25">
      <c r="A66" s="6" t="s">
        <v>256</v>
      </c>
      <c r="B66" s="6" t="s">
        <v>22</v>
      </c>
      <c r="C66" s="6">
        <v>2</v>
      </c>
      <c r="D66" s="15"/>
      <c r="E66" s="15">
        <v>11.29297</v>
      </c>
      <c r="F66" s="15">
        <v>10.045170000000001</v>
      </c>
      <c r="G66" s="15">
        <v>9.98461</v>
      </c>
      <c r="H66" s="15"/>
      <c r="I66" s="15">
        <f t="shared" ref="I66:I129" si="1">AVERAGE(D66:H66)</f>
        <v>10.440916666666668</v>
      </c>
    </row>
    <row r="67" spans="1:9" x14ac:dyDescent="0.25">
      <c r="A67" s="6" t="s">
        <v>66</v>
      </c>
      <c r="B67" s="6" t="s">
        <v>359</v>
      </c>
      <c r="C67" s="6">
        <v>1</v>
      </c>
      <c r="D67" s="15">
        <v>16.49503</v>
      </c>
      <c r="E67" s="15">
        <v>16.428740000000001</v>
      </c>
      <c r="F67" s="15">
        <v>18.10698</v>
      </c>
      <c r="G67" s="15">
        <v>15.492290000000001</v>
      </c>
      <c r="H67" s="15">
        <v>16.69828</v>
      </c>
      <c r="I67" s="15">
        <f t="shared" si="1"/>
        <v>16.644264</v>
      </c>
    </row>
    <row r="68" spans="1:9" x14ac:dyDescent="0.25">
      <c r="A68" s="6" t="s">
        <v>257</v>
      </c>
      <c r="B68" s="6" t="s">
        <v>14</v>
      </c>
      <c r="C68" s="6">
        <v>1</v>
      </c>
      <c r="D68" s="15">
        <v>14.599299999999999</v>
      </c>
      <c r="E68" s="15"/>
      <c r="F68" s="15"/>
      <c r="G68" s="15">
        <v>11.430999999999999</v>
      </c>
      <c r="H68" s="15">
        <v>12.26127</v>
      </c>
      <c r="I68" s="15">
        <f t="shared" si="1"/>
        <v>12.763856666666664</v>
      </c>
    </row>
    <row r="69" spans="1:9" x14ac:dyDescent="0.25">
      <c r="A69" s="6" t="s">
        <v>82</v>
      </c>
      <c r="B69" s="6" t="s">
        <v>221</v>
      </c>
      <c r="C69" s="6">
        <v>2</v>
      </c>
      <c r="D69" s="15">
        <v>11.44178</v>
      </c>
      <c r="E69" s="15">
        <v>11.387700000000001</v>
      </c>
      <c r="F69" s="15">
        <v>11.21106</v>
      </c>
      <c r="G69" s="15">
        <v>11.119669999999999</v>
      </c>
      <c r="H69" s="15"/>
      <c r="I69" s="15">
        <f t="shared" si="1"/>
        <v>11.2900525</v>
      </c>
    </row>
    <row r="70" spans="1:9" x14ac:dyDescent="0.25">
      <c r="A70" s="6" t="s">
        <v>361</v>
      </c>
      <c r="B70" s="6" t="s">
        <v>235</v>
      </c>
      <c r="C70" s="6">
        <v>1</v>
      </c>
      <c r="D70" s="15"/>
      <c r="E70" s="15">
        <v>7.5066800000000002</v>
      </c>
      <c r="F70" s="15">
        <v>6.7938799999999997</v>
      </c>
      <c r="G70" s="15">
        <v>6.5915299999999997</v>
      </c>
      <c r="H70" s="15">
        <v>6.9589800000000004</v>
      </c>
      <c r="I70" s="15">
        <f t="shared" si="1"/>
        <v>6.9627675</v>
      </c>
    </row>
    <row r="71" spans="1:9" x14ac:dyDescent="0.25">
      <c r="A71" s="6" t="s">
        <v>317</v>
      </c>
      <c r="B71" s="6" t="s">
        <v>410</v>
      </c>
      <c r="C71" s="6">
        <v>1</v>
      </c>
      <c r="D71" s="15">
        <v>12.40401</v>
      </c>
      <c r="E71" s="15">
        <v>10.799950000000001</v>
      </c>
      <c r="F71" s="15">
        <v>9.8663600000000002</v>
      </c>
      <c r="G71" s="15">
        <v>10.437430000000001</v>
      </c>
      <c r="H71" s="15">
        <v>10.64648</v>
      </c>
      <c r="I71" s="15">
        <f t="shared" si="1"/>
        <v>10.830845999999999</v>
      </c>
    </row>
    <row r="72" spans="1:9" x14ac:dyDescent="0.25">
      <c r="A72" s="6" t="s">
        <v>172</v>
      </c>
      <c r="B72" s="6" t="s">
        <v>51</v>
      </c>
      <c r="C72" s="6">
        <v>1</v>
      </c>
      <c r="D72" s="15">
        <v>8.4854400000000005</v>
      </c>
      <c r="E72" s="15">
        <v>8.3198500000000006</v>
      </c>
      <c r="F72" s="15">
        <v>7.9222000000000001</v>
      </c>
      <c r="G72" s="15"/>
      <c r="H72" s="15"/>
      <c r="I72" s="15">
        <f t="shared" si="1"/>
        <v>8.2424966666666659</v>
      </c>
    </row>
    <row r="73" spans="1:9" x14ac:dyDescent="0.25">
      <c r="A73" s="6" t="s">
        <v>80</v>
      </c>
      <c r="B73" s="6" t="s">
        <v>346</v>
      </c>
      <c r="C73" s="6">
        <v>2</v>
      </c>
      <c r="D73" s="15">
        <v>14.91446</v>
      </c>
      <c r="E73" s="15">
        <v>14.40724</v>
      </c>
      <c r="F73" s="15">
        <v>13.842980000000001</v>
      </c>
      <c r="G73" s="15">
        <v>13.26544</v>
      </c>
      <c r="H73" s="15"/>
      <c r="I73" s="15">
        <f t="shared" si="1"/>
        <v>14.107530000000001</v>
      </c>
    </row>
    <row r="74" spans="1:9" x14ac:dyDescent="0.25">
      <c r="A74" s="6" t="s">
        <v>224</v>
      </c>
      <c r="B74" s="6" t="s">
        <v>137</v>
      </c>
      <c r="C74" s="6">
        <v>2</v>
      </c>
      <c r="D74" s="15"/>
      <c r="E74" s="15">
        <v>7.5883599999999998</v>
      </c>
      <c r="F74" s="15"/>
      <c r="G74" s="15"/>
      <c r="H74" s="15"/>
      <c r="I74" s="15">
        <f t="shared" si="1"/>
        <v>7.5883599999999998</v>
      </c>
    </row>
    <row r="75" spans="1:9" x14ac:dyDescent="0.25">
      <c r="A75" s="6" t="s">
        <v>164</v>
      </c>
      <c r="B75" s="6" t="s">
        <v>327</v>
      </c>
      <c r="C75" s="6">
        <v>1</v>
      </c>
      <c r="D75" s="15">
        <v>18.339500000000001</v>
      </c>
      <c r="E75" s="15">
        <v>18.720199999999998</v>
      </c>
      <c r="F75" s="15">
        <v>18.347439999999999</v>
      </c>
      <c r="G75" s="15">
        <v>18.13429</v>
      </c>
      <c r="H75" s="15">
        <v>18.154119999999999</v>
      </c>
      <c r="I75" s="15">
        <f t="shared" si="1"/>
        <v>18.339109999999998</v>
      </c>
    </row>
    <row r="76" spans="1:9" x14ac:dyDescent="0.25">
      <c r="A76" s="6" t="s">
        <v>378</v>
      </c>
      <c r="B76" s="6" t="s">
        <v>93</v>
      </c>
      <c r="C76" s="6">
        <v>1</v>
      </c>
      <c r="D76" s="15">
        <v>7.74275</v>
      </c>
      <c r="E76" s="15"/>
      <c r="F76" s="15">
        <v>7.6739800000000002</v>
      </c>
      <c r="G76" s="15"/>
      <c r="H76" s="15"/>
      <c r="I76" s="15">
        <f t="shared" si="1"/>
        <v>7.7083650000000006</v>
      </c>
    </row>
    <row r="77" spans="1:9" x14ac:dyDescent="0.25">
      <c r="A77" s="6" t="s">
        <v>81</v>
      </c>
      <c r="B77" s="6" t="s">
        <v>157</v>
      </c>
      <c r="C77" s="6">
        <v>1</v>
      </c>
      <c r="D77" s="15">
        <v>14.88293</v>
      </c>
      <c r="E77" s="15">
        <v>18.390789999999999</v>
      </c>
      <c r="F77" s="15"/>
      <c r="G77" s="15"/>
      <c r="H77" s="15"/>
      <c r="I77" s="15">
        <f t="shared" si="1"/>
        <v>16.636859999999999</v>
      </c>
    </row>
    <row r="78" spans="1:9" x14ac:dyDescent="0.25">
      <c r="A78" s="6" t="s">
        <v>170</v>
      </c>
      <c r="B78" s="6" t="s">
        <v>247</v>
      </c>
      <c r="C78" s="6">
        <v>1</v>
      </c>
      <c r="D78" s="15">
        <v>12.761990000000001</v>
      </c>
      <c r="E78" s="15">
        <v>11.736230000000001</v>
      </c>
      <c r="F78" s="15">
        <v>11.786440000000001</v>
      </c>
      <c r="G78" s="15">
        <v>11.417759999999999</v>
      </c>
      <c r="H78" s="15">
        <v>11.14556</v>
      </c>
      <c r="I78" s="15">
        <f t="shared" si="1"/>
        <v>11.769596000000002</v>
      </c>
    </row>
    <row r="79" spans="1:9" x14ac:dyDescent="0.25">
      <c r="A79" s="6" t="s">
        <v>326</v>
      </c>
      <c r="B79" s="6" t="s">
        <v>372</v>
      </c>
      <c r="C79" s="6">
        <v>3</v>
      </c>
      <c r="D79" s="15">
        <v>9.7048699999999997</v>
      </c>
      <c r="E79" s="15">
        <v>9.9082799999999995</v>
      </c>
      <c r="F79" s="15">
        <v>9.6519200000000005</v>
      </c>
      <c r="G79" s="15">
        <v>9.5575200000000002</v>
      </c>
      <c r="H79" s="15"/>
      <c r="I79" s="15">
        <f t="shared" si="1"/>
        <v>9.7056474999999995</v>
      </c>
    </row>
    <row r="80" spans="1:9" x14ac:dyDescent="0.25">
      <c r="A80" s="6" t="s">
        <v>237</v>
      </c>
      <c r="B80" s="6" t="s">
        <v>275</v>
      </c>
      <c r="C80" s="6">
        <v>1</v>
      </c>
      <c r="D80" s="15"/>
      <c r="E80" s="15"/>
      <c r="F80" s="15">
        <v>17.422129999999999</v>
      </c>
      <c r="G80" s="15">
        <v>17.44801</v>
      </c>
      <c r="H80" s="15">
        <v>17.528749999999999</v>
      </c>
      <c r="I80" s="15">
        <f t="shared" si="1"/>
        <v>17.466296666666665</v>
      </c>
    </row>
    <row r="81" spans="1:9" x14ac:dyDescent="0.25">
      <c r="A81" s="6" t="s">
        <v>239</v>
      </c>
      <c r="B81" s="6" t="s">
        <v>229</v>
      </c>
      <c r="C81" s="6">
        <v>1</v>
      </c>
      <c r="D81" s="15">
        <v>23.468340000000001</v>
      </c>
      <c r="E81" s="15">
        <v>23.951530000000002</v>
      </c>
      <c r="F81" s="15">
        <v>23.166039999999999</v>
      </c>
      <c r="G81" s="15">
        <v>25.342929999999999</v>
      </c>
      <c r="H81" s="15"/>
      <c r="I81" s="15">
        <f t="shared" si="1"/>
        <v>23.982209999999998</v>
      </c>
    </row>
    <row r="82" spans="1:9" x14ac:dyDescent="0.25">
      <c r="A82" s="6" t="s">
        <v>401</v>
      </c>
      <c r="B82" s="6" t="s">
        <v>291</v>
      </c>
      <c r="C82" s="6">
        <v>1</v>
      </c>
      <c r="D82" s="15">
        <v>8.0767900000000008</v>
      </c>
      <c r="E82" s="15">
        <v>7.8897599999999999</v>
      </c>
      <c r="F82" s="15">
        <v>7.6876199999999999</v>
      </c>
      <c r="G82" s="15">
        <v>7.8082099999999999</v>
      </c>
      <c r="H82" s="15"/>
      <c r="I82" s="15">
        <f t="shared" si="1"/>
        <v>7.8655949999999999</v>
      </c>
    </row>
    <row r="83" spans="1:9" x14ac:dyDescent="0.25">
      <c r="A83" s="6" t="s">
        <v>318</v>
      </c>
      <c r="B83" s="6" t="s">
        <v>115</v>
      </c>
      <c r="C83" s="6">
        <v>3</v>
      </c>
      <c r="D83" s="15">
        <v>9.1190700000000007</v>
      </c>
      <c r="E83" s="15">
        <v>9.4474800000000005</v>
      </c>
      <c r="F83" s="15">
        <v>8.8279399999999999</v>
      </c>
      <c r="G83" s="15"/>
      <c r="H83" s="15"/>
      <c r="I83" s="15">
        <f t="shared" si="1"/>
        <v>9.1314966666666653</v>
      </c>
    </row>
    <row r="84" spans="1:9" x14ac:dyDescent="0.25">
      <c r="A84" s="6" t="s">
        <v>73</v>
      </c>
      <c r="B84" s="6" t="s">
        <v>284</v>
      </c>
      <c r="C84" s="6">
        <v>1</v>
      </c>
      <c r="D84" s="15">
        <v>8.2148599999999998</v>
      </c>
      <c r="E84" s="15">
        <v>8.0322600000000008</v>
      </c>
      <c r="F84" s="15">
        <v>8.1057100000000002</v>
      </c>
      <c r="G84" s="15">
        <v>8.2712000000000003</v>
      </c>
      <c r="H84" s="15"/>
      <c r="I84" s="15">
        <f t="shared" si="1"/>
        <v>8.1560075000000012</v>
      </c>
    </row>
    <row r="85" spans="1:9" x14ac:dyDescent="0.25">
      <c r="A85" s="6" t="s">
        <v>161</v>
      </c>
      <c r="B85" s="6" t="s">
        <v>360</v>
      </c>
      <c r="C85" s="6">
        <v>2</v>
      </c>
      <c r="D85" s="15">
        <v>12.2064</v>
      </c>
      <c r="E85" s="15">
        <v>11.444660000000001</v>
      </c>
      <c r="F85" s="15">
        <v>10.662089999999999</v>
      </c>
      <c r="G85" s="15">
        <v>10.137639999999999</v>
      </c>
      <c r="H85" s="15">
        <v>9.7572399999999995</v>
      </c>
      <c r="I85" s="15">
        <f t="shared" si="1"/>
        <v>10.841605999999999</v>
      </c>
    </row>
    <row r="86" spans="1:9" x14ac:dyDescent="0.25">
      <c r="A86" s="6" t="s">
        <v>267</v>
      </c>
      <c r="B86" s="6" t="s">
        <v>336</v>
      </c>
      <c r="C86" s="6">
        <v>1</v>
      </c>
      <c r="D86" s="15"/>
      <c r="E86" s="15"/>
      <c r="F86" s="15"/>
      <c r="G86" s="15">
        <v>20.267959999999999</v>
      </c>
      <c r="H86" s="15">
        <v>19.424530000000001</v>
      </c>
      <c r="I86" s="15">
        <f t="shared" si="1"/>
        <v>19.846245</v>
      </c>
    </row>
    <row r="87" spans="1:9" x14ac:dyDescent="0.25">
      <c r="A87" s="6" t="s">
        <v>111</v>
      </c>
      <c r="B87" s="6" t="s">
        <v>57</v>
      </c>
      <c r="C87" s="6">
        <v>3</v>
      </c>
      <c r="D87" s="15"/>
      <c r="E87" s="15">
        <v>8.1206899999999997</v>
      </c>
      <c r="F87" s="15"/>
      <c r="G87" s="15">
        <v>8.5436399999999999</v>
      </c>
      <c r="H87" s="15"/>
      <c r="I87" s="15">
        <f t="shared" si="1"/>
        <v>8.3321649999999998</v>
      </c>
    </row>
    <row r="88" spans="1:9" x14ac:dyDescent="0.25">
      <c r="A88" s="6" t="s">
        <v>31</v>
      </c>
      <c r="B88" s="6" t="s">
        <v>271</v>
      </c>
      <c r="C88" s="6">
        <v>1</v>
      </c>
      <c r="D88" s="15">
        <v>9.3759999999999994</v>
      </c>
      <c r="E88" s="15">
        <v>9.3423599999999993</v>
      </c>
      <c r="F88" s="15">
        <v>9.2263900000000003</v>
      </c>
      <c r="G88" s="15">
        <v>9.9107299999999992</v>
      </c>
      <c r="H88" s="15">
        <v>9.8631799999999998</v>
      </c>
      <c r="I88" s="15">
        <f t="shared" si="1"/>
        <v>9.5437320000000003</v>
      </c>
    </row>
    <row r="89" spans="1:9" x14ac:dyDescent="0.25">
      <c r="A89" s="6" t="s">
        <v>96</v>
      </c>
      <c r="B89" s="6" t="s">
        <v>77</v>
      </c>
      <c r="C89" s="6">
        <v>1</v>
      </c>
      <c r="D89" s="15">
        <v>23.116430000000001</v>
      </c>
      <c r="E89" s="15"/>
      <c r="F89" s="15"/>
      <c r="G89" s="15">
        <v>20.043019999999999</v>
      </c>
      <c r="H89" s="15">
        <v>19.297840000000001</v>
      </c>
      <c r="I89" s="15">
        <f t="shared" si="1"/>
        <v>20.819096666666667</v>
      </c>
    </row>
    <row r="90" spans="1:9" x14ac:dyDescent="0.25">
      <c r="A90" s="6" t="s">
        <v>208</v>
      </c>
      <c r="B90" s="6" t="s">
        <v>376</v>
      </c>
      <c r="C90" s="6">
        <v>1</v>
      </c>
      <c r="D90" s="15">
        <v>16.123390000000001</v>
      </c>
      <c r="E90" s="15">
        <v>16.082129999999999</v>
      </c>
      <c r="F90" s="15">
        <v>16.306840000000001</v>
      </c>
      <c r="G90" s="15">
        <v>16.857589999999998</v>
      </c>
      <c r="H90" s="15"/>
      <c r="I90" s="15">
        <f t="shared" si="1"/>
        <v>16.342487500000001</v>
      </c>
    </row>
    <row r="91" spans="1:9" x14ac:dyDescent="0.25">
      <c r="A91" s="6" t="s">
        <v>50</v>
      </c>
      <c r="B91" s="6" t="s">
        <v>288</v>
      </c>
      <c r="C91" s="6">
        <v>1</v>
      </c>
      <c r="D91" s="15">
        <v>9.5646400000000007</v>
      </c>
      <c r="E91" s="15">
        <v>9.4268599999999996</v>
      </c>
      <c r="F91" s="15"/>
      <c r="G91" s="15">
        <v>8.7403300000000002</v>
      </c>
      <c r="H91" s="15"/>
      <c r="I91" s="15">
        <f t="shared" si="1"/>
        <v>9.2439433333333341</v>
      </c>
    </row>
    <row r="92" spans="1:9" x14ac:dyDescent="0.25">
      <c r="A92" s="6" t="s">
        <v>173</v>
      </c>
      <c r="B92" s="6" t="s">
        <v>295</v>
      </c>
      <c r="C92" s="6">
        <v>1</v>
      </c>
      <c r="D92" s="15">
        <v>18.887740000000001</v>
      </c>
      <c r="E92" s="15">
        <v>19.192969999999999</v>
      </c>
      <c r="F92" s="15">
        <v>19.4834</v>
      </c>
      <c r="G92" s="15">
        <v>17.43224</v>
      </c>
      <c r="H92" s="15"/>
      <c r="I92" s="15">
        <f t="shared" si="1"/>
        <v>18.749087500000002</v>
      </c>
    </row>
    <row r="93" spans="1:9" x14ac:dyDescent="0.25">
      <c r="A93" s="6" t="s">
        <v>316</v>
      </c>
      <c r="B93" s="6" t="s">
        <v>213</v>
      </c>
      <c r="C93" s="6">
        <v>2</v>
      </c>
      <c r="D93" s="15">
        <v>7.8703500000000002</v>
      </c>
      <c r="E93" s="15">
        <v>7.7957200000000002</v>
      </c>
      <c r="F93" s="15">
        <v>7.2102199999999996</v>
      </c>
      <c r="G93" s="15">
        <v>7.1124700000000001</v>
      </c>
      <c r="H93" s="15"/>
      <c r="I93" s="15">
        <f t="shared" si="1"/>
        <v>7.4971899999999998</v>
      </c>
    </row>
    <row r="94" spans="1:9" x14ac:dyDescent="0.25">
      <c r="A94" s="6" t="s">
        <v>62</v>
      </c>
      <c r="B94" s="6" t="s">
        <v>41</v>
      </c>
      <c r="C94" s="6">
        <v>1</v>
      </c>
      <c r="D94" s="15">
        <v>31.80264</v>
      </c>
      <c r="E94" s="15"/>
      <c r="F94" s="15">
        <v>24.049890000000001</v>
      </c>
      <c r="G94" s="15">
        <v>26.418479999999999</v>
      </c>
      <c r="H94" s="15">
        <v>27.246790000000001</v>
      </c>
      <c r="I94" s="15">
        <f t="shared" si="1"/>
        <v>27.379450000000002</v>
      </c>
    </row>
    <row r="95" spans="1:9" x14ac:dyDescent="0.25">
      <c r="A95" s="6" t="s">
        <v>341</v>
      </c>
      <c r="B95" s="6" t="s">
        <v>122</v>
      </c>
      <c r="C95" s="6">
        <v>1</v>
      </c>
      <c r="D95" s="15">
        <v>40.048990000000003</v>
      </c>
      <c r="E95" s="15">
        <v>39.686059999999998</v>
      </c>
      <c r="F95" s="15"/>
      <c r="G95" s="15">
        <v>36.543790000000001</v>
      </c>
      <c r="H95" s="15"/>
      <c r="I95" s="15">
        <f t="shared" si="1"/>
        <v>38.759613333333334</v>
      </c>
    </row>
    <row r="96" spans="1:9" x14ac:dyDescent="0.25">
      <c r="A96" s="6" t="s">
        <v>263</v>
      </c>
      <c r="B96" s="6" t="s">
        <v>286</v>
      </c>
      <c r="C96" s="6">
        <v>1</v>
      </c>
      <c r="D96" s="15">
        <v>33.093200000000003</v>
      </c>
      <c r="E96" s="15">
        <v>33.546770000000002</v>
      </c>
      <c r="F96" s="15">
        <v>26.367709999999999</v>
      </c>
      <c r="G96" s="15">
        <v>23.70599</v>
      </c>
      <c r="H96" s="15">
        <v>25.916699999999999</v>
      </c>
      <c r="I96" s="15">
        <f t="shared" si="1"/>
        <v>28.526074000000001</v>
      </c>
    </row>
    <row r="97" spans="1:9" x14ac:dyDescent="0.25">
      <c r="A97" s="6" t="s">
        <v>118</v>
      </c>
      <c r="B97" s="6" t="s">
        <v>7</v>
      </c>
      <c r="C97" s="6">
        <v>1</v>
      </c>
      <c r="D97" s="15">
        <v>13.265610000000001</v>
      </c>
      <c r="E97" s="15">
        <v>12.87505</v>
      </c>
      <c r="F97" s="15"/>
      <c r="G97" s="15">
        <v>12.65226</v>
      </c>
      <c r="H97" s="15">
        <v>10.9886</v>
      </c>
      <c r="I97" s="15">
        <f t="shared" si="1"/>
        <v>12.44538</v>
      </c>
    </row>
    <row r="98" spans="1:9" x14ac:dyDescent="0.25">
      <c r="A98" s="6" t="s">
        <v>363</v>
      </c>
      <c r="B98" s="6" t="s">
        <v>407</v>
      </c>
      <c r="C98" s="6">
        <v>1</v>
      </c>
      <c r="D98" s="15">
        <v>39.211219999999997</v>
      </c>
      <c r="E98" s="15">
        <v>37.899610000000003</v>
      </c>
      <c r="F98" s="15"/>
      <c r="G98" s="15"/>
      <c r="H98" s="15">
        <v>72.310019999999994</v>
      </c>
      <c r="I98" s="15">
        <f t="shared" si="1"/>
        <v>49.806949999999993</v>
      </c>
    </row>
    <row r="99" spans="1:9" x14ac:dyDescent="0.25">
      <c r="A99" s="6" t="s">
        <v>197</v>
      </c>
      <c r="B99" s="6" t="s">
        <v>246</v>
      </c>
      <c r="C99" s="6">
        <v>1</v>
      </c>
      <c r="D99" s="15"/>
      <c r="E99" s="15"/>
      <c r="F99" s="15">
        <v>13.21255</v>
      </c>
      <c r="G99" s="15">
        <v>12.2751</v>
      </c>
      <c r="H99" s="15">
        <v>11.40208</v>
      </c>
      <c r="I99" s="15">
        <f t="shared" si="1"/>
        <v>12.296576666666667</v>
      </c>
    </row>
    <row r="100" spans="1:9" x14ac:dyDescent="0.25">
      <c r="A100" s="6" t="s">
        <v>156</v>
      </c>
      <c r="B100" s="6" t="s">
        <v>338</v>
      </c>
      <c r="C100" s="6">
        <v>1</v>
      </c>
      <c r="D100" s="15">
        <v>25.11458</v>
      </c>
      <c r="E100" s="15">
        <v>27.959520000000001</v>
      </c>
      <c r="F100" s="15">
        <v>26.739450000000001</v>
      </c>
      <c r="G100" s="15">
        <v>29.73171</v>
      </c>
      <c r="H100" s="15"/>
      <c r="I100" s="15">
        <f t="shared" si="1"/>
        <v>27.386315000000003</v>
      </c>
    </row>
    <row r="101" spans="1:9" x14ac:dyDescent="0.25">
      <c r="A101" s="6" t="s">
        <v>120</v>
      </c>
      <c r="B101" s="6" t="s">
        <v>199</v>
      </c>
      <c r="C101" s="6">
        <v>2</v>
      </c>
      <c r="D101" s="15"/>
      <c r="E101" s="15">
        <v>14.462759999999999</v>
      </c>
      <c r="F101" s="15">
        <v>14.403460000000001</v>
      </c>
      <c r="G101" s="15">
        <v>14.51694</v>
      </c>
      <c r="H101" s="15"/>
      <c r="I101" s="15">
        <f t="shared" si="1"/>
        <v>14.461053333333332</v>
      </c>
    </row>
    <row r="102" spans="1:9" x14ac:dyDescent="0.25">
      <c r="A102" s="6" t="s">
        <v>151</v>
      </c>
      <c r="B102" s="6" t="s">
        <v>210</v>
      </c>
      <c r="C102" s="6">
        <v>2</v>
      </c>
      <c r="D102" s="15"/>
      <c r="E102" s="15">
        <v>8.6388700000000007</v>
      </c>
      <c r="F102" s="15">
        <v>8.7272800000000004</v>
      </c>
      <c r="G102" s="15">
        <v>8.5768500000000003</v>
      </c>
      <c r="H102" s="15"/>
      <c r="I102" s="15">
        <f t="shared" si="1"/>
        <v>8.6476666666666677</v>
      </c>
    </row>
    <row r="103" spans="1:9" x14ac:dyDescent="0.25">
      <c r="A103" s="6" t="s">
        <v>23</v>
      </c>
      <c r="B103" s="6" t="s">
        <v>109</v>
      </c>
      <c r="C103" s="6">
        <v>1</v>
      </c>
      <c r="D103" s="15">
        <v>28.840489999999999</v>
      </c>
      <c r="E103" s="15">
        <v>28.571480000000001</v>
      </c>
      <c r="F103" s="15">
        <v>28.903569999999998</v>
      </c>
      <c r="G103" s="15">
        <v>28.824110000000001</v>
      </c>
      <c r="H103" s="15"/>
      <c r="I103" s="15">
        <f t="shared" si="1"/>
        <v>28.784912500000001</v>
      </c>
    </row>
    <row r="104" spans="1:9" x14ac:dyDescent="0.25">
      <c r="A104" s="6" t="s">
        <v>423</v>
      </c>
      <c r="B104" s="6" t="s">
        <v>409</v>
      </c>
      <c r="C104" s="6">
        <v>1</v>
      </c>
      <c r="D104" s="15">
        <v>22.844439999999999</v>
      </c>
      <c r="E104" s="15"/>
      <c r="F104" s="15">
        <v>24.8</v>
      </c>
      <c r="G104" s="15"/>
      <c r="H104" s="15"/>
      <c r="I104" s="15">
        <f t="shared" si="1"/>
        <v>23.822220000000002</v>
      </c>
    </row>
    <row r="105" spans="1:9" x14ac:dyDescent="0.25">
      <c r="A105" s="6" t="s">
        <v>189</v>
      </c>
      <c r="B105" s="6" t="s">
        <v>101</v>
      </c>
      <c r="C105" s="6">
        <v>2</v>
      </c>
      <c r="D105" s="15">
        <v>13.96236</v>
      </c>
      <c r="E105" s="15">
        <v>13.81545</v>
      </c>
      <c r="F105" s="15">
        <v>13.818899999999999</v>
      </c>
      <c r="G105" s="15">
        <v>13.62875</v>
      </c>
      <c r="H105" s="15"/>
      <c r="I105" s="15">
        <f t="shared" si="1"/>
        <v>13.806365</v>
      </c>
    </row>
    <row r="106" spans="1:9" x14ac:dyDescent="0.25">
      <c r="A106" s="6" t="s">
        <v>59</v>
      </c>
      <c r="B106" s="6" t="s">
        <v>84</v>
      </c>
      <c r="C106" s="6">
        <v>1</v>
      </c>
      <c r="D106" s="15"/>
      <c r="E106" s="15"/>
      <c r="F106" s="15"/>
      <c r="G106" s="15">
        <v>9.9743700000000004</v>
      </c>
      <c r="H106" s="15">
        <v>10.218669999999999</v>
      </c>
      <c r="I106" s="15">
        <f t="shared" si="1"/>
        <v>10.09652</v>
      </c>
    </row>
    <row r="107" spans="1:9" x14ac:dyDescent="0.25">
      <c r="A107" s="6" t="s">
        <v>278</v>
      </c>
      <c r="B107" s="6" t="s">
        <v>17</v>
      </c>
      <c r="C107" s="6">
        <v>1</v>
      </c>
      <c r="D107" s="15">
        <v>21.401</v>
      </c>
      <c r="E107" s="15">
        <v>21.12687</v>
      </c>
      <c r="F107" s="15">
        <v>21.351469999999999</v>
      </c>
      <c r="G107" s="15">
        <v>19.385449999999999</v>
      </c>
      <c r="H107" s="15">
        <v>20.39658</v>
      </c>
      <c r="I107" s="15">
        <f t="shared" si="1"/>
        <v>20.732274</v>
      </c>
    </row>
    <row r="108" spans="1:9" x14ac:dyDescent="0.25">
      <c r="A108" s="6" t="s">
        <v>132</v>
      </c>
      <c r="B108" s="6" t="s">
        <v>152</v>
      </c>
      <c r="C108" s="6">
        <v>1</v>
      </c>
      <c r="D108" s="15">
        <v>13.589119999999999</v>
      </c>
      <c r="E108" s="15">
        <v>13.327959999999999</v>
      </c>
      <c r="F108" s="15">
        <v>14.50099</v>
      </c>
      <c r="G108" s="15">
        <v>13.5809</v>
      </c>
      <c r="H108" s="15"/>
      <c r="I108" s="15">
        <f t="shared" si="1"/>
        <v>13.7497425</v>
      </c>
    </row>
    <row r="109" spans="1:9" x14ac:dyDescent="0.25">
      <c r="A109" s="6" t="s">
        <v>220</v>
      </c>
      <c r="B109" s="6" t="s">
        <v>416</v>
      </c>
      <c r="C109" s="6">
        <v>1</v>
      </c>
      <c r="D109" s="15">
        <v>14.20135</v>
      </c>
      <c r="E109" s="15">
        <v>14.09055</v>
      </c>
      <c r="F109" s="15">
        <v>14.339829999999999</v>
      </c>
      <c r="G109" s="15">
        <v>14.57939</v>
      </c>
      <c r="H109" s="15">
        <v>14.200419999999999</v>
      </c>
      <c r="I109" s="15">
        <f t="shared" si="1"/>
        <v>14.282307999999997</v>
      </c>
    </row>
    <row r="110" spans="1:9" x14ac:dyDescent="0.25">
      <c r="A110" s="6" t="s">
        <v>112</v>
      </c>
      <c r="B110" s="6" t="s">
        <v>175</v>
      </c>
      <c r="C110" s="6">
        <v>1</v>
      </c>
      <c r="D110" s="15">
        <v>26.990590000000001</v>
      </c>
      <c r="E110" s="15">
        <v>26.22974</v>
      </c>
      <c r="F110" s="15">
        <v>23.52214</v>
      </c>
      <c r="G110" s="15">
        <v>23.88062</v>
      </c>
      <c r="H110" s="15"/>
      <c r="I110" s="15">
        <f t="shared" si="1"/>
        <v>25.155772499999998</v>
      </c>
    </row>
    <row r="111" spans="1:9" x14ac:dyDescent="0.25">
      <c r="A111" s="6" t="s">
        <v>240</v>
      </c>
      <c r="B111" s="6" t="s">
        <v>369</v>
      </c>
      <c r="C111" s="6">
        <v>1</v>
      </c>
      <c r="D111" s="15"/>
      <c r="E111" s="15"/>
      <c r="F111" s="15">
        <v>34.296399999999998</v>
      </c>
      <c r="G111" s="15"/>
      <c r="H111" s="15"/>
      <c r="I111" s="15">
        <f t="shared" si="1"/>
        <v>34.296399999999998</v>
      </c>
    </row>
    <row r="112" spans="1:9" x14ac:dyDescent="0.25">
      <c r="A112" s="6" t="s">
        <v>260</v>
      </c>
      <c r="B112" s="6" t="s">
        <v>63</v>
      </c>
      <c r="C112" s="6">
        <v>1</v>
      </c>
      <c r="D112" s="15">
        <v>9.4597599999999993</v>
      </c>
      <c r="E112" s="15">
        <v>9.3184000000000005</v>
      </c>
      <c r="F112" s="15">
        <v>9.1976800000000001</v>
      </c>
      <c r="G112" s="15">
        <v>9.0985399999999998</v>
      </c>
      <c r="H112" s="15"/>
      <c r="I112" s="15">
        <f t="shared" si="1"/>
        <v>9.2685949999999995</v>
      </c>
    </row>
    <row r="113" spans="1:9" x14ac:dyDescent="0.25">
      <c r="A113" s="6" t="s">
        <v>298</v>
      </c>
      <c r="B113" s="6" t="s">
        <v>350</v>
      </c>
      <c r="C113" s="6">
        <v>2</v>
      </c>
      <c r="D113" s="15">
        <v>17.236319999999999</v>
      </c>
      <c r="E113" s="15">
        <v>18.914100000000001</v>
      </c>
      <c r="F113" s="15">
        <v>17.159970000000001</v>
      </c>
      <c r="G113" s="15"/>
      <c r="H113" s="15"/>
      <c r="I113" s="15">
        <f t="shared" si="1"/>
        <v>17.770129999999998</v>
      </c>
    </row>
    <row r="114" spans="1:9" x14ac:dyDescent="0.25">
      <c r="A114" s="6" t="s">
        <v>102</v>
      </c>
      <c r="B114" s="6" t="s">
        <v>266</v>
      </c>
      <c r="C114" s="6">
        <v>1</v>
      </c>
      <c r="D114" s="15">
        <v>9.8941999999999997</v>
      </c>
      <c r="E114" s="15">
        <v>9.9286999999999992</v>
      </c>
      <c r="F114" s="15">
        <v>9.6449700000000007</v>
      </c>
      <c r="G114" s="15">
        <v>9.5159900000000004</v>
      </c>
      <c r="H114" s="15"/>
      <c r="I114" s="15">
        <f t="shared" si="1"/>
        <v>9.745965</v>
      </c>
    </row>
    <row r="115" spans="1:9" x14ac:dyDescent="0.25">
      <c r="A115" s="6" t="s">
        <v>168</v>
      </c>
      <c r="B115" s="6" t="s">
        <v>127</v>
      </c>
      <c r="C115" s="6">
        <v>1</v>
      </c>
      <c r="D115" s="15">
        <v>19.718250000000001</v>
      </c>
      <c r="E115" s="15">
        <v>19.946200000000001</v>
      </c>
      <c r="F115" s="15">
        <v>19.643350000000002</v>
      </c>
      <c r="G115" s="15">
        <v>20.086259999999999</v>
      </c>
      <c r="H115" s="15">
        <v>17.334040000000002</v>
      </c>
      <c r="I115" s="15">
        <f t="shared" si="1"/>
        <v>19.34562</v>
      </c>
    </row>
    <row r="116" spans="1:9" x14ac:dyDescent="0.25">
      <c r="A116" s="6" t="s">
        <v>276</v>
      </c>
      <c r="B116" s="6" t="s">
        <v>273</v>
      </c>
      <c r="C116" s="6">
        <v>2</v>
      </c>
      <c r="D116" s="15">
        <v>10.17084</v>
      </c>
      <c r="E116" s="15">
        <v>10.68863</v>
      </c>
      <c r="F116" s="15">
        <v>10.24306</v>
      </c>
      <c r="G116" s="15">
        <v>10.415649999999999</v>
      </c>
      <c r="H116" s="15">
        <v>11.04303</v>
      </c>
      <c r="I116" s="15">
        <f t="shared" si="1"/>
        <v>10.512242000000001</v>
      </c>
    </row>
    <row r="117" spans="1:9" x14ac:dyDescent="0.25">
      <c r="A117" s="6" t="s">
        <v>103</v>
      </c>
      <c r="B117" s="6" t="s">
        <v>206</v>
      </c>
      <c r="C117" s="6">
        <v>1</v>
      </c>
      <c r="D117" s="15">
        <v>12.268409999999999</v>
      </c>
      <c r="E117" s="15">
        <v>12.09628</v>
      </c>
      <c r="F117" s="15">
        <v>12.119669999999999</v>
      </c>
      <c r="G117" s="15">
        <v>12.07981</v>
      </c>
      <c r="H117" s="15"/>
      <c r="I117" s="15">
        <f t="shared" si="1"/>
        <v>12.141042499999999</v>
      </c>
    </row>
    <row r="118" spans="1:9" x14ac:dyDescent="0.25">
      <c r="A118" s="6" t="s">
        <v>1</v>
      </c>
      <c r="B118" s="6" t="s">
        <v>388</v>
      </c>
      <c r="C118" s="6">
        <v>1</v>
      </c>
      <c r="D118" s="15">
        <v>21.650279999999999</v>
      </c>
      <c r="E118" s="15">
        <v>19.210979999999999</v>
      </c>
      <c r="F118" s="15">
        <v>18.57893</v>
      </c>
      <c r="G118" s="15">
        <v>20.08785</v>
      </c>
      <c r="H118" s="15">
        <v>28.247730000000001</v>
      </c>
      <c r="I118" s="15">
        <f t="shared" si="1"/>
        <v>21.555154000000002</v>
      </c>
    </row>
    <row r="119" spans="1:9" x14ac:dyDescent="0.25">
      <c r="A119" s="6" t="s">
        <v>144</v>
      </c>
      <c r="B119" s="6" t="s">
        <v>307</v>
      </c>
      <c r="C119" s="6">
        <v>1</v>
      </c>
      <c r="D119" s="15"/>
      <c r="E119" s="15">
        <v>10.264939999999999</v>
      </c>
      <c r="F119" s="15">
        <v>10.48578</v>
      </c>
      <c r="G119" s="15">
        <v>11.14518</v>
      </c>
      <c r="H119" s="15">
        <v>11.528930000000001</v>
      </c>
      <c r="I119" s="15">
        <f t="shared" si="1"/>
        <v>10.8562075</v>
      </c>
    </row>
    <row r="120" spans="1:9" x14ac:dyDescent="0.25">
      <c r="A120" s="6" t="s">
        <v>356</v>
      </c>
      <c r="B120" s="6" t="s">
        <v>242</v>
      </c>
      <c r="C120" s="6">
        <v>1</v>
      </c>
      <c r="D120" s="15">
        <v>25.073889999999999</v>
      </c>
      <c r="E120" s="15">
        <v>20.37208</v>
      </c>
      <c r="F120" s="15">
        <v>19.654039999999998</v>
      </c>
      <c r="G120" s="15">
        <v>18.883559999999999</v>
      </c>
      <c r="H120" s="15"/>
      <c r="I120" s="15">
        <f t="shared" si="1"/>
        <v>20.9958925</v>
      </c>
    </row>
    <row r="121" spans="1:9" x14ac:dyDescent="0.25">
      <c r="A121" s="6" t="s">
        <v>165</v>
      </c>
      <c r="B121" s="6" t="s">
        <v>382</v>
      </c>
      <c r="C121" s="6">
        <v>2</v>
      </c>
      <c r="D121" s="15"/>
      <c r="E121" s="15"/>
      <c r="F121" s="15">
        <v>11.650090000000001</v>
      </c>
      <c r="G121" s="15">
        <v>11.475580000000001</v>
      </c>
      <c r="H121" s="15"/>
      <c r="I121" s="15">
        <f t="shared" si="1"/>
        <v>11.562835</v>
      </c>
    </row>
    <row r="122" spans="1:9" x14ac:dyDescent="0.25">
      <c r="A122" s="6" t="s">
        <v>353</v>
      </c>
      <c r="B122" s="6" t="s">
        <v>87</v>
      </c>
      <c r="C122" s="6">
        <v>1</v>
      </c>
      <c r="D122" s="15"/>
      <c r="E122" s="15">
        <v>20.54128</v>
      </c>
      <c r="F122" s="15">
        <v>22.044650000000001</v>
      </c>
      <c r="G122" s="15"/>
      <c r="H122" s="15"/>
      <c r="I122" s="15">
        <f t="shared" si="1"/>
        <v>21.292965000000002</v>
      </c>
    </row>
    <row r="123" spans="1:9" x14ac:dyDescent="0.25">
      <c r="A123" s="6" t="s">
        <v>110</v>
      </c>
      <c r="B123" s="6" t="s">
        <v>248</v>
      </c>
      <c r="C123" s="6">
        <v>1</v>
      </c>
      <c r="D123" s="15"/>
      <c r="E123" s="15">
        <v>30.846630000000001</v>
      </c>
      <c r="F123" s="15">
        <v>29.316109999999998</v>
      </c>
      <c r="G123" s="15">
        <v>27.821750000000002</v>
      </c>
      <c r="H123" s="15">
        <v>27.555789999999998</v>
      </c>
      <c r="I123" s="15">
        <f t="shared" si="1"/>
        <v>28.885069999999999</v>
      </c>
    </row>
    <row r="124" spans="1:9" x14ac:dyDescent="0.25">
      <c r="A124" s="6" t="s">
        <v>90</v>
      </c>
      <c r="B124" s="6" t="s">
        <v>329</v>
      </c>
      <c r="C124" s="6">
        <v>2</v>
      </c>
      <c r="D124" s="15"/>
      <c r="E124" s="15"/>
      <c r="F124" s="15"/>
      <c r="G124" s="15"/>
      <c r="H124" s="15">
        <v>5.8409899999999997</v>
      </c>
      <c r="I124" s="15">
        <f t="shared" si="1"/>
        <v>5.8409899999999997</v>
      </c>
    </row>
    <row r="125" spans="1:9" x14ac:dyDescent="0.25">
      <c r="A125" s="6" t="s">
        <v>70</v>
      </c>
      <c r="B125" s="6" t="s">
        <v>169</v>
      </c>
      <c r="C125" s="6">
        <v>1</v>
      </c>
      <c r="D125" s="15">
        <v>8.6514799999999994</v>
      </c>
      <c r="E125" s="15">
        <v>8.4503599999999999</v>
      </c>
      <c r="F125" s="15">
        <v>8.2282700000000002</v>
      </c>
      <c r="G125" s="15">
        <v>8.0816499999999998</v>
      </c>
      <c r="H125" s="15">
        <v>7.9459999999999997</v>
      </c>
      <c r="I125" s="15">
        <f t="shared" si="1"/>
        <v>8.2715519999999998</v>
      </c>
    </row>
    <row r="126" spans="1:9" x14ac:dyDescent="0.25">
      <c r="A126" s="6" t="s">
        <v>113</v>
      </c>
      <c r="B126" s="6" t="s">
        <v>46</v>
      </c>
      <c r="C126" s="6">
        <v>1</v>
      </c>
      <c r="D126" s="15"/>
      <c r="E126" s="15">
        <v>27.474889999999998</v>
      </c>
      <c r="F126" s="15"/>
      <c r="G126" s="15"/>
      <c r="H126" s="15"/>
      <c r="I126" s="15">
        <f t="shared" si="1"/>
        <v>27.474889999999998</v>
      </c>
    </row>
    <row r="127" spans="1:9" x14ac:dyDescent="0.25">
      <c r="A127" s="6" t="s">
        <v>79</v>
      </c>
      <c r="B127" s="6" t="s">
        <v>36</v>
      </c>
      <c r="C127" s="6">
        <v>1</v>
      </c>
      <c r="D127" s="15">
        <v>24.44641</v>
      </c>
      <c r="E127" s="15">
        <v>20.75328</v>
      </c>
      <c r="F127" s="15">
        <v>24.820509999999999</v>
      </c>
      <c r="G127" s="15"/>
      <c r="H127" s="15"/>
      <c r="I127" s="15">
        <f t="shared" si="1"/>
        <v>23.340066666666669</v>
      </c>
    </row>
    <row r="128" spans="1:9" x14ac:dyDescent="0.25">
      <c r="A128" s="6" t="s">
        <v>74</v>
      </c>
      <c r="B128" s="6" t="s">
        <v>357</v>
      </c>
      <c r="C128" s="6">
        <v>1</v>
      </c>
      <c r="D128" s="15">
        <v>12.32072</v>
      </c>
      <c r="E128" s="15">
        <v>11.97658</v>
      </c>
      <c r="F128" s="15"/>
      <c r="G128" s="15"/>
      <c r="H128" s="15"/>
      <c r="I128" s="15">
        <f t="shared" si="1"/>
        <v>12.14865</v>
      </c>
    </row>
    <row r="129" spans="1:9" x14ac:dyDescent="0.25">
      <c r="A129" s="6" t="s">
        <v>319</v>
      </c>
      <c r="B129" s="6" t="s">
        <v>321</v>
      </c>
      <c r="C129" s="6">
        <v>1</v>
      </c>
      <c r="D129" s="15">
        <v>11.113</v>
      </c>
      <c r="E129" s="15">
        <v>11.152290000000001</v>
      </c>
      <c r="F129" s="15">
        <v>11.0616</v>
      </c>
      <c r="G129" s="15">
        <v>11.06981</v>
      </c>
      <c r="H129" s="15"/>
      <c r="I129" s="15">
        <f t="shared" si="1"/>
        <v>11.099174999999999</v>
      </c>
    </row>
    <row r="130" spans="1:9" x14ac:dyDescent="0.25">
      <c r="A130" s="6" t="s">
        <v>140</v>
      </c>
      <c r="B130" s="6" t="s">
        <v>136</v>
      </c>
      <c r="C130" s="6">
        <v>2</v>
      </c>
      <c r="D130" s="15">
        <v>10.103630000000001</v>
      </c>
      <c r="E130" s="15">
        <v>10.205690000000001</v>
      </c>
      <c r="F130" s="15">
        <v>9.6994299999999996</v>
      </c>
      <c r="G130" s="15"/>
      <c r="H130" s="15"/>
      <c r="I130" s="15">
        <f t="shared" ref="I130:I148" si="2">AVERAGE(D130:H130)</f>
        <v>10.002916666666666</v>
      </c>
    </row>
    <row r="131" spans="1:9" x14ac:dyDescent="0.25">
      <c r="A131" s="6" t="s">
        <v>60</v>
      </c>
      <c r="B131" s="6" t="s">
        <v>215</v>
      </c>
      <c r="C131" s="6">
        <v>2</v>
      </c>
      <c r="D131" s="15">
        <v>12.618969999999999</v>
      </c>
      <c r="E131" s="15">
        <v>12.87345</v>
      </c>
      <c r="F131" s="15">
        <v>12.900169999999999</v>
      </c>
      <c r="G131" s="15">
        <v>13.07043</v>
      </c>
      <c r="H131" s="15"/>
      <c r="I131" s="15">
        <f t="shared" si="2"/>
        <v>12.865755</v>
      </c>
    </row>
    <row r="132" spans="1:9" x14ac:dyDescent="0.25">
      <c r="A132" s="6" t="s">
        <v>337</v>
      </c>
      <c r="B132" s="6" t="s">
        <v>414</v>
      </c>
      <c r="C132" s="6">
        <v>1</v>
      </c>
      <c r="D132" s="15">
        <v>15.900080000000001</v>
      </c>
      <c r="E132" s="15">
        <v>15.79598</v>
      </c>
      <c r="F132" s="15">
        <v>15.54522</v>
      </c>
      <c r="G132" s="15"/>
      <c r="H132" s="15"/>
      <c r="I132" s="15">
        <f t="shared" si="2"/>
        <v>15.747093333333334</v>
      </c>
    </row>
    <row r="133" spans="1:9" x14ac:dyDescent="0.25">
      <c r="A133" s="6" t="s">
        <v>366</v>
      </c>
      <c r="B133" s="6" t="s">
        <v>26</v>
      </c>
      <c r="C133" s="6">
        <v>2</v>
      </c>
      <c r="D133" s="15">
        <v>7.5782100000000003</v>
      </c>
      <c r="E133" s="15"/>
      <c r="F133" s="15"/>
      <c r="G133" s="15"/>
      <c r="H133" s="15"/>
      <c r="I133" s="15">
        <f t="shared" si="2"/>
        <v>7.5782100000000003</v>
      </c>
    </row>
    <row r="134" spans="1:9" x14ac:dyDescent="0.25">
      <c r="A134" s="6" t="s">
        <v>27</v>
      </c>
      <c r="B134" s="6" t="s">
        <v>304</v>
      </c>
      <c r="C134" s="6">
        <v>1</v>
      </c>
      <c r="D134" s="15">
        <v>13.23091</v>
      </c>
      <c r="E134" s="15">
        <v>11.983790000000001</v>
      </c>
      <c r="F134" s="15">
        <v>11.6348</v>
      </c>
      <c r="G134" s="15">
        <v>11.5937</v>
      </c>
      <c r="H134" s="15">
        <v>10.7789</v>
      </c>
      <c r="I134" s="15">
        <f t="shared" si="2"/>
        <v>11.84442</v>
      </c>
    </row>
    <row r="135" spans="1:9" x14ac:dyDescent="0.25">
      <c r="A135" s="6" t="s">
        <v>39</v>
      </c>
      <c r="B135" s="6" t="s">
        <v>190</v>
      </c>
      <c r="C135" s="6">
        <v>1</v>
      </c>
      <c r="D135" s="15">
        <v>8.8341499999999993</v>
      </c>
      <c r="E135" s="15">
        <v>9.5857100000000006</v>
      </c>
      <c r="F135" s="15"/>
      <c r="G135" s="15"/>
      <c r="H135" s="15">
        <v>10.069570000000001</v>
      </c>
      <c r="I135" s="15">
        <f t="shared" si="2"/>
        <v>9.4964766666666662</v>
      </c>
    </row>
    <row r="136" spans="1:9" x14ac:dyDescent="0.25">
      <c r="A136" s="6" t="s">
        <v>187</v>
      </c>
      <c r="B136" s="6" t="s">
        <v>314</v>
      </c>
      <c r="C136" s="6">
        <v>1</v>
      </c>
      <c r="D136" s="15">
        <v>36.612450000000003</v>
      </c>
      <c r="E136" s="15">
        <v>27.452290000000001</v>
      </c>
      <c r="F136" s="15">
        <v>27.134119999999999</v>
      </c>
      <c r="G136" s="15"/>
      <c r="H136" s="15"/>
      <c r="I136" s="15">
        <f t="shared" si="2"/>
        <v>30.399619999999999</v>
      </c>
    </row>
    <row r="137" spans="1:9" x14ac:dyDescent="0.25">
      <c r="A137" s="6" t="s">
        <v>349</v>
      </c>
      <c r="B137" s="6" t="s">
        <v>133</v>
      </c>
      <c r="C137" s="6">
        <v>1</v>
      </c>
      <c r="D137" s="15">
        <v>29.536850000000001</v>
      </c>
      <c r="E137" s="15">
        <v>28.154309999999999</v>
      </c>
      <c r="F137" s="15">
        <v>26.634350000000001</v>
      </c>
      <c r="G137" s="15">
        <v>26.369140000000002</v>
      </c>
      <c r="H137" s="15">
        <v>25.94603</v>
      </c>
      <c r="I137" s="15">
        <f t="shared" si="2"/>
        <v>27.328136000000001</v>
      </c>
    </row>
    <row r="138" spans="1:9" x14ac:dyDescent="0.25">
      <c r="A138" s="6" t="s">
        <v>129</v>
      </c>
      <c r="B138" s="6" t="s">
        <v>332</v>
      </c>
      <c r="C138" s="6">
        <v>1</v>
      </c>
      <c r="D138" s="15"/>
      <c r="E138" s="15"/>
      <c r="F138" s="15"/>
      <c r="G138" s="15">
        <v>27.28978</v>
      </c>
      <c r="H138" s="15">
        <v>26.548349999999999</v>
      </c>
      <c r="I138" s="15">
        <f t="shared" si="2"/>
        <v>26.919065</v>
      </c>
    </row>
    <row r="139" spans="1:9" x14ac:dyDescent="0.25">
      <c r="A139" s="6" t="s">
        <v>217</v>
      </c>
      <c r="B139" s="6" t="s">
        <v>419</v>
      </c>
      <c r="C139" s="6">
        <v>1</v>
      </c>
      <c r="D139" s="15">
        <v>13.40591</v>
      </c>
      <c r="E139" s="15">
        <v>14.5488</v>
      </c>
      <c r="F139" s="15"/>
      <c r="G139" s="15"/>
      <c r="H139" s="15"/>
      <c r="I139" s="15">
        <f t="shared" si="2"/>
        <v>13.977354999999999</v>
      </c>
    </row>
    <row r="140" spans="1:9" x14ac:dyDescent="0.25">
      <c r="A140" s="6" t="s">
        <v>227</v>
      </c>
      <c r="B140" s="6" t="s">
        <v>250</v>
      </c>
      <c r="C140" s="6">
        <v>1</v>
      </c>
      <c r="D140" s="15">
        <v>19.48105</v>
      </c>
      <c r="E140" s="15">
        <v>18.452870000000001</v>
      </c>
      <c r="F140" s="15"/>
      <c r="G140" s="15">
        <v>17.34797</v>
      </c>
      <c r="H140" s="15"/>
      <c r="I140" s="15">
        <f t="shared" si="2"/>
        <v>18.427296666666667</v>
      </c>
    </row>
    <row r="141" spans="1:9" x14ac:dyDescent="0.25">
      <c r="A141" s="6" t="s">
        <v>255</v>
      </c>
      <c r="B141" s="6" t="s">
        <v>308</v>
      </c>
      <c r="C141" s="6">
        <v>1</v>
      </c>
      <c r="D141" s="15"/>
      <c r="E141" s="15">
        <v>6.1674600000000002</v>
      </c>
      <c r="F141" s="15">
        <v>8.3805999999999994</v>
      </c>
      <c r="G141" s="15"/>
      <c r="H141" s="15">
        <v>8.6428600000000007</v>
      </c>
      <c r="I141" s="15">
        <f t="shared" si="2"/>
        <v>7.7303066666666664</v>
      </c>
    </row>
    <row r="142" spans="1:9" x14ac:dyDescent="0.25">
      <c r="A142" s="6" t="s">
        <v>371</v>
      </c>
      <c r="B142" s="6" t="s">
        <v>21</v>
      </c>
      <c r="C142" s="6">
        <v>1</v>
      </c>
      <c r="D142" s="15">
        <v>23.51587</v>
      </c>
      <c r="E142" s="15"/>
      <c r="F142" s="15">
        <v>15.93942</v>
      </c>
      <c r="G142" s="15">
        <v>17.11346</v>
      </c>
      <c r="H142" s="15">
        <v>20.862539999999999</v>
      </c>
      <c r="I142" s="15">
        <f t="shared" si="2"/>
        <v>19.357822499999997</v>
      </c>
    </row>
    <row r="143" spans="1:9" x14ac:dyDescent="0.25">
      <c r="A143" s="6" t="s">
        <v>185</v>
      </c>
      <c r="B143" s="6" t="s">
        <v>158</v>
      </c>
      <c r="C143" s="6">
        <v>1</v>
      </c>
      <c r="D143" s="15"/>
      <c r="E143" s="15">
        <v>6.9701899999999997</v>
      </c>
      <c r="F143" s="15">
        <v>7.0367300000000004</v>
      </c>
      <c r="G143" s="15">
        <v>7.2058099999999996</v>
      </c>
      <c r="H143" s="15">
        <v>7.33711</v>
      </c>
      <c r="I143" s="15">
        <f t="shared" si="2"/>
        <v>7.1374599999999999</v>
      </c>
    </row>
    <row r="144" spans="1:9" x14ac:dyDescent="0.25">
      <c r="A144" s="6" t="s">
        <v>177</v>
      </c>
      <c r="B144" s="6" t="s">
        <v>15</v>
      </c>
      <c r="C144" s="6">
        <v>2</v>
      </c>
      <c r="D144" s="15">
        <v>14.78683</v>
      </c>
      <c r="E144" s="15">
        <v>14.69697</v>
      </c>
      <c r="F144" s="15"/>
      <c r="G144" s="15">
        <v>14.62452</v>
      </c>
      <c r="H144" s="15"/>
      <c r="I144" s="15">
        <f t="shared" si="2"/>
        <v>14.702773333333335</v>
      </c>
    </row>
    <row r="145" spans="1:9" x14ac:dyDescent="0.25">
      <c r="A145" s="6" t="s">
        <v>49</v>
      </c>
      <c r="B145" s="6" t="s">
        <v>285</v>
      </c>
      <c r="C145" s="6">
        <v>1</v>
      </c>
      <c r="D145" s="15">
        <v>10.90033</v>
      </c>
      <c r="E145" s="15">
        <v>10.69989</v>
      </c>
      <c r="F145" s="15">
        <v>10.43487</v>
      </c>
      <c r="G145" s="15">
        <v>10.32977</v>
      </c>
      <c r="H145" s="15"/>
      <c r="I145" s="15">
        <f t="shared" si="2"/>
        <v>10.591214999999998</v>
      </c>
    </row>
    <row r="146" spans="1:9" x14ac:dyDescent="0.25">
      <c r="A146" s="6" t="s">
        <v>8</v>
      </c>
      <c r="B146" s="6" t="s">
        <v>196</v>
      </c>
      <c r="C146" s="6">
        <v>1</v>
      </c>
      <c r="D146" s="15">
        <v>15.43582</v>
      </c>
      <c r="E146" s="15">
        <v>15.01606</v>
      </c>
      <c r="F146" s="15">
        <v>14.330030000000001</v>
      </c>
      <c r="G146" s="15">
        <v>14.36506</v>
      </c>
      <c r="H146" s="15">
        <v>13.8727</v>
      </c>
      <c r="I146" s="15">
        <f t="shared" si="2"/>
        <v>14.603933999999999</v>
      </c>
    </row>
    <row r="147" spans="1:9" x14ac:dyDescent="0.25">
      <c r="A147" s="6" t="s">
        <v>183</v>
      </c>
      <c r="B147" s="6" t="s">
        <v>97</v>
      </c>
      <c r="C147" s="6">
        <v>1</v>
      </c>
      <c r="D147" s="15"/>
      <c r="E147" s="15">
        <v>20.568000000000001</v>
      </c>
      <c r="F147" s="15"/>
      <c r="G147" s="15"/>
      <c r="H147" s="15"/>
      <c r="I147" s="15">
        <f t="shared" si="2"/>
        <v>20.568000000000001</v>
      </c>
    </row>
    <row r="148" spans="1:9" x14ac:dyDescent="0.25">
      <c r="A148" s="6" t="s">
        <v>28</v>
      </c>
      <c r="B148" s="6" t="s">
        <v>68</v>
      </c>
      <c r="C148" s="6">
        <v>1</v>
      </c>
      <c r="D148" s="15"/>
      <c r="E148" s="15">
        <v>27.782029999999999</v>
      </c>
      <c r="F148" s="15">
        <v>26.848140000000001</v>
      </c>
      <c r="G148" s="15">
        <v>27.617049999999999</v>
      </c>
      <c r="H148" s="15"/>
      <c r="I148" s="15">
        <f t="shared" si="2"/>
        <v>27.41574</v>
      </c>
    </row>
    <row r="184" spans="9:9" x14ac:dyDescent="0.25">
      <c r="I184" s="8"/>
    </row>
    <row r="185" spans="9:9" x14ac:dyDescent="0.25">
      <c r="I185" s="8"/>
    </row>
    <row r="188" spans="9:9" x14ac:dyDescent="0.25">
      <c r="I188" s="8"/>
    </row>
    <row r="189" spans="9:9" x14ac:dyDescent="0.25">
      <c r="I189" s="8"/>
    </row>
    <row r="190" spans="9:9" x14ac:dyDescent="0.25">
      <c r="I190" s="8"/>
    </row>
    <row r="192" spans="9:9" x14ac:dyDescent="0.25">
      <c r="I192" s="8"/>
    </row>
    <row r="193" spans="9:9" x14ac:dyDescent="0.25">
      <c r="I193" s="8"/>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7C099-2B06-49B9-8081-35124EBC0863}">
  <dimension ref="A1:L140"/>
  <sheetViews>
    <sheetView showGridLines="0" zoomScale="80" zoomScaleNormal="80" workbookViewId="0">
      <selection activeCell="B7" sqref="B7"/>
    </sheetView>
  </sheetViews>
  <sheetFormatPr defaultColWidth="8.7109375" defaultRowHeight="15" x14ac:dyDescent="0.25"/>
  <cols>
    <col min="1" max="1" width="46.85546875" style="6" bestFit="1" customWidth="1"/>
    <col min="2" max="2" width="14.140625" style="6" bestFit="1" customWidth="1"/>
    <col min="3" max="3" width="14.42578125" style="6" bestFit="1" customWidth="1"/>
    <col min="4" max="8" width="10.42578125" style="6" bestFit="1" customWidth="1"/>
    <col min="9" max="9" width="15.140625" style="6" bestFit="1" customWidth="1"/>
    <col min="10" max="16384" width="8.7109375" style="6"/>
  </cols>
  <sheetData>
    <row r="1" spans="1:9" ht="16.5" thickBot="1" x14ac:dyDescent="0.3">
      <c r="A1" s="1" t="s">
        <v>245</v>
      </c>
      <c r="B1" s="1" t="s">
        <v>105</v>
      </c>
      <c r="C1" s="1" t="s">
        <v>426</v>
      </c>
      <c r="D1" s="1" t="s">
        <v>433</v>
      </c>
      <c r="E1" s="1" t="s">
        <v>427</v>
      </c>
      <c r="F1" s="1" t="s">
        <v>428</v>
      </c>
      <c r="G1" s="1" t="s">
        <v>429</v>
      </c>
      <c r="H1" s="1" t="s">
        <v>431</v>
      </c>
      <c r="I1" s="1" t="s">
        <v>432</v>
      </c>
    </row>
    <row r="2" spans="1:9" x14ac:dyDescent="0.25">
      <c r="A2" s="6" t="s">
        <v>300</v>
      </c>
      <c r="B2" s="6" t="s">
        <v>211</v>
      </c>
      <c r="C2" s="6">
        <v>2</v>
      </c>
      <c r="D2" s="15">
        <v>10.64655</v>
      </c>
      <c r="E2" s="15">
        <v>13.55814</v>
      </c>
      <c r="F2" s="15">
        <v>8.5683500000000006</v>
      </c>
      <c r="G2" s="15"/>
      <c r="H2" s="15"/>
      <c r="I2" s="15">
        <f t="shared" ref="I2:I65" si="0">AVERAGE(D2:H2)</f>
        <v>10.924346666666667</v>
      </c>
    </row>
    <row r="3" spans="1:9" x14ac:dyDescent="0.25">
      <c r="A3" s="6" t="s">
        <v>10</v>
      </c>
      <c r="B3" s="6" t="s">
        <v>345</v>
      </c>
      <c r="C3" s="6">
        <v>1</v>
      </c>
      <c r="D3" s="15">
        <v>23.89329</v>
      </c>
      <c r="E3" s="15"/>
      <c r="F3" s="15"/>
      <c r="G3" s="15"/>
      <c r="H3" s="15">
        <v>21.528320000000001</v>
      </c>
      <c r="I3" s="15">
        <f t="shared" si="0"/>
        <v>22.710805000000001</v>
      </c>
    </row>
    <row r="4" spans="1:9" x14ac:dyDescent="0.25">
      <c r="A4" s="6" t="s">
        <v>188</v>
      </c>
      <c r="B4" s="6" t="s">
        <v>166</v>
      </c>
      <c r="C4" s="6">
        <v>1</v>
      </c>
      <c r="D4" s="15"/>
      <c r="E4" s="15">
        <v>25.523900000000001</v>
      </c>
      <c r="F4" s="15"/>
      <c r="G4" s="15"/>
      <c r="H4" s="15"/>
      <c r="I4" s="15">
        <f t="shared" si="0"/>
        <v>25.523900000000001</v>
      </c>
    </row>
    <row r="5" spans="1:9" x14ac:dyDescent="0.25">
      <c r="A5" s="6" t="s">
        <v>117</v>
      </c>
      <c r="B5" s="6" t="s">
        <v>406</v>
      </c>
      <c r="C5" s="6">
        <v>1</v>
      </c>
      <c r="D5" s="15"/>
      <c r="E5" s="15"/>
      <c r="F5" s="15">
        <v>16.647659999999998</v>
      </c>
      <c r="G5" s="15">
        <v>15.32851</v>
      </c>
      <c r="H5" s="15">
        <v>14.065189999999999</v>
      </c>
      <c r="I5" s="15">
        <f t="shared" si="0"/>
        <v>15.347119999999999</v>
      </c>
    </row>
    <row r="6" spans="1:9" x14ac:dyDescent="0.25">
      <c r="A6" s="6" t="s">
        <v>354</v>
      </c>
      <c r="B6" s="6" t="s">
        <v>143</v>
      </c>
      <c r="C6" s="6">
        <v>2</v>
      </c>
      <c r="D6" s="15">
        <v>4.8823499999999997</v>
      </c>
      <c r="E6" s="15">
        <v>4.5545499999999999</v>
      </c>
      <c r="F6" s="15">
        <v>3.8591500000000001</v>
      </c>
      <c r="G6" s="15">
        <v>3.9072800000000001</v>
      </c>
      <c r="H6" s="15">
        <v>4.4295799999999996</v>
      </c>
      <c r="I6" s="15">
        <f t="shared" si="0"/>
        <v>4.3265820000000001</v>
      </c>
    </row>
    <row r="7" spans="1:9" ht="15.75" x14ac:dyDescent="0.25">
      <c r="A7" s="6" t="s">
        <v>287</v>
      </c>
      <c r="B7" s="3" t="s">
        <v>301</v>
      </c>
      <c r="C7" s="6">
        <v>2</v>
      </c>
      <c r="D7" s="15">
        <v>17.46125</v>
      </c>
      <c r="E7" s="15">
        <v>17.809069999999998</v>
      </c>
      <c r="F7" s="15">
        <v>16.968309999999999</v>
      </c>
      <c r="G7" s="15">
        <v>18.418710000000001</v>
      </c>
      <c r="H7" s="15"/>
      <c r="I7" s="15">
        <f t="shared" si="0"/>
        <v>17.664335000000001</v>
      </c>
    </row>
    <row r="8" spans="1:9" x14ac:dyDescent="0.25">
      <c r="A8" s="6" t="s">
        <v>203</v>
      </c>
      <c r="B8" s="6" t="s">
        <v>400</v>
      </c>
      <c r="C8" s="6">
        <v>1</v>
      </c>
      <c r="D8" s="15">
        <v>7.1014100000000004</v>
      </c>
      <c r="E8" s="15">
        <v>6.7541799999999999</v>
      </c>
      <c r="F8" s="15">
        <v>7.1569799999999999</v>
      </c>
      <c r="G8" s="15">
        <v>6.9355599999999997</v>
      </c>
      <c r="H8" s="15">
        <v>6.9221599999999999</v>
      </c>
      <c r="I8" s="15">
        <f t="shared" si="0"/>
        <v>6.9740579999999994</v>
      </c>
    </row>
    <row r="9" spans="1:9" x14ac:dyDescent="0.25">
      <c r="A9" s="6" t="s">
        <v>85</v>
      </c>
      <c r="B9" s="6" t="s">
        <v>252</v>
      </c>
      <c r="C9" s="6">
        <v>2</v>
      </c>
      <c r="D9" s="15">
        <v>7.1678899999999999</v>
      </c>
      <c r="E9" s="15">
        <v>6.9952399999999999</v>
      </c>
      <c r="F9" s="15">
        <v>7.3740699999999997</v>
      </c>
      <c r="G9" s="15">
        <v>7.1835399999999998</v>
      </c>
      <c r="H9" s="15"/>
      <c r="I9" s="15">
        <f t="shared" si="0"/>
        <v>7.1801849999999998</v>
      </c>
    </row>
    <row r="10" spans="1:9" x14ac:dyDescent="0.25">
      <c r="A10" s="6" t="s">
        <v>269</v>
      </c>
      <c r="B10" s="6" t="s">
        <v>334</v>
      </c>
      <c r="C10" s="6">
        <v>1</v>
      </c>
      <c r="D10" s="15">
        <v>9.16601</v>
      </c>
      <c r="E10" s="15">
        <v>9.7071900000000007</v>
      </c>
      <c r="F10" s="15">
        <v>10.05152</v>
      </c>
      <c r="G10" s="15">
        <v>10.02216</v>
      </c>
      <c r="H10" s="15">
        <v>9.9203299999999999</v>
      </c>
      <c r="I10" s="15">
        <f t="shared" si="0"/>
        <v>9.7734419999999993</v>
      </c>
    </row>
    <row r="11" spans="1:9" x14ac:dyDescent="0.25">
      <c r="A11" s="6" t="s">
        <v>387</v>
      </c>
      <c r="B11" s="6" t="s">
        <v>19</v>
      </c>
      <c r="C11" s="6">
        <v>1</v>
      </c>
      <c r="D11" s="15">
        <v>25.233989999999999</v>
      </c>
      <c r="E11" s="15"/>
      <c r="F11" s="15">
        <v>22.20748</v>
      </c>
      <c r="G11" s="15">
        <v>19.796019999999999</v>
      </c>
      <c r="H11" s="15"/>
      <c r="I11" s="15">
        <f t="shared" si="0"/>
        <v>22.412496666666666</v>
      </c>
    </row>
    <row r="12" spans="1:9" x14ac:dyDescent="0.25">
      <c r="A12" s="6" t="s">
        <v>226</v>
      </c>
      <c r="B12" s="6" t="s">
        <v>392</v>
      </c>
      <c r="C12" s="6">
        <v>2</v>
      </c>
      <c r="D12" s="15">
        <v>17.3383</v>
      </c>
      <c r="E12" s="15">
        <v>17.634250000000002</v>
      </c>
      <c r="F12" s="15">
        <v>16.666779999999999</v>
      </c>
      <c r="G12" s="15">
        <v>16.954519999999999</v>
      </c>
      <c r="H12" s="15"/>
      <c r="I12" s="15">
        <f t="shared" si="0"/>
        <v>17.148462500000001</v>
      </c>
    </row>
    <row r="13" spans="1:9" x14ac:dyDescent="0.25">
      <c r="A13" s="6" t="s">
        <v>422</v>
      </c>
      <c r="B13" s="6" t="s">
        <v>162</v>
      </c>
      <c r="C13" s="6">
        <v>1</v>
      </c>
      <c r="D13" s="15"/>
      <c r="E13" s="15"/>
      <c r="F13" s="15"/>
      <c r="G13" s="15">
        <v>29.487729999999999</v>
      </c>
      <c r="H13" s="15"/>
      <c r="I13" s="15">
        <f t="shared" si="0"/>
        <v>29.487729999999999</v>
      </c>
    </row>
    <row r="14" spans="1:9" x14ac:dyDescent="0.25">
      <c r="A14" s="6" t="s">
        <v>35</v>
      </c>
      <c r="B14" s="6" t="s">
        <v>311</v>
      </c>
      <c r="C14" s="6">
        <v>1</v>
      </c>
      <c r="D14" s="15">
        <v>19.731619999999999</v>
      </c>
      <c r="E14" s="15">
        <v>18.34496</v>
      </c>
      <c r="F14" s="15">
        <v>19.218499999999999</v>
      </c>
      <c r="G14" s="15">
        <v>19.472380000000001</v>
      </c>
      <c r="H14" s="15">
        <v>17.320139999999999</v>
      </c>
      <c r="I14" s="15">
        <f t="shared" si="0"/>
        <v>18.817519999999998</v>
      </c>
    </row>
    <row r="15" spans="1:9" x14ac:dyDescent="0.25">
      <c r="A15" s="6" t="s">
        <v>340</v>
      </c>
      <c r="B15" s="6" t="s">
        <v>138</v>
      </c>
      <c r="C15" s="6">
        <v>1</v>
      </c>
      <c r="D15" s="15">
        <v>22.872949999999999</v>
      </c>
      <c r="E15" s="15"/>
      <c r="F15" s="15">
        <v>28.96697</v>
      </c>
      <c r="G15" s="15">
        <v>30.344080000000002</v>
      </c>
      <c r="H15" s="15">
        <v>37.119370000000004</v>
      </c>
      <c r="I15" s="15">
        <f t="shared" si="0"/>
        <v>29.8258425</v>
      </c>
    </row>
    <row r="16" spans="1:9" x14ac:dyDescent="0.25">
      <c r="A16" s="6" t="s">
        <v>413</v>
      </c>
      <c r="B16" s="6" t="s">
        <v>45</v>
      </c>
      <c r="C16" s="6">
        <v>1</v>
      </c>
      <c r="D16" s="15">
        <v>12.31071</v>
      </c>
      <c r="E16" s="15"/>
      <c r="F16" s="15">
        <v>11.799110000000001</v>
      </c>
      <c r="G16" s="15">
        <v>11.24677</v>
      </c>
      <c r="H16" s="15"/>
      <c r="I16" s="15">
        <f t="shared" si="0"/>
        <v>11.78553</v>
      </c>
    </row>
    <row r="17" spans="1:12" x14ac:dyDescent="0.25">
      <c r="A17" s="6" t="s">
        <v>233</v>
      </c>
      <c r="B17" s="6" t="s">
        <v>306</v>
      </c>
      <c r="C17" s="6">
        <v>1</v>
      </c>
      <c r="D17" s="15">
        <v>17.48142</v>
      </c>
      <c r="E17" s="15">
        <v>15.4369</v>
      </c>
      <c r="F17" s="15">
        <v>18.977599999999999</v>
      </c>
      <c r="G17" s="15">
        <v>19.399180000000001</v>
      </c>
      <c r="H17" s="15">
        <v>21.857980000000001</v>
      </c>
      <c r="I17" s="15">
        <f t="shared" si="0"/>
        <v>18.630616</v>
      </c>
    </row>
    <row r="18" spans="1:12" x14ac:dyDescent="0.25">
      <c r="A18" s="6" t="s">
        <v>65</v>
      </c>
      <c r="B18" s="6" t="s">
        <v>153</v>
      </c>
      <c r="C18" s="6">
        <v>1</v>
      </c>
      <c r="D18" s="15">
        <v>11.83365</v>
      </c>
      <c r="E18" s="15">
        <v>11.32189</v>
      </c>
      <c r="F18" s="15">
        <v>11.229789999999999</v>
      </c>
      <c r="G18" s="15">
        <v>10.194649999999999</v>
      </c>
      <c r="H18" s="15">
        <v>9.3735999999999997</v>
      </c>
      <c r="I18" s="15">
        <f t="shared" si="0"/>
        <v>10.790716</v>
      </c>
    </row>
    <row r="19" spans="1:12" x14ac:dyDescent="0.25">
      <c r="A19" s="6" t="s">
        <v>58</v>
      </c>
      <c r="B19" s="6" t="s">
        <v>107</v>
      </c>
      <c r="C19" s="6">
        <v>1</v>
      </c>
      <c r="D19" s="15">
        <v>16.23723</v>
      </c>
      <c r="E19" s="15">
        <v>14.5663</v>
      </c>
      <c r="F19" s="15">
        <v>15.08347</v>
      </c>
      <c r="G19" s="15">
        <v>14.421580000000001</v>
      </c>
      <c r="H19" s="15">
        <v>13.86492</v>
      </c>
      <c r="I19" s="15">
        <f t="shared" si="0"/>
        <v>14.834700000000002</v>
      </c>
      <c r="K19" s="6">
        <v>1</v>
      </c>
      <c r="L19" s="6">
        <f>AVERAGEIF($C$2:$C$135,1,$I$2:$I$135)</f>
        <v>19.285352144999994</v>
      </c>
    </row>
    <row r="20" spans="1:12" x14ac:dyDescent="0.25">
      <c r="A20" s="6" t="s">
        <v>290</v>
      </c>
      <c r="B20" s="6" t="s">
        <v>214</v>
      </c>
      <c r="C20" s="6">
        <v>1</v>
      </c>
      <c r="D20" s="15">
        <v>14.51261</v>
      </c>
      <c r="E20" s="15">
        <v>14.1755</v>
      </c>
      <c r="F20" s="15">
        <v>14.743919999999999</v>
      </c>
      <c r="G20" s="15">
        <v>13.942310000000001</v>
      </c>
      <c r="H20" s="15"/>
      <c r="I20" s="15">
        <f t="shared" si="0"/>
        <v>14.343584999999999</v>
      </c>
      <c r="K20" s="6">
        <v>2</v>
      </c>
      <c r="L20" s="6">
        <f>AVERAGEIF($C$2:$C$135,2,$I$2:$I$135)</f>
        <v>11.943880620689654</v>
      </c>
    </row>
    <row r="21" spans="1:12" x14ac:dyDescent="0.25">
      <c r="A21" s="6" t="s">
        <v>390</v>
      </c>
      <c r="B21" s="6" t="s">
        <v>358</v>
      </c>
      <c r="C21" s="6">
        <v>3</v>
      </c>
      <c r="D21" s="15">
        <v>19.103449999999999</v>
      </c>
      <c r="E21" s="15">
        <v>18.711539999999999</v>
      </c>
      <c r="F21" s="15"/>
      <c r="G21" s="15">
        <v>11.84211</v>
      </c>
      <c r="H21" s="15">
        <v>14.530609999999999</v>
      </c>
      <c r="I21" s="15">
        <f t="shared" si="0"/>
        <v>16.046927499999999</v>
      </c>
      <c r="K21" s="6">
        <v>3</v>
      </c>
      <c r="L21" s="6">
        <f>AVERAGEIF($C$2:$C$135,3,$I$2:$I$135)</f>
        <v>9.5655598333333334</v>
      </c>
    </row>
    <row r="22" spans="1:12" x14ac:dyDescent="0.25">
      <c r="A22" s="6" t="s">
        <v>83</v>
      </c>
      <c r="B22" s="6" t="s">
        <v>9</v>
      </c>
      <c r="C22" s="6">
        <v>1</v>
      </c>
      <c r="D22" s="15">
        <v>18.955729999999999</v>
      </c>
      <c r="E22" s="15">
        <v>19.317419999999998</v>
      </c>
      <c r="F22" s="15">
        <v>19.46537</v>
      </c>
      <c r="G22" s="15">
        <v>19.2394</v>
      </c>
      <c r="H22" s="15"/>
      <c r="I22" s="15">
        <f t="shared" si="0"/>
        <v>19.244479999999999</v>
      </c>
    </row>
    <row r="23" spans="1:12" x14ac:dyDescent="0.25">
      <c r="A23" s="6" t="s">
        <v>297</v>
      </c>
      <c r="B23" s="6" t="s">
        <v>125</v>
      </c>
      <c r="C23" s="6">
        <v>2</v>
      </c>
      <c r="D23" s="15">
        <v>15.11647</v>
      </c>
      <c r="E23" s="15">
        <v>11.91447</v>
      </c>
      <c r="F23" s="15">
        <v>11.12121</v>
      </c>
      <c r="G23" s="15">
        <v>12.190329999999999</v>
      </c>
      <c r="H23" s="15">
        <v>12.41771</v>
      </c>
      <c r="I23" s="15">
        <f t="shared" si="0"/>
        <v>12.552038</v>
      </c>
    </row>
    <row r="24" spans="1:12" x14ac:dyDescent="0.25">
      <c r="A24" s="6" t="s">
        <v>155</v>
      </c>
      <c r="B24" s="6" t="s">
        <v>76</v>
      </c>
      <c r="C24" s="6">
        <v>1</v>
      </c>
      <c r="D24" s="15"/>
      <c r="E24" s="15"/>
      <c r="F24" s="15"/>
      <c r="G24" s="15"/>
      <c r="H24" s="15">
        <v>15.592689999999999</v>
      </c>
      <c r="I24" s="15">
        <f t="shared" si="0"/>
        <v>15.592689999999999</v>
      </c>
    </row>
    <row r="25" spans="1:12" x14ac:dyDescent="0.25">
      <c r="A25" s="6" t="s">
        <v>365</v>
      </c>
      <c r="B25" s="6" t="s">
        <v>71</v>
      </c>
      <c r="C25" s="6">
        <v>1</v>
      </c>
      <c r="D25" s="15"/>
      <c r="E25" s="15"/>
      <c r="F25" s="15">
        <v>20.10643</v>
      </c>
      <c r="G25" s="15">
        <v>18.251750000000001</v>
      </c>
      <c r="H25" s="15"/>
      <c r="I25" s="15">
        <f t="shared" si="0"/>
        <v>19.179090000000002</v>
      </c>
    </row>
    <row r="26" spans="1:12" x14ac:dyDescent="0.25">
      <c r="A26" s="6" t="s">
        <v>205</v>
      </c>
      <c r="B26" s="6" t="s">
        <v>244</v>
      </c>
      <c r="C26" s="6">
        <v>2</v>
      </c>
      <c r="D26" s="15">
        <v>7.9745200000000001</v>
      </c>
      <c r="E26" s="15">
        <v>7.63863</v>
      </c>
      <c r="F26" s="15">
        <v>9.1739800000000002</v>
      </c>
      <c r="G26" s="15"/>
      <c r="H26" s="15"/>
      <c r="I26" s="15">
        <f t="shared" si="0"/>
        <v>8.2623766666666665</v>
      </c>
    </row>
    <row r="27" spans="1:12" x14ac:dyDescent="0.25">
      <c r="A27" s="6" t="s">
        <v>54</v>
      </c>
      <c r="B27" s="6" t="s">
        <v>92</v>
      </c>
      <c r="C27" s="6">
        <v>3</v>
      </c>
      <c r="D27" s="15">
        <v>8.8670500000000008</v>
      </c>
      <c r="E27" s="15"/>
      <c r="F27" s="15">
        <v>8.7121099999999991</v>
      </c>
      <c r="G27" s="15">
        <v>8.7272300000000005</v>
      </c>
      <c r="H27" s="15"/>
      <c r="I27" s="15">
        <f t="shared" si="0"/>
        <v>8.7687966666666668</v>
      </c>
    </row>
    <row r="28" spans="1:12" x14ac:dyDescent="0.25">
      <c r="A28" s="6" t="s">
        <v>389</v>
      </c>
      <c r="B28" s="6" t="s">
        <v>259</v>
      </c>
      <c r="C28" s="6">
        <v>1</v>
      </c>
      <c r="D28" s="15">
        <v>9.0542700000000007</v>
      </c>
      <c r="E28" s="15">
        <v>10.28717</v>
      </c>
      <c r="F28" s="15">
        <v>11.538320000000001</v>
      </c>
      <c r="G28" s="15">
        <v>11.674379999999999</v>
      </c>
      <c r="H28" s="15"/>
      <c r="I28" s="15">
        <f t="shared" si="0"/>
        <v>10.638534999999999</v>
      </c>
    </row>
    <row r="29" spans="1:12" x14ac:dyDescent="0.25">
      <c r="A29" s="6" t="s">
        <v>279</v>
      </c>
      <c r="B29" s="6" t="s">
        <v>2</v>
      </c>
      <c r="C29" s="6">
        <v>1</v>
      </c>
      <c r="D29" s="15">
        <v>52.280419999999999</v>
      </c>
      <c r="E29" s="15"/>
      <c r="F29" s="15"/>
      <c r="G29" s="15"/>
      <c r="H29" s="15"/>
      <c r="I29" s="15">
        <f t="shared" si="0"/>
        <v>52.280419999999999</v>
      </c>
    </row>
    <row r="30" spans="1:12" x14ac:dyDescent="0.25">
      <c r="A30" s="6" t="s">
        <v>280</v>
      </c>
      <c r="B30" s="6" t="s">
        <v>179</v>
      </c>
      <c r="C30" s="6">
        <v>1</v>
      </c>
      <c r="D30" s="15"/>
      <c r="E30" s="15"/>
      <c r="F30" s="15"/>
      <c r="G30" s="15">
        <v>12.201420000000001</v>
      </c>
      <c r="H30" s="15"/>
      <c r="I30" s="15">
        <f t="shared" si="0"/>
        <v>12.201420000000001</v>
      </c>
    </row>
    <row r="31" spans="1:12" x14ac:dyDescent="0.25">
      <c r="A31" s="6" t="s">
        <v>176</v>
      </c>
      <c r="B31" s="6" t="s">
        <v>38</v>
      </c>
      <c r="C31" s="6">
        <v>1</v>
      </c>
      <c r="D31" s="15">
        <v>15.523059999999999</v>
      </c>
      <c r="E31" s="15">
        <v>15.36408</v>
      </c>
      <c r="F31" s="15">
        <v>15.66259</v>
      </c>
      <c r="G31" s="15"/>
      <c r="H31" s="15">
        <v>14.8453</v>
      </c>
      <c r="I31" s="15">
        <f t="shared" si="0"/>
        <v>15.3487575</v>
      </c>
    </row>
    <row r="32" spans="1:12" x14ac:dyDescent="0.25">
      <c r="A32" s="6" t="s">
        <v>253</v>
      </c>
      <c r="B32" s="6" t="s">
        <v>398</v>
      </c>
      <c r="C32" s="6">
        <v>1</v>
      </c>
      <c r="D32" s="15">
        <v>26.31174</v>
      </c>
      <c r="E32" s="15"/>
      <c r="F32" s="15"/>
      <c r="G32" s="15"/>
      <c r="H32" s="15"/>
      <c r="I32" s="15">
        <f t="shared" si="0"/>
        <v>26.31174</v>
      </c>
    </row>
    <row r="33" spans="1:9" x14ac:dyDescent="0.25">
      <c r="A33" s="6" t="s">
        <v>95</v>
      </c>
      <c r="B33" s="6" t="s">
        <v>171</v>
      </c>
      <c r="C33" s="6">
        <v>1</v>
      </c>
      <c r="D33" s="15">
        <v>9.4678400000000007</v>
      </c>
      <c r="E33" s="15">
        <v>9.1786200000000004</v>
      </c>
      <c r="F33" s="15">
        <v>9.6498500000000007</v>
      </c>
      <c r="G33" s="15">
        <v>8.7771500000000007</v>
      </c>
      <c r="H33" s="15">
        <v>7.9801500000000001</v>
      </c>
      <c r="I33" s="15">
        <f t="shared" si="0"/>
        <v>9.0107220000000012</v>
      </c>
    </row>
    <row r="34" spans="1:9" x14ac:dyDescent="0.25">
      <c r="A34" s="6" t="s">
        <v>219</v>
      </c>
      <c r="B34" s="6" t="s">
        <v>251</v>
      </c>
      <c r="C34" s="6">
        <v>1</v>
      </c>
      <c r="D34" s="15">
        <v>4.5987299999999998</v>
      </c>
      <c r="E34" s="15">
        <v>4.5968400000000003</v>
      </c>
      <c r="F34" s="15">
        <v>3.9839799999999999</v>
      </c>
      <c r="G34" s="15">
        <v>4.5882699999999996</v>
      </c>
      <c r="H34" s="15">
        <v>4.7949900000000003</v>
      </c>
      <c r="I34" s="15">
        <f t="shared" si="0"/>
        <v>4.512562</v>
      </c>
    </row>
    <row r="35" spans="1:9" x14ac:dyDescent="0.25">
      <c r="A35" s="6" t="s">
        <v>154</v>
      </c>
      <c r="B35" s="6" t="s">
        <v>89</v>
      </c>
      <c r="C35" s="6">
        <v>2</v>
      </c>
      <c r="D35" s="15">
        <v>12.68324</v>
      </c>
      <c r="E35" s="15">
        <v>12.65441</v>
      </c>
      <c r="F35" s="15">
        <v>12.256080000000001</v>
      </c>
      <c r="G35" s="15">
        <v>13.91423</v>
      </c>
      <c r="H35" s="15"/>
      <c r="I35" s="15">
        <f t="shared" si="0"/>
        <v>12.876989999999999</v>
      </c>
    </row>
    <row r="36" spans="1:9" x14ac:dyDescent="0.25">
      <c r="A36" s="6" t="s">
        <v>230</v>
      </c>
      <c r="B36" s="6" t="s">
        <v>405</v>
      </c>
      <c r="C36" s="6">
        <v>2</v>
      </c>
      <c r="D36" s="15">
        <v>7.5719500000000002</v>
      </c>
      <c r="E36" s="15">
        <v>7.5154199999999998</v>
      </c>
      <c r="F36" s="15">
        <v>7.5621299999999998</v>
      </c>
      <c r="G36" s="15">
        <v>7.5938400000000001</v>
      </c>
      <c r="H36" s="15"/>
      <c r="I36" s="15">
        <f t="shared" si="0"/>
        <v>7.560835</v>
      </c>
    </row>
    <row r="37" spans="1:9" x14ac:dyDescent="0.25">
      <c r="A37" s="6" t="s">
        <v>13</v>
      </c>
      <c r="B37" s="6" t="s">
        <v>293</v>
      </c>
      <c r="C37" s="6">
        <v>2</v>
      </c>
      <c r="D37" s="15">
        <v>10.692460000000001</v>
      </c>
      <c r="E37" s="15">
        <v>8.4629700000000003</v>
      </c>
      <c r="F37" s="15"/>
      <c r="G37" s="15"/>
      <c r="H37" s="15"/>
      <c r="I37" s="15">
        <f t="shared" si="0"/>
        <v>9.5777150000000013</v>
      </c>
    </row>
    <row r="38" spans="1:9" x14ac:dyDescent="0.25">
      <c r="A38" s="6" t="s">
        <v>119</v>
      </c>
      <c r="B38" s="6" t="s">
        <v>302</v>
      </c>
      <c r="C38" s="6">
        <v>1</v>
      </c>
      <c r="D38" s="15">
        <v>26.20872</v>
      </c>
      <c r="E38" s="15">
        <v>25.525169999999999</v>
      </c>
      <c r="F38" s="15">
        <v>25.863199999999999</v>
      </c>
      <c r="G38" s="15">
        <v>27.42709</v>
      </c>
      <c r="H38" s="15"/>
      <c r="I38" s="15">
        <f t="shared" si="0"/>
        <v>26.256045</v>
      </c>
    </row>
    <row r="39" spans="1:9" x14ac:dyDescent="0.25">
      <c r="A39" s="6" t="s">
        <v>397</v>
      </c>
      <c r="B39" s="6" t="s">
        <v>149</v>
      </c>
      <c r="C39" s="6">
        <v>1</v>
      </c>
      <c r="D39" s="15">
        <v>23.777740000000001</v>
      </c>
      <c r="E39" s="15">
        <v>24.04748</v>
      </c>
      <c r="F39" s="15">
        <v>25.67906</v>
      </c>
      <c r="G39" s="15">
        <v>26.819420000000001</v>
      </c>
      <c r="H39" s="15">
        <v>27.293399999999998</v>
      </c>
      <c r="I39" s="15">
        <f t="shared" si="0"/>
        <v>25.523419999999998</v>
      </c>
    </row>
    <row r="40" spans="1:9" x14ac:dyDescent="0.25">
      <c r="A40" s="6" t="s">
        <v>420</v>
      </c>
      <c r="B40" s="6" t="s">
        <v>352</v>
      </c>
      <c r="C40" s="6">
        <v>1</v>
      </c>
      <c r="D40" s="15"/>
      <c r="E40" s="15">
        <v>16.590340000000001</v>
      </c>
      <c r="F40" s="15"/>
      <c r="G40" s="15"/>
      <c r="H40" s="15"/>
      <c r="I40" s="15">
        <f t="shared" si="0"/>
        <v>16.590340000000001</v>
      </c>
    </row>
    <row r="41" spans="1:9" x14ac:dyDescent="0.25">
      <c r="A41" s="6" t="s">
        <v>234</v>
      </c>
      <c r="B41" s="6" t="s">
        <v>209</v>
      </c>
      <c r="C41" s="6">
        <v>1</v>
      </c>
      <c r="D41" s="15">
        <v>23.87107</v>
      </c>
      <c r="E41" s="15"/>
      <c r="F41" s="15"/>
      <c r="G41" s="15"/>
      <c r="H41" s="15"/>
      <c r="I41" s="15">
        <f t="shared" si="0"/>
        <v>23.87107</v>
      </c>
    </row>
    <row r="42" spans="1:9" x14ac:dyDescent="0.25">
      <c r="A42" s="6" t="s">
        <v>0</v>
      </c>
      <c r="B42" s="6" t="s">
        <v>114</v>
      </c>
      <c r="C42" s="6">
        <v>1</v>
      </c>
      <c r="D42" s="15">
        <v>20.248390000000001</v>
      </c>
      <c r="E42" s="15">
        <v>19.462630000000001</v>
      </c>
      <c r="F42" s="15">
        <v>14.09229</v>
      </c>
      <c r="G42" s="15"/>
      <c r="H42" s="15"/>
      <c r="I42" s="15">
        <f t="shared" si="0"/>
        <v>17.934436666666667</v>
      </c>
    </row>
    <row r="43" spans="1:9" x14ac:dyDescent="0.25">
      <c r="A43" s="6" t="s">
        <v>330</v>
      </c>
      <c r="B43" s="6" t="s">
        <v>408</v>
      </c>
      <c r="C43" s="6">
        <v>2</v>
      </c>
      <c r="D43" s="15">
        <v>12.87913</v>
      </c>
      <c r="E43" s="15">
        <v>12.508990000000001</v>
      </c>
      <c r="F43" s="15">
        <v>11.99039</v>
      </c>
      <c r="G43" s="15">
        <v>12.03248</v>
      </c>
      <c r="H43" s="15"/>
      <c r="I43" s="15">
        <f t="shared" si="0"/>
        <v>12.3527475</v>
      </c>
    </row>
    <row r="44" spans="1:9" x14ac:dyDescent="0.25">
      <c r="A44" s="6" t="s">
        <v>421</v>
      </c>
      <c r="B44" s="6" t="s">
        <v>44</v>
      </c>
      <c r="C44" s="6">
        <v>1</v>
      </c>
      <c r="D44" s="15"/>
      <c r="E44" s="15"/>
      <c r="F44" s="15">
        <v>11.358829999999999</v>
      </c>
      <c r="G44" s="15">
        <v>11.3498</v>
      </c>
      <c r="H44" s="15"/>
      <c r="I44" s="15">
        <f t="shared" si="0"/>
        <v>11.354315</v>
      </c>
    </row>
    <row r="45" spans="1:9" x14ac:dyDescent="0.25">
      <c r="A45" s="6" t="s">
        <v>264</v>
      </c>
      <c r="B45" s="6" t="s">
        <v>145</v>
      </c>
      <c r="C45" s="6">
        <v>1</v>
      </c>
      <c r="D45" s="15">
        <v>31.221139999999998</v>
      </c>
      <c r="E45" s="15"/>
      <c r="F45" s="15"/>
      <c r="G45" s="15"/>
      <c r="H45" s="15"/>
      <c r="I45" s="15">
        <f t="shared" si="0"/>
        <v>31.221139999999998</v>
      </c>
    </row>
    <row r="46" spans="1:9" x14ac:dyDescent="0.25">
      <c r="A46" s="6" t="s">
        <v>29</v>
      </c>
      <c r="B46" s="6" t="s">
        <v>148</v>
      </c>
      <c r="C46" s="6">
        <v>2</v>
      </c>
      <c r="D46" s="15">
        <v>19.329329999999999</v>
      </c>
      <c r="E46" s="15"/>
      <c r="F46" s="15">
        <v>19.90775</v>
      </c>
      <c r="G46" s="15">
        <v>19.843419999999998</v>
      </c>
      <c r="H46" s="15"/>
      <c r="I46" s="15">
        <f t="shared" si="0"/>
        <v>19.6935</v>
      </c>
    </row>
    <row r="47" spans="1:9" x14ac:dyDescent="0.25">
      <c r="A47" s="6" t="s">
        <v>56</v>
      </c>
      <c r="B47" s="6" t="s">
        <v>195</v>
      </c>
      <c r="C47" s="6">
        <v>2</v>
      </c>
      <c r="D47" s="15">
        <v>15.524150000000001</v>
      </c>
      <c r="E47" s="15">
        <v>15.68994</v>
      </c>
      <c r="F47" s="15">
        <v>15.787739999999999</v>
      </c>
      <c r="G47" s="15">
        <v>15.55958</v>
      </c>
      <c r="H47" s="15"/>
      <c r="I47" s="15">
        <f t="shared" si="0"/>
        <v>15.640352499999999</v>
      </c>
    </row>
    <row r="48" spans="1:9" x14ac:dyDescent="0.25">
      <c r="A48" s="6" t="s">
        <v>268</v>
      </c>
      <c r="B48" s="6" t="s">
        <v>42</v>
      </c>
      <c r="C48" s="6">
        <v>1</v>
      </c>
      <c r="D48" s="15">
        <v>6.76152</v>
      </c>
      <c r="E48" s="15">
        <v>7.0895400000000004</v>
      </c>
      <c r="F48" s="15">
        <v>7.3059500000000002</v>
      </c>
      <c r="G48" s="15">
        <v>7.3178400000000003</v>
      </c>
      <c r="H48" s="15">
        <v>8.3263800000000003</v>
      </c>
      <c r="I48" s="15">
        <f t="shared" si="0"/>
        <v>7.360246000000001</v>
      </c>
    </row>
    <row r="49" spans="1:9" x14ac:dyDescent="0.25">
      <c r="A49" s="6" t="s">
        <v>315</v>
      </c>
      <c r="B49" s="6" t="s">
        <v>223</v>
      </c>
      <c r="C49" s="6">
        <v>1</v>
      </c>
      <c r="D49" s="15">
        <v>29.61281</v>
      </c>
      <c r="E49" s="15">
        <v>28.927119999999999</v>
      </c>
      <c r="F49" s="15">
        <v>27.26886</v>
      </c>
      <c r="G49" s="15"/>
      <c r="H49" s="15">
        <v>26.519220000000001</v>
      </c>
      <c r="I49" s="15">
        <f t="shared" si="0"/>
        <v>28.082002500000002</v>
      </c>
    </row>
    <row r="50" spans="1:9" x14ac:dyDescent="0.25">
      <c r="A50" s="6" t="s">
        <v>377</v>
      </c>
      <c r="B50" s="6" t="s">
        <v>343</v>
      </c>
      <c r="C50" s="6">
        <v>1</v>
      </c>
      <c r="D50" s="15">
        <v>18.700330000000001</v>
      </c>
      <c r="E50" s="15"/>
      <c r="F50" s="15"/>
      <c r="G50" s="15"/>
      <c r="H50" s="15"/>
      <c r="I50" s="15">
        <f t="shared" si="0"/>
        <v>18.700330000000001</v>
      </c>
    </row>
    <row r="51" spans="1:9" x14ac:dyDescent="0.25">
      <c r="A51" s="6" t="s">
        <v>53</v>
      </c>
      <c r="B51" s="6" t="s">
        <v>277</v>
      </c>
      <c r="C51" s="6">
        <v>1</v>
      </c>
      <c r="D51" s="15">
        <v>44.506210000000003</v>
      </c>
      <c r="E51" s="15"/>
      <c r="F51" s="15">
        <v>39.680540000000001</v>
      </c>
      <c r="G51" s="15">
        <v>38.750900000000001</v>
      </c>
      <c r="H51" s="15"/>
      <c r="I51" s="15">
        <f t="shared" si="0"/>
        <v>40.979216666666666</v>
      </c>
    </row>
    <row r="52" spans="1:9" x14ac:dyDescent="0.25">
      <c r="A52" s="6" t="s">
        <v>5</v>
      </c>
      <c r="B52" s="6" t="s">
        <v>212</v>
      </c>
      <c r="C52" s="6">
        <v>1</v>
      </c>
      <c r="D52" s="15"/>
      <c r="E52" s="15">
        <v>4.2640799999999999</v>
      </c>
      <c r="F52" s="15">
        <v>4.2963100000000001</v>
      </c>
      <c r="G52" s="15">
        <v>1.1616899999999999</v>
      </c>
      <c r="H52" s="15">
        <v>5.7125199999999996</v>
      </c>
      <c r="I52" s="15">
        <f t="shared" si="0"/>
        <v>3.8586499999999999</v>
      </c>
    </row>
    <row r="53" spans="1:9" x14ac:dyDescent="0.25">
      <c r="A53" s="6" t="s">
        <v>289</v>
      </c>
      <c r="B53" s="6" t="s">
        <v>310</v>
      </c>
      <c r="C53" s="6">
        <v>1</v>
      </c>
      <c r="D53" s="15">
        <v>19.93308</v>
      </c>
      <c r="E53" s="15">
        <v>19.970269999999999</v>
      </c>
      <c r="F53" s="15">
        <v>21.47298</v>
      </c>
      <c r="G53" s="15">
        <v>24.649529999999999</v>
      </c>
      <c r="H53" s="15">
        <v>21.457350000000002</v>
      </c>
      <c r="I53" s="15">
        <f t="shared" si="0"/>
        <v>21.496642000000001</v>
      </c>
    </row>
    <row r="54" spans="1:9" x14ac:dyDescent="0.25">
      <c r="A54" s="6" t="s">
        <v>160</v>
      </c>
      <c r="B54" s="6" t="s">
        <v>75</v>
      </c>
      <c r="C54" s="6">
        <v>1</v>
      </c>
      <c r="D54" s="15">
        <v>9.8599300000000003</v>
      </c>
      <c r="E54" s="15">
        <v>10.050369999999999</v>
      </c>
      <c r="F54" s="15">
        <v>9.7641799999999996</v>
      </c>
      <c r="G54" s="15"/>
      <c r="H54" s="15"/>
      <c r="I54" s="15">
        <f t="shared" si="0"/>
        <v>9.891493333333333</v>
      </c>
    </row>
    <row r="55" spans="1:9" x14ac:dyDescent="0.25">
      <c r="A55" s="6" t="s">
        <v>351</v>
      </c>
      <c r="B55" s="6" t="s">
        <v>64</v>
      </c>
      <c r="C55" s="6">
        <v>1</v>
      </c>
      <c r="D55" s="15">
        <v>15.127879999999999</v>
      </c>
      <c r="E55" s="15">
        <v>14.62243</v>
      </c>
      <c r="F55" s="15">
        <v>13.606450000000001</v>
      </c>
      <c r="G55" s="15"/>
      <c r="H55" s="15"/>
      <c r="I55" s="15">
        <f t="shared" si="0"/>
        <v>14.452253333333333</v>
      </c>
    </row>
    <row r="56" spans="1:9" x14ac:dyDescent="0.25">
      <c r="A56" s="6" t="s">
        <v>18</v>
      </c>
      <c r="B56" s="6" t="s">
        <v>67</v>
      </c>
      <c r="C56" s="6">
        <v>1</v>
      </c>
      <c r="D56" s="15">
        <v>25.00347</v>
      </c>
      <c r="E56" s="15">
        <v>30.541609999999999</v>
      </c>
      <c r="F56" s="15">
        <v>29.874320000000001</v>
      </c>
      <c r="G56" s="15">
        <v>28.304659999999998</v>
      </c>
      <c r="H56" s="15">
        <v>27.26144</v>
      </c>
      <c r="I56" s="15">
        <f t="shared" si="0"/>
        <v>28.197099999999999</v>
      </c>
    </row>
    <row r="57" spans="1:9" x14ac:dyDescent="0.25">
      <c r="A57" s="6" t="s">
        <v>418</v>
      </c>
      <c r="B57" s="6" t="s">
        <v>72</v>
      </c>
      <c r="C57" s="6">
        <v>1</v>
      </c>
      <c r="D57" s="15">
        <v>24.47279</v>
      </c>
      <c r="E57" s="15">
        <v>24.289760000000001</v>
      </c>
      <c r="F57" s="15">
        <v>23.74541</v>
      </c>
      <c r="G57" s="15">
        <v>24.43582</v>
      </c>
      <c r="H57" s="15">
        <v>24.725860000000001</v>
      </c>
      <c r="I57" s="15">
        <f t="shared" si="0"/>
        <v>24.333928</v>
      </c>
    </row>
    <row r="58" spans="1:9" x14ac:dyDescent="0.25">
      <c r="A58" s="6" t="s">
        <v>322</v>
      </c>
      <c r="B58" s="6" t="s">
        <v>292</v>
      </c>
      <c r="C58" s="6">
        <v>1</v>
      </c>
      <c r="D58" s="15">
        <v>16.270399999999999</v>
      </c>
      <c r="E58" s="15"/>
      <c r="F58" s="15">
        <v>14.002969999999999</v>
      </c>
      <c r="G58" s="15">
        <v>14.773680000000001</v>
      </c>
      <c r="H58" s="15"/>
      <c r="I58" s="15">
        <f t="shared" si="0"/>
        <v>15.015683333333333</v>
      </c>
    </row>
    <row r="59" spans="1:9" x14ac:dyDescent="0.25">
      <c r="A59" s="6" t="s">
        <v>256</v>
      </c>
      <c r="B59" s="6" t="s">
        <v>22</v>
      </c>
      <c r="C59" s="6">
        <v>2</v>
      </c>
      <c r="D59" s="15">
        <v>18.920500000000001</v>
      </c>
      <c r="E59" s="15">
        <v>20.3005</v>
      </c>
      <c r="F59" s="15">
        <v>20.283149999999999</v>
      </c>
      <c r="G59" s="15">
        <v>20.12302</v>
      </c>
      <c r="H59" s="15"/>
      <c r="I59" s="15">
        <f t="shared" si="0"/>
        <v>19.906792500000002</v>
      </c>
    </row>
    <row r="60" spans="1:9" x14ac:dyDescent="0.25">
      <c r="A60" s="6" t="s">
        <v>257</v>
      </c>
      <c r="B60" s="6" t="s">
        <v>14</v>
      </c>
      <c r="C60" s="6">
        <v>1</v>
      </c>
      <c r="D60" s="15"/>
      <c r="E60" s="15">
        <v>22.45316</v>
      </c>
      <c r="F60" s="15">
        <v>15.834429999999999</v>
      </c>
      <c r="G60" s="15">
        <v>12.502929999999999</v>
      </c>
      <c r="H60" s="15"/>
      <c r="I60" s="15">
        <f t="shared" si="0"/>
        <v>16.930173333333332</v>
      </c>
    </row>
    <row r="61" spans="1:9" x14ac:dyDescent="0.25">
      <c r="A61" s="6" t="s">
        <v>82</v>
      </c>
      <c r="B61" s="6" t="s">
        <v>221</v>
      </c>
      <c r="C61" s="6">
        <v>2</v>
      </c>
      <c r="D61" s="15">
        <v>7.0808900000000001</v>
      </c>
      <c r="E61" s="15">
        <v>6.9919700000000002</v>
      </c>
      <c r="F61" s="15">
        <v>6.9149399999999996</v>
      </c>
      <c r="G61" s="15">
        <v>6.8789100000000003</v>
      </c>
      <c r="H61" s="15"/>
      <c r="I61" s="15">
        <f t="shared" si="0"/>
        <v>6.9666775000000003</v>
      </c>
    </row>
    <row r="62" spans="1:9" x14ac:dyDescent="0.25">
      <c r="A62" s="6" t="s">
        <v>361</v>
      </c>
      <c r="B62" s="6" t="s">
        <v>235</v>
      </c>
      <c r="C62" s="6">
        <v>1</v>
      </c>
      <c r="D62" s="15"/>
      <c r="E62" s="15">
        <v>12.97519</v>
      </c>
      <c r="F62" s="15">
        <v>16.371310000000001</v>
      </c>
      <c r="G62" s="15">
        <v>13.433730000000001</v>
      </c>
      <c r="H62" s="15">
        <v>16.540559999999999</v>
      </c>
      <c r="I62" s="15">
        <f t="shared" si="0"/>
        <v>14.830197500000001</v>
      </c>
    </row>
    <row r="63" spans="1:9" x14ac:dyDescent="0.25">
      <c r="A63" s="6" t="s">
        <v>303</v>
      </c>
      <c r="B63" s="6" t="s">
        <v>296</v>
      </c>
      <c r="C63" s="6">
        <v>1</v>
      </c>
      <c r="D63" s="15"/>
      <c r="E63" s="15"/>
      <c r="F63" s="15">
        <v>33.076909999999998</v>
      </c>
      <c r="G63" s="15">
        <v>26.996259999999999</v>
      </c>
      <c r="H63" s="15"/>
      <c r="I63" s="15">
        <f t="shared" si="0"/>
        <v>30.036584999999999</v>
      </c>
    </row>
    <row r="64" spans="1:9" x14ac:dyDescent="0.25">
      <c r="A64" s="6" t="s">
        <v>317</v>
      </c>
      <c r="B64" s="6" t="s">
        <v>410</v>
      </c>
      <c r="C64" s="6">
        <v>1</v>
      </c>
      <c r="D64" s="15">
        <v>11.886950000000001</v>
      </c>
      <c r="E64" s="15">
        <v>12.81915</v>
      </c>
      <c r="F64" s="15">
        <v>11.92399</v>
      </c>
      <c r="G64" s="15">
        <v>12.67564</v>
      </c>
      <c r="H64" s="15">
        <v>11.083600000000001</v>
      </c>
      <c r="I64" s="15">
        <f t="shared" si="0"/>
        <v>12.077866</v>
      </c>
    </row>
    <row r="65" spans="1:9" x14ac:dyDescent="0.25">
      <c r="A65" s="6" t="s">
        <v>192</v>
      </c>
      <c r="B65" s="6" t="s">
        <v>20</v>
      </c>
      <c r="C65" s="6">
        <v>1</v>
      </c>
      <c r="D65" s="15"/>
      <c r="E65" s="15">
        <v>17.7498</v>
      </c>
      <c r="F65" s="15"/>
      <c r="G65" s="15">
        <v>13.87721</v>
      </c>
      <c r="H65" s="15"/>
      <c r="I65" s="15">
        <f t="shared" si="0"/>
        <v>15.813504999999999</v>
      </c>
    </row>
    <row r="66" spans="1:9" x14ac:dyDescent="0.25">
      <c r="A66" s="6" t="s">
        <v>172</v>
      </c>
      <c r="B66" s="6" t="s">
        <v>51</v>
      </c>
      <c r="C66" s="6">
        <v>1</v>
      </c>
      <c r="D66" s="15"/>
      <c r="E66" s="15">
        <v>7.6426999999999996</v>
      </c>
      <c r="F66" s="15"/>
      <c r="G66" s="15"/>
      <c r="H66" s="15"/>
      <c r="I66" s="15">
        <f t="shared" ref="I66:I129" si="1">AVERAGE(D66:H66)</f>
        <v>7.6426999999999996</v>
      </c>
    </row>
    <row r="67" spans="1:9" x14ac:dyDescent="0.25">
      <c r="A67" s="6" t="s">
        <v>80</v>
      </c>
      <c r="B67" s="6" t="s">
        <v>346</v>
      </c>
      <c r="C67" s="6">
        <v>2</v>
      </c>
      <c r="D67" s="15">
        <v>14.784829999999999</v>
      </c>
      <c r="E67" s="15">
        <v>14.519080000000001</v>
      </c>
      <c r="F67" s="15">
        <v>14.553839999999999</v>
      </c>
      <c r="G67" s="15">
        <v>14.282439999999999</v>
      </c>
      <c r="H67" s="15"/>
      <c r="I67" s="15">
        <f t="shared" si="1"/>
        <v>14.535047500000001</v>
      </c>
    </row>
    <row r="68" spans="1:9" x14ac:dyDescent="0.25">
      <c r="A68" s="6" t="s">
        <v>164</v>
      </c>
      <c r="B68" s="6" t="s">
        <v>327</v>
      </c>
      <c r="C68" s="6">
        <v>1</v>
      </c>
      <c r="D68" s="15">
        <v>13.392150000000001</v>
      </c>
      <c r="E68" s="15">
        <v>10.59756</v>
      </c>
      <c r="F68" s="15">
        <v>10.730309999999999</v>
      </c>
      <c r="G68" s="15">
        <v>11.96552</v>
      </c>
      <c r="H68" s="15">
        <v>11.29744</v>
      </c>
      <c r="I68" s="15">
        <f t="shared" si="1"/>
        <v>11.596596000000002</v>
      </c>
    </row>
    <row r="69" spans="1:9" x14ac:dyDescent="0.25">
      <c r="A69" s="6" t="s">
        <v>378</v>
      </c>
      <c r="B69" s="6" t="s">
        <v>93</v>
      </c>
      <c r="C69" s="6">
        <v>1</v>
      </c>
      <c r="D69" s="15">
        <v>4.98637</v>
      </c>
      <c r="E69" s="15"/>
      <c r="F69" s="15"/>
      <c r="G69" s="15"/>
      <c r="H69" s="15"/>
      <c r="I69" s="15">
        <f t="shared" si="1"/>
        <v>4.98637</v>
      </c>
    </row>
    <row r="70" spans="1:9" x14ac:dyDescent="0.25">
      <c r="A70" s="6" t="s">
        <v>170</v>
      </c>
      <c r="B70" s="6" t="s">
        <v>247</v>
      </c>
      <c r="C70" s="6">
        <v>1</v>
      </c>
      <c r="D70" s="15">
        <v>9.9647900000000007</v>
      </c>
      <c r="E70" s="15">
        <v>10.175179999999999</v>
      </c>
      <c r="F70" s="15">
        <v>10.14377</v>
      </c>
      <c r="G70" s="15">
        <v>10.58306</v>
      </c>
      <c r="H70" s="15">
        <v>7.7137900000000004</v>
      </c>
      <c r="I70" s="15">
        <f t="shared" si="1"/>
        <v>9.7161179999999998</v>
      </c>
    </row>
    <row r="71" spans="1:9" x14ac:dyDescent="0.25">
      <c r="A71" s="6" t="s">
        <v>326</v>
      </c>
      <c r="B71" s="6" t="s">
        <v>372</v>
      </c>
      <c r="C71" s="6">
        <v>3</v>
      </c>
      <c r="D71" s="15">
        <v>8.4693900000000006</v>
      </c>
      <c r="E71" s="15">
        <v>6.3025200000000003</v>
      </c>
      <c r="F71" s="15">
        <v>6.45</v>
      </c>
      <c r="G71" s="15">
        <v>7.1339300000000003</v>
      </c>
      <c r="H71" s="15"/>
      <c r="I71" s="15">
        <f t="shared" si="1"/>
        <v>7.0889600000000002</v>
      </c>
    </row>
    <row r="72" spans="1:9" x14ac:dyDescent="0.25">
      <c r="A72" s="6" t="s">
        <v>237</v>
      </c>
      <c r="B72" s="6" t="s">
        <v>275</v>
      </c>
      <c r="C72" s="6">
        <v>1</v>
      </c>
      <c r="D72" s="15"/>
      <c r="E72" s="15"/>
      <c r="F72" s="15"/>
      <c r="G72" s="15">
        <v>30.969619999999999</v>
      </c>
      <c r="H72" s="15">
        <v>29.760960000000001</v>
      </c>
      <c r="I72" s="15">
        <f t="shared" si="1"/>
        <v>30.365290000000002</v>
      </c>
    </row>
    <row r="73" spans="1:9" x14ac:dyDescent="0.25">
      <c r="A73" s="6" t="s">
        <v>239</v>
      </c>
      <c r="B73" s="6" t="s">
        <v>229</v>
      </c>
      <c r="C73" s="6">
        <v>1</v>
      </c>
      <c r="D73" s="15">
        <v>29.284829999999999</v>
      </c>
      <c r="E73" s="15"/>
      <c r="F73" s="15"/>
      <c r="G73" s="15">
        <v>19.957560000000001</v>
      </c>
      <c r="H73" s="15">
        <v>19.677299999999999</v>
      </c>
      <c r="I73" s="15">
        <f t="shared" si="1"/>
        <v>22.973230000000001</v>
      </c>
    </row>
    <row r="74" spans="1:9" x14ac:dyDescent="0.25">
      <c r="A74" s="6" t="s">
        <v>401</v>
      </c>
      <c r="B74" s="6" t="s">
        <v>291</v>
      </c>
      <c r="C74" s="6">
        <v>1</v>
      </c>
      <c r="D74" s="15">
        <v>10.548730000000001</v>
      </c>
      <c r="E74" s="15">
        <v>10.755559999999999</v>
      </c>
      <c r="F74" s="15">
        <v>10.495839999999999</v>
      </c>
      <c r="G74" s="15">
        <v>10.360799999999999</v>
      </c>
      <c r="H74" s="15"/>
      <c r="I74" s="15">
        <f t="shared" si="1"/>
        <v>10.5402325</v>
      </c>
    </row>
    <row r="75" spans="1:9" x14ac:dyDescent="0.25">
      <c r="A75" s="6" t="s">
        <v>318</v>
      </c>
      <c r="B75" s="6" t="s">
        <v>115</v>
      </c>
      <c r="C75" s="6">
        <v>3</v>
      </c>
      <c r="D75" s="15"/>
      <c r="E75" s="15">
        <v>8.92957</v>
      </c>
      <c r="F75" s="15">
        <v>9.15</v>
      </c>
      <c r="G75" s="15"/>
      <c r="H75" s="15"/>
      <c r="I75" s="15">
        <f t="shared" si="1"/>
        <v>9.0397850000000002</v>
      </c>
    </row>
    <row r="76" spans="1:9" x14ac:dyDescent="0.25">
      <c r="A76" s="6" t="s">
        <v>73</v>
      </c>
      <c r="B76" s="6" t="s">
        <v>284</v>
      </c>
      <c r="C76" s="6">
        <v>1</v>
      </c>
      <c r="D76" s="15">
        <v>13.007110000000001</v>
      </c>
      <c r="E76" s="15">
        <v>12.561210000000001</v>
      </c>
      <c r="F76" s="15">
        <v>12.34178</v>
      </c>
      <c r="G76" s="15">
        <v>11.80775</v>
      </c>
      <c r="H76" s="15"/>
      <c r="I76" s="15">
        <f t="shared" si="1"/>
        <v>12.4294625</v>
      </c>
    </row>
    <row r="77" spans="1:9" x14ac:dyDescent="0.25">
      <c r="A77" s="6" t="s">
        <v>161</v>
      </c>
      <c r="B77" s="6" t="s">
        <v>360</v>
      </c>
      <c r="C77" s="6">
        <v>2</v>
      </c>
      <c r="D77" s="15">
        <v>13.33981</v>
      </c>
      <c r="E77" s="15">
        <v>15.439539999999999</v>
      </c>
      <c r="F77" s="15">
        <v>15.866</v>
      </c>
      <c r="G77" s="15">
        <v>14.459160000000001</v>
      </c>
      <c r="H77" s="15">
        <v>14.371689999999999</v>
      </c>
      <c r="I77" s="15">
        <f t="shared" si="1"/>
        <v>14.695240000000002</v>
      </c>
    </row>
    <row r="78" spans="1:9" x14ac:dyDescent="0.25">
      <c r="A78" s="6" t="s">
        <v>267</v>
      </c>
      <c r="B78" s="6" t="s">
        <v>336</v>
      </c>
      <c r="C78" s="6">
        <v>1</v>
      </c>
      <c r="D78" s="15"/>
      <c r="E78" s="15">
        <v>26.896080000000001</v>
      </c>
      <c r="F78" s="15">
        <v>28.510729999999999</v>
      </c>
      <c r="G78" s="15">
        <v>28.84853</v>
      </c>
      <c r="H78" s="15">
        <v>28.744029999999999</v>
      </c>
      <c r="I78" s="15">
        <f t="shared" si="1"/>
        <v>28.2498425</v>
      </c>
    </row>
    <row r="79" spans="1:9" x14ac:dyDescent="0.25">
      <c r="A79" s="6" t="s">
        <v>111</v>
      </c>
      <c r="B79" s="6" t="s">
        <v>57</v>
      </c>
      <c r="C79" s="6">
        <v>3</v>
      </c>
      <c r="D79" s="15"/>
      <c r="E79" s="15"/>
      <c r="F79" s="15">
        <v>6.8833299999999999</v>
      </c>
      <c r="G79" s="15"/>
      <c r="H79" s="15"/>
      <c r="I79" s="15">
        <f t="shared" si="1"/>
        <v>6.8833299999999999</v>
      </c>
    </row>
    <row r="80" spans="1:9" x14ac:dyDescent="0.25">
      <c r="A80" s="6" t="s">
        <v>31</v>
      </c>
      <c r="B80" s="6" t="s">
        <v>271</v>
      </c>
      <c r="C80" s="6">
        <v>1</v>
      </c>
      <c r="D80" s="15">
        <v>16.575240000000001</v>
      </c>
      <c r="E80" s="15">
        <v>16.50996</v>
      </c>
      <c r="F80" s="15">
        <v>15.766400000000001</v>
      </c>
      <c r="G80" s="15">
        <v>14.948130000000001</v>
      </c>
      <c r="H80" s="15">
        <v>13.840310000000001</v>
      </c>
      <c r="I80" s="15">
        <f t="shared" si="1"/>
        <v>15.528008</v>
      </c>
    </row>
    <row r="81" spans="1:9" x14ac:dyDescent="0.25">
      <c r="A81" s="6" t="s">
        <v>96</v>
      </c>
      <c r="B81" s="6" t="s">
        <v>77</v>
      </c>
      <c r="C81" s="6">
        <v>1</v>
      </c>
      <c r="D81" s="15">
        <v>18.824950000000001</v>
      </c>
      <c r="E81" s="15">
        <v>18.683060000000001</v>
      </c>
      <c r="F81" s="15">
        <v>24.383109999999999</v>
      </c>
      <c r="G81" s="15">
        <v>23.63222</v>
      </c>
      <c r="H81" s="15">
        <v>24.764690000000002</v>
      </c>
      <c r="I81" s="15">
        <f t="shared" si="1"/>
        <v>22.057606</v>
      </c>
    </row>
    <row r="82" spans="1:9" x14ac:dyDescent="0.25">
      <c r="A82" s="6" t="s">
        <v>130</v>
      </c>
      <c r="B82" s="6" t="s">
        <v>367</v>
      </c>
      <c r="C82" s="6">
        <v>1</v>
      </c>
      <c r="D82" s="15"/>
      <c r="E82" s="15"/>
      <c r="F82" s="15"/>
      <c r="G82" s="15">
        <v>17.429600000000001</v>
      </c>
      <c r="H82" s="15"/>
      <c r="I82" s="15">
        <f t="shared" si="1"/>
        <v>17.429600000000001</v>
      </c>
    </row>
    <row r="83" spans="1:9" x14ac:dyDescent="0.25">
      <c r="A83" s="6" t="s">
        <v>208</v>
      </c>
      <c r="B83" s="6" t="s">
        <v>376</v>
      </c>
      <c r="C83" s="6">
        <v>1</v>
      </c>
      <c r="D83" s="15">
        <v>9.7922700000000003</v>
      </c>
      <c r="E83" s="15">
        <v>9.6658000000000008</v>
      </c>
      <c r="F83" s="15"/>
      <c r="G83" s="15">
        <v>11.436109999999999</v>
      </c>
      <c r="H83" s="15"/>
      <c r="I83" s="15">
        <f t="shared" si="1"/>
        <v>10.29806</v>
      </c>
    </row>
    <row r="84" spans="1:9" x14ac:dyDescent="0.25">
      <c r="A84" s="6" t="s">
        <v>50</v>
      </c>
      <c r="B84" s="6" t="s">
        <v>288</v>
      </c>
      <c r="C84" s="6">
        <v>1</v>
      </c>
      <c r="D84" s="15">
        <v>18.059629999999999</v>
      </c>
      <c r="E84" s="15">
        <v>17.69014</v>
      </c>
      <c r="F84" s="15"/>
      <c r="G84" s="15">
        <v>14.94604</v>
      </c>
      <c r="H84" s="15"/>
      <c r="I84" s="15">
        <f t="shared" si="1"/>
        <v>16.89860333333333</v>
      </c>
    </row>
    <row r="85" spans="1:9" x14ac:dyDescent="0.25">
      <c r="A85" s="6" t="s">
        <v>173</v>
      </c>
      <c r="B85" s="6" t="s">
        <v>295</v>
      </c>
      <c r="C85" s="6">
        <v>1</v>
      </c>
      <c r="D85" s="15"/>
      <c r="E85" s="15"/>
      <c r="F85" s="15">
        <v>25.22213</v>
      </c>
      <c r="G85" s="15">
        <v>30.816210000000002</v>
      </c>
      <c r="H85" s="15"/>
      <c r="I85" s="15">
        <f t="shared" si="1"/>
        <v>28.019170000000003</v>
      </c>
    </row>
    <row r="86" spans="1:9" x14ac:dyDescent="0.25">
      <c r="A86" s="6" t="s">
        <v>316</v>
      </c>
      <c r="B86" s="6" t="s">
        <v>213</v>
      </c>
      <c r="C86" s="6">
        <v>2</v>
      </c>
      <c r="D86" s="15">
        <v>8.2818000000000005</v>
      </c>
      <c r="E86" s="15">
        <v>8.0856600000000007</v>
      </c>
      <c r="F86" s="15">
        <v>7.9443299999999999</v>
      </c>
      <c r="G86" s="15">
        <v>8.3141400000000001</v>
      </c>
      <c r="H86" s="15"/>
      <c r="I86" s="15">
        <f t="shared" si="1"/>
        <v>8.156482500000001</v>
      </c>
    </row>
    <row r="87" spans="1:9" x14ac:dyDescent="0.25">
      <c r="A87" s="6" t="s">
        <v>62</v>
      </c>
      <c r="B87" s="6" t="s">
        <v>41</v>
      </c>
      <c r="C87" s="6">
        <v>1</v>
      </c>
      <c r="D87" s="15"/>
      <c r="E87" s="15"/>
      <c r="F87" s="15"/>
      <c r="G87" s="15"/>
      <c r="H87" s="15">
        <v>35.52046</v>
      </c>
      <c r="I87" s="15">
        <f t="shared" si="1"/>
        <v>35.52046</v>
      </c>
    </row>
    <row r="88" spans="1:9" x14ac:dyDescent="0.25">
      <c r="A88" s="6" t="s">
        <v>186</v>
      </c>
      <c r="B88" s="6" t="s">
        <v>202</v>
      </c>
      <c r="C88" s="6">
        <v>1</v>
      </c>
      <c r="D88" s="15"/>
      <c r="E88" s="15"/>
      <c r="F88" s="15">
        <v>15.211729999999999</v>
      </c>
      <c r="G88" s="15">
        <v>15.585050000000001</v>
      </c>
      <c r="H88" s="15">
        <v>14.90056</v>
      </c>
      <c r="I88" s="15">
        <f t="shared" si="1"/>
        <v>15.232446666666666</v>
      </c>
    </row>
    <row r="89" spans="1:9" x14ac:dyDescent="0.25">
      <c r="A89" s="6" t="s">
        <v>393</v>
      </c>
      <c r="B89" s="6" t="s">
        <v>381</v>
      </c>
      <c r="C89" s="6">
        <v>1</v>
      </c>
      <c r="D89" s="15">
        <v>19.71697</v>
      </c>
      <c r="E89" s="15">
        <v>20.259540000000001</v>
      </c>
      <c r="F89" s="15"/>
      <c r="G89" s="15">
        <v>18.89359</v>
      </c>
      <c r="H89" s="15">
        <v>23.088640000000002</v>
      </c>
      <c r="I89" s="15">
        <f t="shared" si="1"/>
        <v>20.489685000000001</v>
      </c>
    </row>
    <row r="90" spans="1:9" x14ac:dyDescent="0.25">
      <c r="A90" s="6" t="s">
        <v>341</v>
      </c>
      <c r="B90" s="6" t="s">
        <v>122</v>
      </c>
      <c r="C90" s="6">
        <v>1</v>
      </c>
      <c r="D90" s="15">
        <v>15.22838</v>
      </c>
      <c r="E90" s="15"/>
      <c r="F90" s="15"/>
      <c r="G90" s="15">
        <v>14.095470000000001</v>
      </c>
      <c r="H90" s="15">
        <v>15.16804</v>
      </c>
      <c r="I90" s="15">
        <f t="shared" si="1"/>
        <v>14.830629999999999</v>
      </c>
    </row>
    <row r="91" spans="1:9" x14ac:dyDescent="0.25">
      <c r="A91" s="6" t="s">
        <v>197</v>
      </c>
      <c r="B91" s="6" t="s">
        <v>246</v>
      </c>
      <c r="C91" s="6">
        <v>1</v>
      </c>
      <c r="D91" s="15">
        <v>13.91286</v>
      </c>
      <c r="E91" s="15">
        <v>15.94918</v>
      </c>
      <c r="F91" s="15"/>
      <c r="G91" s="15">
        <v>13.90184</v>
      </c>
      <c r="H91" s="15">
        <v>13.34506</v>
      </c>
      <c r="I91" s="15">
        <f t="shared" si="1"/>
        <v>14.277235000000001</v>
      </c>
    </row>
    <row r="92" spans="1:9" x14ac:dyDescent="0.25">
      <c r="A92" s="6" t="s">
        <v>404</v>
      </c>
      <c r="B92" s="6" t="s">
        <v>116</v>
      </c>
      <c r="C92" s="6">
        <v>1</v>
      </c>
      <c r="D92" s="15">
        <v>15.898099999999999</v>
      </c>
      <c r="E92" s="15">
        <v>16.261209999999998</v>
      </c>
      <c r="F92" s="15">
        <v>17.127669999999998</v>
      </c>
      <c r="G92" s="15">
        <v>16.6358</v>
      </c>
      <c r="H92" s="15"/>
      <c r="I92" s="15">
        <f t="shared" si="1"/>
        <v>16.480695000000001</v>
      </c>
    </row>
    <row r="93" spans="1:9" x14ac:dyDescent="0.25">
      <c r="A93" s="6" t="s">
        <v>156</v>
      </c>
      <c r="B93" s="6" t="s">
        <v>338</v>
      </c>
      <c r="C93" s="6">
        <v>1</v>
      </c>
      <c r="D93" s="15"/>
      <c r="E93" s="15">
        <v>15.055300000000001</v>
      </c>
      <c r="F93" s="15">
        <v>14.84613</v>
      </c>
      <c r="G93" s="15">
        <v>15.291090000000001</v>
      </c>
      <c r="H93" s="15">
        <v>14.69914</v>
      </c>
      <c r="I93" s="15">
        <f t="shared" si="1"/>
        <v>14.972915</v>
      </c>
    </row>
    <row r="94" spans="1:9" x14ac:dyDescent="0.25">
      <c r="A94" s="6" t="s">
        <v>120</v>
      </c>
      <c r="B94" s="6" t="s">
        <v>199</v>
      </c>
      <c r="C94" s="6">
        <v>2</v>
      </c>
      <c r="D94" s="15"/>
      <c r="E94" s="15">
        <v>13.463660000000001</v>
      </c>
      <c r="F94" s="15">
        <v>12.870620000000001</v>
      </c>
      <c r="G94" s="15">
        <v>12.74128</v>
      </c>
      <c r="H94" s="15"/>
      <c r="I94" s="15">
        <f t="shared" si="1"/>
        <v>13.025186666666665</v>
      </c>
    </row>
    <row r="95" spans="1:9" x14ac:dyDescent="0.25">
      <c r="A95" s="6" t="s">
        <v>151</v>
      </c>
      <c r="B95" s="6" t="s">
        <v>210</v>
      </c>
      <c r="C95" s="6">
        <v>2</v>
      </c>
      <c r="D95" s="15">
        <v>10.29124</v>
      </c>
      <c r="E95" s="15">
        <v>9.9275000000000002</v>
      </c>
      <c r="F95" s="15">
        <v>9.4231200000000008</v>
      </c>
      <c r="G95" s="15">
        <v>8.5617300000000007</v>
      </c>
      <c r="H95" s="15"/>
      <c r="I95" s="15">
        <f t="shared" si="1"/>
        <v>9.5508975000000014</v>
      </c>
    </row>
    <row r="96" spans="1:9" x14ac:dyDescent="0.25">
      <c r="A96" s="6" t="s">
        <v>189</v>
      </c>
      <c r="B96" s="6" t="s">
        <v>101</v>
      </c>
      <c r="C96" s="6">
        <v>2</v>
      </c>
      <c r="D96" s="15">
        <v>17.405999999999999</v>
      </c>
      <c r="E96" s="15">
        <v>16.670660000000002</v>
      </c>
      <c r="F96" s="15">
        <v>17.172070000000001</v>
      </c>
      <c r="G96" s="15">
        <v>15.9588</v>
      </c>
      <c r="H96" s="15"/>
      <c r="I96" s="15">
        <f t="shared" si="1"/>
        <v>16.801882500000001</v>
      </c>
    </row>
    <row r="97" spans="1:9" x14ac:dyDescent="0.25">
      <c r="A97" s="6" t="s">
        <v>59</v>
      </c>
      <c r="B97" s="6" t="s">
        <v>84</v>
      </c>
      <c r="C97" s="6">
        <v>1</v>
      </c>
      <c r="D97" s="15">
        <v>16.185390000000002</v>
      </c>
      <c r="E97" s="15">
        <v>16.15718</v>
      </c>
      <c r="F97" s="15">
        <v>16.2165</v>
      </c>
      <c r="G97" s="15"/>
      <c r="H97" s="15"/>
      <c r="I97" s="15">
        <f t="shared" si="1"/>
        <v>16.186356666666669</v>
      </c>
    </row>
    <row r="98" spans="1:9" x14ac:dyDescent="0.25">
      <c r="A98" s="6" t="s">
        <v>278</v>
      </c>
      <c r="B98" s="6" t="s">
        <v>17</v>
      </c>
      <c r="C98" s="6">
        <v>1</v>
      </c>
      <c r="D98" s="15"/>
      <c r="E98" s="15"/>
      <c r="F98" s="15"/>
      <c r="G98" s="15">
        <v>33.055999999999997</v>
      </c>
      <c r="H98" s="15">
        <v>33.015749999999997</v>
      </c>
      <c r="I98" s="15">
        <f t="shared" si="1"/>
        <v>33.035874999999997</v>
      </c>
    </row>
    <row r="99" spans="1:9" x14ac:dyDescent="0.25">
      <c r="A99" s="6" t="s">
        <v>132</v>
      </c>
      <c r="B99" s="6" t="s">
        <v>152</v>
      </c>
      <c r="C99" s="6">
        <v>1</v>
      </c>
      <c r="D99" s="15">
        <v>9.91343</v>
      </c>
      <c r="E99" s="15">
        <v>10.56204</v>
      </c>
      <c r="F99" s="15">
        <v>11.536949999999999</v>
      </c>
      <c r="G99" s="15"/>
      <c r="H99" s="15"/>
      <c r="I99" s="15">
        <f t="shared" si="1"/>
        <v>10.670806666666666</v>
      </c>
    </row>
    <row r="100" spans="1:9" x14ac:dyDescent="0.25">
      <c r="A100" s="6" t="s">
        <v>220</v>
      </c>
      <c r="B100" s="6" t="s">
        <v>416</v>
      </c>
      <c r="C100" s="6">
        <v>1</v>
      </c>
      <c r="D100" s="15"/>
      <c r="E100" s="15"/>
      <c r="F100" s="15"/>
      <c r="G100" s="15">
        <v>19.252669999999998</v>
      </c>
      <c r="H100" s="15"/>
      <c r="I100" s="15">
        <f t="shared" si="1"/>
        <v>19.252669999999998</v>
      </c>
    </row>
    <row r="101" spans="1:9" x14ac:dyDescent="0.25">
      <c r="A101" s="6" t="s">
        <v>112</v>
      </c>
      <c r="B101" s="6" t="s">
        <v>175</v>
      </c>
      <c r="C101" s="6">
        <v>1</v>
      </c>
      <c r="D101" s="15"/>
      <c r="E101" s="15"/>
      <c r="F101" s="15"/>
      <c r="G101" s="15">
        <v>23.731809999999999</v>
      </c>
      <c r="H101" s="15"/>
      <c r="I101" s="15">
        <f t="shared" si="1"/>
        <v>23.731809999999999</v>
      </c>
    </row>
    <row r="102" spans="1:9" x14ac:dyDescent="0.25">
      <c r="A102" s="6" t="s">
        <v>260</v>
      </c>
      <c r="B102" s="6" t="s">
        <v>63</v>
      </c>
      <c r="C102" s="6">
        <v>1</v>
      </c>
      <c r="D102" s="15">
        <v>17.64113</v>
      </c>
      <c r="E102" s="15">
        <v>17.095310000000001</v>
      </c>
      <c r="F102" s="15"/>
      <c r="G102" s="15"/>
      <c r="H102" s="15"/>
      <c r="I102" s="15">
        <f t="shared" si="1"/>
        <v>17.368220000000001</v>
      </c>
    </row>
    <row r="103" spans="1:9" x14ac:dyDescent="0.25">
      <c r="A103" s="6" t="s">
        <v>298</v>
      </c>
      <c r="B103" s="6" t="s">
        <v>350</v>
      </c>
      <c r="C103" s="6">
        <v>2</v>
      </c>
      <c r="D103" s="15">
        <v>15.182119999999999</v>
      </c>
      <c r="E103" s="15">
        <v>14.836959999999999</v>
      </c>
      <c r="F103" s="15">
        <v>13.55058</v>
      </c>
      <c r="G103" s="15"/>
      <c r="H103" s="15"/>
      <c r="I103" s="15">
        <f t="shared" si="1"/>
        <v>14.52322</v>
      </c>
    </row>
    <row r="104" spans="1:9" x14ac:dyDescent="0.25">
      <c r="A104" s="6" t="s">
        <v>102</v>
      </c>
      <c r="B104" s="6" t="s">
        <v>266</v>
      </c>
      <c r="C104" s="6">
        <v>1</v>
      </c>
      <c r="D104" s="15">
        <v>10.802910000000001</v>
      </c>
      <c r="E104" s="15">
        <v>10.43427</v>
      </c>
      <c r="F104" s="15">
        <v>10.53152</v>
      </c>
      <c r="G104" s="15">
        <v>10.4633</v>
      </c>
      <c r="H104" s="15"/>
      <c r="I104" s="15">
        <f t="shared" si="1"/>
        <v>10.558</v>
      </c>
    </row>
    <row r="105" spans="1:9" x14ac:dyDescent="0.25">
      <c r="A105" s="6" t="s">
        <v>168</v>
      </c>
      <c r="B105" s="6" t="s">
        <v>127</v>
      </c>
      <c r="C105" s="6">
        <v>1</v>
      </c>
      <c r="D105" s="15">
        <v>25.535329999999998</v>
      </c>
      <c r="E105" s="15">
        <v>26.140509999999999</v>
      </c>
      <c r="F105" s="15">
        <v>28.866309999999999</v>
      </c>
      <c r="G105" s="15">
        <v>26.762630000000001</v>
      </c>
      <c r="H105" s="15">
        <v>27.87912</v>
      </c>
      <c r="I105" s="15">
        <f t="shared" si="1"/>
        <v>27.03678</v>
      </c>
    </row>
    <row r="106" spans="1:9" x14ac:dyDescent="0.25">
      <c r="A106" s="6" t="s">
        <v>276</v>
      </c>
      <c r="B106" s="6" t="s">
        <v>273</v>
      </c>
      <c r="C106" s="6">
        <v>2</v>
      </c>
      <c r="D106" s="15">
        <v>12.71012</v>
      </c>
      <c r="E106" s="15">
        <v>12.942869999999999</v>
      </c>
      <c r="F106" s="15">
        <v>12.562860000000001</v>
      </c>
      <c r="G106" s="15">
        <v>13.55156</v>
      </c>
      <c r="H106" s="15">
        <v>14.034179999999999</v>
      </c>
      <c r="I106" s="15">
        <f t="shared" si="1"/>
        <v>13.160318</v>
      </c>
    </row>
    <row r="107" spans="1:9" x14ac:dyDescent="0.25">
      <c r="A107" s="6" t="s">
        <v>103</v>
      </c>
      <c r="B107" s="6" t="s">
        <v>206</v>
      </c>
      <c r="C107" s="6">
        <v>1</v>
      </c>
      <c r="D107" s="15">
        <v>20.513490000000001</v>
      </c>
      <c r="E107" s="15">
        <v>19.50356</v>
      </c>
      <c r="F107" s="15">
        <v>19.860399999999998</v>
      </c>
      <c r="G107" s="15">
        <v>19.97092</v>
      </c>
      <c r="H107" s="15"/>
      <c r="I107" s="15">
        <f t="shared" si="1"/>
        <v>19.962092499999997</v>
      </c>
    </row>
    <row r="108" spans="1:9" x14ac:dyDescent="0.25">
      <c r="A108" s="6" t="s">
        <v>69</v>
      </c>
      <c r="B108" s="6" t="s">
        <v>91</v>
      </c>
      <c r="C108" s="6">
        <v>1</v>
      </c>
      <c r="D108" s="15"/>
      <c r="E108" s="15">
        <v>10.50924</v>
      </c>
      <c r="F108" s="15">
        <v>10.28417</v>
      </c>
      <c r="G108" s="15">
        <v>9.8592600000000008</v>
      </c>
      <c r="H108" s="15"/>
      <c r="I108" s="15">
        <f t="shared" si="1"/>
        <v>10.217556666666667</v>
      </c>
    </row>
    <row r="109" spans="1:9" x14ac:dyDescent="0.25">
      <c r="A109" s="6" t="s">
        <v>1</v>
      </c>
      <c r="B109" s="6" t="s">
        <v>388</v>
      </c>
      <c r="C109" s="6">
        <v>1</v>
      </c>
      <c r="D109" s="15">
        <v>23.200240000000001</v>
      </c>
      <c r="E109" s="15">
        <v>23.880800000000001</v>
      </c>
      <c r="F109" s="15">
        <v>32.468510000000002</v>
      </c>
      <c r="G109" s="15">
        <v>23.42604</v>
      </c>
      <c r="H109" s="15">
        <v>24.742809999999999</v>
      </c>
      <c r="I109" s="15">
        <f t="shared" si="1"/>
        <v>25.543680000000002</v>
      </c>
    </row>
    <row r="110" spans="1:9" x14ac:dyDescent="0.25">
      <c r="A110" s="6" t="s">
        <v>144</v>
      </c>
      <c r="B110" s="6" t="s">
        <v>307</v>
      </c>
      <c r="C110" s="6">
        <v>1</v>
      </c>
      <c r="D110" s="15">
        <v>20.276219999999999</v>
      </c>
      <c r="E110" s="15">
        <v>19.845020000000002</v>
      </c>
      <c r="F110" s="15">
        <v>20.335419999999999</v>
      </c>
      <c r="G110" s="15">
        <v>20.038540000000001</v>
      </c>
      <c r="H110" s="15">
        <v>18.973299999999998</v>
      </c>
      <c r="I110" s="15">
        <f t="shared" si="1"/>
        <v>19.893699999999999</v>
      </c>
    </row>
    <row r="111" spans="1:9" x14ac:dyDescent="0.25">
      <c r="A111" s="6" t="s">
        <v>241</v>
      </c>
      <c r="B111" s="6" t="s">
        <v>108</v>
      </c>
      <c r="C111" s="6">
        <v>1</v>
      </c>
      <c r="D111" s="15">
        <v>45.997750000000003</v>
      </c>
      <c r="E111" s="15">
        <v>49.846440000000001</v>
      </c>
      <c r="F111" s="15"/>
      <c r="G111" s="15"/>
      <c r="H111" s="15"/>
      <c r="I111" s="15">
        <f t="shared" si="1"/>
        <v>47.922094999999999</v>
      </c>
    </row>
    <row r="112" spans="1:9" x14ac:dyDescent="0.25">
      <c r="A112" s="6" t="s">
        <v>356</v>
      </c>
      <c r="B112" s="6" t="s">
        <v>242</v>
      </c>
      <c r="C112" s="6">
        <v>1</v>
      </c>
      <c r="D112" s="15">
        <v>25.98509</v>
      </c>
      <c r="E112" s="15">
        <v>25.78369</v>
      </c>
      <c r="F112" s="15">
        <v>33.385210000000001</v>
      </c>
      <c r="G112" s="15">
        <v>20.173030000000001</v>
      </c>
      <c r="H112" s="15">
        <v>27.944230000000001</v>
      </c>
      <c r="I112" s="15">
        <f t="shared" si="1"/>
        <v>26.654249999999998</v>
      </c>
    </row>
    <row r="113" spans="1:9" x14ac:dyDescent="0.25">
      <c r="A113" s="6" t="s">
        <v>165</v>
      </c>
      <c r="B113" s="6" t="s">
        <v>382</v>
      </c>
      <c r="C113" s="6">
        <v>2</v>
      </c>
      <c r="D113" s="15"/>
      <c r="E113" s="15"/>
      <c r="F113" s="15">
        <v>14.260400000000001</v>
      </c>
      <c r="G113" s="15">
        <v>13.341670000000001</v>
      </c>
      <c r="H113" s="15"/>
      <c r="I113" s="15">
        <f t="shared" si="1"/>
        <v>13.801035000000001</v>
      </c>
    </row>
    <row r="114" spans="1:9" x14ac:dyDescent="0.25">
      <c r="A114" s="6" t="s">
        <v>110</v>
      </c>
      <c r="B114" s="6" t="s">
        <v>248</v>
      </c>
      <c r="C114" s="6">
        <v>1</v>
      </c>
      <c r="D114" s="15">
        <v>18.458069999999999</v>
      </c>
      <c r="E114" s="15">
        <v>18.109829999999999</v>
      </c>
      <c r="F114" s="15">
        <v>18.111799999999999</v>
      </c>
      <c r="G114" s="15">
        <v>17.673539999999999</v>
      </c>
      <c r="H114" s="15">
        <v>17.992159999999998</v>
      </c>
      <c r="I114" s="15">
        <f t="shared" si="1"/>
        <v>18.06908</v>
      </c>
    </row>
    <row r="115" spans="1:9" x14ac:dyDescent="0.25">
      <c r="A115" s="6" t="s">
        <v>90</v>
      </c>
      <c r="B115" s="6" t="s">
        <v>329</v>
      </c>
      <c r="C115" s="6">
        <v>2</v>
      </c>
      <c r="D115" s="15"/>
      <c r="E115" s="15"/>
      <c r="F115" s="15"/>
      <c r="G115" s="15"/>
      <c r="H115" s="15">
        <v>5.0965499999999997</v>
      </c>
      <c r="I115" s="15">
        <f t="shared" si="1"/>
        <v>5.0965499999999997</v>
      </c>
    </row>
    <row r="116" spans="1:9" x14ac:dyDescent="0.25">
      <c r="A116" s="6" t="s">
        <v>70</v>
      </c>
      <c r="B116" s="6" t="s">
        <v>169</v>
      </c>
      <c r="C116" s="6">
        <v>1</v>
      </c>
      <c r="D116" s="15">
        <v>23.219049999999999</v>
      </c>
      <c r="E116" s="15">
        <v>22.515789999999999</v>
      </c>
      <c r="F116" s="15">
        <v>22.600739999999998</v>
      </c>
      <c r="G116" s="15">
        <v>22.786059999999999</v>
      </c>
      <c r="H116" s="15">
        <v>22.068570000000001</v>
      </c>
      <c r="I116" s="15">
        <f t="shared" si="1"/>
        <v>22.638041999999995</v>
      </c>
    </row>
    <row r="117" spans="1:9" x14ac:dyDescent="0.25">
      <c r="A117" s="6" t="s">
        <v>79</v>
      </c>
      <c r="B117" s="6" t="s">
        <v>36</v>
      </c>
      <c r="C117" s="6">
        <v>1</v>
      </c>
      <c r="D117" s="15">
        <v>5.7732000000000001</v>
      </c>
      <c r="E117" s="15">
        <v>8.0274900000000002</v>
      </c>
      <c r="F117" s="15"/>
      <c r="G117" s="15"/>
      <c r="H117" s="15"/>
      <c r="I117" s="15">
        <f t="shared" si="1"/>
        <v>6.9003449999999997</v>
      </c>
    </row>
    <row r="118" spans="1:9" x14ac:dyDescent="0.25">
      <c r="A118" s="6" t="s">
        <v>319</v>
      </c>
      <c r="B118" s="6" t="s">
        <v>321</v>
      </c>
      <c r="C118" s="6">
        <v>1</v>
      </c>
      <c r="D118" s="15">
        <v>15.459759999999999</v>
      </c>
      <c r="E118" s="15">
        <v>14.4427</v>
      </c>
      <c r="F118" s="15">
        <v>13.463179999999999</v>
      </c>
      <c r="G118" s="15">
        <v>12.786630000000001</v>
      </c>
      <c r="H118" s="15"/>
      <c r="I118" s="15">
        <f t="shared" si="1"/>
        <v>14.0380675</v>
      </c>
    </row>
    <row r="119" spans="1:9" x14ac:dyDescent="0.25">
      <c r="A119" s="6" t="s">
        <v>140</v>
      </c>
      <c r="B119" s="6" t="s">
        <v>136</v>
      </c>
      <c r="C119" s="6">
        <v>2</v>
      </c>
      <c r="D119" s="15">
        <v>12.688599999999999</v>
      </c>
      <c r="E119" s="15">
        <v>12.03148</v>
      </c>
      <c r="F119" s="15">
        <v>11.30358</v>
      </c>
      <c r="G119" s="15"/>
      <c r="H119" s="15"/>
      <c r="I119" s="15">
        <f t="shared" si="1"/>
        <v>12.007886666666666</v>
      </c>
    </row>
    <row r="120" spans="1:9" x14ac:dyDescent="0.25">
      <c r="A120" s="6" t="s">
        <v>60</v>
      </c>
      <c r="B120" s="6" t="s">
        <v>215</v>
      </c>
      <c r="C120" s="6">
        <v>2</v>
      </c>
      <c r="D120" s="15">
        <v>12.882300000000001</v>
      </c>
      <c r="E120" s="15">
        <v>12.55536</v>
      </c>
      <c r="F120" s="15">
        <v>12.39395</v>
      </c>
      <c r="G120" s="15">
        <v>12.28346</v>
      </c>
      <c r="H120" s="15"/>
      <c r="I120" s="15">
        <f t="shared" si="1"/>
        <v>12.528767499999999</v>
      </c>
    </row>
    <row r="121" spans="1:9" x14ac:dyDescent="0.25">
      <c r="A121" s="6" t="s">
        <v>366</v>
      </c>
      <c r="B121" s="6" t="s">
        <v>26</v>
      </c>
      <c r="C121" s="6">
        <v>2</v>
      </c>
      <c r="D121" s="15">
        <v>3.56</v>
      </c>
      <c r="E121" s="15">
        <v>3.59259</v>
      </c>
      <c r="F121" s="15"/>
      <c r="G121" s="15"/>
      <c r="H121" s="15"/>
      <c r="I121" s="15">
        <f t="shared" si="1"/>
        <v>3.576295</v>
      </c>
    </row>
    <row r="122" spans="1:9" x14ac:dyDescent="0.25">
      <c r="A122" s="6" t="s">
        <v>27</v>
      </c>
      <c r="B122" s="6" t="s">
        <v>304</v>
      </c>
      <c r="C122" s="6">
        <v>1</v>
      </c>
      <c r="D122" s="15">
        <v>8.5357099999999999</v>
      </c>
      <c r="E122" s="15">
        <v>14.375</v>
      </c>
      <c r="F122" s="15">
        <v>19.393940000000001</v>
      </c>
      <c r="G122" s="15">
        <v>21.238099999999999</v>
      </c>
      <c r="H122" s="15">
        <v>17.546880000000002</v>
      </c>
      <c r="I122" s="15">
        <f t="shared" si="1"/>
        <v>16.217925999999999</v>
      </c>
    </row>
    <row r="123" spans="1:9" x14ac:dyDescent="0.25">
      <c r="A123" s="6" t="s">
        <v>61</v>
      </c>
      <c r="B123" s="6" t="s">
        <v>167</v>
      </c>
      <c r="C123" s="6">
        <v>1</v>
      </c>
      <c r="D123" s="15">
        <v>63.930160000000001</v>
      </c>
      <c r="E123" s="15">
        <v>64.406419999999997</v>
      </c>
      <c r="F123" s="15"/>
      <c r="G123" s="15"/>
      <c r="H123" s="15"/>
      <c r="I123" s="15">
        <f t="shared" si="1"/>
        <v>64.168289999999999</v>
      </c>
    </row>
    <row r="124" spans="1:9" x14ac:dyDescent="0.25">
      <c r="A124" s="6" t="s">
        <v>187</v>
      </c>
      <c r="B124" s="6" t="s">
        <v>314</v>
      </c>
      <c r="C124" s="6">
        <v>1</v>
      </c>
      <c r="D124" s="15"/>
      <c r="E124" s="15">
        <v>26.385490000000001</v>
      </c>
      <c r="F124" s="15"/>
      <c r="G124" s="15"/>
      <c r="H124" s="15"/>
      <c r="I124" s="15">
        <f t="shared" si="1"/>
        <v>26.385490000000001</v>
      </c>
    </row>
    <row r="125" spans="1:9" x14ac:dyDescent="0.25">
      <c r="A125" s="6" t="s">
        <v>238</v>
      </c>
      <c r="B125" s="6" t="s">
        <v>339</v>
      </c>
      <c r="C125" s="6">
        <v>1</v>
      </c>
      <c r="D125" s="15">
        <v>16.158609999999999</v>
      </c>
      <c r="E125" s="15">
        <v>18.027360000000002</v>
      </c>
      <c r="F125" s="15">
        <v>19.47935</v>
      </c>
      <c r="G125" s="15">
        <v>19.512049999999999</v>
      </c>
      <c r="H125" s="15">
        <v>21.331520000000001</v>
      </c>
      <c r="I125" s="15">
        <f t="shared" si="1"/>
        <v>18.901778</v>
      </c>
    </row>
    <row r="126" spans="1:9" x14ac:dyDescent="0.25">
      <c r="A126" s="6" t="s">
        <v>349</v>
      </c>
      <c r="B126" s="6" t="s">
        <v>133</v>
      </c>
      <c r="C126" s="6">
        <v>1</v>
      </c>
      <c r="D126" s="15">
        <v>23.485230000000001</v>
      </c>
      <c r="E126" s="15"/>
      <c r="F126" s="15">
        <v>24.643619999999999</v>
      </c>
      <c r="G126" s="15"/>
      <c r="H126" s="15"/>
      <c r="I126" s="15">
        <f t="shared" si="1"/>
        <v>24.064425</v>
      </c>
    </row>
    <row r="127" spans="1:9" x14ac:dyDescent="0.25">
      <c r="A127" s="6" t="s">
        <v>379</v>
      </c>
      <c r="B127" s="6" t="s">
        <v>380</v>
      </c>
      <c r="C127" s="6">
        <v>1</v>
      </c>
      <c r="D127" s="15">
        <v>14.73339</v>
      </c>
      <c r="E127" s="15">
        <v>17.554200000000002</v>
      </c>
      <c r="F127" s="15">
        <v>17.42662</v>
      </c>
      <c r="G127" s="15">
        <v>16.65888</v>
      </c>
      <c r="H127" s="15"/>
      <c r="I127" s="15">
        <f t="shared" si="1"/>
        <v>16.593272500000001</v>
      </c>
    </row>
    <row r="128" spans="1:9" x14ac:dyDescent="0.25">
      <c r="A128" s="6" t="s">
        <v>216</v>
      </c>
      <c r="B128" s="6" t="s">
        <v>385</v>
      </c>
      <c r="C128" s="6">
        <v>1</v>
      </c>
      <c r="D128" s="15">
        <v>5.4431900000000004</v>
      </c>
      <c r="E128" s="15"/>
      <c r="F128" s="15"/>
      <c r="G128" s="15"/>
      <c r="H128" s="15"/>
      <c r="I128" s="15">
        <f t="shared" si="1"/>
        <v>5.4431900000000004</v>
      </c>
    </row>
    <row r="129" spans="1:9" x14ac:dyDescent="0.25">
      <c r="A129" s="6" t="s">
        <v>227</v>
      </c>
      <c r="B129" s="6" t="s">
        <v>250</v>
      </c>
      <c r="C129" s="6">
        <v>1</v>
      </c>
      <c r="D129" s="15">
        <v>38.420639999999999</v>
      </c>
      <c r="E129" s="15">
        <v>40.717019999999998</v>
      </c>
      <c r="F129" s="15"/>
      <c r="G129" s="15">
        <v>47.435720000000003</v>
      </c>
      <c r="H129" s="15"/>
      <c r="I129" s="15">
        <f t="shared" si="1"/>
        <v>42.191126666666669</v>
      </c>
    </row>
    <row r="130" spans="1:9" x14ac:dyDescent="0.25">
      <c r="A130" s="6" t="s">
        <v>185</v>
      </c>
      <c r="B130" s="6" t="s">
        <v>158</v>
      </c>
      <c r="C130" s="6">
        <v>1</v>
      </c>
      <c r="D130" s="15">
        <v>11.01798</v>
      </c>
      <c r="E130" s="15">
        <v>10.53581</v>
      </c>
      <c r="F130" s="15">
        <v>10.373089999999999</v>
      </c>
      <c r="G130" s="15">
        <v>10.438230000000001</v>
      </c>
      <c r="H130" s="15">
        <v>10.327920000000001</v>
      </c>
      <c r="I130" s="15">
        <f t="shared" ref="I130:I134" si="2">AVERAGE(D130:H130)</f>
        <v>10.538606</v>
      </c>
    </row>
    <row r="131" spans="1:9" x14ac:dyDescent="0.25">
      <c r="A131" s="6" t="s">
        <v>402</v>
      </c>
      <c r="B131" s="6" t="s">
        <v>218</v>
      </c>
      <c r="C131" s="6">
        <v>1</v>
      </c>
      <c r="D131" s="15">
        <v>6.8896899999999999</v>
      </c>
      <c r="E131" s="15">
        <v>7.6015899999999998</v>
      </c>
      <c r="F131" s="15">
        <v>7.20777</v>
      </c>
      <c r="G131" s="15">
        <v>7.24214</v>
      </c>
      <c r="H131" s="15"/>
      <c r="I131" s="15">
        <f t="shared" si="2"/>
        <v>7.2352974999999997</v>
      </c>
    </row>
    <row r="132" spans="1:9" x14ac:dyDescent="0.25">
      <c r="A132" s="6" t="s">
        <v>177</v>
      </c>
      <c r="B132" s="6" t="s">
        <v>15</v>
      </c>
      <c r="C132" s="6">
        <v>2</v>
      </c>
      <c r="D132" s="15">
        <v>12.46114</v>
      </c>
      <c r="E132" s="15">
        <v>12.354559999999999</v>
      </c>
      <c r="F132" s="15"/>
      <c r="G132" s="15">
        <v>12.023680000000001</v>
      </c>
      <c r="H132" s="15"/>
      <c r="I132" s="15">
        <f t="shared" si="2"/>
        <v>12.279793333333332</v>
      </c>
    </row>
    <row r="133" spans="1:9" x14ac:dyDescent="0.25">
      <c r="A133" s="6" t="s">
        <v>49</v>
      </c>
      <c r="B133" s="6" t="s">
        <v>285</v>
      </c>
      <c r="C133" s="6">
        <v>1</v>
      </c>
      <c r="D133" s="15">
        <v>11.239990000000001</v>
      </c>
      <c r="E133" s="15">
        <v>10.713710000000001</v>
      </c>
      <c r="F133" s="15">
        <v>10.665979999999999</v>
      </c>
      <c r="G133" s="15">
        <v>11.74621</v>
      </c>
      <c r="H133" s="15">
        <v>11.934279999999999</v>
      </c>
      <c r="I133" s="15">
        <f t="shared" si="2"/>
        <v>11.260034000000001</v>
      </c>
    </row>
    <row r="134" spans="1:9" x14ac:dyDescent="0.25">
      <c r="A134" s="6" t="s">
        <v>395</v>
      </c>
      <c r="B134" s="6" t="s">
        <v>16</v>
      </c>
      <c r="C134" s="6">
        <v>1</v>
      </c>
      <c r="D134" s="15">
        <v>29.37942</v>
      </c>
      <c r="E134" s="15">
        <v>27.051570000000002</v>
      </c>
      <c r="F134" s="15">
        <v>24.585360000000001</v>
      </c>
      <c r="G134" s="15"/>
      <c r="H134" s="15"/>
      <c r="I134" s="15">
        <f t="shared" si="2"/>
        <v>27.00545</v>
      </c>
    </row>
    <row r="135" spans="1:9" x14ac:dyDescent="0.25">
      <c r="A135" s="6" t="s">
        <v>254</v>
      </c>
      <c r="B135" s="6" t="s">
        <v>386</v>
      </c>
      <c r="C135" s="6">
        <v>1</v>
      </c>
      <c r="D135" s="15"/>
      <c r="E135" s="15">
        <v>17.93083</v>
      </c>
      <c r="F135" s="15"/>
      <c r="G135" s="15"/>
      <c r="H135" s="15"/>
      <c r="I135" s="15">
        <f>AVERAGE(D135:H135)</f>
        <v>17.93083</v>
      </c>
    </row>
    <row r="136" spans="1:9" x14ac:dyDescent="0.25">
      <c r="I136" s="8"/>
    </row>
    <row r="137" spans="1:9" x14ac:dyDescent="0.25">
      <c r="I137" s="8"/>
    </row>
    <row r="138" spans="1:9" x14ac:dyDescent="0.25">
      <c r="I138" s="8"/>
    </row>
    <row r="139" spans="1:9" x14ac:dyDescent="0.25">
      <c r="I139" s="8"/>
    </row>
    <row r="140" spans="1:9" x14ac:dyDescent="0.25">
      <c r="I140" s="8"/>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658E-2DE6-4471-B128-4AA1DA5616E7}">
  <dimension ref="A1:L119"/>
  <sheetViews>
    <sheetView showGridLines="0" zoomScale="90" zoomScaleNormal="90" workbookViewId="0">
      <selection activeCell="AN62" sqref="AN62"/>
    </sheetView>
  </sheetViews>
  <sheetFormatPr defaultColWidth="8.7109375" defaultRowHeight="15" x14ac:dyDescent="0.25"/>
  <cols>
    <col min="1" max="1" width="48.85546875" style="6" bestFit="1" customWidth="1"/>
    <col min="2" max="2" width="14.140625" style="6" bestFit="1" customWidth="1"/>
    <col min="3" max="3" width="14.42578125" style="6" bestFit="1" customWidth="1"/>
    <col min="4" max="8" width="9.42578125" style="6" bestFit="1" customWidth="1"/>
    <col min="9" max="9" width="17.28515625" style="6" bestFit="1" customWidth="1"/>
    <col min="10" max="16384" width="8.7109375" style="6"/>
  </cols>
  <sheetData>
    <row r="1" spans="1:12" ht="16.5" thickBot="1" x14ac:dyDescent="0.3">
      <c r="A1" s="1" t="s">
        <v>245</v>
      </c>
      <c r="B1" s="1" t="s">
        <v>105</v>
      </c>
      <c r="C1" s="1" t="s">
        <v>426</v>
      </c>
      <c r="D1" s="1" t="s">
        <v>428</v>
      </c>
      <c r="E1" s="1" t="s">
        <v>429</v>
      </c>
      <c r="F1" s="1" t="s">
        <v>431</v>
      </c>
      <c r="G1" s="1" t="s">
        <v>430</v>
      </c>
      <c r="H1" s="1" t="s">
        <v>441</v>
      </c>
      <c r="I1" s="1" t="s">
        <v>432</v>
      </c>
    </row>
    <row r="2" spans="1:12" x14ac:dyDescent="0.25">
      <c r="A2" s="6" t="s">
        <v>117</v>
      </c>
      <c r="B2" s="6" t="s">
        <v>406</v>
      </c>
      <c r="C2" s="6">
        <f>VLOOKUP(A2,'GDP Per Capita'!$A$2:$C$211,3,FALSE)</f>
        <v>1</v>
      </c>
      <c r="D2" s="16">
        <f>VLOOKUP($A2,[1]Data!$A$5:$IV$270,60,FALSE)</f>
        <v>0</v>
      </c>
      <c r="E2" s="16">
        <f>VLOOKUP($A2,[1]Data!$A$5:$IV$270,61,FALSE)</f>
        <v>0</v>
      </c>
      <c r="F2" s="16">
        <f>VLOOKUP($A2,[1]Data!$A$5:$IV$270,62,FALSE)</f>
        <v>0</v>
      </c>
      <c r="G2" s="16">
        <f>VLOOKUP($A2,[1]Data!$A$5:$IV$270,63,FALSE)</f>
        <v>89.920806884765597</v>
      </c>
      <c r="H2" s="16">
        <f>VLOOKUP($A2,[1]Data!$A$5:$IV$270,64,FALSE)</f>
        <v>0</v>
      </c>
      <c r="I2" s="16">
        <f>AVERAGEIF(D2:H2,"&lt;&gt;0",D2:H2)</f>
        <v>89.920806884765597</v>
      </c>
    </row>
    <row r="3" spans="1:12" x14ac:dyDescent="0.25">
      <c r="A3" s="6" t="s">
        <v>354</v>
      </c>
      <c r="B3" s="6" t="s">
        <v>143</v>
      </c>
      <c r="C3" s="6">
        <f>VLOOKUP(A3,'GDP Per Capita'!$A$2:$C$211,3,FALSE)</f>
        <v>2</v>
      </c>
      <c r="D3" s="16">
        <f>VLOOKUP($A3,[1]Data!$A$5:$IV$270,60,FALSE)</f>
        <v>100</v>
      </c>
      <c r="E3" s="16">
        <f>VLOOKUP($A3,[1]Data!$A$5:$IV$270,61,FALSE)</f>
        <v>100</v>
      </c>
      <c r="F3" s="16">
        <f>VLOOKUP($A3,[1]Data!$A$5:$IV$270,62,FALSE)</f>
        <v>100</v>
      </c>
      <c r="G3" s="16">
        <f>VLOOKUP($A3,[1]Data!$A$5:$IV$270,63,FALSE)</f>
        <v>100</v>
      </c>
      <c r="H3" s="16">
        <f>VLOOKUP($A3,[1]Data!$A$5:$IV$270,64,FALSE)</f>
        <v>100</v>
      </c>
      <c r="I3" s="16">
        <f t="shared" ref="I3:I4" si="0">AVERAGEIF(D3:H3,"&lt;&gt;0",D3:H3)</f>
        <v>100</v>
      </c>
    </row>
    <row r="4" spans="1:12" x14ac:dyDescent="0.25">
      <c r="A4" s="6" t="s">
        <v>287</v>
      </c>
      <c r="B4" s="6" t="s">
        <v>301</v>
      </c>
      <c r="C4" s="6">
        <f>VLOOKUP(A4,'GDP Per Capita'!$A$2:$C$211,3,FALSE)</f>
        <v>2</v>
      </c>
      <c r="D4" s="16">
        <f>VLOOKUP($A4,[1]Data!$A$5:$IV$270,60,FALSE)</f>
        <v>100</v>
      </c>
      <c r="E4" s="16">
        <f>VLOOKUP($A4,[1]Data!$A$5:$IV$270,61,FALSE)</f>
        <v>100</v>
      </c>
      <c r="F4" s="16">
        <f>VLOOKUP($A4,[1]Data!$A$5:$IV$270,62,FALSE)</f>
        <v>0</v>
      </c>
      <c r="G4" s="16">
        <f>VLOOKUP($A4,[1]Data!$A$5:$IV$270,63,FALSE)</f>
        <v>0</v>
      </c>
      <c r="H4" s="16">
        <f>VLOOKUP($A4,[1]Data!$A$5:$IV$270,64,FALSE)</f>
        <v>100</v>
      </c>
      <c r="I4" s="16">
        <f t="shared" si="0"/>
        <v>100</v>
      </c>
      <c r="K4" s="6">
        <v>1</v>
      </c>
      <c r="L4" s="15">
        <f>AVERAGEIF($C$2:$C$119,1,$I$2:$I$119)</f>
        <v>85.342991613250931</v>
      </c>
    </row>
    <row r="5" spans="1:12" x14ac:dyDescent="0.25">
      <c r="A5" s="6" t="s">
        <v>203</v>
      </c>
      <c r="B5" s="6" t="s">
        <v>400</v>
      </c>
      <c r="C5" s="6">
        <f>VLOOKUP(A5,'GDP Per Capita'!$A$2:$C$211,3,FALSE)</f>
        <v>1</v>
      </c>
      <c r="D5" s="16">
        <f>VLOOKUP($A5,[1]Data!$A$5:$IV$270,60,FALSE)</f>
        <v>0</v>
      </c>
      <c r="E5" s="16">
        <f>VLOOKUP($A5,[1]Data!$A$5:$IV$270,61,FALSE)</f>
        <v>0</v>
      </c>
      <c r="F5" s="16">
        <f>VLOOKUP($A5,[1]Data!$A$5:$IV$270,62,FALSE)</f>
        <v>0</v>
      </c>
      <c r="G5" s="16">
        <f>VLOOKUP($A5,[1]Data!$A$5:$IV$270,63,FALSE)</f>
        <v>0</v>
      </c>
      <c r="H5" s="16">
        <f>VLOOKUP($A5,[1]Data!$A$5:$IV$270,64,FALSE)</f>
        <v>73.6243896484375</v>
      </c>
      <c r="I5" s="16">
        <f>AVERAGEIF(D5:H5,"&lt;&gt;0",D5:H5)</f>
        <v>73.6243896484375</v>
      </c>
      <c r="K5" s="6">
        <v>2</v>
      </c>
      <c r="L5" s="15">
        <f>AVERAGEIF($C$2:$C$119,2,$I$2:$I$119)</f>
        <v>93.2673780001127</v>
      </c>
    </row>
    <row r="6" spans="1:12" x14ac:dyDescent="0.25">
      <c r="A6" s="6" t="s">
        <v>88</v>
      </c>
      <c r="B6" s="6" t="s">
        <v>6</v>
      </c>
      <c r="C6" s="6">
        <f>VLOOKUP(A6,'GDP Per Capita'!$A$2:$C$211,3,FALSE)</f>
        <v>1</v>
      </c>
      <c r="D6" s="16">
        <f>VLOOKUP($A6,[1]Data!$A$5:$IV$270,60,FALSE)</f>
        <v>65.291610717773395</v>
      </c>
      <c r="E6" s="16">
        <f>VLOOKUP($A6,[1]Data!$A$5:$IV$270,61,FALSE)</f>
        <v>60.972400665283203</v>
      </c>
      <c r="F6" s="16">
        <f>VLOOKUP($A6,[1]Data!$A$5:$IV$270,62,FALSE)</f>
        <v>55.151519775390597</v>
      </c>
      <c r="G6" s="16">
        <f>VLOOKUP($A6,[1]Data!$A$5:$IV$270,63,FALSE)</f>
        <v>52.818630218505902</v>
      </c>
      <c r="H6" s="16">
        <f>VLOOKUP($A6,[1]Data!$A$5:$IV$270,64,FALSE)</f>
        <v>0</v>
      </c>
      <c r="I6" s="16">
        <f t="shared" ref="I6:I69" si="1">AVERAGEIF(D6:H6,"&lt;&gt;0",D6:H6)</f>
        <v>58.558540344238281</v>
      </c>
      <c r="K6" s="6">
        <v>3</v>
      </c>
      <c r="L6" s="15">
        <f>AVERAGEIF($C$2:$C$119,3,$I$2:$I$119)</f>
        <v>87.843137105305985</v>
      </c>
    </row>
    <row r="7" spans="1:12" x14ac:dyDescent="0.25">
      <c r="A7" s="6" t="s">
        <v>269</v>
      </c>
      <c r="B7" s="6" t="s">
        <v>334</v>
      </c>
      <c r="C7" s="6">
        <f>VLOOKUP(A7,'GDP Per Capita'!$A$2:$C$211,3,FALSE)</f>
        <v>1</v>
      </c>
      <c r="D7" s="16">
        <f>VLOOKUP($A7,[1]Data!$A$5:$IV$270,60,FALSE)</f>
        <v>99.279937744140597</v>
      </c>
      <c r="E7" s="16">
        <f>VLOOKUP($A7,[1]Data!$A$5:$IV$270,61,FALSE)</f>
        <v>0</v>
      </c>
      <c r="F7" s="16">
        <f>VLOOKUP($A7,[1]Data!$A$5:$IV$270,62,FALSE)</f>
        <v>98.037818908691406</v>
      </c>
      <c r="G7" s="16">
        <f>VLOOKUP($A7,[1]Data!$A$5:$IV$270,63,FALSE)</f>
        <v>99.521430969238295</v>
      </c>
      <c r="H7" s="16">
        <f>VLOOKUP($A7,[1]Data!$A$5:$IV$270,64,FALSE)</f>
        <v>99.831489562988295</v>
      </c>
      <c r="I7" s="16">
        <f t="shared" si="1"/>
        <v>99.167669296264648</v>
      </c>
    </row>
    <row r="8" spans="1:12" x14ac:dyDescent="0.25">
      <c r="A8" s="6" t="s">
        <v>387</v>
      </c>
      <c r="B8" s="6" t="s">
        <v>19</v>
      </c>
      <c r="C8" s="6">
        <f>VLOOKUP(A8,'GDP Per Capita'!$A$2:$C$211,3,FALSE)</f>
        <v>1</v>
      </c>
      <c r="D8" s="16">
        <f>VLOOKUP($A8,[1]Data!$A$5:$IV$270,60,FALSE)</f>
        <v>100</v>
      </c>
      <c r="E8" s="16">
        <f>VLOOKUP($A8,[1]Data!$A$5:$IV$270,61,FALSE)</f>
        <v>100</v>
      </c>
      <c r="F8" s="16">
        <f>VLOOKUP($A8,[1]Data!$A$5:$IV$270,62,FALSE)</f>
        <v>100</v>
      </c>
      <c r="G8" s="16">
        <f>VLOOKUP($A8,[1]Data!$A$5:$IV$270,63,FALSE)</f>
        <v>100</v>
      </c>
      <c r="H8" s="16">
        <f>VLOOKUP($A8,[1]Data!$A$5:$IV$270,64,FALSE)</f>
        <v>100</v>
      </c>
      <c r="I8" s="16">
        <f t="shared" si="1"/>
        <v>100</v>
      </c>
    </row>
    <row r="9" spans="1:12" x14ac:dyDescent="0.25">
      <c r="A9" s="6" t="s">
        <v>422</v>
      </c>
      <c r="B9" s="6" t="s">
        <v>162</v>
      </c>
      <c r="C9" s="6">
        <f>VLOOKUP(A9,'GDP Per Capita'!$A$2:$C$211,3,FALSE)</f>
        <v>1</v>
      </c>
      <c r="D9" s="16">
        <f>VLOOKUP($A9,[1]Data!$A$5:$IV$270,60,FALSE)</f>
        <v>69.09716796875</v>
      </c>
      <c r="E9" s="16">
        <f>VLOOKUP($A9,[1]Data!$A$5:$IV$270,61,FALSE)</f>
        <v>70.416610717773395</v>
      </c>
      <c r="F9" s="16">
        <f>VLOOKUP($A9,[1]Data!$A$5:$IV$270,62,FALSE)</f>
        <v>68.266349792480497</v>
      </c>
      <c r="G9" s="16">
        <f>VLOOKUP($A9,[1]Data!$A$5:$IV$270,63,FALSE)</f>
        <v>70.425460815429702</v>
      </c>
      <c r="H9" s="16">
        <f>VLOOKUP($A9,[1]Data!$A$5:$IV$270,64,FALSE)</f>
        <v>71.222892761230497</v>
      </c>
      <c r="I9" s="16">
        <f t="shared" si="1"/>
        <v>69.885696411132813</v>
      </c>
    </row>
    <row r="10" spans="1:12" x14ac:dyDescent="0.25">
      <c r="A10" s="6" t="s">
        <v>35</v>
      </c>
      <c r="B10" s="6" t="s">
        <v>311</v>
      </c>
      <c r="C10" s="6">
        <f>VLOOKUP(A10,'GDP Per Capita'!$A$2:$C$211,3,FALSE)</f>
        <v>1</v>
      </c>
      <c r="D10" s="16">
        <f>VLOOKUP($A10,[1]Data!$A$5:$IV$270,60,FALSE)</f>
        <v>85.420013427734403</v>
      </c>
      <c r="E10" s="16">
        <f>VLOOKUP($A10,[1]Data!$A$5:$IV$270,61,FALSE)</f>
        <v>73.193733215332003</v>
      </c>
      <c r="F10" s="16">
        <f>VLOOKUP($A10,[1]Data!$A$5:$IV$270,62,FALSE)</f>
        <v>85.837562561035199</v>
      </c>
      <c r="G10" s="16">
        <f>VLOOKUP($A10,[1]Data!$A$5:$IV$270,63,FALSE)</f>
        <v>87.575729370117202</v>
      </c>
      <c r="H10" s="16">
        <f>VLOOKUP($A10,[1]Data!$A$5:$IV$270,64,FALSE)</f>
        <v>88.593246459960895</v>
      </c>
      <c r="I10" s="16">
        <f t="shared" si="1"/>
        <v>84.12405700683594</v>
      </c>
    </row>
    <row r="11" spans="1:12" x14ac:dyDescent="0.25">
      <c r="A11" s="6" t="s">
        <v>340</v>
      </c>
      <c r="B11" s="6" t="s">
        <v>138</v>
      </c>
      <c r="C11" s="6">
        <f>VLOOKUP(A11,'GDP Per Capita'!$A$2:$C$211,3,FALSE)</f>
        <v>1</v>
      </c>
      <c r="D11" s="16">
        <f>VLOOKUP($A11,[1]Data!$A$5:$IV$270,60,FALSE)</f>
        <v>47.5789985656738</v>
      </c>
      <c r="E11" s="16">
        <f>VLOOKUP($A11,[1]Data!$A$5:$IV$270,61,FALSE)</f>
        <v>50.431320190429702</v>
      </c>
      <c r="F11" s="16">
        <f>VLOOKUP($A11,[1]Data!$A$5:$IV$270,62,FALSE)</f>
        <v>50.431270599365199</v>
      </c>
      <c r="G11" s="16">
        <f>VLOOKUP($A11,[1]Data!$A$5:$IV$270,63,FALSE)</f>
        <v>0</v>
      </c>
      <c r="H11" s="16">
        <f>VLOOKUP($A11,[1]Data!$A$5:$IV$270,64,FALSE)</f>
        <v>0</v>
      </c>
      <c r="I11" s="16">
        <f t="shared" si="1"/>
        <v>49.480529785156229</v>
      </c>
    </row>
    <row r="12" spans="1:12" x14ac:dyDescent="0.25">
      <c r="A12" s="6" t="s">
        <v>233</v>
      </c>
      <c r="B12" s="6" t="s">
        <v>306</v>
      </c>
      <c r="C12" s="6">
        <f>VLOOKUP(A12,'GDP Per Capita'!$A$2:$C$211,3,FALSE)</f>
        <v>1</v>
      </c>
      <c r="D12" s="16">
        <f>VLOOKUP($A12,[1]Data!$A$5:$IV$270,60,FALSE)</f>
        <v>82.481826782226605</v>
      </c>
      <c r="E12" s="16">
        <f>VLOOKUP($A12,[1]Data!$A$5:$IV$270,61,FALSE)</f>
        <v>83.693428039550795</v>
      </c>
      <c r="F12" s="16">
        <f>VLOOKUP($A12,[1]Data!$A$5:$IV$270,62,FALSE)</f>
        <v>83.744110107421903</v>
      </c>
      <c r="G12" s="16">
        <f>VLOOKUP($A12,[1]Data!$A$5:$IV$270,63,FALSE)</f>
        <v>100</v>
      </c>
      <c r="H12" s="16">
        <f>VLOOKUP($A12,[1]Data!$A$5:$IV$270,64,FALSE)</f>
        <v>100</v>
      </c>
      <c r="I12" s="16">
        <f t="shared" si="1"/>
        <v>89.983872985839866</v>
      </c>
    </row>
    <row r="13" spans="1:12" x14ac:dyDescent="0.25">
      <c r="A13" s="6" t="s">
        <v>106</v>
      </c>
      <c r="B13" s="6" t="s">
        <v>126</v>
      </c>
      <c r="C13" s="6">
        <f>VLOOKUP(A13,'GDP Per Capita'!$A$2:$C$211,3,FALSE)</f>
        <v>2</v>
      </c>
      <c r="D13" s="16">
        <f>VLOOKUP($A13,[1]Data!$A$5:$IV$270,60,FALSE)</f>
        <v>89.646301269531307</v>
      </c>
      <c r="E13" s="16">
        <f>VLOOKUP($A13,[1]Data!$A$5:$IV$270,61,FALSE)</f>
        <v>90.068283081054702</v>
      </c>
      <c r="F13" s="16">
        <f>VLOOKUP($A13,[1]Data!$A$5:$IV$270,62,FALSE)</f>
        <v>89.646301269531307</v>
      </c>
      <c r="G13" s="16">
        <f>VLOOKUP($A13,[1]Data!$A$5:$IV$270,63,FALSE)</f>
        <v>89.782470703125</v>
      </c>
      <c r="H13" s="16">
        <f>VLOOKUP($A13,[1]Data!$A$5:$IV$270,64,FALSE)</f>
        <v>0</v>
      </c>
      <c r="I13" s="16">
        <f t="shared" si="1"/>
        <v>89.785839080810575</v>
      </c>
    </row>
    <row r="14" spans="1:12" x14ac:dyDescent="0.25">
      <c r="A14" s="6" t="s">
        <v>58</v>
      </c>
      <c r="B14" s="6" t="s">
        <v>107</v>
      </c>
      <c r="C14" s="6">
        <f>VLOOKUP(A14,'GDP Per Capita'!$A$2:$C$211,3,FALSE)</f>
        <v>1</v>
      </c>
      <c r="D14" s="16">
        <f>VLOOKUP($A14,[1]Data!$A$5:$IV$270,60,FALSE)</f>
        <v>99.387168884277301</v>
      </c>
      <c r="E14" s="16">
        <f>VLOOKUP($A14,[1]Data!$A$5:$IV$270,61,FALSE)</f>
        <v>99.472862243652301</v>
      </c>
      <c r="F14" s="16">
        <f>VLOOKUP($A14,[1]Data!$A$5:$IV$270,62,FALSE)</f>
        <v>99.648841857910199</v>
      </c>
      <c r="G14" s="16">
        <f>VLOOKUP($A14,[1]Data!$A$5:$IV$270,63,FALSE)</f>
        <v>99.554878234863295</v>
      </c>
      <c r="H14" s="16">
        <f>VLOOKUP($A14,[1]Data!$A$5:$IV$270,64,FALSE)</f>
        <v>0</v>
      </c>
      <c r="I14" s="16">
        <f t="shared" si="1"/>
        <v>99.515937805175767</v>
      </c>
    </row>
    <row r="15" spans="1:12" x14ac:dyDescent="0.25">
      <c r="A15" s="6" t="s">
        <v>290</v>
      </c>
      <c r="B15" s="6" t="s">
        <v>214</v>
      </c>
      <c r="C15" s="6">
        <f>VLOOKUP(A15,'GDP Per Capita'!$A$2:$C$211,3,FALSE)</f>
        <v>1</v>
      </c>
      <c r="D15" s="16">
        <f>VLOOKUP($A15,[1]Data!$A$5:$IV$270,60,FALSE)</f>
        <v>67.503921508789105</v>
      </c>
      <c r="E15" s="16">
        <f>VLOOKUP($A15,[1]Data!$A$5:$IV$270,61,FALSE)</f>
        <v>72.844833374023395</v>
      </c>
      <c r="F15" s="16">
        <f>VLOOKUP($A15,[1]Data!$A$5:$IV$270,62,FALSE)</f>
        <v>75.007377624511705</v>
      </c>
      <c r="G15" s="16">
        <f>VLOOKUP($A15,[1]Data!$A$5:$IV$270,63,FALSE)</f>
        <v>79.228370666503906</v>
      </c>
      <c r="H15" s="16">
        <f>VLOOKUP($A15,[1]Data!$A$5:$IV$270,64,FALSE)</f>
        <v>82.272209167480497</v>
      </c>
      <c r="I15" s="16">
        <f t="shared" si="1"/>
        <v>75.371342468261716</v>
      </c>
    </row>
    <row r="16" spans="1:12" x14ac:dyDescent="0.25">
      <c r="A16" s="6" t="s">
        <v>390</v>
      </c>
      <c r="B16" s="6" t="s">
        <v>358</v>
      </c>
      <c r="C16" s="6">
        <f>VLOOKUP(A16,'GDP Per Capita'!$A$2:$C$211,3,FALSE)</f>
        <v>3</v>
      </c>
      <c r="D16" s="16">
        <f>VLOOKUP($A16,[1]Data!$A$5:$IV$270,60,FALSE)</f>
        <v>0</v>
      </c>
      <c r="E16" s="16">
        <f>VLOOKUP($A16,[1]Data!$A$5:$IV$270,61,FALSE)</f>
        <v>100</v>
      </c>
      <c r="F16" s="16">
        <f>VLOOKUP($A16,[1]Data!$A$5:$IV$270,62,FALSE)</f>
        <v>0</v>
      </c>
      <c r="G16" s="16">
        <f>VLOOKUP($A16,[1]Data!$A$5:$IV$270,63,FALSE)</f>
        <v>0</v>
      </c>
      <c r="H16" s="16">
        <f>VLOOKUP($A16,[1]Data!$A$5:$IV$270,64,FALSE)</f>
        <v>0</v>
      </c>
      <c r="I16" s="16">
        <f t="shared" si="1"/>
        <v>100</v>
      </c>
    </row>
    <row r="17" spans="1:9" x14ac:dyDescent="0.25">
      <c r="A17" s="6" t="s">
        <v>362</v>
      </c>
      <c r="B17" s="6" t="s">
        <v>270</v>
      </c>
      <c r="C17" s="6">
        <f>VLOOKUP(A17,'GDP Per Capita'!$A$2:$C$211,3,FALSE)</f>
        <v>1</v>
      </c>
      <c r="D17" s="16">
        <f>VLOOKUP($A17,[1]Data!$A$5:$IV$270,60,FALSE)</f>
        <v>86.609642028808594</v>
      </c>
      <c r="E17" s="16">
        <f>VLOOKUP($A17,[1]Data!$A$5:$IV$270,61,FALSE)</f>
        <v>86.716491699218807</v>
      </c>
      <c r="F17" s="16">
        <f>VLOOKUP($A17,[1]Data!$A$5:$IV$270,62,FALSE)</f>
        <v>87.799606323242202</v>
      </c>
      <c r="G17" s="16">
        <f>VLOOKUP($A17,[1]Data!$A$5:$IV$270,63,FALSE)</f>
        <v>90.378776550292997</v>
      </c>
      <c r="H17" s="16">
        <f>VLOOKUP($A17,[1]Data!$A$5:$IV$270,64,FALSE)</f>
        <v>0</v>
      </c>
      <c r="I17" s="16">
        <f t="shared" si="1"/>
        <v>87.876129150390653</v>
      </c>
    </row>
    <row r="18" spans="1:9" x14ac:dyDescent="0.25">
      <c r="A18" s="6" t="s">
        <v>24</v>
      </c>
      <c r="B18" s="6" t="s">
        <v>384</v>
      </c>
      <c r="C18" s="6">
        <f>VLOOKUP(A18,'GDP Per Capita'!$A$2:$C$211,3,FALSE)</f>
        <v>1</v>
      </c>
      <c r="D18" s="16">
        <f>VLOOKUP($A18,[1]Data!$A$5:$IV$270,60,FALSE)</f>
        <v>65.833328247070298</v>
      </c>
      <c r="E18" s="16">
        <f>VLOOKUP($A18,[1]Data!$A$5:$IV$270,61,FALSE)</f>
        <v>69.027687072753906</v>
      </c>
      <c r="F18" s="16">
        <f>VLOOKUP($A18,[1]Data!$A$5:$IV$270,62,FALSE)</f>
        <v>79.806358337402301</v>
      </c>
      <c r="G18" s="16">
        <f>VLOOKUP($A18,[1]Data!$A$5:$IV$270,63,FALSE)</f>
        <v>76.470588684082003</v>
      </c>
      <c r="H18" s="16">
        <f>VLOOKUP($A18,[1]Data!$A$5:$IV$270,64,FALSE)</f>
        <v>75.1072998046875</v>
      </c>
      <c r="I18" s="16">
        <f t="shared" si="1"/>
        <v>73.249052429199196</v>
      </c>
    </row>
    <row r="19" spans="1:9" x14ac:dyDescent="0.25">
      <c r="A19" s="6" t="s">
        <v>297</v>
      </c>
      <c r="B19" s="6" t="s">
        <v>125</v>
      </c>
      <c r="C19" s="6">
        <f>VLOOKUP(A19,'GDP Per Capita'!$A$2:$C$211,3,FALSE)</f>
        <v>2</v>
      </c>
      <c r="D19" s="16">
        <f>VLOOKUP($A19,[1]Data!$A$5:$IV$270,60,FALSE)</f>
        <v>82.320846557617202</v>
      </c>
      <c r="E19" s="16">
        <f>VLOOKUP($A19,[1]Data!$A$5:$IV$270,61,FALSE)</f>
        <v>84.908042907714801</v>
      </c>
      <c r="F19" s="16">
        <f>VLOOKUP($A19,[1]Data!$A$5:$IV$270,62,FALSE)</f>
        <v>85.347038269042997</v>
      </c>
      <c r="G19" s="16">
        <f>VLOOKUP($A19,[1]Data!$A$5:$IV$270,63,FALSE)</f>
        <v>86.412628173828097</v>
      </c>
      <c r="H19" s="16">
        <f>VLOOKUP($A19,[1]Data!$A$5:$IV$270,64,FALSE)</f>
        <v>86.646743774414105</v>
      </c>
      <c r="I19" s="16">
        <f t="shared" si="1"/>
        <v>85.127059936523452</v>
      </c>
    </row>
    <row r="20" spans="1:9" x14ac:dyDescent="0.25">
      <c r="A20" s="6" t="s">
        <v>155</v>
      </c>
      <c r="B20" s="6" t="s">
        <v>76</v>
      </c>
      <c r="C20" s="6">
        <f>VLOOKUP(A20,'GDP Per Capita'!$A$2:$C$211,3,FALSE)</f>
        <v>1</v>
      </c>
      <c r="D20" s="16">
        <f>VLOOKUP($A20,[1]Data!$A$5:$IV$270,60,FALSE)</f>
        <v>100</v>
      </c>
      <c r="E20" s="16">
        <f>VLOOKUP($A20,[1]Data!$A$5:$IV$270,61,FALSE)</f>
        <v>100</v>
      </c>
      <c r="F20" s="16">
        <f>VLOOKUP($A20,[1]Data!$A$5:$IV$270,62,FALSE)</f>
        <v>100</v>
      </c>
      <c r="G20" s="16">
        <f>VLOOKUP($A20,[1]Data!$A$5:$IV$270,63,FALSE)</f>
        <v>100</v>
      </c>
      <c r="H20" s="16">
        <f>VLOOKUP($A20,[1]Data!$A$5:$IV$270,64,FALSE)</f>
        <v>0</v>
      </c>
      <c r="I20" s="16">
        <f t="shared" si="1"/>
        <v>100</v>
      </c>
    </row>
    <row r="21" spans="1:9" x14ac:dyDescent="0.25">
      <c r="A21" s="6" t="s">
        <v>365</v>
      </c>
      <c r="B21" s="6" t="s">
        <v>71</v>
      </c>
      <c r="C21" s="6">
        <f>VLOOKUP(A21,'GDP Per Capita'!$A$2:$C$211,3,FALSE)</f>
        <v>1</v>
      </c>
      <c r="D21" s="16">
        <f>VLOOKUP($A21,[1]Data!$A$5:$IV$270,60,FALSE)</f>
        <v>98.727043151855497</v>
      </c>
      <c r="E21" s="16">
        <f>VLOOKUP($A21,[1]Data!$A$5:$IV$270,61,FALSE)</f>
        <v>0</v>
      </c>
      <c r="F21" s="16">
        <f>VLOOKUP($A21,[1]Data!$A$5:$IV$270,62,FALSE)</f>
        <v>99.849670410156307</v>
      </c>
      <c r="G21" s="16">
        <f>VLOOKUP($A21,[1]Data!$A$5:$IV$270,63,FALSE)</f>
        <v>0</v>
      </c>
      <c r="H21" s="16">
        <f>VLOOKUP($A21,[1]Data!$A$5:$IV$270,64,FALSE)</f>
        <v>0</v>
      </c>
      <c r="I21" s="16">
        <f t="shared" si="1"/>
        <v>99.288356781005902</v>
      </c>
    </row>
    <row r="22" spans="1:9" x14ac:dyDescent="0.25">
      <c r="A22" s="6" t="s">
        <v>389</v>
      </c>
      <c r="B22" s="6" t="s">
        <v>259</v>
      </c>
      <c r="C22" s="6">
        <f>VLOOKUP(A22,'GDP Per Capita'!$A$2:$C$211,3,FALSE)</f>
        <v>1</v>
      </c>
      <c r="D22" s="16">
        <f>VLOOKUP($A22,[1]Data!$A$5:$IV$270,60,FALSE)</f>
        <v>100</v>
      </c>
      <c r="E22" s="16">
        <f>VLOOKUP($A22,[1]Data!$A$5:$IV$270,61,FALSE)</f>
        <v>100</v>
      </c>
      <c r="F22" s="16">
        <f>VLOOKUP($A22,[1]Data!$A$5:$IV$270,62,FALSE)</f>
        <v>100</v>
      </c>
      <c r="G22" s="16">
        <f>VLOOKUP($A22,[1]Data!$A$5:$IV$270,63,FALSE)</f>
        <v>100</v>
      </c>
      <c r="H22" s="16">
        <f>VLOOKUP($A22,[1]Data!$A$5:$IV$270,64,FALSE)</f>
        <v>100</v>
      </c>
      <c r="I22" s="16">
        <f t="shared" si="1"/>
        <v>100</v>
      </c>
    </row>
    <row r="23" spans="1:9" x14ac:dyDescent="0.25">
      <c r="A23" s="6" t="s">
        <v>279</v>
      </c>
      <c r="B23" s="6" t="s">
        <v>2</v>
      </c>
      <c r="C23" s="6">
        <f>VLOOKUP(A23,'GDP Per Capita'!$A$2:$C$211,3,FALSE)</f>
        <v>1</v>
      </c>
      <c r="D23" s="16">
        <f>VLOOKUP($A23,[1]Data!$A$5:$IV$270,60,FALSE)</f>
        <v>0</v>
      </c>
      <c r="E23" s="16">
        <f>VLOOKUP($A23,[1]Data!$A$5:$IV$270,61,FALSE)</f>
        <v>0</v>
      </c>
      <c r="F23" s="16">
        <f>VLOOKUP($A23,[1]Data!$A$5:$IV$270,62,FALSE)</f>
        <v>81.239791870117202</v>
      </c>
      <c r="G23" s="16">
        <f>VLOOKUP($A23,[1]Data!$A$5:$IV$270,63,FALSE)</f>
        <v>0</v>
      </c>
      <c r="H23" s="16">
        <f>VLOOKUP($A23,[1]Data!$A$5:$IV$270,64,FALSE)</f>
        <v>0</v>
      </c>
      <c r="I23" s="16">
        <f t="shared" si="1"/>
        <v>81.239791870117202</v>
      </c>
    </row>
    <row r="24" spans="1:9" x14ac:dyDescent="0.25">
      <c r="A24" s="6" t="s">
        <v>249</v>
      </c>
      <c r="B24" s="6" t="s">
        <v>364</v>
      </c>
      <c r="C24" s="6">
        <f>VLOOKUP(A24,'GDP Per Capita'!$A$2:$C$211,3,FALSE)</f>
        <v>1</v>
      </c>
      <c r="D24" s="16">
        <f>VLOOKUP($A24,[1]Data!$A$5:$IV$270,60,FALSE)</f>
        <v>0</v>
      </c>
      <c r="E24" s="16">
        <f>VLOOKUP($A24,[1]Data!$A$5:$IV$270,61,FALSE)</f>
        <v>0</v>
      </c>
      <c r="F24" s="16">
        <f>VLOOKUP($A24,[1]Data!$A$5:$IV$270,62,FALSE)</f>
        <v>0</v>
      </c>
      <c r="G24" s="16">
        <f>VLOOKUP($A24,[1]Data!$A$5:$IV$270,63,FALSE)</f>
        <v>91.999649047851605</v>
      </c>
      <c r="H24" s="16">
        <f>VLOOKUP($A24,[1]Data!$A$5:$IV$270,64,FALSE)</f>
        <v>0</v>
      </c>
      <c r="I24" s="16">
        <f t="shared" si="1"/>
        <v>91.999649047851605</v>
      </c>
    </row>
    <row r="25" spans="1:9" x14ac:dyDescent="0.25">
      <c r="A25" s="6" t="s">
        <v>176</v>
      </c>
      <c r="B25" s="6" t="s">
        <v>38</v>
      </c>
      <c r="C25" s="6">
        <f>VLOOKUP(A25,'GDP Per Capita'!$A$2:$C$211,3,FALSE)</f>
        <v>1</v>
      </c>
      <c r="D25" s="16">
        <f>VLOOKUP($A25,[1]Data!$A$5:$IV$270,60,FALSE)</f>
        <v>94.025138854980497</v>
      </c>
      <c r="E25" s="16">
        <f>VLOOKUP($A25,[1]Data!$A$5:$IV$270,61,FALSE)</f>
        <v>94.854553222656307</v>
      </c>
      <c r="F25" s="16">
        <f>VLOOKUP($A25,[1]Data!$A$5:$IV$270,62,FALSE)</f>
        <v>94.721878051757798</v>
      </c>
      <c r="G25" s="16">
        <f>VLOOKUP($A25,[1]Data!$A$5:$IV$270,63,FALSE)</f>
        <v>0</v>
      </c>
      <c r="H25" s="16">
        <f>VLOOKUP($A25,[1]Data!$A$5:$IV$270,64,FALSE)</f>
        <v>97.494789123535199</v>
      </c>
      <c r="I25" s="16">
        <f t="shared" si="1"/>
        <v>95.27408981323245</v>
      </c>
    </row>
    <row r="26" spans="1:9" x14ac:dyDescent="0.25">
      <c r="A26" s="6" t="s">
        <v>253</v>
      </c>
      <c r="B26" s="6" t="s">
        <v>398</v>
      </c>
      <c r="C26" s="6">
        <f>VLOOKUP(A26,'GDP Per Capita'!$A$2:$C$211,3,FALSE)</f>
        <v>1</v>
      </c>
      <c r="D26" s="16">
        <f>VLOOKUP($A26,[1]Data!$A$5:$IV$270,60,FALSE)</f>
        <v>0</v>
      </c>
      <c r="E26" s="16">
        <f>VLOOKUP($A26,[1]Data!$A$5:$IV$270,61,FALSE)</f>
        <v>74.875480651855497</v>
      </c>
      <c r="F26" s="16">
        <f>VLOOKUP($A26,[1]Data!$A$5:$IV$270,62,FALSE)</f>
        <v>71.905517578125</v>
      </c>
      <c r="G26" s="16">
        <f>VLOOKUP($A26,[1]Data!$A$5:$IV$270,63,FALSE)</f>
        <v>0</v>
      </c>
      <c r="H26" s="16">
        <f>VLOOKUP($A26,[1]Data!$A$5:$IV$270,64,FALSE)</f>
        <v>0</v>
      </c>
      <c r="I26" s="16">
        <f t="shared" si="1"/>
        <v>73.390499114990249</v>
      </c>
    </row>
    <row r="27" spans="1:9" x14ac:dyDescent="0.25">
      <c r="A27" s="6" t="s">
        <v>95</v>
      </c>
      <c r="B27" s="6" t="s">
        <v>171</v>
      </c>
      <c r="C27" s="6">
        <f>VLOOKUP(A27,'GDP Per Capita'!$A$2:$C$211,3,FALSE)</f>
        <v>1</v>
      </c>
      <c r="D27" s="16">
        <f>VLOOKUP($A27,[1]Data!$A$5:$IV$270,60,FALSE)</f>
        <v>0</v>
      </c>
      <c r="E27" s="16">
        <f>VLOOKUP($A27,[1]Data!$A$5:$IV$270,61,FALSE)</f>
        <v>93.255432128906307</v>
      </c>
      <c r="F27" s="16">
        <f>VLOOKUP($A27,[1]Data!$A$5:$IV$270,62,FALSE)</f>
        <v>93.435012817382798</v>
      </c>
      <c r="G27" s="16">
        <f>VLOOKUP($A27,[1]Data!$A$5:$IV$270,63,FALSE)</f>
        <v>98.554061889648395</v>
      </c>
      <c r="H27" s="16">
        <f>VLOOKUP($A27,[1]Data!$A$5:$IV$270,64,FALSE)</f>
        <v>98.900741577148395</v>
      </c>
      <c r="I27" s="16">
        <f t="shared" si="1"/>
        <v>96.03631210327147</v>
      </c>
    </row>
    <row r="28" spans="1:9" x14ac:dyDescent="0.25">
      <c r="A28" s="6" t="s">
        <v>228</v>
      </c>
      <c r="B28" s="6" t="s">
        <v>11</v>
      </c>
      <c r="C28" s="6">
        <f>VLOOKUP(A28,'GDP Per Capita'!$A$2:$C$211,3,FALSE)</f>
        <v>1</v>
      </c>
      <c r="D28" s="16">
        <f>VLOOKUP($A28,[1]Data!$A$5:$IV$270,60,FALSE)</f>
        <v>93.9088134765625</v>
      </c>
      <c r="E28" s="16">
        <f>VLOOKUP($A28,[1]Data!$A$5:$IV$270,61,FALSE)</f>
        <v>93.755821228027301</v>
      </c>
      <c r="F28" s="16">
        <f>VLOOKUP($A28,[1]Data!$A$5:$IV$270,62,FALSE)</f>
        <v>93.526466369628906</v>
      </c>
      <c r="G28" s="16">
        <f>VLOOKUP($A28,[1]Data!$A$5:$IV$270,63,FALSE)</f>
        <v>94.363990783691406</v>
      </c>
      <c r="H28" s="16">
        <f>VLOOKUP($A28,[1]Data!$A$5:$IV$270,64,FALSE)</f>
        <v>94.527153015136705</v>
      </c>
      <c r="I28" s="16">
        <f t="shared" si="1"/>
        <v>94.016448974609361</v>
      </c>
    </row>
    <row r="29" spans="1:9" x14ac:dyDescent="0.25">
      <c r="A29" s="6" t="s">
        <v>219</v>
      </c>
      <c r="B29" s="6" t="s">
        <v>251</v>
      </c>
      <c r="C29" s="6">
        <f>VLOOKUP(A29,'GDP Per Capita'!$A$2:$C$211,3,FALSE)</f>
        <v>1</v>
      </c>
      <c r="D29" s="16">
        <f>VLOOKUP($A29,[1]Data!$A$5:$IV$270,60,FALSE)</f>
        <v>100</v>
      </c>
      <c r="E29" s="16">
        <f>VLOOKUP($A29,[1]Data!$A$5:$IV$270,61,FALSE)</f>
        <v>100</v>
      </c>
      <c r="F29" s="16">
        <f>VLOOKUP($A29,[1]Data!$A$5:$IV$270,62,FALSE)</f>
        <v>100</v>
      </c>
      <c r="G29" s="16">
        <f>VLOOKUP($A29,[1]Data!$A$5:$IV$270,63,FALSE)</f>
        <v>100</v>
      </c>
      <c r="H29" s="16">
        <f>VLOOKUP($A29,[1]Data!$A$5:$IV$270,64,FALSE)</f>
        <v>100</v>
      </c>
      <c r="I29" s="16">
        <f t="shared" si="1"/>
        <v>100</v>
      </c>
    </row>
    <row r="30" spans="1:9" x14ac:dyDescent="0.25">
      <c r="A30" s="6" t="s">
        <v>375</v>
      </c>
      <c r="B30" s="6" t="s">
        <v>394</v>
      </c>
      <c r="C30" s="6">
        <f>VLOOKUP(A30,'GDP Per Capita'!$A$2:$C$211,3,FALSE)</f>
        <v>3</v>
      </c>
      <c r="D30" s="16">
        <f>VLOOKUP($A30,[1]Data!$A$5:$IV$270,60,FALSE)</f>
        <v>0</v>
      </c>
      <c r="E30" s="16">
        <f>VLOOKUP($A30,[1]Data!$A$5:$IV$270,61,FALSE)</f>
        <v>0</v>
      </c>
      <c r="F30" s="16">
        <f>VLOOKUP($A30,[1]Data!$A$5:$IV$270,62,FALSE)</f>
        <v>0</v>
      </c>
      <c r="G30" s="16">
        <f>VLOOKUP($A30,[1]Data!$A$5:$IV$270,63,FALSE)</f>
        <v>100</v>
      </c>
      <c r="H30" s="16">
        <f>VLOOKUP($A30,[1]Data!$A$5:$IV$270,64,FALSE)</f>
        <v>0</v>
      </c>
      <c r="I30" s="16">
        <f t="shared" si="1"/>
        <v>100</v>
      </c>
    </row>
    <row r="31" spans="1:9" x14ac:dyDescent="0.25">
      <c r="A31" s="6" t="s">
        <v>99</v>
      </c>
      <c r="B31" s="6" t="s">
        <v>191</v>
      </c>
      <c r="C31" s="6">
        <f>VLOOKUP(A31,'GDP Per Capita'!$A$2:$C$211,3,FALSE)</f>
        <v>1</v>
      </c>
      <c r="D31" s="16">
        <f>VLOOKUP($A31,[1]Data!$A$5:$IV$270,60,FALSE)</f>
        <v>100</v>
      </c>
      <c r="E31" s="16">
        <f>VLOOKUP($A31,[1]Data!$A$5:$IV$270,61,FALSE)</f>
        <v>0</v>
      </c>
      <c r="F31" s="16">
        <f>VLOOKUP($A31,[1]Data!$A$5:$IV$270,62,FALSE)</f>
        <v>0</v>
      </c>
      <c r="G31" s="16">
        <f>VLOOKUP($A31,[1]Data!$A$5:$IV$270,63,FALSE)</f>
        <v>100</v>
      </c>
      <c r="H31" s="16">
        <f>VLOOKUP($A31,[1]Data!$A$5:$IV$270,64,FALSE)</f>
        <v>0</v>
      </c>
      <c r="I31" s="16">
        <f t="shared" si="1"/>
        <v>100</v>
      </c>
    </row>
    <row r="32" spans="1:9" x14ac:dyDescent="0.25">
      <c r="A32" s="6" t="s">
        <v>100</v>
      </c>
      <c r="B32" s="6" t="s">
        <v>182</v>
      </c>
      <c r="C32" s="6">
        <f>VLOOKUP(A32,'GDP Per Capita'!$A$2:$C$211,3,FALSE)</f>
        <v>1</v>
      </c>
      <c r="D32" s="16">
        <f>VLOOKUP($A32,[1]Data!$A$5:$IV$270,60,FALSE)</f>
        <v>64.498138427734403</v>
      </c>
      <c r="E32" s="16">
        <f>VLOOKUP($A32,[1]Data!$A$5:$IV$270,61,FALSE)</f>
        <v>65.714286804199205</v>
      </c>
      <c r="F32" s="16">
        <f>VLOOKUP($A32,[1]Data!$A$5:$IV$270,62,FALSE)</f>
        <v>0</v>
      </c>
      <c r="G32" s="16">
        <f>VLOOKUP($A32,[1]Data!$A$5:$IV$270,63,FALSE)</f>
        <v>0</v>
      </c>
      <c r="H32" s="16">
        <f>VLOOKUP($A32,[1]Data!$A$5:$IV$270,64,FALSE)</f>
        <v>62.857139587402301</v>
      </c>
      <c r="I32" s="16">
        <f t="shared" si="1"/>
        <v>64.356521606445298</v>
      </c>
    </row>
    <row r="33" spans="1:9" x14ac:dyDescent="0.25">
      <c r="A33" s="6" t="s">
        <v>119</v>
      </c>
      <c r="B33" s="6" t="s">
        <v>302</v>
      </c>
      <c r="C33" s="6">
        <f>VLOOKUP(A33,'GDP Per Capita'!$A$2:$C$211,3,FALSE)</f>
        <v>1</v>
      </c>
      <c r="D33" s="16">
        <f>VLOOKUP($A33,[1]Data!$A$5:$IV$270,60,FALSE)</f>
        <v>87.302520751953097</v>
      </c>
      <c r="E33" s="16">
        <f>VLOOKUP($A33,[1]Data!$A$5:$IV$270,61,FALSE)</f>
        <v>87.301239013671903</v>
      </c>
      <c r="F33" s="16">
        <f>VLOOKUP($A33,[1]Data!$A$5:$IV$270,62,FALSE)</f>
        <v>94.860771179199205</v>
      </c>
      <c r="G33" s="16">
        <f>VLOOKUP($A33,[1]Data!$A$5:$IV$270,63,FALSE)</f>
        <v>94.854187011718807</v>
      </c>
      <c r="H33" s="16">
        <f>VLOOKUP($A33,[1]Data!$A$5:$IV$270,64,FALSE)</f>
        <v>94.856140136718807</v>
      </c>
      <c r="I33" s="16">
        <f t="shared" si="1"/>
        <v>91.834971618652361</v>
      </c>
    </row>
    <row r="34" spans="1:9" x14ac:dyDescent="0.25">
      <c r="A34" s="6" t="s">
        <v>397</v>
      </c>
      <c r="B34" s="6" t="s">
        <v>149</v>
      </c>
      <c r="C34" s="6">
        <f>VLOOKUP(A34,'GDP Per Capita'!$A$2:$C$211,3,FALSE)</f>
        <v>1</v>
      </c>
      <c r="D34" s="16">
        <f>VLOOKUP($A34,[1]Data!$A$5:$IV$270,60,FALSE)</f>
        <v>100</v>
      </c>
      <c r="E34" s="16">
        <f>VLOOKUP($A34,[1]Data!$A$5:$IV$270,61,FALSE)</f>
        <v>0</v>
      </c>
      <c r="F34" s="16">
        <f>VLOOKUP($A34,[1]Data!$A$5:$IV$270,62,FALSE)</f>
        <v>0</v>
      </c>
      <c r="G34" s="16">
        <f>VLOOKUP($A34,[1]Data!$A$5:$IV$270,63,FALSE)</f>
        <v>0</v>
      </c>
      <c r="H34" s="16">
        <f>VLOOKUP($A34,[1]Data!$A$5:$IV$270,64,FALSE)</f>
        <v>0</v>
      </c>
      <c r="I34" s="16">
        <f t="shared" si="1"/>
        <v>100</v>
      </c>
    </row>
    <row r="35" spans="1:9" x14ac:dyDescent="0.25">
      <c r="A35" s="6" t="s">
        <v>234</v>
      </c>
      <c r="B35" s="6" t="s">
        <v>209</v>
      </c>
      <c r="C35" s="6">
        <f>VLOOKUP(A35,'GDP Per Capita'!$A$2:$C$211,3,FALSE)</f>
        <v>1</v>
      </c>
      <c r="D35" s="16">
        <f>VLOOKUP($A35,[1]Data!$A$5:$IV$270,60,FALSE)</f>
        <v>0</v>
      </c>
      <c r="E35" s="16">
        <f>VLOOKUP($A35,[1]Data!$A$5:$IV$270,61,FALSE)</f>
        <v>74.068778991699205</v>
      </c>
      <c r="F35" s="16">
        <f>VLOOKUP($A35,[1]Data!$A$5:$IV$270,62,FALSE)</f>
        <v>0</v>
      </c>
      <c r="G35" s="16">
        <f>VLOOKUP($A35,[1]Data!$A$5:$IV$270,63,FALSE)</f>
        <v>82.715499877929702</v>
      </c>
      <c r="H35" s="16">
        <f>VLOOKUP($A35,[1]Data!$A$5:$IV$270,64,FALSE)</f>
        <v>84.641746520996094</v>
      </c>
      <c r="I35" s="16">
        <f t="shared" si="1"/>
        <v>80.475341796875</v>
      </c>
    </row>
    <row r="36" spans="1:9" x14ac:dyDescent="0.25">
      <c r="A36" s="6" t="s">
        <v>0</v>
      </c>
      <c r="B36" s="6" t="s">
        <v>114</v>
      </c>
      <c r="C36" s="6">
        <f>VLOOKUP(A36,'GDP Per Capita'!$A$2:$C$211,3,FALSE)</f>
        <v>1</v>
      </c>
      <c r="D36" s="16">
        <f>VLOOKUP($A36,[1]Data!$A$5:$IV$270,60,FALSE)</f>
        <v>0</v>
      </c>
      <c r="E36" s="16">
        <f>VLOOKUP($A36,[1]Data!$A$5:$IV$270,61,FALSE)</f>
        <v>0</v>
      </c>
      <c r="F36" s="16">
        <f>VLOOKUP($A36,[1]Data!$A$5:$IV$270,62,FALSE)</f>
        <v>0</v>
      </c>
      <c r="G36" s="16">
        <f>VLOOKUP($A36,[1]Data!$A$5:$IV$270,63,FALSE)</f>
        <v>84.459457397460895</v>
      </c>
      <c r="H36" s="16">
        <f>VLOOKUP($A36,[1]Data!$A$5:$IV$270,64,FALSE)</f>
        <v>0</v>
      </c>
      <c r="I36" s="16">
        <f t="shared" si="1"/>
        <v>84.459457397460895</v>
      </c>
    </row>
    <row r="37" spans="1:9" x14ac:dyDescent="0.25">
      <c r="A37" s="6" t="s">
        <v>330</v>
      </c>
      <c r="B37" s="6" t="s">
        <v>408</v>
      </c>
      <c r="C37" s="6">
        <f>VLOOKUP(A37,'GDP Per Capita'!$A$2:$C$211,3,FALSE)</f>
        <v>2</v>
      </c>
      <c r="D37" s="16">
        <f>VLOOKUP($A37,[1]Data!$A$5:$IV$270,60,FALSE)</f>
        <v>100</v>
      </c>
      <c r="E37" s="16">
        <f>VLOOKUP($A37,[1]Data!$A$5:$IV$270,61,FALSE)</f>
        <v>100</v>
      </c>
      <c r="F37" s="16">
        <f>VLOOKUP($A37,[1]Data!$A$5:$IV$270,62,FALSE)</f>
        <v>100</v>
      </c>
      <c r="G37" s="16">
        <f>VLOOKUP($A37,[1]Data!$A$5:$IV$270,63,FALSE)</f>
        <v>100</v>
      </c>
      <c r="H37" s="16">
        <f>VLOOKUP($A37,[1]Data!$A$5:$IV$270,64,FALSE)</f>
        <v>100</v>
      </c>
      <c r="I37" s="16">
        <f t="shared" si="1"/>
        <v>100</v>
      </c>
    </row>
    <row r="38" spans="1:9" x14ac:dyDescent="0.25">
      <c r="A38" s="6" t="s">
        <v>294</v>
      </c>
      <c r="B38" s="6" t="s">
        <v>283</v>
      </c>
      <c r="C38" s="6">
        <f>VLOOKUP(A38,'GDP Per Capita'!$A$2:$C$211,3,FALSE)</f>
        <v>1</v>
      </c>
      <c r="D38" s="16">
        <f>VLOOKUP($A38,[1]Data!$A$5:$IV$270,60,FALSE)</f>
        <v>0</v>
      </c>
      <c r="E38" s="16">
        <f>VLOOKUP($A38,[1]Data!$A$5:$IV$270,61,FALSE)</f>
        <v>0</v>
      </c>
      <c r="F38" s="16">
        <f>VLOOKUP($A38,[1]Data!$A$5:$IV$270,62,FALSE)</f>
        <v>0</v>
      </c>
      <c r="G38" s="16">
        <f>VLOOKUP($A38,[1]Data!$A$5:$IV$270,63,FALSE)</f>
        <v>0</v>
      </c>
      <c r="H38" s="16">
        <f>VLOOKUP($A38,[1]Data!$A$5:$IV$270,64,FALSE)</f>
        <v>92.271781921386705</v>
      </c>
      <c r="I38" s="16">
        <f t="shared" si="1"/>
        <v>92.271781921386705</v>
      </c>
    </row>
    <row r="39" spans="1:9" x14ac:dyDescent="0.25">
      <c r="A39" s="6" t="s">
        <v>299</v>
      </c>
      <c r="B39" s="6" t="s">
        <v>200</v>
      </c>
      <c r="C39" s="6">
        <f>VLOOKUP(A39,'GDP Per Capita'!$A$2:$C$211,3,FALSE)</f>
        <v>1</v>
      </c>
      <c r="D39" s="16">
        <f>VLOOKUP($A39,[1]Data!$A$5:$IV$270,60,FALSE)</f>
        <v>0</v>
      </c>
      <c r="E39" s="16">
        <f>VLOOKUP($A39,[1]Data!$A$5:$IV$270,61,FALSE)</f>
        <v>100</v>
      </c>
      <c r="F39" s="16">
        <f>VLOOKUP($A39,[1]Data!$A$5:$IV$270,62,FALSE)</f>
        <v>0</v>
      </c>
      <c r="G39" s="16">
        <f>VLOOKUP($A39,[1]Data!$A$5:$IV$270,63,FALSE)</f>
        <v>0</v>
      </c>
      <c r="H39" s="16">
        <f>VLOOKUP($A39,[1]Data!$A$5:$IV$270,64,FALSE)</f>
        <v>0</v>
      </c>
      <c r="I39" s="16">
        <f t="shared" si="1"/>
        <v>100</v>
      </c>
    </row>
    <row r="40" spans="1:9" x14ac:dyDescent="0.25">
      <c r="A40" s="6" t="s">
        <v>33</v>
      </c>
      <c r="B40" s="6" t="s">
        <v>258</v>
      </c>
      <c r="C40" s="6">
        <f>VLOOKUP(A40,'GDP Per Capita'!$A$2:$C$211,3,FALSE)</f>
        <v>1</v>
      </c>
      <c r="D40" s="16">
        <f>VLOOKUP($A40,[1]Data!$A$5:$IV$270,60,FALSE)</f>
        <v>0</v>
      </c>
      <c r="E40" s="16">
        <f>VLOOKUP($A40,[1]Data!$A$5:$IV$270,61,FALSE)</f>
        <v>0</v>
      </c>
      <c r="F40" s="16">
        <f>VLOOKUP($A40,[1]Data!$A$5:$IV$270,62,FALSE)</f>
        <v>0</v>
      </c>
      <c r="G40" s="16">
        <f>VLOOKUP($A40,[1]Data!$A$5:$IV$270,63,FALSE)</f>
        <v>0</v>
      </c>
      <c r="H40" s="16">
        <f>VLOOKUP($A40,[1]Data!$A$5:$IV$270,64,FALSE)</f>
        <v>52.0477104187012</v>
      </c>
      <c r="I40" s="16">
        <f t="shared" si="1"/>
        <v>52.0477104187012</v>
      </c>
    </row>
    <row r="41" spans="1:9" x14ac:dyDescent="0.25">
      <c r="A41" s="6" t="s">
        <v>315</v>
      </c>
      <c r="B41" s="6" t="s">
        <v>223</v>
      </c>
      <c r="C41" s="6">
        <f>VLOOKUP(A41,'GDP Per Capita'!$A$2:$C$211,3,FALSE)</f>
        <v>1</v>
      </c>
      <c r="D41" s="16">
        <f>VLOOKUP($A41,[1]Data!$A$5:$IV$270,60,FALSE)</f>
        <v>54.6945190429688</v>
      </c>
      <c r="E41" s="16">
        <f>VLOOKUP($A41,[1]Data!$A$5:$IV$270,61,FALSE)</f>
        <v>56.044769287109403</v>
      </c>
      <c r="F41" s="16">
        <f>VLOOKUP($A41,[1]Data!$A$5:$IV$270,62,FALSE)</f>
        <v>55.373779296875</v>
      </c>
      <c r="G41" s="16">
        <f>VLOOKUP($A41,[1]Data!$A$5:$IV$270,63,FALSE)</f>
        <v>60.410549163818402</v>
      </c>
      <c r="H41" s="16">
        <f>VLOOKUP($A41,[1]Data!$A$5:$IV$270,64,FALSE)</f>
        <v>61.538101196289098</v>
      </c>
      <c r="I41" s="16">
        <f t="shared" si="1"/>
        <v>57.612343597412142</v>
      </c>
    </row>
    <row r="42" spans="1:9" x14ac:dyDescent="0.25">
      <c r="A42" s="6" t="s">
        <v>377</v>
      </c>
      <c r="B42" s="6" t="s">
        <v>343</v>
      </c>
      <c r="C42" s="6">
        <f>VLOOKUP(A42,'GDP Per Capita'!$A$2:$C$211,3,FALSE)</f>
        <v>1</v>
      </c>
      <c r="D42" s="16">
        <f>VLOOKUP($A42,[1]Data!$A$5:$IV$270,60,FALSE)</f>
        <v>75.687263488769503</v>
      </c>
      <c r="E42" s="16">
        <f>VLOOKUP($A42,[1]Data!$A$5:$IV$270,61,FALSE)</f>
        <v>75.360931396484403</v>
      </c>
      <c r="F42" s="16">
        <f>VLOOKUP($A42,[1]Data!$A$5:$IV$270,62,FALSE)</f>
        <v>0</v>
      </c>
      <c r="G42" s="16">
        <f>VLOOKUP($A42,[1]Data!$A$5:$IV$270,63,FALSE)</f>
        <v>0</v>
      </c>
      <c r="H42" s="16">
        <f>VLOOKUP($A42,[1]Data!$A$5:$IV$270,64,FALSE)</f>
        <v>0</v>
      </c>
      <c r="I42" s="16">
        <f t="shared" si="1"/>
        <v>75.524097442626953</v>
      </c>
    </row>
    <row r="43" spans="1:9" x14ac:dyDescent="0.25">
      <c r="A43" s="6" t="s">
        <v>325</v>
      </c>
      <c r="B43" s="6" t="s">
        <v>98</v>
      </c>
      <c r="C43" s="6">
        <f>VLOOKUP(A43,'GDP Per Capita'!$A$2:$C$211,3,FALSE)</f>
        <v>1</v>
      </c>
      <c r="D43" s="16">
        <f>VLOOKUP($A43,[1]Data!$A$5:$IV$270,60,FALSE)</f>
        <v>85.813720703125</v>
      </c>
      <c r="E43" s="16">
        <f>VLOOKUP($A43,[1]Data!$A$5:$IV$270,61,FALSE)</f>
        <v>0</v>
      </c>
      <c r="F43" s="16">
        <f>VLOOKUP($A43,[1]Data!$A$5:$IV$270,62,FALSE)</f>
        <v>87.746246337890597</v>
      </c>
      <c r="G43" s="16">
        <f>VLOOKUP($A43,[1]Data!$A$5:$IV$270,63,FALSE)</f>
        <v>100</v>
      </c>
      <c r="H43" s="16">
        <f>VLOOKUP($A43,[1]Data!$A$5:$IV$270,64,FALSE)</f>
        <v>87.842788696289105</v>
      </c>
      <c r="I43" s="16">
        <f t="shared" si="1"/>
        <v>90.350688934326186</v>
      </c>
    </row>
    <row r="44" spans="1:9" x14ac:dyDescent="0.25">
      <c r="A44" s="6" t="s">
        <v>181</v>
      </c>
      <c r="B44" s="6" t="s">
        <v>86</v>
      </c>
      <c r="C44" s="6">
        <f>VLOOKUP(A44,'GDP Per Capita'!$A$2:$C$211,3,FALSE)</f>
        <v>1</v>
      </c>
      <c r="D44" s="16">
        <f>VLOOKUP($A44,[1]Data!$A$5:$IV$270,60,FALSE)</f>
        <v>37.229541778564503</v>
      </c>
      <c r="E44" s="16">
        <f>VLOOKUP($A44,[1]Data!$A$5:$IV$270,61,FALSE)</f>
        <v>0</v>
      </c>
      <c r="F44" s="16">
        <f>VLOOKUP($A44,[1]Data!$A$5:$IV$270,62,FALSE)</f>
        <v>0</v>
      </c>
      <c r="G44" s="16">
        <f>VLOOKUP($A44,[1]Data!$A$5:$IV$270,63,FALSE)</f>
        <v>0</v>
      </c>
      <c r="H44" s="16">
        <f>VLOOKUP($A44,[1]Data!$A$5:$IV$270,64,FALSE)</f>
        <v>0</v>
      </c>
      <c r="I44" s="16">
        <f t="shared" si="1"/>
        <v>37.229541778564503</v>
      </c>
    </row>
    <row r="45" spans="1:9" x14ac:dyDescent="0.25">
      <c r="A45" s="6" t="s">
        <v>5</v>
      </c>
      <c r="B45" s="6" t="s">
        <v>212</v>
      </c>
      <c r="C45" s="6">
        <f>VLOOKUP(A45,'GDP Per Capita'!$A$2:$C$211,3,FALSE)</f>
        <v>1</v>
      </c>
      <c r="D45" s="16">
        <f>VLOOKUP($A45,[1]Data!$A$5:$IV$270,60,FALSE)</f>
        <v>63.590389251708999</v>
      </c>
      <c r="E45" s="16">
        <f>VLOOKUP($A45,[1]Data!$A$5:$IV$270,61,FALSE)</f>
        <v>62.9976615905762</v>
      </c>
      <c r="F45" s="16">
        <f>VLOOKUP($A45,[1]Data!$A$5:$IV$270,62,FALSE)</f>
        <v>64.0625</v>
      </c>
      <c r="G45" s="16">
        <f>VLOOKUP($A45,[1]Data!$A$5:$IV$270,63,FALSE)</f>
        <v>62.949188232421903</v>
      </c>
      <c r="H45" s="16">
        <f>VLOOKUP($A45,[1]Data!$A$5:$IV$270,64,FALSE)</f>
        <v>0</v>
      </c>
      <c r="I45" s="16">
        <f t="shared" si="1"/>
        <v>63.399934768676779</v>
      </c>
    </row>
    <row r="46" spans="1:9" x14ac:dyDescent="0.25">
      <c r="A46" s="6" t="s">
        <v>323</v>
      </c>
      <c r="B46" s="6" t="s">
        <v>331</v>
      </c>
      <c r="C46" s="6">
        <f>VLOOKUP(A46,'GDP Per Capita'!$A$2:$C$211,3,FALSE)</f>
        <v>2</v>
      </c>
      <c r="D46" s="16">
        <f>VLOOKUP($A46,[1]Data!$A$5:$IV$270,60,FALSE)</f>
        <v>96.174858093261705</v>
      </c>
      <c r="E46" s="16">
        <f>VLOOKUP($A46,[1]Data!$A$5:$IV$270,61,FALSE)</f>
        <v>96.606628417968807</v>
      </c>
      <c r="F46" s="16">
        <f>VLOOKUP($A46,[1]Data!$A$5:$IV$270,62,FALSE)</f>
        <v>96.8944091796875</v>
      </c>
      <c r="G46" s="16">
        <f>VLOOKUP($A46,[1]Data!$A$5:$IV$270,63,FALSE)</f>
        <v>96.551086425781307</v>
      </c>
      <c r="H46" s="16">
        <f>VLOOKUP($A46,[1]Data!$A$5:$IV$270,64,FALSE)</f>
        <v>95.982048034667997</v>
      </c>
      <c r="I46" s="16">
        <f t="shared" si="1"/>
        <v>96.441806030273455</v>
      </c>
    </row>
    <row r="47" spans="1:9" x14ac:dyDescent="0.25">
      <c r="A47" s="6" t="s">
        <v>418</v>
      </c>
      <c r="B47" s="6" t="s">
        <v>72</v>
      </c>
      <c r="C47" s="6">
        <f>VLOOKUP(A47,'GDP Per Capita'!$A$2:$C$211,3,FALSE)</f>
        <v>1</v>
      </c>
      <c r="D47" s="16">
        <f>VLOOKUP($A47,[1]Data!$A$5:$IV$270,60,FALSE)</f>
        <v>0</v>
      </c>
      <c r="E47" s="16">
        <f>VLOOKUP($A47,[1]Data!$A$5:$IV$270,61,FALSE)</f>
        <v>0</v>
      </c>
      <c r="F47" s="16">
        <f>VLOOKUP($A47,[1]Data!$A$5:$IV$270,62,FALSE)</f>
        <v>69.831047058105497</v>
      </c>
      <c r="G47" s="16">
        <f>VLOOKUP($A47,[1]Data!$A$5:$IV$270,63,FALSE)</f>
        <v>0</v>
      </c>
      <c r="H47" s="16">
        <f>VLOOKUP($A47,[1]Data!$A$5:$IV$270,64,FALSE)</f>
        <v>73.133438110351605</v>
      </c>
      <c r="I47" s="16">
        <f t="shared" si="1"/>
        <v>71.482242584228544</v>
      </c>
    </row>
    <row r="48" spans="1:9" x14ac:dyDescent="0.25">
      <c r="A48" s="6" t="s">
        <v>322</v>
      </c>
      <c r="B48" s="6" t="s">
        <v>292</v>
      </c>
      <c r="C48" s="6">
        <f>VLOOKUP(A48,'GDP Per Capita'!$A$2:$C$211,3,FALSE)</f>
        <v>1</v>
      </c>
      <c r="D48" s="16">
        <f>VLOOKUP($A48,[1]Data!$A$5:$IV$270,60,FALSE)</f>
        <v>100</v>
      </c>
      <c r="E48" s="16">
        <f>VLOOKUP($A48,[1]Data!$A$5:$IV$270,61,FALSE)</f>
        <v>100</v>
      </c>
      <c r="F48" s="16">
        <f>VLOOKUP($A48,[1]Data!$A$5:$IV$270,62,FALSE)</f>
        <v>100</v>
      </c>
      <c r="G48" s="16">
        <f>VLOOKUP($A48,[1]Data!$A$5:$IV$270,63,FALSE)</f>
        <v>0</v>
      </c>
      <c r="H48" s="16">
        <f>VLOOKUP($A48,[1]Data!$A$5:$IV$270,64,FALSE)</f>
        <v>0</v>
      </c>
      <c r="I48" s="16">
        <f t="shared" si="1"/>
        <v>100</v>
      </c>
    </row>
    <row r="49" spans="1:9" x14ac:dyDescent="0.25">
      <c r="A49" s="6" t="s">
        <v>66</v>
      </c>
      <c r="B49" s="6" t="s">
        <v>359</v>
      </c>
      <c r="C49" s="6">
        <f>VLOOKUP(A49,'GDP Per Capita'!$A$2:$C$211,3,FALSE)</f>
        <v>1</v>
      </c>
      <c r="D49" s="16">
        <f>VLOOKUP($A49,[1]Data!$A$5:$IV$270,60,FALSE)</f>
        <v>93.376251220703097</v>
      </c>
      <c r="E49" s="16">
        <f>VLOOKUP($A49,[1]Data!$A$5:$IV$270,61,FALSE)</f>
        <v>96.207511901855497</v>
      </c>
      <c r="F49" s="16">
        <f>VLOOKUP($A49,[1]Data!$A$5:$IV$270,62,FALSE)</f>
        <v>95.495216369628906</v>
      </c>
      <c r="G49" s="16">
        <f>VLOOKUP($A49,[1]Data!$A$5:$IV$270,63,FALSE)</f>
        <v>100</v>
      </c>
      <c r="H49" s="16">
        <f>VLOOKUP($A49,[1]Data!$A$5:$IV$270,64,FALSE)</f>
        <v>100</v>
      </c>
      <c r="I49" s="16">
        <f t="shared" si="1"/>
        <v>97.015795898437503</v>
      </c>
    </row>
    <row r="50" spans="1:9" x14ac:dyDescent="0.25">
      <c r="A50" s="6" t="s">
        <v>257</v>
      </c>
      <c r="B50" s="6" t="s">
        <v>14</v>
      </c>
      <c r="C50" s="6">
        <f>VLOOKUP(A50,'GDP Per Capita'!$A$2:$C$211,3,FALSE)</f>
        <v>1</v>
      </c>
      <c r="D50" s="16">
        <f>VLOOKUP($A50,[1]Data!$A$5:$IV$270,60,FALSE)</f>
        <v>0</v>
      </c>
      <c r="E50" s="16">
        <f>VLOOKUP($A50,[1]Data!$A$5:$IV$270,61,FALSE)</f>
        <v>100</v>
      </c>
      <c r="F50" s="16">
        <f>VLOOKUP($A50,[1]Data!$A$5:$IV$270,62,FALSE)</f>
        <v>100</v>
      </c>
      <c r="G50" s="16">
        <f>VLOOKUP($A50,[1]Data!$A$5:$IV$270,63,FALSE)</f>
        <v>100</v>
      </c>
      <c r="H50" s="16">
        <f>VLOOKUP($A50,[1]Data!$A$5:$IV$270,64,FALSE)</f>
        <v>100</v>
      </c>
      <c r="I50" s="16">
        <f t="shared" si="1"/>
        <v>100</v>
      </c>
    </row>
    <row r="51" spans="1:9" x14ac:dyDescent="0.25">
      <c r="A51" s="6" t="s">
        <v>361</v>
      </c>
      <c r="B51" s="6" t="s">
        <v>235</v>
      </c>
      <c r="C51" s="6">
        <f>VLOOKUP(A51,'GDP Per Capita'!$A$2:$C$211,3,FALSE)</f>
        <v>1</v>
      </c>
      <c r="D51" s="16">
        <f>VLOOKUP($A51,[1]Data!$A$5:$IV$270,60,FALSE)</f>
        <v>100</v>
      </c>
      <c r="E51" s="16">
        <f>VLOOKUP($A51,[1]Data!$A$5:$IV$270,61,FALSE)</f>
        <v>100</v>
      </c>
      <c r="F51" s="16">
        <f>VLOOKUP($A51,[1]Data!$A$5:$IV$270,62,FALSE)</f>
        <v>100</v>
      </c>
      <c r="G51" s="16">
        <f>VLOOKUP($A51,[1]Data!$A$5:$IV$270,63,FALSE)</f>
        <v>100</v>
      </c>
      <c r="H51" s="16">
        <f>VLOOKUP($A51,[1]Data!$A$5:$IV$270,64,FALSE)</f>
        <v>100</v>
      </c>
      <c r="I51" s="16">
        <f t="shared" si="1"/>
        <v>100</v>
      </c>
    </row>
    <row r="52" spans="1:9" x14ac:dyDescent="0.25">
      <c r="A52" s="6" t="s">
        <v>317</v>
      </c>
      <c r="B52" s="6" t="s">
        <v>410</v>
      </c>
      <c r="C52" s="6">
        <f>VLOOKUP(A52,'GDP Per Capita'!$A$2:$C$211,3,FALSE)</f>
        <v>1</v>
      </c>
      <c r="D52" s="16">
        <f>VLOOKUP($A52,[1]Data!$A$5:$IV$270,60,FALSE)</f>
        <v>92.784156799316406</v>
      </c>
      <c r="E52" s="16">
        <f>VLOOKUP($A52,[1]Data!$A$5:$IV$270,61,FALSE)</f>
        <v>94.992012023925795</v>
      </c>
      <c r="F52" s="16">
        <f>VLOOKUP($A52,[1]Data!$A$5:$IV$270,62,FALSE)</f>
        <v>95.430130004882798</v>
      </c>
      <c r="G52" s="16">
        <f>VLOOKUP($A52,[1]Data!$A$5:$IV$270,63,FALSE)</f>
        <v>0</v>
      </c>
      <c r="H52" s="16">
        <f>VLOOKUP($A52,[1]Data!$A$5:$IV$270,64,FALSE)</f>
        <v>0</v>
      </c>
      <c r="I52" s="16">
        <f t="shared" si="1"/>
        <v>94.402099609375</v>
      </c>
    </row>
    <row r="53" spans="1:9" x14ac:dyDescent="0.25">
      <c r="A53" s="6" t="s">
        <v>192</v>
      </c>
      <c r="B53" s="6" t="s">
        <v>20</v>
      </c>
      <c r="C53" s="6">
        <f>VLOOKUP(A53,'GDP Per Capita'!$A$2:$C$211,3,FALSE)</f>
        <v>1</v>
      </c>
      <c r="D53" s="16">
        <f>VLOOKUP($A53,[1]Data!$A$5:$IV$270,60,FALSE)</f>
        <v>100</v>
      </c>
      <c r="E53" s="16">
        <f>VLOOKUP($A53,[1]Data!$A$5:$IV$270,61,FALSE)</f>
        <v>100</v>
      </c>
      <c r="F53" s="16">
        <f>VLOOKUP($A53,[1]Data!$A$5:$IV$270,62,FALSE)</f>
        <v>100</v>
      </c>
      <c r="G53" s="16">
        <f>VLOOKUP($A53,[1]Data!$A$5:$IV$270,63,FALSE)</f>
        <v>100</v>
      </c>
      <c r="H53" s="16">
        <f>VLOOKUP($A53,[1]Data!$A$5:$IV$270,64,FALSE)</f>
        <v>100</v>
      </c>
      <c r="I53" s="16">
        <f t="shared" si="1"/>
        <v>100</v>
      </c>
    </row>
    <row r="54" spans="1:9" x14ac:dyDescent="0.25">
      <c r="A54" s="6" t="s">
        <v>180</v>
      </c>
      <c r="B54" s="6" t="s">
        <v>163</v>
      </c>
      <c r="C54" s="6">
        <f>VLOOKUP(A54,'GDP Per Capita'!$A$2:$C$211,3,FALSE)</f>
        <v>1</v>
      </c>
      <c r="D54" s="16">
        <f>VLOOKUP($A54,[1]Data!$A$5:$IV$270,60,FALSE)</f>
        <v>78.821662902832003</v>
      </c>
      <c r="E54" s="16">
        <f>VLOOKUP($A54,[1]Data!$A$5:$IV$270,61,FALSE)</f>
        <v>72.713409423828097</v>
      </c>
      <c r="F54" s="16">
        <f>VLOOKUP($A54,[1]Data!$A$5:$IV$270,62,FALSE)</f>
        <v>0</v>
      </c>
      <c r="G54" s="16">
        <f>VLOOKUP($A54,[1]Data!$A$5:$IV$270,63,FALSE)</f>
        <v>0</v>
      </c>
      <c r="H54" s="16">
        <f>VLOOKUP($A54,[1]Data!$A$5:$IV$270,64,FALSE)</f>
        <v>0</v>
      </c>
      <c r="I54" s="16">
        <f t="shared" si="1"/>
        <v>75.76753616333005</v>
      </c>
    </row>
    <row r="55" spans="1:9" x14ac:dyDescent="0.25">
      <c r="A55" s="6" t="s">
        <v>172</v>
      </c>
      <c r="B55" s="6" t="s">
        <v>51</v>
      </c>
      <c r="C55" s="6">
        <f>VLOOKUP(A55,'GDP Per Capita'!$A$2:$C$211,3,FALSE)</f>
        <v>1</v>
      </c>
      <c r="D55" s="16">
        <f>VLOOKUP($A55,[1]Data!$A$5:$IV$270,60,FALSE)</f>
        <v>71.823196411132798</v>
      </c>
      <c r="E55" s="16">
        <f>VLOOKUP($A55,[1]Data!$A$5:$IV$270,61,FALSE)</f>
        <v>72.010177612304702</v>
      </c>
      <c r="F55" s="16">
        <f>VLOOKUP($A55,[1]Data!$A$5:$IV$270,62,FALSE)</f>
        <v>0</v>
      </c>
      <c r="G55" s="16">
        <f>VLOOKUP($A55,[1]Data!$A$5:$IV$270,63,FALSE)</f>
        <v>0</v>
      </c>
      <c r="H55" s="16">
        <f>VLOOKUP($A55,[1]Data!$A$5:$IV$270,64,FALSE)</f>
        <v>0</v>
      </c>
      <c r="I55" s="16">
        <f t="shared" si="1"/>
        <v>71.91668701171875</v>
      </c>
    </row>
    <row r="56" spans="1:9" x14ac:dyDescent="0.25">
      <c r="A56" s="6" t="s">
        <v>224</v>
      </c>
      <c r="B56" s="6" t="s">
        <v>137</v>
      </c>
      <c r="C56" s="6">
        <f>VLOOKUP(A56,'GDP Per Capita'!$A$2:$C$211,3,FALSE)</f>
        <v>2</v>
      </c>
      <c r="D56" s="16">
        <f>VLOOKUP($A56,[1]Data!$A$5:$IV$270,60,FALSE)</f>
        <v>78.933242797851605</v>
      </c>
      <c r="E56" s="16">
        <f>VLOOKUP($A56,[1]Data!$A$5:$IV$270,61,FALSE)</f>
        <v>0</v>
      </c>
      <c r="F56" s="16">
        <f>VLOOKUP($A56,[1]Data!$A$5:$IV$270,62,FALSE)</f>
        <v>0</v>
      </c>
      <c r="G56" s="16">
        <f>VLOOKUP($A56,[1]Data!$A$5:$IV$270,63,FALSE)</f>
        <v>0</v>
      </c>
      <c r="H56" s="16">
        <f>VLOOKUP($A56,[1]Data!$A$5:$IV$270,64,FALSE)</f>
        <v>0</v>
      </c>
      <c r="I56" s="16">
        <f t="shared" si="1"/>
        <v>78.933242797851605</v>
      </c>
    </row>
    <row r="57" spans="1:9" x14ac:dyDescent="0.25">
      <c r="A57" s="6" t="s">
        <v>164</v>
      </c>
      <c r="B57" s="6" t="s">
        <v>327</v>
      </c>
      <c r="C57" s="6">
        <f>VLOOKUP(A57,'GDP Per Capita'!$A$2:$C$211,3,FALSE)</f>
        <v>1</v>
      </c>
      <c r="D57" s="16">
        <f>VLOOKUP($A57,[1]Data!$A$5:$IV$270,60,FALSE)</f>
        <v>98.426399230957003</v>
      </c>
      <c r="E57" s="16">
        <f>VLOOKUP($A57,[1]Data!$A$5:$IV$270,61,FALSE)</f>
        <v>97.496467590332003</v>
      </c>
      <c r="F57" s="16">
        <f>VLOOKUP($A57,[1]Data!$A$5:$IV$270,62,FALSE)</f>
        <v>97.016899108886705</v>
      </c>
      <c r="G57" s="16">
        <f>VLOOKUP($A57,[1]Data!$A$5:$IV$270,63,FALSE)</f>
        <v>97.016960144042997</v>
      </c>
      <c r="H57" s="16">
        <f>VLOOKUP($A57,[1]Data!$A$5:$IV$270,64,FALSE)</f>
        <v>96.910087585449205</v>
      </c>
      <c r="I57" s="16">
        <f t="shared" si="1"/>
        <v>97.373362731933597</v>
      </c>
    </row>
    <row r="58" spans="1:9" x14ac:dyDescent="0.25">
      <c r="A58" s="6" t="s">
        <v>81</v>
      </c>
      <c r="B58" s="6" t="s">
        <v>157</v>
      </c>
      <c r="C58" s="6">
        <f>VLOOKUP(A58,'GDP Per Capita'!$A$2:$C$211,3,FALSE)</f>
        <v>1</v>
      </c>
      <c r="D58" s="16">
        <f>VLOOKUP($A58,[1]Data!$A$5:$IV$270,60,FALSE)</f>
        <v>0</v>
      </c>
      <c r="E58" s="16">
        <f>VLOOKUP($A58,[1]Data!$A$5:$IV$270,61,FALSE)</f>
        <v>0</v>
      </c>
      <c r="F58" s="16">
        <f>VLOOKUP($A58,[1]Data!$A$5:$IV$270,62,FALSE)</f>
        <v>70.170021057128906</v>
      </c>
      <c r="G58" s="16">
        <f>VLOOKUP($A58,[1]Data!$A$5:$IV$270,63,FALSE)</f>
        <v>0</v>
      </c>
      <c r="H58" s="16">
        <f>VLOOKUP($A58,[1]Data!$A$5:$IV$270,64,FALSE)</f>
        <v>0</v>
      </c>
      <c r="I58" s="16">
        <f t="shared" si="1"/>
        <v>70.170021057128906</v>
      </c>
    </row>
    <row r="59" spans="1:9" x14ac:dyDescent="0.25">
      <c r="A59" s="6" t="s">
        <v>237</v>
      </c>
      <c r="B59" s="6" t="s">
        <v>275</v>
      </c>
      <c r="C59" s="6">
        <f>VLOOKUP(A59,'GDP Per Capita'!$A$2:$C$211,3,FALSE)</f>
        <v>1</v>
      </c>
      <c r="D59" s="16">
        <f>VLOOKUP($A59,[1]Data!$A$5:$IV$270,60,FALSE)</f>
        <v>86.225799560546903</v>
      </c>
      <c r="E59" s="16">
        <f>VLOOKUP($A59,[1]Data!$A$5:$IV$270,61,FALSE)</f>
        <v>85.041740417480497</v>
      </c>
      <c r="F59" s="16">
        <f>VLOOKUP($A59,[1]Data!$A$5:$IV$270,62,FALSE)</f>
        <v>85.479110717773395</v>
      </c>
      <c r="G59" s="16">
        <f>VLOOKUP($A59,[1]Data!$A$5:$IV$270,63,FALSE)</f>
        <v>83.051193237304702</v>
      </c>
      <c r="H59" s="16">
        <f>VLOOKUP($A59,[1]Data!$A$5:$IV$270,64,FALSE)</f>
        <v>83.328033447265597</v>
      </c>
      <c r="I59" s="16">
        <f t="shared" si="1"/>
        <v>84.625175476074219</v>
      </c>
    </row>
    <row r="60" spans="1:9" x14ac:dyDescent="0.25">
      <c r="A60" s="6" t="s">
        <v>239</v>
      </c>
      <c r="B60" s="6" t="s">
        <v>229</v>
      </c>
      <c r="C60" s="6">
        <f>VLOOKUP(A60,'GDP Per Capita'!$A$2:$C$211,3,FALSE)</f>
        <v>1</v>
      </c>
      <c r="D60" s="16">
        <f>VLOOKUP($A60,[1]Data!$A$5:$IV$270,60,FALSE)</f>
        <v>79.158279418945298</v>
      </c>
      <c r="E60" s="16">
        <f>VLOOKUP($A60,[1]Data!$A$5:$IV$270,61,FALSE)</f>
        <v>86.525688171386705</v>
      </c>
      <c r="F60" s="16">
        <f>VLOOKUP($A60,[1]Data!$A$5:$IV$270,62,FALSE)</f>
        <v>0</v>
      </c>
      <c r="G60" s="16">
        <f>VLOOKUP($A60,[1]Data!$A$5:$IV$270,63,FALSE)</f>
        <v>0</v>
      </c>
      <c r="H60" s="16">
        <f>VLOOKUP($A60,[1]Data!$A$5:$IV$270,64,FALSE)</f>
        <v>0</v>
      </c>
      <c r="I60" s="16">
        <f t="shared" si="1"/>
        <v>82.841983795166001</v>
      </c>
    </row>
    <row r="61" spans="1:9" x14ac:dyDescent="0.25">
      <c r="A61" s="6" t="s">
        <v>73</v>
      </c>
      <c r="B61" s="6" t="s">
        <v>284</v>
      </c>
      <c r="C61" s="6">
        <f>VLOOKUP(A61,'GDP Per Capita'!$A$2:$C$211,3,FALSE)</f>
        <v>1</v>
      </c>
      <c r="D61" s="16">
        <f>VLOOKUP($A61,[1]Data!$A$5:$IV$270,60,FALSE)</f>
        <v>100</v>
      </c>
      <c r="E61" s="16">
        <f>VLOOKUP($A61,[1]Data!$A$5:$IV$270,61,FALSE)</f>
        <v>100</v>
      </c>
      <c r="F61" s="16">
        <f>VLOOKUP($A61,[1]Data!$A$5:$IV$270,62,FALSE)</f>
        <v>100</v>
      </c>
      <c r="G61" s="16">
        <f>VLOOKUP($A61,[1]Data!$A$5:$IV$270,63,FALSE)</f>
        <v>100</v>
      </c>
      <c r="H61" s="16">
        <f>VLOOKUP($A61,[1]Data!$A$5:$IV$270,64,FALSE)</f>
        <v>100</v>
      </c>
      <c r="I61" s="16">
        <f t="shared" si="1"/>
        <v>100</v>
      </c>
    </row>
    <row r="62" spans="1:9" x14ac:dyDescent="0.25">
      <c r="A62" s="6" t="s">
        <v>161</v>
      </c>
      <c r="B62" s="6" t="s">
        <v>360</v>
      </c>
      <c r="C62" s="6">
        <f>VLOOKUP(A62,'GDP Per Capita'!$A$2:$C$211,3,FALSE)</f>
        <v>2</v>
      </c>
      <c r="D62" s="16">
        <f>VLOOKUP($A62,[1]Data!$A$5:$IV$270,60,FALSE)</f>
        <v>96.167251586914105</v>
      </c>
      <c r="E62" s="16">
        <f>VLOOKUP($A62,[1]Data!$A$5:$IV$270,61,FALSE)</f>
        <v>97.589103698730497</v>
      </c>
      <c r="F62" s="16">
        <f>VLOOKUP($A62,[1]Data!$A$5:$IV$270,62,FALSE)</f>
        <v>98.194770812988295</v>
      </c>
      <c r="G62" s="16">
        <f>VLOOKUP($A62,[1]Data!$A$5:$IV$270,63,FALSE)</f>
        <v>98.523490905761705</v>
      </c>
      <c r="H62" s="16">
        <f>VLOOKUP($A62,[1]Data!$A$5:$IV$270,64,FALSE)</f>
        <v>98.917572021484403</v>
      </c>
      <c r="I62" s="16">
        <f t="shared" si="1"/>
        <v>97.878437805175807</v>
      </c>
    </row>
    <row r="63" spans="1:9" x14ac:dyDescent="0.25">
      <c r="A63" s="6" t="s">
        <v>267</v>
      </c>
      <c r="B63" s="6" t="s">
        <v>336</v>
      </c>
      <c r="C63" s="6">
        <f>VLOOKUP(A63,'GDP Per Capita'!$A$2:$C$211,3,FALSE)</f>
        <v>1</v>
      </c>
      <c r="D63" s="16">
        <f>VLOOKUP($A63,[1]Data!$A$5:$IV$270,60,FALSE)</f>
        <v>100</v>
      </c>
      <c r="E63" s="16">
        <f>VLOOKUP($A63,[1]Data!$A$5:$IV$270,61,FALSE)</f>
        <v>100</v>
      </c>
      <c r="F63" s="16">
        <f>VLOOKUP($A63,[1]Data!$A$5:$IV$270,62,FALSE)</f>
        <v>100</v>
      </c>
      <c r="G63" s="16">
        <f>VLOOKUP($A63,[1]Data!$A$5:$IV$270,63,FALSE)</f>
        <v>100</v>
      </c>
      <c r="H63" s="16">
        <f>VLOOKUP($A63,[1]Data!$A$5:$IV$270,64,FALSE)</f>
        <v>100</v>
      </c>
      <c r="I63" s="16">
        <f t="shared" si="1"/>
        <v>100</v>
      </c>
    </row>
    <row r="64" spans="1:9" x14ac:dyDescent="0.25">
      <c r="A64" s="6" t="s">
        <v>111</v>
      </c>
      <c r="B64" s="6" t="s">
        <v>57</v>
      </c>
      <c r="C64" s="6">
        <f>VLOOKUP(A64,'GDP Per Capita'!$A$2:$C$211,3,FALSE)</f>
        <v>3</v>
      </c>
      <c r="D64" s="16">
        <f>VLOOKUP($A64,[1]Data!$A$5:$IV$270,60,FALSE)</f>
        <v>0</v>
      </c>
      <c r="E64" s="16">
        <f>VLOOKUP($A64,[1]Data!$A$5:$IV$270,61,FALSE)</f>
        <v>0</v>
      </c>
      <c r="F64" s="16">
        <f>VLOOKUP($A64,[1]Data!$A$5:$IV$270,62,FALSE)</f>
        <v>0</v>
      </c>
      <c r="G64" s="16">
        <f>VLOOKUP($A64,[1]Data!$A$5:$IV$270,63,FALSE)</f>
        <v>0</v>
      </c>
      <c r="H64" s="16">
        <f>VLOOKUP($A64,[1]Data!$A$5:$IV$270,64,FALSE)</f>
        <v>63.529411315917997</v>
      </c>
      <c r="I64" s="16">
        <f t="shared" si="1"/>
        <v>63.529411315917997</v>
      </c>
    </row>
    <row r="65" spans="1:9" x14ac:dyDescent="0.25">
      <c r="A65" s="6" t="s">
        <v>31</v>
      </c>
      <c r="B65" s="6" t="s">
        <v>271</v>
      </c>
      <c r="C65" s="6">
        <f>VLOOKUP(A65,'GDP Per Capita'!$A$2:$C$211,3,FALSE)</f>
        <v>1</v>
      </c>
      <c r="D65" s="16">
        <f>VLOOKUP($A65,[1]Data!$A$5:$IV$270,60,FALSE)</f>
        <v>100</v>
      </c>
      <c r="E65" s="16">
        <f>VLOOKUP($A65,[1]Data!$A$5:$IV$270,61,FALSE)</f>
        <v>99.165931701660199</v>
      </c>
      <c r="F65" s="16">
        <f>VLOOKUP($A65,[1]Data!$A$5:$IV$270,62,FALSE)</f>
        <v>99.086288452148395</v>
      </c>
      <c r="G65" s="16">
        <f>VLOOKUP($A65,[1]Data!$A$5:$IV$270,63,FALSE)</f>
        <v>98.976852416992202</v>
      </c>
      <c r="H65" s="16">
        <f>VLOOKUP($A65,[1]Data!$A$5:$IV$270,64,FALSE)</f>
        <v>100</v>
      </c>
      <c r="I65" s="16">
        <f t="shared" si="1"/>
        <v>99.445814514160162</v>
      </c>
    </row>
    <row r="66" spans="1:9" x14ac:dyDescent="0.25">
      <c r="A66" s="6" t="s">
        <v>96</v>
      </c>
      <c r="B66" s="6" t="s">
        <v>77</v>
      </c>
      <c r="C66" s="6">
        <f>VLOOKUP(A66,'GDP Per Capita'!$A$2:$C$211,3,FALSE)</f>
        <v>1</v>
      </c>
      <c r="D66" s="16">
        <f>VLOOKUP($A66,[1]Data!$A$5:$IV$270,60,FALSE)</f>
        <v>15.0726404190063</v>
      </c>
      <c r="E66" s="16">
        <f>VLOOKUP($A66,[1]Data!$A$5:$IV$270,61,FALSE)</f>
        <v>14.874290466308601</v>
      </c>
      <c r="F66" s="16">
        <f>VLOOKUP($A66,[1]Data!$A$5:$IV$270,62,FALSE)</f>
        <v>14.837430000305201</v>
      </c>
      <c r="G66" s="16">
        <f>VLOOKUP($A66,[1]Data!$A$5:$IV$270,63,FALSE)</f>
        <v>14.707980155944799</v>
      </c>
      <c r="H66" s="16">
        <f>VLOOKUP($A66,[1]Data!$A$5:$IV$270,64,FALSE)</f>
        <v>15.268969535827599</v>
      </c>
      <c r="I66" s="16">
        <f t="shared" si="1"/>
        <v>14.952262115478499</v>
      </c>
    </row>
    <row r="67" spans="1:9" x14ac:dyDescent="0.25">
      <c r="A67" s="6" t="s">
        <v>130</v>
      </c>
      <c r="B67" s="6" t="s">
        <v>367</v>
      </c>
      <c r="C67" s="6">
        <f>VLOOKUP(A67,'GDP Per Capita'!$A$2:$C$211,3,FALSE)</f>
        <v>1</v>
      </c>
      <c r="D67" s="16">
        <f>VLOOKUP($A67,[1]Data!$A$5:$IV$270,60,FALSE)</f>
        <v>82.797546386718807</v>
      </c>
      <c r="E67" s="16">
        <f>VLOOKUP($A67,[1]Data!$A$5:$IV$270,61,FALSE)</f>
        <v>85.724372863769503</v>
      </c>
      <c r="F67" s="16">
        <f>VLOOKUP($A67,[1]Data!$A$5:$IV$270,62,FALSE)</f>
        <v>90.134529113769503</v>
      </c>
      <c r="G67" s="16">
        <f>VLOOKUP($A67,[1]Data!$A$5:$IV$270,63,FALSE)</f>
        <v>91.859451293945298</v>
      </c>
      <c r="H67" s="16">
        <f>VLOOKUP($A67,[1]Data!$A$5:$IV$270,64,FALSE)</f>
        <v>88.827690124511705</v>
      </c>
      <c r="I67" s="16">
        <f t="shared" si="1"/>
        <v>87.868717956542966</v>
      </c>
    </row>
    <row r="68" spans="1:9" x14ac:dyDescent="0.25">
      <c r="A68" s="6" t="s">
        <v>208</v>
      </c>
      <c r="B68" s="6" t="s">
        <v>376</v>
      </c>
      <c r="C68" s="6">
        <f>VLOOKUP(A68,'GDP Per Capita'!$A$2:$C$211,3,FALSE)</f>
        <v>1</v>
      </c>
      <c r="D68" s="16">
        <f>VLOOKUP($A68,[1]Data!$A$5:$IV$270,60,FALSE)</f>
        <v>93.941589355468807</v>
      </c>
      <c r="E68" s="16">
        <f>VLOOKUP($A68,[1]Data!$A$5:$IV$270,61,FALSE)</f>
        <v>94.591346740722699</v>
      </c>
      <c r="F68" s="16">
        <f>VLOOKUP($A68,[1]Data!$A$5:$IV$270,62,FALSE)</f>
        <v>94.811470031738295</v>
      </c>
      <c r="G68" s="16">
        <f>VLOOKUP($A68,[1]Data!$A$5:$IV$270,63,FALSE)</f>
        <v>95.340850830078097</v>
      </c>
      <c r="H68" s="16">
        <f>VLOOKUP($A68,[1]Data!$A$5:$IV$270,64,FALSE)</f>
        <v>0</v>
      </c>
      <c r="I68" s="16">
        <f t="shared" si="1"/>
        <v>94.671314239501982</v>
      </c>
    </row>
    <row r="69" spans="1:9" x14ac:dyDescent="0.25">
      <c r="A69" s="6" t="s">
        <v>316</v>
      </c>
      <c r="B69" s="6" t="s">
        <v>213</v>
      </c>
      <c r="C69" s="6">
        <f>VLOOKUP(A69,'GDP Per Capita'!$A$2:$C$211,3,FALSE)</f>
        <v>2</v>
      </c>
      <c r="D69" s="16">
        <f>VLOOKUP($A69,[1]Data!$A$5:$IV$270,60,FALSE)</f>
        <v>84.669128417968807</v>
      </c>
      <c r="E69" s="16">
        <f>VLOOKUP($A69,[1]Data!$A$5:$IV$270,61,FALSE)</f>
        <v>80.095199584960895</v>
      </c>
      <c r="F69" s="16">
        <f>VLOOKUP($A69,[1]Data!$A$5:$IV$270,62,FALSE)</f>
        <v>82.312782287597699</v>
      </c>
      <c r="G69" s="16">
        <f>VLOOKUP($A69,[1]Data!$A$5:$IV$270,63,FALSE)</f>
        <v>0</v>
      </c>
      <c r="H69" s="16">
        <f>VLOOKUP($A69,[1]Data!$A$5:$IV$270,64,FALSE)</f>
        <v>80.873817443847699</v>
      </c>
      <c r="I69" s="16">
        <f t="shared" si="1"/>
        <v>81.987731933593778</v>
      </c>
    </row>
    <row r="70" spans="1:9" x14ac:dyDescent="0.25">
      <c r="A70" s="6" t="s">
        <v>62</v>
      </c>
      <c r="B70" s="6" t="s">
        <v>41</v>
      </c>
      <c r="C70" s="6">
        <f>VLOOKUP(A70,'GDP Per Capita'!$A$2:$C$211,3,FALSE)</f>
        <v>1</v>
      </c>
      <c r="D70" s="16">
        <f>VLOOKUP($A70,[1]Data!$A$5:$IV$270,60,FALSE)</f>
        <v>0</v>
      </c>
      <c r="E70" s="16">
        <f>VLOOKUP($A70,[1]Data!$A$5:$IV$270,61,FALSE)</f>
        <v>0</v>
      </c>
      <c r="F70" s="16">
        <f>VLOOKUP($A70,[1]Data!$A$5:$IV$270,62,FALSE)</f>
        <v>0</v>
      </c>
      <c r="G70" s="16">
        <f>VLOOKUP($A70,[1]Data!$A$5:$IV$270,63,FALSE)</f>
        <v>95.336936950683594</v>
      </c>
      <c r="H70" s="16">
        <f>VLOOKUP($A70,[1]Data!$A$5:$IV$270,64,FALSE)</f>
        <v>0</v>
      </c>
      <c r="I70" s="16">
        <f t="shared" ref="I70:I119" si="2">AVERAGEIF(D70:H70,"&lt;&gt;0",D70:H70)</f>
        <v>95.336936950683594</v>
      </c>
    </row>
    <row r="71" spans="1:9" x14ac:dyDescent="0.25">
      <c r="A71" s="6" t="s">
        <v>393</v>
      </c>
      <c r="B71" s="6" t="s">
        <v>381</v>
      </c>
      <c r="C71" s="6">
        <f>VLOOKUP(A71,'GDP Per Capita'!$A$2:$C$211,3,FALSE)</f>
        <v>1</v>
      </c>
      <c r="D71" s="16">
        <f>VLOOKUP($A71,[1]Data!$A$5:$IV$270,60,FALSE)</f>
        <v>0</v>
      </c>
      <c r="E71" s="16">
        <f>VLOOKUP($A71,[1]Data!$A$5:$IV$270,61,FALSE)</f>
        <v>100</v>
      </c>
      <c r="F71" s="16">
        <f>VLOOKUP($A71,[1]Data!$A$5:$IV$270,62,FALSE)</f>
        <v>0</v>
      </c>
      <c r="G71" s="16">
        <f>VLOOKUP($A71,[1]Data!$A$5:$IV$270,63,FALSE)</f>
        <v>93.270172119140597</v>
      </c>
      <c r="H71" s="16">
        <f>VLOOKUP($A71,[1]Data!$A$5:$IV$270,64,FALSE)</f>
        <v>88.943740844726605</v>
      </c>
      <c r="I71" s="16">
        <f t="shared" si="2"/>
        <v>94.071304321289063</v>
      </c>
    </row>
    <row r="72" spans="1:9" x14ac:dyDescent="0.25">
      <c r="A72" s="6" t="s">
        <v>341</v>
      </c>
      <c r="B72" s="6" t="s">
        <v>122</v>
      </c>
      <c r="C72" s="6">
        <f>VLOOKUP(A72,'GDP Per Capita'!$A$2:$C$211,3,FALSE)</f>
        <v>1</v>
      </c>
      <c r="D72" s="16">
        <f>VLOOKUP($A72,[1]Data!$A$5:$IV$270,60,FALSE)</f>
        <v>93.243873596191406</v>
      </c>
      <c r="E72" s="16">
        <f>VLOOKUP($A72,[1]Data!$A$5:$IV$270,61,FALSE)</f>
        <v>95.143257141113295</v>
      </c>
      <c r="F72" s="16">
        <f>VLOOKUP($A72,[1]Data!$A$5:$IV$270,62,FALSE)</f>
        <v>97.192161560058594</v>
      </c>
      <c r="G72" s="16">
        <f>VLOOKUP($A72,[1]Data!$A$5:$IV$270,63,FALSE)</f>
        <v>97.246147155761705</v>
      </c>
      <c r="H72" s="16">
        <f>VLOOKUP($A72,[1]Data!$A$5:$IV$270,64,FALSE)</f>
        <v>97.957000732421903</v>
      </c>
      <c r="I72" s="16">
        <f t="shared" si="2"/>
        <v>96.156488037109369</v>
      </c>
    </row>
    <row r="73" spans="1:9" x14ac:dyDescent="0.25">
      <c r="A73" s="6" t="s">
        <v>263</v>
      </c>
      <c r="B73" s="6" t="s">
        <v>286</v>
      </c>
      <c r="C73" s="6">
        <f>VLOOKUP(A73,'GDP Per Capita'!$A$2:$C$211,3,FALSE)</f>
        <v>1</v>
      </c>
      <c r="D73" s="16">
        <f>VLOOKUP($A73,[1]Data!$A$5:$IV$270,60,FALSE)</f>
        <v>0</v>
      </c>
      <c r="E73" s="16">
        <f>VLOOKUP($A73,[1]Data!$A$5:$IV$270,61,FALSE)</f>
        <v>0</v>
      </c>
      <c r="F73" s="16">
        <f>VLOOKUP($A73,[1]Data!$A$5:$IV$270,62,FALSE)</f>
        <v>87.202308654785199</v>
      </c>
      <c r="G73" s="16">
        <f>VLOOKUP($A73,[1]Data!$A$5:$IV$270,63,FALSE)</f>
        <v>91.195861816406307</v>
      </c>
      <c r="H73" s="16">
        <f>VLOOKUP($A73,[1]Data!$A$5:$IV$270,64,FALSE)</f>
        <v>96.855079650878906</v>
      </c>
      <c r="I73" s="16">
        <f t="shared" si="2"/>
        <v>91.75108337402348</v>
      </c>
    </row>
    <row r="74" spans="1:9" x14ac:dyDescent="0.25">
      <c r="A74" s="6" t="s">
        <v>118</v>
      </c>
      <c r="B74" s="6" t="s">
        <v>7</v>
      </c>
      <c r="C74" s="6">
        <f>VLOOKUP(A74,'GDP Per Capita'!$A$2:$C$211,3,FALSE)</f>
        <v>1</v>
      </c>
      <c r="D74" s="16">
        <f>VLOOKUP($A74,[1]Data!$A$5:$IV$270,60,FALSE)</f>
        <v>100</v>
      </c>
      <c r="E74" s="16">
        <f>VLOOKUP($A74,[1]Data!$A$5:$IV$270,61,FALSE)</f>
        <v>100</v>
      </c>
      <c r="F74" s="16">
        <f>VLOOKUP($A74,[1]Data!$A$5:$IV$270,62,FALSE)</f>
        <v>100</v>
      </c>
      <c r="G74" s="16">
        <f>VLOOKUP($A74,[1]Data!$A$5:$IV$270,63,FALSE)</f>
        <v>100</v>
      </c>
      <c r="H74" s="16">
        <f>VLOOKUP($A74,[1]Data!$A$5:$IV$270,64,FALSE)</f>
        <v>100</v>
      </c>
      <c r="I74" s="16">
        <f t="shared" si="2"/>
        <v>100</v>
      </c>
    </row>
    <row r="75" spans="1:9" x14ac:dyDescent="0.25">
      <c r="A75" s="6" t="s">
        <v>197</v>
      </c>
      <c r="B75" s="6" t="s">
        <v>246</v>
      </c>
      <c r="C75" s="6">
        <f>VLOOKUP(A75,'GDP Per Capita'!$A$2:$C$211,3,FALSE)</f>
        <v>1</v>
      </c>
      <c r="D75" s="16">
        <f>VLOOKUP($A75,[1]Data!$A$5:$IV$270,60,FALSE)</f>
        <v>99.934387207031307</v>
      </c>
      <c r="E75" s="16">
        <f>VLOOKUP($A75,[1]Data!$A$5:$IV$270,61,FALSE)</f>
        <v>99.734519958496094</v>
      </c>
      <c r="F75" s="16">
        <f>VLOOKUP($A75,[1]Data!$A$5:$IV$270,62,FALSE)</f>
        <v>98.909492492675795</v>
      </c>
      <c r="G75" s="16">
        <f>VLOOKUP($A75,[1]Data!$A$5:$IV$270,63,FALSE)</f>
        <v>0</v>
      </c>
      <c r="H75" s="16">
        <f>VLOOKUP($A75,[1]Data!$A$5:$IV$270,64,FALSE)</f>
        <v>99.223747253417997</v>
      </c>
      <c r="I75" s="16">
        <f t="shared" si="2"/>
        <v>99.450536727905302</v>
      </c>
    </row>
    <row r="76" spans="1:9" x14ac:dyDescent="0.25">
      <c r="A76" s="6" t="s">
        <v>404</v>
      </c>
      <c r="B76" s="6" t="s">
        <v>116</v>
      </c>
      <c r="C76" s="6">
        <f>VLOOKUP(A76,'GDP Per Capita'!$A$2:$C$211,3,FALSE)</f>
        <v>1</v>
      </c>
      <c r="D76" s="16">
        <f>VLOOKUP($A76,[1]Data!$A$5:$IV$270,60,FALSE)</f>
        <v>87.430816650390597</v>
      </c>
      <c r="E76" s="16">
        <f>VLOOKUP($A76,[1]Data!$A$5:$IV$270,61,FALSE)</f>
        <v>86.325622558593807</v>
      </c>
      <c r="F76" s="16">
        <f>VLOOKUP($A76,[1]Data!$A$5:$IV$270,62,FALSE)</f>
        <v>86.574432373046903</v>
      </c>
      <c r="G76" s="16">
        <f>VLOOKUP($A76,[1]Data!$A$5:$IV$270,63,FALSE)</f>
        <v>89.577308654785199</v>
      </c>
      <c r="H76" s="16">
        <f>VLOOKUP($A76,[1]Data!$A$5:$IV$270,64,FALSE)</f>
        <v>91.818382263183594</v>
      </c>
      <c r="I76" s="16">
        <f t="shared" si="2"/>
        <v>88.34531250000002</v>
      </c>
    </row>
    <row r="77" spans="1:9" x14ac:dyDescent="0.25">
      <c r="A77" s="6" t="s">
        <v>156</v>
      </c>
      <c r="B77" s="6" t="s">
        <v>338</v>
      </c>
      <c r="C77" s="6">
        <f>VLOOKUP(A77,'GDP Per Capita'!$A$2:$C$211,3,FALSE)</f>
        <v>1</v>
      </c>
      <c r="D77" s="16">
        <f>VLOOKUP($A77,[1]Data!$A$5:$IV$270,60,FALSE)</f>
        <v>55.523601531982401</v>
      </c>
      <c r="E77" s="16">
        <f>VLOOKUP($A77,[1]Data!$A$5:$IV$270,61,FALSE)</f>
        <v>55.642101287841797</v>
      </c>
      <c r="F77" s="16">
        <f>VLOOKUP($A77,[1]Data!$A$5:$IV$270,62,FALSE)</f>
        <v>0</v>
      </c>
      <c r="G77" s="16">
        <f>VLOOKUP($A77,[1]Data!$A$5:$IV$270,63,FALSE)</f>
        <v>61.609279632568402</v>
      </c>
      <c r="H77" s="16">
        <f>VLOOKUP($A77,[1]Data!$A$5:$IV$270,64,FALSE)</f>
        <v>0</v>
      </c>
      <c r="I77" s="16">
        <f t="shared" si="2"/>
        <v>57.591660817464195</v>
      </c>
    </row>
    <row r="78" spans="1:9" x14ac:dyDescent="0.25">
      <c r="A78" s="6" t="s">
        <v>335</v>
      </c>
      <c r="B78" s="6" t="s">
        <v>147</v>
      </c>
      <c r="C78" s="6">
        <f>VLOOKUP(A78,'GDP Per Capita'!$A$2:$C$211,3,FALSE)</f>
        <v>1</v>
      </c>
      <c r="D78" s="16">
        <f>VLOOKUP($A78,[1]Data!$A$5:$IV$270,60,FALSE)</f>
        <v>0</v>
      </c>
      <c r="E78" s="16">
        <f>VLOOKUP($A78,[1]Data!$A$5:$IV$270,61,FALSE)</f>
        <v>0</v>
      </c>
      <c r="F78" s="16">
        <f>VLOOKUP($A78,[1]Data!$A$5:$IV$270,62,FALSE)</f>
        <v>0</v>
      </c>
      <c r="G78" s="16">
        <f>VLOOKUP($A78,[1]Data!$A$5:$IV$270,63,FALSE)</f>
        <v>62.176670074462898</v>
      </c>
      <c r="H78" s="16">
        <f>VLOOKUP($A78,[1]Data!$A$5:$IV$270,64,FALSE)</f>
        <v>0</v>
      </c>
      <c r="I78" s="16">
        <f t="shared" si="2"/>
        <v>62.176670074462898</v>
      </c>
    </row>
    <row r="79" spans="1:9" x14ac:dyDescent="0.25">
      <c r="A79" s="6" t="s">
        <v>23</v>
      </c>
      <c r="B79" s="6" t="s">
        <v>109</v>
      </c>
      <c r="C79" s="6">
        <f>VLOOKUP(A79,'GDP Per Capita'!$A$2:$C$211,3,FALSE)</f>
        <v>1</v>
      </c>
      <c r="D79" s="16">
        <f>VLOOKUP($A79,[1]Data!$A$5:$IV$270,60,FALSE)</f>
        <v>94.423072814941406</v>
      </c>
      <c r="E79" s="16">
        <f>VLOOKUP($A79,[1]Data!$A$5:$IV$270,61,FALSE)</f>
        <v>97.010810852050795</v>
      </c>
      <c r="F79" s="16">
        <f>VLOOKUP($A79,[1]Data!$A$5:$IV$270,62,FALSE)</f>
        <v>97.278518676757798</v>
      </c>
      <c r="G79" s="16">
        <f>VLOOKUP($A79,[1]Data!$A$5:$IV$270,63,FALSE)</f>
        <v>0</v>
      </c>
      <c r="H79" s="16">
        <f>VLOOKUP($A79,[1]Data!$A$5:$IV$270,64,FALSE)</f>
        <v>97.291061401367202</v>
      </c>
      <c r="I79" s="16">
        <f t="shared" si="2"/>
        <v>96.500865936279297</v>
      </c>
    </row>
    <row r="80" spans="1:9" x14ac:dyDescent="0.25">
      <c r="A80" s="6" t="s">
        <v>423</v>
      </c>
      <c r="B80" s="6" t="s">
        <v>409</v>
      </c>
      <c r="C80" s="6">
        <f>VLOOKUP(A80,'GDP Per Capita'!$A$2:$C$211,3,FALSE)</f>
        <v>1</v>
      </c>
      <c r="D80" s="16">
        <f>VLOOKUP($A80,[1]Data!$A$5:$IV$270,60,FALSE)</f>
        <v>0</v>
      </c>
      <c r="E80" s="16">
        <f>VLOOKUP($A80,[1]Data!$A$5:$IV$270,61,FALSE)</f>
        <v>100</v>
      </c>
      <c r="F80" s="16">
        <f>VLOOKUP($A80,[1]Data!$A$5:$IV$270,62,FALSE)</f>
        <v>0</v>
      </c>
      <c r="G80" s="16">
        <f>VLOOKUP($A80,[1]Data!$A$5:$IV$270,63,FALSE)</f>
        <v>0</v>
      </c>
      <c r="H80" s="16">
        <f>VLOOKUP($A80,[1]Data!$A$5:$IV$270,64,FALSE)</f>
        <v>0</v>
      </c>
      <c r="I80" s="16">
        <f t="shared" si="2"/>
        <v>100</v>
      </c>
    </row>
    <row r="81" spans="1:9" x14ac:dyDescent="0.25">
      <c r="A81" s="6" t="s">
        <v>59</v>
      </c>
      <c r="B81" s="6" t="s">
        <v>84</v>
      </c>
      <c r="C81" s="6">
        <f>VLOOKUP(A81,'GDP Per Capita'!$A$2:$C$211,3,FALSE)</f>
        <v>1</v>
      </c>
      <c r="D81" s="16">
        <f>VLOOKUP($A81,[1]Data!$A$5:$IV$270,60,FALSE)</f>
        <v>0</v>
      </c>
      <c r="E81" s="16">
        <f>VLOOKUP($A81,[1]Data!$A$5:$IV$270,61,FALSE)</f>
        <v>0</v>
      </c>
      <c r="F81" s="16">
        <f>VLOOKUP($A81,[1]Data!$A$5:$IV$270,62,FALSE)</f>
        <v>100</v>
      </c>
      <c r="G81" s="16">
        <f>VLOOKUP($A81,[1]Data!$A$5:$IV$270,63,FALSE)</f>
        <v>100</v>
      </c>
      <c r="H81" s="16">
        <f>VLOOKUP($A81,[1]Data!$A$5:$IV$270,64,FALSE)</f>
        <v>100</v>
      </c>
      <c r="I81" s="16">
        <f t="shared" si="2"/>
        <v>100</v>
      </c>
    </row>
    <row r="82" spans="1:9" x14ac:dyDescent="0.25">
      <c r="A82" s="6" t="s">
        <v>278</v>
      </c>
      <c r="B82" s="6" t="s">
        <v>17</v>
      </c>
      <c r="C82" s="6">
        <f>VLOOKUP(A82,'GDP Per Capita'!$A$2:$C$211,3,FALSE)</f>
        <v>1</v>
      </c>
      <c r="D82" s="16">
        <f>VLOOKUP($A82,[1]Data!$A$5:$IV$270,60,FALSE)</f>
        <v>82.467308044433594</v>
      </c>
      <c r="E82" s="16">
        <f>VLOOKUP($A82,[1]Data!$A$5:$IV$270,61,FALSE)</f>
        <v>87.853607177734403</v>
      </c>
      <c r="F82" s="16">
        <f>VLOOKUP($A82,[1]Data!$A$5:$IV$270,62,FALSE)</f>
        <v>83.681541442871094</v>
      </c>
      <c r="G82" s="16">
        <f>VLOOKUP($A82,[1]Data!$A$5:$IV$270,63,FALSE)</f>
        <v>77.956260681152301</v>
      </c>
      <c r="H82" s="16">
        <f>VLOOKUP($A82,[1]Data!$A$5:$IV$270,64,FALSE)</f>
        <v>77.314193725585895</v>
      </c>
      <c r="I82" s="16">
        <f t="shared" si="2"/>
        <v>81.85458221435546</v>
      </c>
    </row>
    <row r="83" spans="1:9" x14ac:dyDescent="0.25">
      <c r="A83" s="6" t="s">
        <v>132</v>
      </c>
      <c r="B83" s="6" t="s">
        <v>152</v>
      </c>
      <c r="C83" s="6">
        <f>VLOOKUP(A83,'GDP Per Capita'!$A$2:$C$211,3,FALSE)</f>
        <v>1</v>
      </c>
      <c r="D83" s="16">
        <f>VLOOKUP($A83,[1]Data!$A$5:$IV$270,60,FALSE)</f>
        <v>99.244972229003906</v>
      </c>
      <c r="E83" s="16">
        <f>VLOOKUP($A83,[1]Data!$A$5:$IV$270,61,FALSE)</f>
        <v>99.244972229003906</v>
      </c>
      <c r="F83" s="16">
        <f>VLOOKUP($A83,[1]Data!$A$5:$IV$270,62,FALSE)</f>
        <v>99.244972229003906</v>
      </c>
      <c r="G83" s="16">
        <f>VLOOKUP($A83,[1]Data!$A$5:$IV$270,63,FALSE)</f>
        <v>0</v>
      </c>
      <c r="H83" s="16">
        <f>VLOOKUP($A83,[1]Data!$A$5:$IV$270,64,FALSE)</f>
        <v>0</v>
      </c>
      <c r="I83" s="16">
        <f t="shared" si="2"/>
        <v>99.244972229003906</v>
      </c>
    </row>
    <row r="84" spans="1:9" x14ac:dyDescent="0.25">
      <c r="A84" s="6" t="s">
        <v>112</v>
      </c>
      <c r="B84" s="6" t="s">
        <v>175</v>
      </c>
      <c r="C84" s="6">
        <f>VLOOKUP(A84,'GDP Per Capita'!$A$2:$C$211,3,FALSE)</f>
        <v>1</v>
      </c>
      <c r="D84" s="16">
        <f>VLOOKUP($A84,[1]Data!$A$5:$IV$270,60,FALSE)</f>
        <v>100</v>
      </c>
      <c r="E84" s="16">
        <f>VLOOKUP($A84,[1]Data!$A$5:$IV$270,61,FALSE)</f>
        <v>100</v>
      </c>
      <c r="F84" s="16">
        <f>VLOOKUP($A84,[1]Data!$A$5:$IV$270,62,FALSE)</f>
        <v>100</v>
      </c>
      <c r="G84" s="16">
        <f>VLOOKUP($A84,[1]Data!$A$5:$IV$270,63,FALSE)</f>
        <v>100</v>
      </c>
      <c r="H84" s="16">
        <f>VLOOKUP($A84,[1]Data!$A$5:$IV$270,64,FALSE)</f>
        <v>100</v>
      </c>
      <c r="I84" s="16">
        <f t="shared" si="2"/>
        <v>100</v>
      </c>
    </row>
    <row r="85" spans="1:9" x14ac:dyDescent="0.25">
      <c r="A85" s="6" t="s">
        <v>260</v>
      </c>
      <c r="B85" s="6" t="s">
        <v>63</v>
      </c>
      <c r="C85" s="6">
        <f>VLOOKUP(A85,'GDP Per Capita'!$A$2:$C$211,3,FALSE)</f>
        <v>1</v>
      </c>
      <c r="D85" s="16">
        <f>VLOOKUP($A85,[1]Data!$A$5:$IV$270,60,FALSE)</f>
        <v>0</v>
      </c>
      <c r="E85" s="16">
        <f>VLOOKUP($A85,[1]Data!$A$5:$IV$270,61,FALSE)</f>
        <v>0</v>
      </c>
      <c r="F85" s="16">
        <f>VLOOKUP($A85,[1]Data!$A$5:$IV$270,62,FALSE)</f>
        <v>0</v>
      </c>
      <c r="G85" s="16">
        <f>VLOOKUP($A85,[1]Data!$A$5:$IV$270,63,FALSE)</f>
        <v>100</v>
      </c>
      <c r="H85" s="16">
        <f>VLOOKUP($A85,[1]Data!$A$5:$IV$270,64,FALSE)</f>
        <v>100</v>
      </c>
      <c r="I85" s="16">
        <f t="shared" si="2"/>
        <v>100</v>
      </c>
    </row>
    <row r="86" spans="1:9" x14ac:dyDescent="0.25">
      <c r="A86" s="6" t="s">
        <v>298</v>
      </c>
      <c r="B86" s="6" t="s">
        <v>350</v>
      </c>
      <c r="C86" s="6">
        <f>VLOOKUP(A86,'GDP Per Capita'!$A$2:$C$211,3,FALSE)</f>
        <v>2</v>
      </c>
      <c r="D86" s="16">
        <f>VLOOKUP($A86,[1]Data!$A$5:$IV$270,60,FALSE)</f>
        <v>94.693588256835895</v>
      </c>
      <c r="E86" s="16">
        <f>VLOOKUP($A86,[1]Data!$A$5:$IV$270,61,FALSE)</f>
        <v>92.575851440429702</v>
      </c>
      <c r="F86" s="16">
        <f>VLOOKUP($A86,[1]Data!$A$5:$IV$270,62,FALSE)</f>
        <v>0</v>
      </c>
      <c r="G86" s="16">
        <f>VLOOKUP($A86,[1]Data!$A$5:$IV$270,63,FALSE)</f>
        <v>0</v>
      </c>
      <c r="H86" s="16">
        <f>VLOOKUP($A86,[1]Data!$A$5:$IV$270,64,FALSE)</f>
        <v>0</v>
      </c>
      <c r="I86" s="16">
        <f t="shared" si="2"/>
        <v>93.634719848632798</v>
      </c>
    </row>
    <row r="87" spans="1:9" x14ac:dyDescent="0.25">
      <c r="A87" s="6" t="s">
        <v>168</v>
      </c>
      <c r="B87" s="6" t="s">
        <v>127</v>
      </c>
      <c r="C87" s="6">
        <f>VLOOKUP(A87,'GDP Per Capita'!$A$2:$C$211,3,FALSE)</f>
        <v>1</v>
      </c>
      <c r="D87" s="16">
        <f>VLOOKUP($A87,[1]Data!$A$5:$IV$270,60,FALSE)</f>
        <v>100</v>
      </c>
      <c r="E87" s="16">
        <f>VLOOKUP($A87,[1]Data!$A$5:$IV$270,61,FALSE)</f>
        <v>100</v>
      </c>
      <c r="F87" s="16">
        <f>VLOOKUP($A87,[1]Data!$A$5:$IV$270,62,FALSE)</f>
        <v>100</v>
      </c>
      <c r="G87" s="16">
        <f>VLOOKUP($A87,[1]Data!$A$5:$IV$270,63,FALSE)</f>
        <v>100</v>
      </c>
      <c r="H87" s="16">
        <f>VLOOKUP($A87,[1]Data!$A$5:$IV$270,64,FALSE)</f>
        <v>100</v>
      </c>
      <c r="I87" s="16">
        <f t="shared" si="2"/>
        <v>100</v>
      </c>
    </row>
    <row r="88" spans="1:9" x14ac:dyDescent="0.25">
      <c r="A88" s="6" t="s">
        <v>276</v>
      </c>
      <c r="B88" s="6" t="s">
        <v>273</v>
      </c>
      <c r="C88" s="6">
        <f>VLOOKUP(A88,'GDP Per Capita'!$A$2:$C$211,3,FALSE)</f>
        <v>2</v>
      </c>
      <c r="D88" s="16">
        <f>VLOOKUP($A88,[1]Data!$A$5:$IV$270,60,FALSE)</f>
        <v>100</v>
      </c>
      <c r="E88" s="16">
        <f>VLOOKUP($A88,[1]Data!$A$5:$IV$270,61,FALSE)</f>
        <v>100</v>
      </c>
      <c r="F88" s="16">
        <f>VLOOKUP($A88,[1]Data!$A$5:$IV$270,62,FALSE)</f>
        <v>100</v>
      </c>
      <c r="G88" s="16">
        <f>VLOOKUP($A88,[1]Data!$A$5:$IV$270,63,FALSE)</f>
        <v>100</v>
      </c>
      <c r="H88" s="16">
        <f>VLOOKUP($A88,[1]Data!$A$5:$IV$270,64,FALSE)</f>
        <v>100</v>
      </c>
      <c r="I88" s="16">
        <f t="shared" si="2"/>
        <v>100</v>
      </c>
    </row>
    <row r="89" spans="1:9" x14ac:dyDescent="0.25">
      <c r="A89" s="6" t="s">
        <v>69</v>
      </c>
      <c r="B89" s="6" t="s">
        <v>91</v>
      </c>
      <c r="C89" s="6">
        <f>VLOOKUP(A89,'GDP Per Capita'!$A$2:$C$211,3,FALSE)</f>
        <v>1</v>
      </c>
      <c r="D89" s="16">
        <f>VLOOKUP($A89,[1]Data!$A$5:$IV$270,60,FALSE)</f>
        <v>98.897987365722699</v>
      </c>
      <c r="E89" s="16">
        <f>VLOOKUP($A89,[1]Data!$A$5:$IV$270,61,FALSE)</f>
        <v>99.006240844726605</v>
      </c>
      <c r="F89" s="16">
        <f>VLOOKUP($A89,[1]Data!$A$5:$IV$270,62,FALSE)</f>
        <v>98.584846496582003</v>
      </c>
      <c r="G89" s="16">
        <f>VLOOKUP($A89,[1]Data!$A$5:$IV$270,63,FALSE)</f>
        <v>98.584846496582003</v>
      </c>
      <c r="H89" s="16">
        <f>VLOOKUP($A89,[1]Data!$A$5:$IV$270,64,FALSE)</f>
        <v>0</v>
      </c>
      <c r="I89" s="16">
        <f t="shared" si="2"/>
        <v>98.76848030090332</v>
      </c>
    </row>
    <row r="90" spans="1:9" x14ac:dyDescent="0.25">
      <c r="A90" s="6" t="s">
        <v>1</v>
      </c>
      <c r="B90" s="6" t="s">
        <v>388</v>
      </c>
      <c r="C90" s="6">
        <f>VLOOKUP(A90,'GDP Per Capita'!$A$2:$C$211,3,FALSE)</f>
        <v>1</v>
      </c>
      <c r="D90" s="16">
        <f>VLOOKUP($A90,[1]Data!$A$5:$IV$270,60,FALSE)</f>
        <v>93.924530029296903</v>
      </c>
      <c r="E90" s="16">
        <f>VLOOKUP($A90,[1]Data!$A$5:$IV$270,61,FALSE)</f>
        <v>92.499656677246094</v>
      </c>
      <c r="F90" s="16">
        <f>VLOOKUP($A90,[1]Data!$A$5:$IV$270,62,FALSE)</f>
        <v>92.586433410644503</v>
      </c>
      <c r="G90" s="16">
        <f>VLOOKUP($A90,[1]Data!$A$5:$IV$270,63,FALSE)</f>
        <v>94.400207519531307</v>
      </c>
      <c r="H90" s="16">
        <f>VLOOKUP($A90,[1]Data!$A$5:$IV$270,64,FALSE)</f>
        <v>95.061309814453097</v>
      </c>
      <c r="I90" s="16">
        <f t="shared" si="2"/>
        <v>93.694427490234375</v>
      </c>
    </row>
    <row r="91" spans="1:9" x14ac:dyDescent="0.25">
      <c r="A91" s="6" t="s">
        <v>144</v>
      </c>
      <c r="B91" s="6" t="s">
        <v>307</v>
      </c>
      <c r="C91" s="6">
        <f>VLOOKUP(A91,'GDP Per Capita'!$A$2:$C$211,3,FALSE)</f>
        <v>1</v>
      </c>
      <c r="D91" s="16">
        <f>VLOOKUP($A91,[1]Data!$A$5:$IV$270,60,FALSE)</f>
        <v>100</v>
      </c>
      <c r="E91" s="16">
        <f>VLOOKUP($A91,[1]Data!$A$5:$IV$270,61,FALSE)</f>
        <v>100</v>
      </c>
      <c r="F91" s="16">
        <f>VLOOKUP($A91,[1]Data!$A$5:$IV$270,62,FALSE)</f>
        <v>100</v>
      </c>
      <c r="G91" s="16">
        <f>VLOOKUP($A91,[1]Data!$A$5:$IV$270,63,FALSE)</f>
        <v>100</v>
      </c>
      <c r="H91" s="16">
        <f>VLOOKUP($A91,[1]Data!$A$5:$IV$270,64,FALSE)</f>
        <v>100</v>
      </c>
      <c r="I91" s="16">
        <f t="shared" si="2"/>
        <v>100</v>
      </c>
    </row>
    <row r="92" spans="1:9" x14ac:dyDescent="0.25">
      <c r="A92" s="6" t="s">
        <v>356</v>
      </c>
      <c r="B92" s="6" t="s">
        <v>242</v>
      </c>
      <c r="C92" s="6">
        <f>VLOOKUP(A92,'GDP Per Capita'!$A$2:$C$211,3,FALSE)</f>
        <v>1</v>
      </c>
      <c r="D92" s="16">
        <f>VLOOKUP($A92,[1]Data!$A$5:$IV$270,60,FALSE)</f>
        <v>68.339820861816406</v>
      </c>
      <c r="E92" s="16">
        <f>VLOOKUP($A92,[1]Data!$A$5:$IV$270,61,FALSE)</f>
        <v>0</v>
      </c>
      <c r="F92" s="16">
        <f>VLOOKUP($A92,[1]Data!$A$5:$IV$270,62,FALSE)</f>
        <v>0</v>
      </c>
      <c r="G92" s="16">
        <f>VLOOKUP($A92,[1]Data!$A$5:$IV$270,63,FALSE)</f>
        <v>0</v>
      </c>
      <c r="H92" s="16">
        <f>VLOOKUP($A92,[1]Data!$A$5:$IV$270,64,FALSE)</f>
        <v>75.339523315429702</v>
      </c>
      <c r="I92" s="16">
        <f t="shared" si="2"/>
        <v>71.839672088623047</v>
      </c>
    </row>
    <row r="93" spans="1:9" x14ac:dyDescent="0.25">
      <c r="A93" s="6" t="s">
        <v>165</v>
      </c>
      <c r="B93" s="6" t="s">
        <v>382</v>
      </c>
      <c r="C93" s="6">
        <f>VLOOKUP(A93,'GDP Per Capita'!$A$2:$C$211,3,FALSE)</f>
        <v>2</v>
      </c>
      <c r="D93" s="16">
        <f>VLOOKUP($A93,[1]Data!$A$5:$IV$270,60,FALSE)</f>
        <v>0</v>
      </c>
      <c r="E93" s="16">
        <f>VLOOKUP($A93,[1]Data!$A$5:$IV$270,61,FALSE)</f>
        <v>98.995811462402301</v>
      </c>
      <c r="F93" s="16">
        <f>VLOOKUP($A93,[1]Data!$A$5:$IV$270,62,FALSE)</f>
        <v>98.998062133789105</v>
      </c>
      <c r="G93" s="16">
        <f>VLOOKUP($A93,[1]Data!$A$5:$IV$270,63,FALSE)</f>
        <v>98.263160705566406</v>
      </c>
      <c r="H93" s="16">
        <f>VLOOKUP($A93,[1]Data!$A$5:$IV$270,64,FALSE)</f>
        <v>97.836196899414105</v>
      </c>
      <c r="I93" s="16">
        <f t="shared" si="2"/>
        <v>98.523307800292983</v>
      </c>
    </row>
    <row r="94" spans="1:9" x14ac:dyDescent="0.25">
      <c r="A94" s="6" t="s">
        <v>265</v>
      </c>
      <c r="B94" s="6" t="s">
        <v>391</v>
      </c>
      <c r="C94" s="6">
        <f>VLOOKUP(A94,'GDP Per Capita'!$A$2:$C$211,3,FALSE)</f>
        <v>1</v>
      </c>
      <c r="D94" s="16">
        <f>VLOOKUP($A94,[1]Data!$A$5:$IV$270,60,FALSE)</f>
        <v>59.195259094238303</v>
      </c>
      <c r="E94" s="16">
        <f>VLOOKUP($A94,[1]Data!$A$5:$IV$270,61,FALSE)</f>
        <v>65.579536437988295</v>
      </c>
      <c r="F94" s="16">
        <f>VLOOKUP($A94,[1]Data!$A$5:$IV$270,62,FALSE)</f>
        <v>74.149818420410199</v>
      </c>
      <c r="G94" s="16">
        <f>VLOOKUP($A94,[1]Data!$A$5:$IV$270,63,FALSE)</f>
        <v>76.066520690917997</v>
      </c>
      <c r="H94" s="16">
        <f>VLOOKUP($A94,[1]Data!$A$5:$IV$270,64,FALSE)</f>
        <v>82.359710693359403</v>
      </c>
      <c r="I94" s="16">
        <f t="shared" si="2"/>
        <v>71.470169067382841</v>
      </c>
    </row>
    <row r="95" spans="1:9" x14ac:dyDescent="0.25">
      <c r="A95" s="6" t="s">
        <v>353</v>
      </c>
      <c r="B95" s="6" t="s">
        <v>87</v>
      </c>
      <c r="C95" s="6">
        <f>VLOOKUP(A95,'GDP Per Capita'!$A$2:$C$211,3,FALSE)</f>
        <v>1</v>
      </c>
      <c r="D95" s="16">
        <f>VLOOKUP($A95,[1]Data!$A$5:$IV$270,60,FALSE)</f>
        <v>53.822299957275398</v>
      </c>
      <c r="E95" s="16">
        <f>VLOOKUP($A95,[1]Data!$A$5:$IV$270,61,FALSE)</f>
        <v>0</v>
      </c>
      <c r="F95" s="16">
        <f>VLOOKUP($A95,[1]Data!$A$5:$IV$270,62,FALSE)</f>
        <v>60.839359283447301</v>
      </c>
      <c r="G95" s="16">
        <f>VLOOKUP($A95,[1]Data!$A$5:$IV$270,63,FALSE)</f>
        <v>60.916648864746101</v>
      </c>
      <c r="H95" s="16">
        <f>VLOOKUP($A95,[1]Data!$A$5:$IV$270,64,FALSE)</f>
        <v>63.647411346435497</v>
      </c>
      <c r="I95" s="16">
        <f t="shared" si="2"/>
        <v>59.806429862976074</v>
      </c>
    </row>
    <row r="96" spans="1:9" x14ac:dyDescent="0.25">
      <c r="A96" s="6" t="s">
        <v>110</v>
      </c>
      <c r="B96" s="6" t="s">
        <v>248</v>
      </c>
      <c r="C96" s="6">
        <f>VLOOKUP(A96,'GDP Per Capita'!$A$2:$C$211,3,FALSE)</f>
        <v>1</v>
      </c>
      <c r="D96" s="16">
        <f>VLOOKUP($A96,[1]Data!$A$5:$IV$270,60,FALSE)</f>
        <v>95.613319396972699</v>
      </c>
      <c r="E96" s="16">
        <f>VLOOKUP($A96,[1]Data!$A$5:$IV$270,61,FALSE)</f>
        <v>95.741851806640597</v>
      </c>
      <c r="F96" s="16">
        <f>VLOOKUP($A96,[1]Data!$A$5:$IV$270,62,FALSE)</f>
        <v>95.418350219726605</v>
      </c>
      <c r="G96" s="16">
        <f>VLOOKUP($A96,[1]Data!$A$5:$IV$270,63,FALSE)</f>
        <v>95.454910278320298</v>
      </c>
      <c r="H96" s="16">
        <f>VLOOKUP($A96,[1]Data!$A$5:$IV$270,64,FALSE)</f>
        <v>0</v>
      </c>
      <c r="I96" s="16">
        <f t="shared" si="2"/>
        <v>95.557107925415053</v>
      </c>
    </row>
    <row r="97" spans="1:9" x14ac:dyDescent="0.25">
      <c r="A97" s="6" t="s">
        <v>90</v>
      </c>
      <c r="B97" s="6" t="s">
        <v>329</v>
      </c>
      <c r="C97" s="6">
        <f>VLOOKUP(A97,'GDP Per Capita'!$A$2:$C$211,3,FALSE)</f>
        <v>2</v>
      </c>
      <c r="D97" s="16">
        <f>VLOOKUP($A97,[1]Data!$A$5:$IV$270,60,FALSE)</f>
        <v>0</v>
      </c>
      <c r="E97" s="16">
        <f>VLOOKUP($A97,[1]Data!$A$5:$IV$270,61,FALSE)</f>
        <v>0</v>
      </c>
      <c r="F97" s="16">
        <f>VLOOKUP($A97,[1]Data!$A$5:$IV$270,62,FALSE)</f>
        <v>0</v>
      </c>
      <c r="G97" s="16">
        <f>VLOOKUP($A97,[1]Data!$A$5:$IV$270,63,FALSE)</f>
        <v>90.204078674316406</v>
      </c>
      <c r="H97" s="16">
        <f>VLOOKUP($A97,[1]Data!$A$5:$IV$270,64,FALSE)</f>
        <v>90.123458862304702</v>
      </c>
      <c r="I97" s="16">
        <f t="shared" si="2"/>
        <v>90.163768768310547</v>
      </c>
    </row>
    <row r="98" spans="1:9" x14ac:dyDescent="0.25">
      <c r="A98" s="6" t="s">
        <v>79</v>
      </c>
      <c r="B98" s="6" t="s">
        <v>36</v>
      </c>
      <c r="C98" s="6">
        <f>VLOOKUP(A98,'GDP Per Capita'!$A$2:$C$211,3,FALSE)</f>
        <v>1</v>
      </c>
      <c r="D98" s="16">
        <f>VLOOKUP($A98,[1]Data!$A$5:$IV$270,60,FALSE)</f>
        <v>34.351150512695298</v>
      </c>
      <c r="E98" s="16">
        <f>VLOOKUP($A98,[1]Data!$A$5:$IV$270,61,FALSE)</f>
        <v>31.095409393310501</v>
      </c>
      <c r="F98" s="16">
        <f>VLOOKUP($A98,[1]Data!$A$5:$IV$270,62,FALSE)</f>
        <v>27.409889221191399</v>
      </c>
      <c r="G98" s="16">
        <f>VLOOKUP($A98,[1]Data!$A$5:$IV$270,63,FALSE)</f>
        <v>0</v>
      </c>
      <c r="H98" s="16">
        <f>VLOOKUP($A98,[1]Data!$A$5:$IV$270,64,FALSE)</f>
        <v>0</v>
      </c>
      <c r="I98" s="16">
        <f t="shared" si="2"/>
        <v>30.952149709065736</v>
      </c>
    </row>
    <row r="99" spans="1:9" x14ac:dyDescent="0.25">
      <c r="A99" s="6" t="s">
        <v>74</v>
      </c>
      <c r="B99" s="6" t="s">
        <v>357</v>
      </c>
      <c r="C99" s="6">
        <f>VLOOKUP(A99,'GDP Per Capita'!$A$2:$C$211,3,FALSE)</f>
        <v>1</v>
      </c>
      <c r="D99" s="16">
        <f>VLOOKUP($A99,[1]Data!$A$5:$IV$270,60,FALSE)</f>
        <v>97.979606628417997</v>
      </c>
      <c r="E99" s="16">
        <f>VLOOKUP($A99,[1]Data!$A$5:$IV$270,61,FALSE)</f>
        <v>98.192657470703097</v>
      </c>
      <c r="F99" s="16">
        <f>VLOOKUP($A99,[1]Data!$A$5:$IV$270,62,FALSE)</f>
        <v>98.380111694335895</v>
      </c>
      <c r="G99" s="16">
        <f>VLOOKUP($A99,[1]Data!$A$5:$IV$270,63,FALSE)</f>
        <v>98.951332092285199</v>
      </c>
      <c r="H99" s="16">
        <f>VLOOKUP($A99,[1]Data!$A$5:$IV$270,64,FALSE)</f>
        <v>0</v>
      </c>
      <c r="I99" s="16">
        <f t="shared" si="2"/>
        <v>98.375926971435547</v>
      </c>
    </row>
    <row r="100" spans="1:9" x14ac:dyDescent="0.25">
      <c r="A100" s="6" t="s">
        <v>337</v>
      </c>
      <c r="B100" s="6" t="s">
        <v>414</v>
      </c>
      <c r="C100" s="6">
        <f>VLOOKUP(A100,'GDP Per Capita'!$A$2:$C$211,3,FALSE)</f>
        <v>1</v>
      </c>
      <c r="D100" s="16">
        <f>VLOOKUP($A100,[1]Data!$A$5:$IV$270,60,FALSE)</f>
        <v>82.084098815917997</v>
      </c>
      <c r="E100" s="16">
        <f>VLOOKUP($A100,[1]Data!$A$5:$IV$270,61,FALSE)</f>
        <v>66.875862121582003</v>
      </c>
      <c r="F100" s="16">
        <f>VLOOKUP($A100,[1]Data!$A$5:$IV$270,62,FALSE)</f>
        <v>87.712806701660199</v>
      </c>
      <c r="G100" s="16">
        <f>VLOOKUP($A100,[1]Data!$A$5:$IV$270,63,FALSE)</f>
        <v>0</v>
      </c>
      <c r="H100" s="16">
        <f>VLOOKUP($A100,[1]Data!$A$5:$IV$270,64,FALSE)</f>
        <v>0</v>
      </c>
      <c r="I100" s="16">
        <f t="shared" si="2"/>
        <v>78.890922546386733</v>
      </c>
    </row>
    <row r="101" spans="1:9" x14ac:dyDescent="0.25">
      <c r="A101" s="6" t="s">
        <v>27</v>
      </c>
      <c r="B101" s="6" t="s">
        <v>304</v>
      </c>
      <c r="C101" s="6">
        <f>VLOOKUP(A101,'GDP Per Capita'!$A$2:$C$211,3,FALSE)</f>
        <v>1</v>
      </c>
      <c r="D101" s="16">
        <f>VLOOKUP($A101,[1]Data!$A$5:$IV$270,60,FALSE)</f>
        <v>83.639137268066406</v>
      </c>
      <c r="E101" s="16">
        <f>VLOOKUP($A101,[1]Data!$A$5:$IV$270,61,FALSE)</f>
        <v>82.919250488281307</v>
      </c>
      <c r="F101" s="16">
        <f>VLOOKUP($A101,[1]Data!$A$5:$IV$270,62,FALSE)</f>
        <v>84.006210327148395</v>
      </c>
      <c r="G101" s="16">
        <f>VLOOKUP($A101,[1]Data!$A$5:$IV$270,63,FALSE)</f>
        <v>84.976531982421903</v>
      </c>
      <c r="H101" s="16">
        <f>VLOOKUP($A101,[1]Data!$A$5:$IV$270,64,FALSE)</f>
        <v>84.2767333984375</v>
      </c>
      <c r="I101" s="16">
        <f t="shared" si="2"/>
        <v>83.963572692871097</v>
      </c>
    </row>
    <row r="102" spans="1:9" x14ac:dyDescent="0.25">
      <c r="A102" s="6" t="s">
        <v>39</v>
      </c>
      <c r="B102" s="6" t="s">
        <v>190</v>
      </c>
      <c r="C102" s="6">
        <f>VLOOKUP(A102,'GDP Per Capita'!$A$2:$C$211,3,FALSE)</f>
        <v>1</v>
      </c>
      <c r="D102" s="16">
        <f>VLOOKUP($A102,[1]Data!$A$5:$IV$270,60,FALSE)</f>
        <v>0</v>
      </c>
      <c r="E102" s="16">
        <f>VLOOKUP($A102,[1]Data!$A$5:$IV$270,61,FALSE)</f>
        <v>0</v>
      </c>
      <c r="F102" s="16">
        <f>VLOOKUP($A102,[1]Data!$A$5:$IV$270,62,FALSE)</f>
        <v>0</v>
      </c>
      <c r="G102" s="16">
        <f>VLOOKUP($A102,[1]Data!$A$5:$IV$270,63,FALSE)</f>
        <v>42.788459777832003</v>
      </c>
      <c r="H102" s="16">
        <f>VLOOKUP($A102,[1]Data!$A$5:$IV$270,64,FALSE)</f>
        <v>0</v>
      </c>
      <c r="I102" s="16">
        <f t="shared" si="2"/>
        <v>42.788459777832003</v>
      </c>
    </row>
    <row r="103" spans="1:9" x14ac:dyDescent="0.25">
      <c r="A103" s="6" t="s">
        <v>238</v>
      </c>
      <c r="B103" s="6" t="s">
        <v>339</v>
      </c>
      <c r="C103" s="6">
        <f>VLOOKUP(A103,'GDP Per Capita'!$A$2:$C$211,3,FALSE)</f>
        <v>1</v>
      </c>
      <c r="D103" s="16">
        <f>VLOOKUP($A103,[1]Data!$A$5:$IV$270,60,FALSE)</f>
        <v>73.329200744628906</v>
      </c>
      <c r="E103" s="16">
        <f>VLOOKUP($A103,[1]Data!$A$5:$IV$270,61,FALSE)</f>
        <v>0</v>
      </c>
      <c r="F103" s="16">
        <f>VLOOKUP($A103,[1]Data!$A$5:$IV$270,62,FALSE)</f>
        <v>0</v>
      </c>
      <c r="G103" s="16">
        <f>VLOOKUP($A103,[1]Data!$A$5:$IV$270,63,FALSE)</f>
        <v>0</v>
      </c>
      <c r="H103" s="16">
        <f>VLOOKUP($A103,[1]Data!$A$5:$IV$270,64,FALSE)</f>
        <v>76.709503173828097</v>
      </c>
      <c r="I103" s="16">
        <f t="shared" si="2"/>
        <v>75.019351959228501</v>
      </c>
    </row>
    <row r="104" spans="1:9" x14ac:dyDescent="0.25">
      <c r="A104" s="6" t="s">
        <v>349</v>
      </c>
      <c r="B104" s="6" t="s">
        <v>133</v>
      </c>
      <c r="C104" s="6">
        <f>VLOOKUP(A104,'GDP Per Capita'!$A$2:$C$211,3,FALSE)</f>
        <v>1</v>
      </c>
      <c r="D104" s="16">
        <f>VLOOKUP($A104,[1]Data!$A$5:$IV$270,60,FALSE)</f>
        <v>100</v>
      </c>
      <c r="E104" s="16">
        <f>VLOOKUP($A104,[1]Data!$A$5:$IV$270,61,FALSE)</f>
        <v>100</v>
      </c>
      <c r="F104" s="16">
        <f>VLOOKUP($A104,[1]Data!$A$5:$IV$270,62,FALSE)</f>
        <v>100</v>
      </c>
      <c r="G104" s="16">
        <f>VLOOKUP($A104,[1]Data!$A$5:$IV$270,63,FALSE)</f>
        <v>0</v>
      </c>
      <c r="H104" s="16">
        <f>VLOOKUP($A104,[1]Data!$A$5:$IV$270,64,FALSE)</f>
        <v>100</v>
      </c>
      <c r="I104" s="16">
        <f t="shared" si="2"/>
        <v>100</v>
      </c>
    </row>
    <row r="105" spans="1:9" x14ac:dyDescent="0.25">
      <c r="A105" s="6" t="s">
        <v>379</v>
      </c>
      <c r="B105" s="6" t="s">
        <v>380</v>
      </c>
      <c r="C105" s="6">
        <f>VLOOKUP(A105,'GDP Per Capita'!$A$2:$C$211,3,FALSE)</f>
        <v>1</v>
      </c>
      <c r="D105" s="16">
        <f>VLOOKUP($A105,[1]Data!$A$5:$IV$270,60,FALSE)</f>
        <v>100</v>
      </c>
      <c r="E105" s="16">
        <f>VLOOKUP($A105,[1]Data!$A$5:$IV$270,61,FALSE)</f>
        <v>100</v>
      </c>
      <c r="F105" s="16">
        <f>VLOOKUP($A105,[1]Data!$A$5:$IV$270,62,FALSE)</f>
        <v>100</v>
      </c>
      <c r="G105" s="16">
        <f>VLOOKUP($A105,[1]Data!$A$5:$IV$270,63,FALSE)</f>
        <v>0</v>
      </c>
      <c r="H105" s="16">
        <f>VLOOKUP($A105,[1]Data!$A$5:$IV$270,64,FALSE)</f>
        <v>0</v>
      </c>
      <c r="I105" s="16">
        <f t="shared" si="2"/>
        <v>100</v>
      </c>
    </row>
    <row r="106" spans="1:9" x14ac:dyDescent="0.25">
      <c r="A106" s="6" t="s">
        <v>216</v>
      </c>
      <c r="B106" s="6" t="s">
        <v>385</v>
      </c>
      <c r="C106" s="6">
        <f>VLOOKUP(A106,'GDP Per Capita'!$A$2:$C$211,3,FALSE)</f>
        <v>1</v>
      </c>
      <c r="D106" s="16">
        <f>VLOOKUP($A106,[1]Data!$A$5:$IV$270,60,FALSE)</f>
        <v>0</v>
      </c>
      <c r="E106" s="16">
        <f>VLOOKUP($A106,[1]Data!$A$5:$IV$270,61,FALSE)</f>
        <v>0</v>
      </c>
      <c r="F106" s="16">
        <f>VLOOKUP($A106,[1]Data!$A$5:$IV$270,62,FALSE)</f>
        <v>0</v>
      </c>
      <c r="G106" s="16">
        <f>VLOOKUP($A106,[1]Data!$A$5:$IV$270,63,FALSE)</f>
        <v>0</v>
      </c>
      <c r="H106" s="16">
        <f>VLOOKUP($A106,[1]Data!$A$5:$IV$270,64,FALSE)</f>
        <v>99.202728271484403</v>
      </c>
      <c r="I106" s="16">
        <f t="shared" si="2"/>
        <v>99.202728271484403</v>
      </c>
    </row>
    <row r="107" spans="1:9" x14ac:dyDescent="0.25">
      <c r="A107" s="6" t="s">
        <v>217</v>
      </c>
      <c r="B107" s="6" t="s">
        <v>419</v>
      </c>
      <c r="C107" s="6">
        <f>VLOOKUP(A107,'GDP Per Capita'!$A$2:$C$211,3,FALSE)</f>
        <v>1</v>
      </c>
      <c r="D107" s="16">
        <f>VLOOKUP($A107,[1]Data!$A$5:$IV$270,60,FALSE)</f>
        <v>92.484077453613295</v>
      </c>
      <c r="E107" s="16">
        <f>VLOOKUP($A107,[1]Data!$A$5:$IV$270,61,FALSE)</f>
        <v>0</v>
      </c>
      <c r="F107" s="16">
        <f>VLOOKUP($A107,[1]Data!$A$5:$IV$270,62,FALSE)</f>
        <v>0</v>
      </c>
      <c r="G107" s="16">
        <f>VLOOKUP($A107,[1]Data!$A$5:$IV$270,63,FALSE)</f>
        <v>94.878356933593807</v>
      </c>
      <c r="H107" s="16">
        <f>VLOOKUP($A107,[1]Data!$A$5:$IV$270,64,FALSE)</f>
        <v>92.857139587402301</v>
      </c>
      <c r="I107" s="16">
        <f t="shared" si="2"/>
        <v>93.406524658203125</v>
      </c>
    </row>
    <row r="108" spans="1:9" x14ac:dyDescent="0.25">
      <c r="A108" s="6" t="s">
        <v>123</v>
      </c>
      <c r="B108" s="6" t="s">
        <v>198</v>
      </c>
      <c r="C108" s="6">
        <f>VLOOKUP(A108,'GDP Per Capita'!$A$2:$C$211,3,FALSE)</f>
        <v>1</v>
      </c>
      <c r="D108" s="16">
        <f>VLOOKUP($A108,[1]Data!$A$5:$IV$270,60,FALSE)</f>
        <v>100</v>
      </c>
      <c r="E108" s="16">
        <f>VLOOKUP($A108,[1]Data!$A$5:$IV$270,61,FALSE)</f>
        <v>100</v>
      </c>
      <c r="F108" s="16">
        <f>VLOOKUP($A108,[1]Data!$A$5:$IV$270,62,FALSE)</f>
        <v>100</v>
      </c>
      <c r="G108" s="16">
        <f>VLOOKUP($A108,[1]Data!$A$5:$IV$270,63,FALSE)</f>
        <v>100</v>
      </c>
      <c r="H108" s="16">
        <f>VLOOKUP($A108,[1]Data!$A$5:$IV$270,64,FALSE)</f>
        <v>0</v>
      </c>
      <c r="I108" s="16">
        <f t="shared" si="2"/>
        <v>100</v>
      </c>
    </row>
    <row r="109" spans="1:9" x14ac:dyDescent="0.25">
      <c r="A109" s="6" t="s">
        <v>255</v>
      </c>
      <c r="B109" s="6" t="s">
        <v>308</v>
      </c>
      <c r="C109" s="6">
        <f>VLOOKUP(A109,'GDP Per Capita'!$A$2:$C$211,3,FALSE)</f>
        <v>1</v>
      </c>
      <c r="D109" s="16">
        <f>VLOOKUP($A109,[1]Data!$A$5:$IV$270,60,FALSE)</f>
        <v>0</v>
      </c>
      <c r="E109" s="16">
        <f>VLOOKUP($A109,[1]Data!$A$5:$IV$270,61,FALSE)</f>
        <v>76.623382568359403</v>
      </c>
      <c r="F109" s="16">
        <f>VLOOKUP($A109,[1]Data!$A$5:$IV$270,62,FALSE)</f>
        <v>0</v>
      </c>
      <c r="G109" s="16">
        <f>VLOOKUP($A109,[1]Data!$A$5:$IV$270,63,FALSE)</f>
        <v>80</v>
      </c>
      <c r="H109" s="16">
        <f>VLOOKUP($A109,[1]Data!$A$5:$IV$270,64,FALSE)</f>
        <v>78.301887512207003</v>
      </c>
      <c r="I109" s="16">
        <f t="shared" si="2"/>
        <v>78.308423360188797</v>
      </c>
    </row>
    <row r="110" spans="1:9" x14ac:dyDescent="0.25">
      <c r="A110" s="6" t="s">
        <v>371</v>
      </c>
      <c r="B110" s="6" t="s">
        <v>21</v>
      </c>
      <c r="C110" s="6">
        <f>VLOOKUP(A110,'GDP Per Capita'!$A$2:$C$211,3,FALSE)</f>
        <v>1</v>
      </c>
      <c r="D110" s="16">
        <f>VLOOKUP($A110,[1]Data!$A$5:$IV$270,60,FALSE)</f>
        <v>0</v>
      </c>
      <c r="E110" s="16">
        <f>VLOOKUP($A110,[1]Data!$A$5:$IV$270,61,FALSE)</f>
        <v>99.195953369140597</v>
      </c>
      <c r="F110" s="16">
        <f>VLOOKUP($A110,[1]Data!$A$5:$IV$270,62,FALSE)</f>
        <v>0</v>
      </c>
      <c r="G110" s="16">
        <f>VLOOKUP($A110,[1]Data!$A$5:$IV$270,63,FALSE)</f>
        <v>0</v>
      </c>
      <c r="H110" s="16">
        <f>VLOOKUP($A110,[1]Data!$A$5:$IV$270,64,FALSE)</f>
        <v>0</v>
      </c>
      <c r="I110" s="16">
        <f t="shared" si="2"/>
        <v>99.195953369140597</v>
      </c>
    </row>
    <row r="111" spans="1:9" x14ac:dyDescent="0.25">
      <c r="A111" s="6" t="s">
        <v>417</v>
      </c>
      <c r="B111" s="6" t="s">
        <v>194</v>
      </c>
      <c r="C111" s="6">
        <f>VLOOKUP(A111,'GDP Per Capita'!$A$2:$C$211,3,FALSE)</f>
        <v>1</v>
      </c>
      <c r="D111" s="16">
        <f>VLOOKUP($A111,[1]Data!$A$5:$IV$270,60,FALSE)</f>
        <v>71.4871826171875</v>
      </c>
      <c r="E111" s="16">
        <f>VLOOKUP($A111,[1]Data!$A$5:$IV$270,61,FALSE)</f>
        <v>71.310401916503906</v>
      </c>
      <c r="F111" s="16">
        <f>VLOOKUP($A111,[1]Data!$A$5:$IV$270,62,FALSE)</f>
        <v>79.585792541503906</v>
      </c>
      <c r="G111" s="16">
        <f>VLOOKUP($A111,[1]Data!$A$5:$IV$270,63,FALSE)</f>
        <v>0</v>
      </c>
      <c r="H111" s="16">
        <f>VLOOKUP($A111,[1]Data!$A$5:$IV$270,64,FALSE)</f>
        <v>0</v>
      </c>
      <c r="I111" s="16">
        <f t="shared" si="2"/>
        <v>74.127792358398438</v>
      </c>
    </row>
    <row r="112" spans="1:9" x14ac:dyDescent="0.25">
      <c r="A112" s="6" t="s">
        <v>185</v>
      </c>
      <c r="B112" s="6" t="s">
        <v>158</v>
      </c>
      <c r="C112" s="6">
        <f>VLOOKUP(A112,'GDP Per Capita'!$A$2:$C$211,3,FALSE)</f>
        <v>1</v>
      </c>
      <c r="D112" s="16">
        <f>VLOOKUP($A112,[1]Data!$A$5:$IV$270,60,FALSE)</f>
        <v>0</v>
      </c>
      <c r="E112" s="16">
        <f>VLOOKUP($A112,[1]Data!$A$5:$IV$270,61,FALSE)</f>
        <v>86.028610229492202</v>
      </c>
      <c r="F112" s="16">
        <f>VLOOKUP($A112,[1]Data!$A$5:$IV$270,62,FALSE)</f>
        <v>86.760978698730497</v>
      </c>
      <c r="G112" s="16">
        <f>VLOOKUP($A112,[1]Data!$A$5:$IV$270,63,FALSE)</f>
        <v>87.300537109375</v>
      </c>
      <c r="H112" s="16">
        <f>VLOOKUP($A112,[1]Data!$A$5:$IV$270,64,FALSE)</f>
        <v>89.11279296875</v>
      </c>
      <c r="I112" s="16">
        <f t="shared" si="2"/>
        <v>87.300729751586928</v>
      </c>
    </row>
    <row r="113" spans="1:9" x14ac:dyDescent="0.25">
      <c r="A113" s="6" t="s">
        <v>402</v>
      </c>
      <c r="B113" s="6" t="s">
        <v>218</v>
      </c>
      <c r="C113" s="6">
        <f>VLOOKUP(A113,'GDP Per Capita'!$A$2:$C$211,3,FALSE)</f>
        <v>1</v>
      </c>
      <c r="D113" s="16">
        <f>VLOOKUP($A113,[1]Data!$A$5:$IV$270,60,FALSE)</f>
        <v>100</v>
      </c>
      <c r="E113" s="16">
        <f>VLOOKUP($A113,[1]Data!$A$5:$IV$270,61,FALSE)</f>
        <v>100</v>
      </c>
      <c r="F113" s="16">
        <f>VLOOKUP($A113,[1]Data!$A$5:$IV$270,62,FALSE)</f>
        <v>100</v>
      </c>
      <c r="G113" s="16">
        <f>VLOOKUP($A113,[1]Data!$A$5:$IV$270,63,FALSE)</f>
        <v>100</v>
      </c>
      <c r="H113" s="16">
        <f>VLOOKUP($A113,[1]Data!$A$5:$IV$270,64,FALSE)</f>
        <v>100</v>
      </c>
      <c r="I113" s="16">
        <f t="shared" si="2"/>
        <v>100</v>
      </c>
    </row>
    <row r="114" spans="1:9" x14ac:dyDescent="0.25">
      <c r="A114" s="6" t="s">
        <v>49</v>
      </c>
      <c r="B114" s="6" t="s">
        <v>285</v>
      </c>
      <c r="C114" s="6">
        <f>VLOOKUP(A114,'GDP Per Capita'!$A$2:$C$211,3,FALSE)</f>
        <v>1</v>
      </c>
      <c r="D114" s="16">
        <f>VLOOKUP($A114,[1]Data!$A$5:$IV$270,60,FALSE)</f>
        <v>0</v>
      </c>
      <c r="E114" s="16">
        <f>VLOOKUP($A114,[1]Data!$A$5:$IV$270,61,FALSE)</f>
        <v>0</v>
      </c>
      <c r="F114" s="16">
        <f>VLOOKUP($A114,[1]Data!$A$5:$IV$270,62,FALSE)</f>
        <v>98.944923400878906</v>
      </c>
      <c r="G114" s="16">
        <f>VLOOKUP($A114,[1]Data!$A$5:$IV$270,63,FALSE)</f>
        <v>99.033348083496094</v>
      </c>
      <c r="H114" s="16">
        <f>VLOOKUP($A114,[1]Data!$A$5:$IV$270,64,FALSE)</f>
        <v>99.9764404296875</v>
      </c>
      <c r="I114" s="16">
        <f t="shared" si="2"/>
        <v>99.3182373046875</v>
      </c>
    </row>
    <row r="115" spans="1:9" x14ac:dyDescent="0.25">
      <c r="A115" s="6" t="s">
        <v>8</v>
      </c>
      <c r="B115" s="6" t="s">
        <v>196</v>
      </c>
      <c r="C115" s="6">
        <f>VLOOKUP(A115,'GDP Per Capita'!$A$2:$C$211,3,FALSE)</f>
        <v>1</v>
      </c>
      <c r="D115" s="16">
        <f>VLOOKUP($A115,[1]Data!$A$5:$IV$270,60,FALSE)</f>
        <v>84.280937194824205</v>
      </c>
      <c r="E115" s="16">
        <f>VLOOKUP($A115,[1]Data!$A$5:$IV$270,61,FALSE)</f>
        <v>82.910797119140597</v>
      </c>
      <c r="F115" s="16">
        <f>VLOOKUP($A115,[1]Data!$A$5:$IV$270,62,FALSE)</f>
        <v>66.519340515136705</v>
      </c>
      <c r="G115" s="16">
        <f>VLOOKUP($A115,[1]Data!$A$5:$IV$270,63,FALSE)</f>
        <v>61.068698883056598</v>
      </c>
      <c r="H115" s="16">
        <f>VLOOKUP($A115,[1]Data!$A$5:$IV$270,64,FALSE)</f>
        <v>0</v>
      </c>
      <c r="I115" s="16">
        <f t="shared" si="2"/>
        <v>73.694943428039522</v>
      </c>
    </row>
    <row r="116" spans="1:9" x14ac:dyDescent="0.25">
      <c r="A116" s="6" t="s">
        <v>395</v>
      </c>
      <c r="B116" s="6" t="s">
        <v>16</v>
      </c>
      <c r="C116" s="6">
        <f>VLOOKUP(A116,'GDP Per Capita'!$A$2:$C$211,3,FALSE)</f>
        <v>1</v>
      </c>
      <c r="D116" s="16">
        <f>VLOOKUP($A116,[1]Data!$A$5:$IV$270,60,FALSE)</f>
        <v>99.476051330566406</v>
      </c>
      <c r="E116" s="16">
        <f>VLOOKUP($A116,[1]Data!$A$5:$IV$270,61,FALSE)</f>
        <v>99.774223327636705</v>
      </c>
      <c r="F116" s="16">
        <f>VLOOKUP($A116,[1]Data!$A$5:$IV$270,62,FALSE)</f>
        <v>99.720222473144503</v>
      </c>
      <c r="G116" s="16">
        <f>VLOOKUP($A116,[1]Data!$A$5:$IV$270,63,FALSE)</f>
        <v>99.868377685546903</v>
      </c>
      <c r="H116" s="16">
        <f>VLOOKUP($A116,[1]Data!$A$5:$IV$270,64,FALSE)</f>
        <v>99.520927429199205</v>
      </c>
      <c r="I116" s="16">
        <f t="shared" si="2"/>
        <v>99.671960449218744</v>
      </c>
    </row>
    <row r="117" spans="1:9" x14ac:dyDescent="0.25">
      <c r="A117" s="6" t="s">
        <v>183</v>
      </c>
      <c r="B117" s="6" t="s">
        <v>97</v>
      </c>
      <c r="C117" s="6">
        <f>VLOOKUP(A117,'GDP Per Capita'!$A$2:$C$211,3,FALSE)</f>
        <v>1</v>
      </c>
      <c r="D117" s="16">
        <f>VLOOKUP($A117,[1]Data!$A$5:$IV$270,60,FALSE)</f>
        <v>0</v>
      </c>
      <c r="E117" s="16">
        <f>VLOOKUP($A117,[1]Data!$A$5:$IV$270,61,FALSE)</f>
        <v>0</v>
      </c>
      <c r="F117" s="16">
        <f>VLOOKUP($A117,[1]Data!$A$5:$IV$270,62,FALSE)</f>
        <v>0</v>
      </c>
      <c r="G117" s="16">
        <f>VLOOKUP($A117,[1]Data!$A$5:$IV$270,63,FALSE)</f>
        <v>0</v>
      </c>
      <c r="H117" s="16">
        <f>VLOOKUP($A117,[1]Data!$A$5:$IV$270,64,FALSE)</f>
        <v>35.995849609375</v>
      </c>
      <c r="I117" s="16">
        <f t="shared" si="2"/>
        <v>35.995849609375</v>
      </c>
    </row>
    <row r="118" spans="1:9" x14ac:dyDescent="0.25">
      <c r="A118" s="6" t="s">
        <v>261</v>
      </c>
      <c r="B118" s="6" t="s">
        <v>274</v>
      </c>
      <c r="C118" s="6">
        <f>VLOOKUP(A118,'GDP Per Capita'!$A$2:$C$211,3,FALSE)</f>
        <v>1</v>
      </c>
      <c r="D118" s="16">
        <f>VLOOKUP($A118,[1]Data!$A$5:$IV$270,60,FALSE)</f>
        <v>85.553459167480497</v>
      </c>
      <c r="E118" s="16">
        <f>VLOOKUP($A118,[1]Data!$A$5:$IV$270,61,FALSE)</f>
        <v>86.588050842285199</v>
      </c>
      <c r="F118" s="16">
        <f>VLOOKUP($A118,[1]Data!$A$5:$IV$270,62,FALSE)</f>
        <v>98.750297546386705</v>
      </c>
      <c r="G118" s="16">
        <f>VLOOKUP($A118,[1]Data!$A$5:$IV$270,63,FALSE)</f>
        <v>0</v>
      </c>
      <c r="H118" s="16">
        <f>VLOOKUP($A118,[1]Data!$A$5:$IV$270,64,FALSE)</f>
        <v>0</v>
      </c>
      <c r="I118" s="16">
        <f t="shared" si="2"/>
        <v>90.297269185384138</v>
      </c>
    </row>
    <row r="119" spans="1:9" x14ac:dyDescent="0.25">
      <c r="A119" s="6" t="s">
        <v>254</v>
      </c>
      <c r="B119" s="6" t="s">
        <v>386</v>
      </c>
      <c r="C119" s="6">
        <f>VLOOKUP(A119,'GDP Per Capita'!$A$2:$C$211,3,FALSE)</f>
        <v>1</v>
      </c>
      <c r="D119" s="16">
        <f>VLOOKUP($A119,[1]Data!$A$5:$IV$270,60,FALSE)</f>
        <v>93.864562988281307</v>
      </c>
      <c r="E119" s="16">
        <f>VLOOKUP($A119,[1]Data!$A$5:$IV$270,61,FALSE)</f>
        <v>98.124519348144503</v>
      </c>
      <c r="F119" s="16">
        <f>VLOOKUP($A119,[1]Data!$A$5:$IV$270,62,FALSE)</f>
        <v>97.415847778320298</v>
      </c>
      <c r="G119" s="16">
        <f>VLOOKUP($A119,[1]Data!$A$5:$IV$270,63,FALSE)</f>
        <v>97.138397216796903</v>
      </c>
      <c r="H119" s="16">
        <f>VLOOKUP($A119,[1]Data!$A$5:$IV$270,64,FALSE)</f>
        <v>97.252037048339801</v>
      </c>
      <c r="I119" s="16">
        <f t="shared" si="2"/>
        <v>96.759072875976557</v>
      </c>
    </row>
  </sheetData>
  <autoFilter ref="A1:I119" xr:uid="{91FD658E-2DE6-4471-B128-4AA1DA5616E7}"/>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C0DA8-0E3A-4CE0-B7C4-87AD537F2279}">
  <dimension ref="A1:L98"/>
  <sheetViews>
    <sheetView showGridLines="0" topLeftCell="A9" zoomScaleNormal="100" workbookViewId="0">
      <selection activeCell="C17" sqref="C17"/>
    </sheetView>
  </sheetViews>
  <sheetFormatPr defaultColWidth="8.7109375" defaultRowHeight="15" x14ac:dyDescent="0.25"/>
  <cols>
    <col min="1" max="1" width="46.140625" style="6" bestFit="1" customWidth="1"/>
    <col min="2" max="2" width="14.140625" style="6" bestFit="1" customWidth="1"/>
    <col min="3" max="3" width="14.42578125" style="6" bestFit="1" customWidth="1"/>
    <col min="4" max="8" width="9.42578125" style="6" bestFit="1" customWidth="1"/>
    <col min="9" max="9" width="15" style="6" bestFit="1" customWidth="1"/>
    <col min="10" max="16384" width="8.7109375" style="6"/>
  </cols>
  <sheetData>
    <row r="1" spans="1:12" ht="16.5" thickBot="1" x14ac:dyDescent="0.3">
      <c r="A1" s="1" t="s">
        <v>245</v>
      </c>
      <c r="B1" s="1" t="s">
        <v>105</v>
      </c>
      <c r="C1" s="1" t="s">
        <v>426</v>
      </c>
      <c r="D1" s="1" t="s">
        <v>428</v>
      </c>
      <c r="E1" s="1" t="s">
        <v>429</v>
      </c>
      <c r="F1" s="1" t="s">
        <v>431</v>
      </c>
      <c r="G1" s="1" t="s">
        <v>430</v>
      </c>
      <c r="H1" s="1" t="s">
        <v>441</v>
      </c>
      <c r="I1" s="1" t="s">
        <v>432</v>
      </c>
    </row>
    <row r="2" spans="1:12" x14ac:dyDescent="0.25">
      <c r="A2" s="6" t="s">
        <v>117</v>
      </c>
      <c r="B2" s="6" t="s">
        <v>406</v>
      </c>
      <c r="C2" s="6">
        <f>VLOOKUP(A2,'GDP Per Capita'!$A$2:$C$211,3,FALSE)</f>
        <v>1</v>
      </c>
      <c r="D2" s="15">
        <f>VLOOKUP($A2,[2]Data!$A$5:$IV$270,61,FALSE)</f>
        <v>0</v>
      </c>
      <c r="E2" s="15">
        <f>VLOOKUP($A2,[2]Data!$A$5:$IV$270,62,FALSE)</f>
        <v>0</v>
      </c>
      <c r="F2" s="15">
        <f>VLOOKUP($A2,[2]Data!$A$5:$IV$270,63,FALSE)</f>
        <v>0</v>
      </c>
      <c r="G2" s="15">
        <f>VLOOKUP($A2,[2]Data!$A$5:$IV$270,64,FALSE)</f>
        <v>0</v>
      </c>
      <c r="H2" s="15">
        <f>VLOOKUP($A2,[2]Data!$A$5:$IV$270,65,FALSE)</f>
        <v>52.392280578613303</v>
      </c>
      <c r="I2" s="15">
        <f>AVERAGEIF(D2:H2,"&lt;&gt;0",D2:H2)</f>
        <v>52.392280578613303</v>
      </c>
    </row>
    <row r="3" spans="1:12" x14ac:dyDescent="0.25">
      <c r="A3" s="6" t="s">
        <v>354</v>
      </c>
      <c r="B3" s="6" t="s">
        <v>143</v>
      </c>
      <c r="C3" s="6">
        <f>VLOOKUP(A3,'GDP Per Capita'!$A$2:$C$211,3,FALSE)</f>
        <v>2</v>
      </c>
      <c r="D3" s="15">
        <f>VLOOKUP($A3,[2]Data!$A$5:$IV$270,61,FALSE)</f>
        <v>100</v>
      </c>
      <c r="E3" s="15">
        <f>VLOOKUP($A3,[2]Data!$A$5:$IV$270,62,FALSE)</f>
        <v>100</v>
      </c>
      <c r="F3" s="15">
        <f>VLOOKUP($A3,[2]Data!$A$5:$IV$270,63,FALSE)</f>
        <v>100</v>
      </c>
      <c r="G3" s="15">
        <f>VLOOKUP($A3,[2]Data!$A$5:$IV$270,64,FALSE)</f>
        <v>100</v>
      </c>
      <c r="H3" s="15">
        <f>VLOOKUP($A3,[2]Data!$A$5:$IV$270,65,FALSE)</f>
        <v>100</v>
      </c>
      <c r="I3" s="15">
        <f t="shared" ref="I3:I66" si="0">AVERAGEIF(D3:H3,"&lt;&gt;0",D3:H3)</f>
        <v>100</v>
      </c>
      <c r="K3" s="6">
        <v>1</v>
      </c>
      <c r="L3" s="15">
        <f>AVERAGEIF($C$2:$C$98,1,$I$2:$I$98)</f>
        <v>80.827176489312961</v>
      </c>
    </row>
    <row r="4" spans="1:12" x14ac:dyDescent="0.25">
      <c r="A4" s="6" t="s">
        <v>287</v>
      </c>
      <c r="B4" s="6" t="s">
        <v>301</v>
      </c>
      <c r="C4" s="6">
        <f>VLOOKUP(A4,'GDP Per Capita'!$A$2:$C$211,3,FALSE)</f>
        <v>2</v>
      </c>
      <c r="D4" s="15">
        <f>VLOOKUP($A4,[2]Data!$A$5:$IV$270,61,FALSE)</f>
        <v>100</v>
      </c>
      <c r="E4" s="15">
        <f>VLOOKUP($A4,[2]Data!$A$5:$IV$270,62,FALSE)</f>
        <v>0</v>
      </c>
      <c r="F4" s="15">
        <f>VLOOKUP($A4,[2]Data!$A$5:$IV$270,63,FALSE)</f>
        <v>0</v>
      </c>
      <c r="G4" s="15">
        <f>VLOOKUP($A4,[2]Data!$A$5:$IV$270,64,FALSE)</f>
        <v>100</v>
      </c>
      <c r="H4" s="15">
        <f>VLOOKUP($A4,[2]Data!$A$5:$IV$270,65,FALSE)</f>
        <v>100</v>
      </c>
      <c r="I4" s="15">
        <f t="shared" si="0"/>
        <v>100</v>
      </c>
      <c r="K4" s="6">
        <v>2</v>
      </c>
      <c r="L4" s="15">
        <f>AVERAGEIF($C$2:$C$98,2,$I$2:$I$98)</f>
        <v>92.396212976629073</v>
      </c>
    </row>
    <row r="5" spans="1:12" x14ac:dyDescent="0.25">
      <c r="A5" s="6" t="s">
        <v>203</v>
      </c>
      <c r="B5" s="6" t="s">
        <v>400</v>
      </c>
      <c r="C5" s="6">
        <f>VLOOKUP(A5,'GDP Per Capita'!$A$2:$C$211,3,FALSE)</f>
        <v>1</v>
      </c>
      <c r="D5" s="15">
        <f>VLOOKUP($A5,[2]Data!$A$5:$IV$270,61,FALSE)</f>
        <v>0</v>
      </c>
      <c r="E5" s="15">
        <f>VLOOKUP($A5,[2]Data!$A$5:$IV$270,62,FALSE)</f>
        <v>0</v>
      </c>
      <c r="F5" s="15">
        <f>VLOOKUP($A5,[2]Data!$A$5:$IV$270,63,FALSE)</f>
        <v>0</v>
      </c>
      <c r="G5" s="15">
        <f>VLOOKUP($A5,[2]Data!$A$5:$IV$270,64,FALSE)</f>
        <v>74.586540222167997</v>
      </c>
      <c r="H5" s="15">
        <f>VLOOKUP($A5,[2]Data!$A$5:$IV$270,65,FALSE)</f>
        <v>76.178359985351605</v>
      </c>
      <c r="I5" s="15">
        <f t="shared" si="0"/>
        <v>75.382450103759794</v>
      </c>
      <c r="K5" s="6">
        <v>3</v>
      </c>
      <c r="L5" s="15">
        <f>AVERAGEIF($C$2:$C$98,3,$I$2:$I$98)</f>
        <v>93.515691121419295</v>
      </c>
    </row>
    <row r="6" spans="1:12" x14ac:dyDescent="0.25">
      <c r="A6" s="6" t="s">
        <v>88</v>
      </c>
      <c r="B6" s="6" t="s">
        <v>6</v>
      </c>
      <c r="C6" s="6">
        <f>VLOOKUP(A6,'GDP Per Capita'!$A$2:$C$211,3,FALSE)</f>
        <v>1</v>
      </c>
      <c r="D6" s="15">
        <f>VLOOKUP($A6,[2]Data!$A$5:$IV$270,61,FALSE)</f>
        <v>51.3797607421875</v>
      </c>
      <c r="E6" s="15">
        <f>VLOOKUP($A6,[2]Data!$A$5:$IV$270,62,FALSE)</f>
        <v>51.168510437011697</v>
      </c>
      <c r="F6" s="15">
        <f>VLOOKUP($A6,[2]Data!$A$5:$IV$270,63,FALSE)</f>
        <v>47.692310333252003</v>
      </c>
      <c r="G6" s="15">
        <f>VLOOKUP($A6,[2]Data!$A$5:$IV$270,64,FALSE)</f>
        <v>0</v>
      </c>
      <c r="H6" s="15">
        <f>VLOOKUP($A6,[2]Data!$A$5:$IV$270,65,FALSE)</f>
        <v>0</v>
      </c>
      <c r="I6" s="15">
        <f t="shared" si="0"/>
        <v>50.080193837483733</v>
      </c>
    </row>
    <row r="7" spans="1:12" x14ac:dyDescent="0.25">
      <c r="A7" s="6" t="s">
        <v>387</v>
      </c>
      <c r="B7" s="6" t="s">
        <v>19</v>
      </c>
      <c r="C7" s="6">
        <f>VLOOKUP(A7,'GDP Per Capita'!$A$2:$C$211,3,FALSE)</f>
        <v>1</v>
      </c>
      <c r="D7" s="15">
        <f>VLOOKUP($A7,[2]Data!$A$5:$IV$270,61,FALSE)</f>
        <v>100</v>
      </c>
      <c r="E7" s="15">
        <f>VLOOKUP($A7,[2]Data!$A$5:$IV$270,62,FALSE)</f>
        <v>0</v>
      </c>
      <c r="F7" s="15">
        <f>VLOOKUP($A7,[2]Data!$A$5:$IV$270,63,FALSE)</f>
        <v>100</v>
      </c>
      <c r="G7" s="15">
        <f>VLOOKUP($A7,[2]Data!$A$5:$IV$270,64,FALSE)</f>
        <v>0</v>
      </c>
      <c r="H7" s="15">
        <f>VLOOKUP($A7,[2]Data!$A$5:$IV$270,65,FALSE)</f>
        <v>0</v>
      </c>
      <c r="I7" s="15">
        <f t="shared" si="0"/>
        <v>100</v>
      </c>
    </row>
    <row r="8" spans="1:12" x14ac:dyDescent="0.25">
      <c r="A8" s="6" t="s">
        <v>422</v>
      </c>
      <c r="B8" s="6" t="s">
        <v>162</v>
      </c>
      <c r="C8" s="6">
        <f>VLOOKUP(A8,'GDP Per Capita'!$A$2:$C$211,3,FALSE)</f>
        <v>1</v>
      </c>
      <c r="D8" s="15">
        <f>VLOOKUP($A8,[2]Data!$A$5:$IV$270,61,FALSE)</f>
        <v>18.0283603668213</v>
      </c>
      <c r="E8" s="15">
        <f>VLOOKUP($A8,[2]Data!$A$5:$IV$270,62,FALSE)</f>
        <v>0</v>
      </c>
      <c r="F8" s="15">
        <f>VLOOKUP($A8,[2]Data!$A$5:$IV$270,63,FALSE)</f>
        <v>0</v>
      </c>
      <c r="G8" s="15">
        <f>VLOOKUP($A8,[2]Data!$A$5:$IV$270,64,FALSE)</f>
        <v>0</v>
      </c>
      <c r="H8" s="15">
        <f>VLOOKUP($A8,[2]Data!$A$5:$IV$270,65,FALSE)</f>
        <v>33.967411041259801</v>
      </c>
      <c r="I8" s="15">
        <f t="shared" si="0"/>
        <v>25.997885704040549</v>
      </c>
    </row>
    <row r="9" spans="1:12" x14ac:dyDescent="0.25">
      <c r="A9" s="6" t="s">
        <v>35</v>
      </c>
      <c r="B9" s="6" t="s">
        <v>311</v>
      </c>
      <c r="C9" s="6">
        <f>VLOOKUP(A9,'GDP Per Capita'!$A$2:$C$211,3,FALSE)</f>
        <v>1</v>
      </c>
      <c r="D9" s="15">
        <f>VLOOKUP($A9,[2]Data!$A$5:$IV$270,61,FALSE)</f>
        <v>59.521808624267599</v>
      </c>
      <c r="E9" s="15">
        <f>VLOOKUP($A9,[2]Data!$A$5:$IV$270,62,FALSE)</f>
        <v>58.233970642089801</v>
      </c>
      <c r="F9" s="15">
        <f>VLOOKUP($A9,[2]Data!$A$5:$IV$270,63,FALSE)</f>
        <v>59.750568389892599</v>
      </c>
      <c r="G9" s="15">
        <f>VLOOKUP($A9,[2]Data!$A$5:$IV$270,64,FALSE)</f>
        <v>60.834438323974602</v>
      </c>
      <c r="H9" s="15">
        <f>VLOOKUP($A9,[2]Data!$A$5:$IV$270,65,FALSE)</f>
        <v>63.985610961914098</v>
      </c>
      <c r="I9" s="15">
        <f t="shared" si="0"/>
        <v>60.465279388427746</v>
      </c>
    </row>
    <row r="10" spans="1:12" x14ac:dyDescent="0.25">
      <c r="A10" s="6" t="s">
        <v>340</v>
      </c>
      <c r="B10" s="6" t="s">
        <v>138</v>
      </c>
      <c r="C10" s="6">
        <f>VLOOKUP(A10,'GDP Per Capita'!$A$2:$C$211,3,FALSE)</f>
        <v>1</v>
      </c>
      <c r="D10" s="15">
        <f>VLOOKUP($A10,[2]Data!$A$5:$IV$270,61,FALSE)</f>
        <v>62.6054496765137</v>
      </c>
      <c r="E10" s="15">
        <f>VLOOKUP($A10,[2]Data!$A$5:$IV$270,62,FALSE)</f>
        <v>66.451461791992202</v>
      </c>
      <c r="F10" s="15">
        <f>VLOOKUP($A10,[2]Data!$A$5:$IV$270,63,FALSE)</f>
        <v>0</v>
      </c>
      <c r="G10" s="15">
        <f>VLOOKUP($A10,[2]Data!$A$5:$IV$270,64,FALSE)</f>
        <v>0</v>
      </c>
      <c r="H10" s="15">
        <f>VLOOKUP($A10,[2]Data!$A$5:$IV$270,65,FALSE)</f>
        <v>61.672618865966797</v>
      </c>
      <c r="I10" s="15">
        <f t="shared" si="0"/>
        <v>63.576510111490904</v>
      </c>
    </row>
    <row r="11" spans="1:12" x14ac:dyDescent="0.25">
      <c r="A11" s="6" t="s">
        <v>233</v>
      </c>
      <c r="B11" s="6" t="s">
        <v>306</v>
      </c>
      <c r="C11" s="6">
        <f>VLOOKUP(A11,'GDP Per Capita'!$A$2:$C$211,3,FALSE)</f>
        <v>1</v>
      </c>
      <c r="D11" s="15">
        <f>VLOOKUP($A11,[2]Data!$A$5:$IV$270,61,FALSE)</f>
        <v>84.728759765625</v>
      </c>
      <c r="E11" s="15">
        <f>VLOOKUP($A11,[2]Data!$A$5:$IV$270,62,FALSE)</f>
        <v>84.738372802734403</v>
      </c>
      <c r="F11" s="15">
        <f>VLOOKUP($A11,[2]Data!$A$5:$IV$270,63,FALSE)</f>
        <v>100</v>
      </c>
      <c r="G11" s="15">
        <f>VLOOKUP($A11,[2]Data!$A$5:$IV$270,64,FALSE)</f>
        <v>100</v>
      </c>
      <c r="H11" s="15">
        <f>VLOOKUP($A11,[2]Data!$A$5:$IV$270,65,FALSE)</f>
        <v>100</v>
      </c>
      <c r="I11" s="15">
        <f t="shared" si="0"/>
        <v>93.893426513671869</v>
      </c>
    </row>
    <row r="12" spans="1:12" x14ac:dyDescent="0.25">
      <c r="A12" s="6" t="s">
        <v>106</v>
      </c>
      <c r="B12" s="6" t="s">
        <v>126</v>
      </c>
      <c r="C12" s="6">
        <f>VLOOKUP(A12,'GDP Per Capita'!$A$2:$C$211,3,FALSE)</f>
        <v>2</v>
      </c>
      <c r="D12" s="15">
        <f>VLOOKUP($A12,[2]Data!$A$5:$IV$270,61,FALSE)</f>
        <v>84.838439941406307</v>
      </c>
      <c r="E12" s="15">
        <f>VLOOKUP($A12,[2]Data!$A$5:$IV$270,62,FALSE)</f>
        <v>84.668190002441406</v>
      </c>
      <c r="F12" s="15">
        <f>VLOOKUP($A12,[2]Data!$A$5:$IV$270,63,FALSE)</f>
        <v>83.054779052734403</v>
      </c>
      <c r="G12" s="15">
        <f>VLOOKUP($A12,[2]Data!$A$5:$IV$270,64,FALSE)</f>
        <v>0</v>
      </c>
      <c r="H12" s="15">
        <f>VLOOKUP($A12,[2]Data!$A$5:$IV$270,65,FALSE)</f>
        <v>0</v>
      </c>
      <c r="I12" s="15">
        <f t="shared" si="0"/>
        <v>84.187136332194044</v>
      </c>
    </row>
    <row r="13" spans="1:12" x14ac:dyDescent="0.25">
      <c r="A13" s="6" t="s">
        <v>58</v>
      </c>
      <c r="B13" s="6" t="s">
        <v>107</v>
      </c>
      <c r="C13" s="6">
        <f>VLOOKUP(A13,'GDP Per Capita'!$A$2:$C$211,3,FALSE)</f>
        <v>1</v>
      </c>
      <c r="D13" s="15">
        <f>VLOOKUP($A13,[2]Data!$A$5:$IV$270,61,FALSE)</f>
        <v>96.099357604980497</v>
      </c>
      <c r="E13" s="15">
        <f>VLOOKUP($A13,[2]Data!$A$5:$IV$270,62,FALSE)</f>
        <v>96.440147399902301</v>
      </c>
      <c r="F13" s="15">
        <f>VLOOKUP($A13,[2]Data!$A$5:$IV$270,63,FALSE)</f>
        <v>96.613700866699205</v>
      </c>
      <c r="G13" s="15">
        <f>VLOOKUP($A13,[2]Data!$A$5:$IV$270,64,FALSE)</f>
        <v>0</v>
      </c>
      <c r="H13" s="15">
        <f>VLOOKUP($A13,[2]Data!$A$5:$IV$270,65,FALSE)</f>
        <v>0</v>
      </c>
      <c r="I13" s="15">
        <f t="shared" si="0"/>
        <v>96.384401957194015</v>
      </c>
    </row>
    <row r="14" spans="1:12" x14ac:dyDescent="0.25">
      <c r="A14" s="6" t="s">
        <v>290</v>
      </c>
      <c r="B14" s="6" t="s">
        <v>214</v>
      </c>
      <c r="C14" s="6">
        <f>VLOOKUP(A14,'GDP Per Capita'!$A$2:$C$211,3,FALSE)</f>
        <v>1</v>
      </c>
      <c r="D14" s="15">
        <f>VLOOKUP($A14,[2]Data!$A$5:$IV$270,61,FALSE)</f>
        <v>54.080718994140597</v>
      </c>
      <c r="E14" s="15">
        <f>VLOOKUP($A14,[2]Data!$A$5:$IV$270,62,FALSE)</f>
        <v>50.274730682372997</v>
      </c>
      <c r="F14" s="15">
        <f>VLOOKUP($A14,[2]Data!$A$5:$IV$270,63,FALSE)</f>
        <v>61.292999267578097</v>
      </c>
      <c r="G14" s="15">
        <f>VLOOKUP($A14,[2]Data!$A$5:$IV$270,64,FALSE)</f>
        <v>65.807769775390597</v>
      </c>
      <c r="H14" s="15">
        <f>VLOOKUP($A14,[2]Data!$A$5:$IV$270,65,FALSE)</f>
        <v>70.110252380371094</v>
      </c>
      <c r="I14" s="15">
        <f t="shared" si="0"/>
        <v>60.313294219970679</v>
      </c>
    </row>
    <row r="15" spans="1:12" x14ac:dyDescent="0.25">
      <c r="A15" s="6" t="s">
        <v>390</v>
      </c>
      <c r="B15" s="6" t="s">
        <v>358</v>
      </c>
      <c r="C15" s="6">
        <f>VLOOKUP(A15,'GDP Per Capita'!$A$2:$C$211,3,FALSE)</f>
        <v>3</v>
      </c>
      <c r="D15" s="15">
        <f>VLOOKUP($A15,[2]Data!$A$5:$IV$270,61,FALSE)</f>
        <v>100</v>
      </c>
      <c r="E15" s="15">
        <f>VLOOKUP($A15,[2]Data!$A$5:$IV$270,62,FALSE)</f>
        <v>0</v>
      </c>
      <c r="F15" s="15">
        <f>VLOOKUP($A15,[2]Data!$A$5:$IV$270,63,FALSE)</f>
        <v>0</v>
      </c>
      <c r="G15" s="15">
        <f>VLOOKUP($A15,[2]Data!$A$5:$IV$270,64,FALSE)</f>
        <v>0</v>
      </c>
      <c r="H15" s="15">
        <f>VLOOKUP($A15,[2]Data!$A$5:$IV$270,65,FALSE)</f>
        <v>0</v>
      </c>
      <c r="I15" s="15">
        <f t="shared" si="0"/>
        <v>100</v>
      </c>
    </row>
    <row r="16" spans="1:12" x14ac:dyDescent="0.25">
      <c r="A16" s="6" t="s">
        <v>362</v>
      </c>
      <c r="B16" s="6" t="s">
        <v>270</v>
      </c>
      <c r="C16" s="6">
        <f>VLOOKUP(A16,'GDP Per Capita'!$A$2:$C$211,3,FALSE)</f>
        <v>1</v>
      </c>
      <c r="D16" s="15">
        <f>VLOOKUP($A16,[2]Data!$A$5:$IV$270,61,FALSE)</f>
        <v>83.861610412597699</v>
      </c>
      <c r="E16" s="15">
        <f>VLOOKUP($A16,[2]Data!$A$5:$IV$270,62,FALSE)</f>
        <v>86.091270446777301</v>
      </c>
      <c r="F16" s="15">
        <f>VLOOKUP($A16,[2]Data!$A$5:$IV$270,63,FALSE)</f>
        <v>88.675003051757798</v>
      </c>
      <c r="G16" s="15">
        <f>VLOOKUP($A16,[2]Data!$A$5:$IV$270,64,FALSE)</f>
        <v>0</v>
      </c>
      <c r="H16" s="15">
        <f>VLOOKUP($A16,[2]Data!$A$5:$IV$270,65,FALSE)</f>
        <v>0</v>
      </c>
      <c r="I16" s="15">
        <f t="shared" si="0"/>
        <v>86.209294637044266</v>
      </c>
    </row>
    <row r="17" spans="1:9" x14ac:dyDescent="0.25">
      <c r="A17" s="6" t="s">
        <v>24</v>
      </c>
      <c r="B17" s="6" t="s">
        <v>384</v>
      </c>
      <c r="C17" s="6">
        <f>VLOOKUP(A17,'GDP Per Capita'!$A$2:$C$211,3,FALSE)</f>
        <v>1</v>
      </c>
      <c r="D17" s="15">
        <f>VLOOKUP($A17,[2]Data!$A$5:$IV$270,61,FALSE)</f>
        <v>54.894779205322301</v>
      </c>
      <c r="E17" s="15">
        <f>VLOOKUP($A17,[2]Data!$A$5:$IV$270,62,FALSE)</f>
        <v>47.402011871337898</v>
      </c>
      <c r="F17" s="15">
        <f>VLOOKUP($A17,[2]Data!$A$5:$IV$270,63,FALSE)</f>
        <v>48.854259490966797</v>
      </c>
      <c r="G17" s="15">
        <f>VLOOKUP($A17,[2]Data!$A$5:$IV$270,64,FALSE)</f>
        <v>51.923080444335902</v>
      </c>
      <c r="H17" s="15">
        <f>VLOOKUP($A17,[2]Data!$A$5:$IV$270,65,FALSE)</f>
        <v>52.1922416687012</v>
      </c>
      <c r="I17" s="15">
        <f t="shared" si="0"/>
        <v>51.053274536132825</v>
      </c>
    </row>
    <row r="18" spans="1:9" x14ac:dyDescent="0.25">
      <c r="A18" s="6" t="s">
        <v>297</v>
      </c>
      <c r="B18" s="6" t="s">
        <v>125</v>
      </c>
      <c r="C18" s="6">
        <f>VLOOKUP(A18,'GDP Per Capita'!$A$2:$C$211,3,FALSE)</f>
        <v>2</v>
      </c>
      <c r="D18" s="15">
        <f>VLOOKUP($A18,[2]Data!$A$5:$IV$270,61,FALSE)</f>
        <v>91.132820129394503</v>
      </c>
      <c r="E18" s="15">
        <f>VLOOKUP($A18,[2]Data!$A$5:$IV$270,62,FALSE)</f>
        <v>89.943153381347699</v>
      </c>
      <c r="F18" s="15">
        <f>VLOOKUP($A18,[2]Data!$A$5:$IV$270,63,FALSE)</f>
        <v>89.082717895507798</v>
      </c>
      <c r="G18" s="15">
        <f>VLOOKUP($A18,[2]Data!$A$5:$IV$270,64,FALSE)</f>
        <v>90.329376220703097</v>
      </c>
      <c r="H18" s="15">
        <f>VLOOKUP($A18,[2]Data!$A$5:$IV$270,65,FALSE)</f>
        <v>86.678199768066406</v>
      </c>
      <c r="I18" s="15">
        <f t="shared" si="0"/>
        <v>89.433253479003909</v>
      </c>
    </row>
    <row r="19" spans="1:9" x14ac:dyDescent="0.25">
      <c r="A19" s="6" t="s">
        <v>155</v>
      </c>
      <c r="B19" s="6" t="s">
        <v>76</v>
      </c>
      <c r="C19" s="6">
        <f>VLOOKUP(A19,'GDP Per Capita'!$A$2:$C$211,3,FALSE)</f>
        <v>1</v>
      </c>
      <c r="D19" s="15">
        <f>VLOOKUP($A19,[2]Data!$A$5:$IV$270,61,FALSE)</f>
        <v>100</v>
      </c>
      <c r="E19" s="15">
        <f>VLOOKUP($A19,[2]Data!$A$5:$IV$270,62,FALSE)</f>
        <v>100</v>
      </c>
      <c r="F19" s="15">
        <f>VLOOKUP($A19,[2]Data!$A$5:$IV$270,63,FALSE)</f>
        <v>100</v>
      </c>
      <c r="G19" s="15">
        <f>VLOOKUP($A19,[2]Data!$A$5:$IV$270,64,FALSE)</f>
        <v>0</v>
      </c>
      <c r="H19" s="15">
        <f>VLOOKUP($A19,[2]Data!$A$5:$IV$270,65,FALSE)</f>
        <v>0</v>
      </c>
      <c r="I19" s="15">
        <f t="shared" si="0"/>
        <v>100</v>
      </c>
    </row>
    <row r="20" spans="1:9" x14ac:dyDescent="0.25">
      <c r="A20" s="6" t="s">
        <v>365</v>
      </c>
      <c r="B20" s="6" t="s">
        <v>71</v>
      </c>
      <c r="C20" s="6">
        <f>VLOOKUP(A20,'GDP Per Capita'!$A$2:$C$211,3,FALSE)</f>
        <v>1</v>
      </c>
      <c r="D20" s="15">
        <f>VLOOKUP($A20,[2]Data!$A$5:$IV$270,61,FALSE)</f>
        <v>0</v>
      </c>
      <c r="E20" s="15">
        <f>VLOOKUP($A20,[2]Data!$A$5:$IV$270,62,FALSE)</f>
        <v>99.834358215332003</v>
      </c>
      <c r="F20" s="15">
        <f>VLOOKUP($A20,[2]Data!$A$5:$IV$270,63,FALSE)</f>
        <v>0</v>
      </c>
      <c r="G20" s="15">
        <f>VLOOKUP($A20,[2]Data!$A$5:$IV$270,64,FALSE)</f>
        <v>0</v>
      </c>
      <c r="H20" s="15">
        <f>VLOOKUP($A20,[2]Data!$A$5:$IV$270,65,FALSE)</f>
        <v>0</v>
      </c>
      <c r="I20" s="15">
        <f t="shared" si="0"/>
        <v>99.834358215332003</v>
      </c>
    </row>
    <row r="21" spans="1:9" x14ac:dyDescent="0.25">
      <c r="A21" s="6" t="s">
        <v>207</v>
      </c>
      <c r="B21" s="6" t="s">
        <v>142</v>
      </c>
      <c r="C21" s="6">
        <f>VLOOKUP(A21,'GDP Per Capita'!$A$2:$C$211,3,FALSE)</f>
        <v>1</v>
      </c>
      <c r="D21" s="15">
        <f>VLOOKUP($A21,[2]Data!$A$5:$IV$270,61,FALSE)</f>
        <v>45.353919982910199</v>
      </c>
      <c r="E21" s="15">
        <f>VLOOKUP($A21,[2]Data!$A$5:$IV$270,62,FALSE)</f>
        <v>0</v>
      </c>
      <c r="F21" s="15">
        <f>VLOOKUP($A21,[2]Data!$A$5:$IV$270,63,FALSE)</f>
        <v>0</v>
      </c>
      <c r="G21" s="15">
        <f>VLOOKUP($A21,[2]Data!$A$5:$IV$270,64,FALSE)</f>
        <v>0</v>
      </c>
      <c r="H21" s="15">
        <f>VLOOKUP($A21,[2]Data!$A$5:$IV$270,65,FALSE)</f>
        <v>0</v>
      </c>
      <c r="I21" s="15">
        <f t="shared" si="0"/>
        <v>45.353919982910199</v>
      </c>
    </row>
    <row r="22" spans="1:9" x14ac:dyDescent="0.25">
      <c r="A22" s="6" t="s">
        <v>389</v>
      </c>
      <c r="B22" s="6" t="s">
        <v>259</v>
      </c>
      <c r="C22" s="6">
        <f>VLOOKUP(A22,'GDP Per Capita'!$A$2:$C$211,3,FALSE)</f>
        <v>1</v>
      </c>
      <c r="D22" s="15">
        <f>VLOOKUP($A22,[2]Data!$A$5:$IV$270,61,FALSE)</f>
        <v>100</v>
      </c>
      <c r="E22" s="15">
        <f>VLOOKUP($A22,[2]Data!$A$5:$IV$270,62,FALSE)</f>
        <v>0</v>
      </c>
      <c r="F22" s="15">
        <f>VLOOKUP($A22,[2]Data!$A$5:$IV$270,63,FALSE)</f>
        <v>100</v>
      </c>
      <c r="G22" s="15">
        <f>VLOOKUP($A22,[2]Data!$A$5:$IV$270,64,FALSE)</f>
        <v>100</v>
      </c>
      <c r="H22" s="15">
        <f>VLOOKUP($A22,[2]Data!$A$5:$IV$270,65,FALSE)</f>
        <v>0</v>
      </c>
      <c r="I22" s="15">
        <f t="shared" si="0"/>
        <v>100</v>
      </c>
    </row>
    <row r="23" spans="1:9" x14ac:dyDescent="0.25">
      <c r="A23" s="6" t="s">
        <v>249</v>
      </c>
      <c r="B23" s="6" t="s">
        <v>364</v>
      </c>
      <c r="C23" s="6">
        <f>VLOOKUP(A23,'GDP Per Capita'!$A$2:$C$211,3,FALSE)</f>
        <v>1</v>
      </c>
      <c r="D23" s="15">
        <f>VLOOKUP($A23,[2]Data!$A$5:$IV$270,61,FALSE)</f>
        <v>0</v>
      </c>
      <c r="E23" s="15">
        <f>VLOOKUP($A23,[2]Data!$A$5:$IV$270,62,FALSE)</f>
        <v>0</v>
      </c>
      <c r="F23" s="15">
        <f>VLOOKUP($A23,[2]Data!$A$5:$IV$270,63,FALSE)</f>
        <v>58.0000190734863</v>
      </c>
      <c r="G23" s="15">
        <f>VLOOKUP($A23,[2]Data!$A$5:$IV$270,64,FALSE)</f>
        <v>0</v>
      </c>
      <c r="H23" s="15">
        <f>VLOOKUP($A23,[2]Data!$A$5:$IV$270,65,FALSE)</f>
        <v>0</v>
      </c>
      <c r="I23" s="15">
        <f t="shared" si="0"/>
        <v>58.0000190734863</v>
      </c>
    </row>
    <row r="24" spans="1:9" x14ac:dyDescent="0.25">
      <c r="A24" s="6" t="s">
        <v>176</v>
      </c>
      <c r="B24" s="6" t="s">
        <v>38</v>
      </c>
      <c r="C24" s="6">
        <f>VLOOKUP(A24,'GDP Per Capita'!$A$2:$C$211,3,FALSE)</f>
        <v>1</v>
      </c>
      <c r="D24" s="15">
        <f>VLOOKUP($A24,[2]Data!$A$5:$IV$270,61,FALSE)</f>
        <v>98.145187377929702</v>
      </c>
      <c r="E24" s="15">
        <f>VLOOKUP($A24,[2]Data!$A$5:$IV$270,62,FALSE)</f>
        <v>98.340873718261705</v>
      </c>
      <c r="F24" s="15">
        <f>VLOOKUP($A24,[2]Data!$A$5:$IV$270,63,FALSE)</f>
        <v>0</v>
      </c>
      <c r="G24" s="15">
        <f>VLOOKUP($A24,[2]Data!$A$5:$IV$270,64,FALSE)</f>
        <v>99.157417297363295</v>
      </c>
      <c r="H24" s="15">
        <f>VLOOKUP($A24,[2]Data!$A$5:$IV$270,65,FALSE)</f>
        <v>0</v>
      </c>
      <c r="I24" s="15">
        <f t="shared" si="0"/>
        <v>98.547826131184891</v>
      </c>
    </row>
    <row r="25" spans="1:9" x14ac:dyDescent="0.25">
      <c r="A25" s="6" t="s">
        <v>253</v>
      </c>
      <c r="B25" s="6" t="s">
        <v>398</v>
      </c>
      <c r="C25" s="6">
        <f>VLOOKUP(A25,'GDP Per Capita'!$A$2:$C$211,3,FALSE)</f>
        <v>1</v>
      </c>
      <c r="D25" s="15">
        <f>VLOOKUP($A25,[2]Data!$A$5:$IV$270,61,FALSE)</f>
        <v>27.129030227661101</v>
      </c>
      <c r="E25" s="15">
        <f>VLOOKUP($A25,[2]Data!$A$5:$IV$270,62,FALSE)</f>
        <v>22.780220031738299</v>
      </c>
      <c r="F25" s="15">
        <f>VLOOKUP($A25,[2]Data!$A$5:$IV$270,63,FALSE)</f>
        <v>0</v>
      </c>
      <c r="G25" s="15">
        <f>VLOOKUP($A25,[2]Data!$A$5:$IV$270,64,FALSE)</f>
        <v>0</v>
      </c>
      <c r="H25" s="15">
        <f>VLOOKUP($A25,[2]Data!$A$5:$IV$270,65,FALSE)</f>
        <v>0</v>
      </c>
      <c r="I25" s="15">
        <f t="shared" si="0"/>
        <v>24.9546251296997</v>
      </c>
    </row>
    <row r="26" spans="1:9" x14ac:dyDescent="0.25">
      <c r="A26" s="6" t="s">
        <v>95</v>
      </c>
      <c r="B26" s="6" t="s">
        <v>171</v>
      </c>
      <c r="C26" s="6">
        <f>VLOOKUP(A26,'GDP Per Capita'!$A$2:$C$211,3,FALSE)</f>
        <v>1</v>
      </c>
      <c r="D26" s="15">
        <f>VLOOKUP($A26,[2]Data!$A$5:$IV$270,61,FALSE)</f>
        <v>89.963958740234403</v>
      </c>
      <c r="E26" s="15">
        <f>VLOOKUP($A26,[2]Data!$A$5:$IV$270,62,FALSE)</f>
        <v>93.689453125</v>
      </c>
      <c r="F26" s="15">
        <f>VLOOKUP($A26,[2]Data!$A$5:$IV$270,63,FALSE)</f>
        <v>96.011558532714801</v>
      </c>
      <c r="G26" s="15">
        <f>VLOOKUP($A26,[2]Data!$A$5:$IV$270,64,FALSE)</f>
        <v>95.597480773925795</v>
      </c>
      <c r="H26" s="15">
        <f>VLOOKUP($A26,[2]Data!$A$5:$IV$270,65,FALSE)</f>
        <v>0</v>
      </c>
      <c r="I26" s="15">
        <f t="shared" si="0"/>
        <v>93.81561279296875</v>
      </c>
    </row>
    <row r="27" spans="1:9" x14ac:dyDescent="0.25">
      <c r="A27" s="6" t="s">
        <v>228</v>
      </c>
      <c r="B27" s="6" t="s">
        <v>11</v>
      </c>
      <c r="C27" s="6">
        <f>VLOOKUP(A27,'GDP Per Capita'!$A$2:$C$211,3,FALSE)</f>
        <v>1</v>
      </c>
      <c r="D27" s="15">
        <f>VLOOKUP($A27,[2]Data!$A$5:$IV$270,61,FALSE)</f>
        <v>96.198600769042997</v>
      </c>
      <c r="E27" s="15">
        <f>VLOOKUP($A27,[2]Data!$A$5:$IV$270,62,FALSE)</f>
        <v>95.272270202636705</v>
      </c>
      <c r="F27" s="15">
        <f>VLOOKUP($A27,[2]Data!$A$5:$IV$270,63,FALSE)</f>
        <v>96.050056457519503</v>
      </c>
      <c r="G27" s="15">
        <f>VLOOKUP($A27,[2]Data!$A$5:$IV$270,64,FALSE)</f>
        <v>97.002220153808594</v>
      </c>
      <c r="H27" s="15">
        <f>VLOOKUP($A27,[2]Data!$A$5:$IV$270,65,FALSE)</f>
        <v>96.685096740722699</v>
      </c>
      <c r="I27" s="15">
        <f t="shared" si="0"/>
        <v>96.241648864746111</v>
      </c>
    </row>
    <row r="28" spans="1:9" x14ac:dyDescent="0.25">
      <c r="A28" s="6" t="s">
        <v>219</v>
      </c>
      <c r="B28" s="6" t="s">
        <v>251</v>
      </c>
      <c r="C28" s="6">
        <f>VLOOKUP(A28,'GDP Per Capita'!$A$2:$C$211,3,FALSE)</f>
        <v>1</v>
      </c>
      <c r="D28" s="15">
        <f>VLOOKUP($A28,[2]Data!$A$5:$IV$270,61,FALSE)</f>
        <v>100</v>
      </c>
      <c r="E28" s="15">
        <f>VLOOKUP($A28,[2]Data!$A$5:$IV$270,62,FALSE)</f>
        <v>100</v>
      </c>
      <c r="F28" s="15">
        <f>VLOOKUP($A28,[2]Data!$A$5:$IV$270,63,FALSE)</f>
        <v>100</v>
      </c>
      <c r="G28" s="15">
        <f>VLOOKUP($A28,[2]Data!$A$5:$IV$270,64,FALSE)</f>
        <v>100</v>
      </c>
      <c r="H28" s="15">
        <f>VLOOKUP($A28,[2]Data!$A$5:$IV$270,65,FALSE)</f>
        <v>100</v>
      </c>
      <c r="I28" s="15">
        <f t="shared" si="0"/>
        <v>100</v>
      </c>
    </row>
    <row r="29" spans="1:9" x14ac:dyDescent="0.25">
      <c r="A29" s="6" t="s">
        <v>375</v>
      </c>
      <c r="B29" s="6" t="s">
        <v>394</v>
      </c>
      <c r="C29" s="6">
        <f>VLOOKUP(A29,'GDP Per Capita'!$A$2:$C$211,3,FALSE)</f>
        <v>3</v>
      </c>
      <c r="D29" s="15">
        <f>VLOOKUP($A29,[2]Data!$A$5:$IV$270,61,FALSE)</f>
        <v>0</v>
      </c>
      <c r="E29" s="15">
        <f>VLOOKUP($A29,[2]Data!$A$5:$IV$270,62,FALSE)</f>
        <v>0</v>
      </c>
      <c r="F29" s="15">
        <f>VLOOKUP($A29,[2]Data!$A$5:$IV$270,63,FALSE)</f>
        <v>100</v>
      </c>
      <c r="G29" s="15">
        <f>VLOOKUP($A29,[2]Data!$A$5:$IV$270,64,FALSE)</f>
        <v>0</v>
      </c>
      <c r="H29" s="15">
        <f>VLOOKUP($A29,[2]Data!$A$5:$IV$270,65,FALSE)</f>
        <v>99.971023559570298</v>
      </c>
      <c r="I29" s="15">
        <f t="shared" si="0"/>
        <v>99.985511779785156</v>
      </c>
    </row>
    <row r="30" spans="1:9" x14ac:dyDescent="0.25">
      <c r="A30" s="6" t="s">
        <v>100</v>
      </c>
      <c r="B30" s="6" t="s">
        <v>182</v>
      </c>
      <c r="C30" s="6">
        <f>VLOOKUP(A30,'GDP Per Capita'!$A$2:$C$211,3,FALSE)</f>
        <v>1</v>
      </c>
      <c r="D30" s="15">
        <f>VLOOKUP($A30,[2]Data!$A$5:$IV$270,61,FALSE)</f>
        <v>48.561149597167997</v>
      </c>
      <c r="E30" s="15">
        <f>VLOOKUP($A30,[2]Data!$A$5:$IV$270,62,FALSE)</f>
        <v>0</v>
      </c>
      <c r="F30" s="15">
        <f>VLOOKUP($A30,[2]Data!$A$5:$IV$270,63,FALSE)</f>
        <v>0</v>
      </c>
      <c r="G30" s="15">
        <f>VLOOKUP($A30,[2]Data!$A$5:$IV$270,64,FALSE)</f>
        <v>44.959678649902301</v>
      </c>
      <c r="H30" s="15">
        <f>VLOOKUP($A30,[2]Data!$A$5:$IV$270,65,FALSE)</f>
        <v>28.600000381469702</v>
      </c>
      <c r="I30" s="15">
        <f t="shared" si="0"/>
        <v>40.706942876180001</v>
      </c>
    </row>
    <row r="31" spans="1:9" x14ac:dyDescent="0.25">
      <c r="A31" s="6" t="s">
        <v>420</v>
      </c>
      <c r="B31" s="6" t="s">
        <v>352</v>
      </c>
      <c r="C31" s="6">
        <f>VLOOKUP(A31,'GDP Per Capita'!$A$2:$C$211,3,FALSE)</f>
        <v>1</v>
      </c>
      <c r="D31" s="15">
        <f>VLOOKUP($A31,[2]Data!$A$5:$IV$270,61,FALSE)</f>
        <v>0</v>
      </c>
      <c r="E31" s="15">
        <f>VLOOKUP($A31,[2]Data!$A$5:$IV$270,62,FALSE)</f>
        <v>0</v>
      </c>
      <c r="F31" s="15">
        <f>VLOOKUP($A31,[2]Data!$A$5:$IV$270,63,FALSE)</f>
        <v>0</v>
      </c>
      <c r="G31" s="15">
        <f>VLOOKUP($A31,[2]Data!$A$5:$IV$270,64,FALSE)</f>
        <v>74.397163391113295</v>
      </c>
      <c r="H31" s="15">
        <f>VLOOKUP($A31,[2]Data!$A$5:$IV$270,65,FALSE)</f>
        <v>74.738311767578097</v>
      </c>
      <c r="I31" s="15">
        <f t="shared" si="0"/>
        <v>74.567737579345703</v>
      </c>
    </row>
    <row r="32" spans="1:9" x14ac:dyDescent="0.25">
      <c r="A32" s="6" t="s">
        <v>234</v>
      </c>
      <c r="B32" s="6" t="s">
        <v>209</v>
      </c>
      <c r="C32" s="6">
        <f>VLOOKUP(A32,'GDP Per Capita'!$A$2:$C$211,3,FALSE)</f>
        <v>1</v>
      </c>
      <c r="D32" s="15">
        <f>VLOOKUP($A32,[2]Data!$A$5:$IV$270,61,FALSE)</f>
        <v>67.339416503906307</v>
      </c>
      <c r="E32" s="15">
        <f>VLOOKUP($A32,[2]Data!$A$5:$IV$270,62,FALSE)</f>
        <v>0</v>
      </c>
      <c r="F32" s="15">
        <f>VLOOKUP($A32,[2]Data!$A$5:$IV$270,63,FALSE)</f>
        <v>81.885856628417997</v>
      </c>
      <c r="G32" s="15">
        <f>VLOOKUP($A32,[2]Data!$A$5:$IV$270,64,FALSE)</f>
        <v>82.9144287109375</v>
      </c>
      <c r="H32" s="15">
        <f>VLOOKUP($A32,[2]Data!$A$5:$IV$270,65,FALSE)</f>
        <v>0</v>
      </c>
      <c r="I32" s="15">
        <f t="shared" si="0"/>
        <v>77.379900614420606</v>
      </c>
    </row>
    <row r="33" spans="1:9" x14ac:dyDescent="0.25">
      <c r="A33" s="6" t="s">
        <v>330</v>
      </c>
      <c r="B33" s="6" t="s">
        <v>408</v>
      </c>
      <c r="C33" s="6">
        <f>VLOOKUP(A33,'GDP Per Capita'!$A$2:$C$211,3,FALSE)</f>
        <v>2</v>
      </c>
      <c r="D33" s="15">
        <f>VLOOKUP($A33,[2]Data!$A$5:$IV$270,61,FALSE)</f>
        <v>100</v>
      </c>
      <c r="E33" s="15">
        <f>VLOOKUP($A33,[2]Data!$A$5:$IV$270,62,FALSE)</f>
        <v>100</v>
      </c>
      <c r="F33" s="15">
        <f>VLOOKUP($A33,[2]Data!$A$5:$IV$270,63,FALSE)</f>
        <v>100</v>
      </c>
      <c r="G33" s="15">
        <f>VLOOKUP($A33,[2]Data!$A$5:$IV$270,64,FALSE)</f>
        <v>100</v>
      </c>
      <c r="H33" s="15">
        <f>VLOOKUP($A33,[2]Data!$A$5:$IV$270,65,FALSE)</f>
        <v>0</v>
      </c>
      <c r="I33" s="15">
        <f t="shared" si="0"/>
        <v>100</v>
      </c>
    </row>
    <row r="34" spans="1:9" x14ac:dyDescent="0.25">
      <c r="A34" s="6" t="s">
        <v>315</v>
      </c>
      <c r="B34" s="6" t="s">
        <v>223</v>
      </c>
      <c r="C34" s="6">
        <f>VLOOKUP(A34,'GDP Per Capita'!$A$2:$C$211,3,FALSE)</f>
        <v>1</v>
      </c>
      <c r="D34" s="15">
        <f>VLOOKUP($A34,[2]Data!$A$5:$IV$270,61,FALSE)</f>
        <v>75.748970031738295</v>
      </c>
      <c r="E34" s="15">
        <f>VLOOKUP($A34,[2]Data!$A$5:$IV$270,62,FALSE)</f>
        <v>76.151130676269503</v>
      </c>
      <c r="F34" s="15">
        <f>VLOOKUP($A34,[2]Data!$A$5:$IV$270,63,FALSE)</f>
        <v>77.109779357910199</v>
      </c>
      <c r="G34" s="15">
        <f>VLOOKUP($A34,[2]Data!$A$5:$IV$270,64,FALSE)</f>
        <v>0</v>
      </c>
      <c r="H34" s="15">
        <f>VLOOKUP($A34,[2]Data!$A$5:$IV$270,65,FALSE)</f>
        <v>0</v>
      </c>
      <c r="I34" s="15">
        <f t="shared" si="0"/>
        <v>76.336626688639342</v>
      </c>
    </row>
    <row r="35" spans="1:9" x14ac:dyDescent="0.25">
      <c r="A35" s="6" t="s">
        <v>377</v>
      </c>
      <c r="B35" s="6" t="s">
        <v>343</v>
      </c>
      <c r="C35" s="6">
        <f>VLOOKUP(A35,'GDP Per Capita'!$A$2:$C$211,3,FALSE)</f>
        <v>1</v>
      </c>
      <c r="D35" s="15">
        <f>VLOOKUP($A35,[2]Data!$A$5:$IV$270,61,FALSE)</f>
        <v>50.429111480712898</v>
      </c>
      <c r="E35" s="15">
        <f>VLOOKUP($A35,[2]Data!$A$5:$IV$270,62,FALSE)</f>
        <v>0</v>
      </c>
      <c r="F35" s="15">
        <f>VLOOKUP($A35,[2]Data!$A$5:$IV$270,63,FALSE)</f>
        <v>0</v>
      </c>
      <c r="G35" s="15">
        <f>VLOOKUP($A35,[2]Data!$A$5:$IV$270,64,FALSE)</f>
        <v>0</v>
      </c>
      <c r="H35" s="15">
        <f>VLOOKUP($A35,[2]Data!$A$5:$IV$270,65,FALSE)</f>
        <v>0</v>
      </c>
      <c r="I35" s="15">
        <f t="shared" si="0"/>
        <v>50.429111480712898</v>
      </c>
    </row>
    <row r="36" spans="1:9" x14ac:dyDescent="0.25">
      <c r="A36" s="6" t="s">
        <v>325</v>
      </c>
      <c r="B36" s="6" t="s">
        <v>98</v>
      </c>
      <c r="C36" s="6">
        <f>VLOOKUP(A36,'GDP Per Capita'!$A$2:$C$211,3,FALSE)</f>
        <v>1</v>
      </c>
      <c r="D36" s="15">
        <f>VLOOKUP($A36,[2]Data!$A$5:$IV$270,61,FALSE)</f>
        <v>0</v>
      </c>
      <c r="E36" s="15">
        <f>VLOOKUP($A36,[2]Data!$A$5:$IV$270,62,FALSE)</f>
        <v>94.927429199218807</v>
      </c>
      <c r="F36" s="15">
        <f>VLOOKUP($A36,[2]Data!$A$5:$IV$270,63,FALSE)</f>
        <v>100</v>
      </c>
      <c r="G36" s="15">
        <f>VLOOKUP($A36,[2]Data!$A$5:$IV$270,64,FALSE)</f>
        <v>95.905776977539105</v>
      </c>
      <c r="H36" s="15">
        <f>VLOOKUP($A36,[2]Data!$A$5:$IV$270,65,FALSE)</f>
        <v>0</v>
      </c>
      <c r="I36" s="15">
        <f t="shared" si="0"/>
        <v>96.944402058919309</v>
      </c>
    </row>
    <row r="37" spans="1:9" x14ac:dyDescent="0.25">
      <c r="A37" s="6" t="s">
        <v>5</v>
      </c>
      <c r="B37" s="6" t="s">
        <v>212</v>
      </c>
      <c r="C37" s="6">
        <f>VLOOKUP(A37,'GDP Per Capita'!$A$2:$C$211,3,FALSE)</f>
        <v>1</v>
      </c>
      <c r="D37" s="15">
        <f>VLOOKUP($A37,[2]Data!$A$5:$IV$270,61,FALSE)</f>
        <v>42.690818786621101</v>
      </c>
      <c r="E37" s="15">
        <f>VLOOKUP($A37,[2]Data!$A$5:$IV$270,62,FALSE)</f>
        <v>44.592788696289098</v>
      </c>
      <c r="F37" s="15">
        <f>VLOOKUP($A37,[2]Data!$A$5:$IV$270,63,FALSE)</f>
        <v>46.283309936523402</v>
      </c>
      <c r="G37" s="15">
        <f>VLOOKUP($A37,[2]Data!$A$5:$IV$270,64,FALSE)</f>
        <v>0</v>
      </c>
      <c r="H37" s="15">
        <f>VLOOKUP($A37,[2]Data!$A$5:$IV$270,65,FALSE)</f>
        <v>0</v>
      </c>
      <c r="I37" s="15">
        <f t="shared" si="0"/>
        <v>44.522305806477867</v>
      </c>
    </row>
    <row r="38" spans="1:9" x14ac:dyDescent="0.25">
      <c r="A38" s="6" t="s">
        <v>323</v>
      </c>
      <c r="B38" s="6" t="s">
        <v>331</v>
      </c>
      <c r="C38" s="6">
        <f>VLOOKUP(A38,'GDP Per Capita'!$A$2:$C$211,3,FALSE)</f>
        <v>2</v>
      </c>
      <c r="D38" s="15">
        <f>VLOOKUP($A38,[2]Data!$A$5:$IV$270,61,FALSE)</f>
        <v>96.923126220703097</v>
      </c>
      <c r="E38" s="15">
        <f>VLOOKUP($A38,[2]Data!$A$5:$IV$270,62,FALSE)</f>
        <v>97.210311889648395</v>
      </c>
      <c r="F38" s="15">
        <f>VLOOKUP($A38,[2]Data!$A$5:$IV$270,63,FALSE)</f>
        <v>97.000579833984403</v>
      </c>
      <c r="G38" s="15">
        <f>VLOOKUP($A38,[2]Data!$A$5:$IV$270,64,FALSE)</f>
        <v>96.219001770019503</v>
      </c>
      <c r="H38" s="15">
        <f>VLOOKUP($A38,[2]Data!$A$5:$IV$270,65,FALSE)</f>
        <v>95.743873596191406</v>
      </c>
      <c r="I38" s="15">
        <f t="shared" si="0"/>
        <v>96.619378662109369</v>
      </c>
    </row>
    <row r="39" spans="1:9" x14ac:dyDescent="0.25">
      <c r="A39" s="6" t="s">
        <v>418</v>
      </c>
      <c r="B39" s="6" t="s">
        <v>72</v>
      </c>
      <c r="C39" s="6">
        <f>VLOOKUP(A39,'GDP Per Capita'!$A$2:$C$211,3,FALSE)</f>
        <v>1</v>
      </c>
      <c r="D39" s="15">
        <f>VLOOKUP($A39,[2]Data!$A$5:$IV$270,61,FALSE)</f>
        <v>0</v>
      </c>
      <c r="E39" s="15">
        <f>VLOOKUP($A39,[2]Data!$A$5:$IV$270,62,FALSE)</f>
        <v>76.479469299316406</v>
      </c>
      <c r="F39" s="15">
        <f>VLOOKUP($A39,[2]Data!$A$5:$IV$270,63,FALSE)</f>
        <v>0</v>
      </c>
      <c r="G39" s="15">
        <f>VLOOKUP($A39,[2]Data!$A$5:$IV$270,64,FALSE)</f>
        <v>75.567070007324205</v>
      </c>
      <c r="H39" s="15">
        <f>VLOOKUP($A39,[2]Data!$A$5:$IV$270,65,FALSE)</f>
        <v>80.219612121582003</v>
      </c>
      <c r="I39" s="15">
        <f t="shared" si="0"/>
        <v>77.422050476074205</v>
      </c>
    </row>
    <row r="40" spans="1:9" x14ac:dyDescent="0.25">
      <c r="A40" s="6" t="s">
        <v>322</v>
      </c>
      <c r="B40" s="6" t="s">
        <v>292</v>
      </c>
      <c r="C40" s="6">
        <f>VLOOKUP(A40,'GDP Per Capita'!$A$2:$C$211,3,FALSE)</f>
        <v>1</v>
      </c>
      <c r="D40" s="15">
        <f>VLOOKUP($A40,[2]Data!$A$5:$IV$270,61,FALSE)</f>
        <v>97.259559631347699</v>
      </c>
      <c r="E40" s="15">
        <f>VLOOKUP($A40,[2]Data!$A$5:$IV$270,62,FALSE)</f>
        <v>97.526008605957003</v>
      </c>
      <c r="F40" s="15">
        <f>VLOOKUP($A40,[2]Data!$A$5:$IV$270,63,FALSE)</f>
        <v>0</v>
      </c>
      <c r="G40" s="15">
        <f>VLOOKUP($A40,[2]Data!$A$5:$IV$270,64,FALSE)</f>
        <v>0</v>
      </c>
      <c r="H40" s="15">
        <f>VLOOKUP($A40,[2]Data!$A$5:$IV$270,65,FALSE)</f>
        <v>0</v>
      </c>
      <c r="I40" s="15">
        <f t="shared" si="0"/>
        <v>97.392784118652344</v>
      </c>
    </row>
    <row r="41" spans="1:9" x14ac:dyDescent="0.25">
      <c r="A41" s="6" t="s">
        <v>66</v>
      </c>
      <c r="B41" s="6" t="s">
        <v>359</v>
      </c>
      <c r="C41" s="6">
        <f>VLOOKUP(A41,'GDP Per Capita'!$A$2:$C$211,3,FALSE)</f>
        <v>1</v>
      </c>
      <c r="D41" s="15">
        <f>VLOOKUP($A41,[2]Data!$A$5:$IV$270,61,FALSE)</f>
        <v>100</v>
      </c>
      <c r="E41" s="15">
        <f>VLOOKUP($A41,[2]Data!$A$5:$IV$270,62,FALSE)</f>
        <v>100</v>
      </c>
      <c r="F41" s="15">
        <f>VLOOKUP($A41,[2]Data!$A$5:$IV$270,63,FALSE)</f>
        <v>100</v>
      </c>
      <c r="G41" s="15">
        <f>VLOOKUP($A41,[2]Data!$A$5:$IV$270,64,FALSE)</f>
        <v>100</v>
      </c>
      <c r="H41" s="15">
        <f>VLOOKUP($A41,[2]Data!$A$5:$IV$270,65,FALSE)</f>
        <v>100</v>
      </c>
      <c r="I41" s="15">
        <f t="shared" si="0"/>
        <v>100</v>
      </c>
    </row>
    <row r="42" spans="1:9" x14ac:dyDescent="0.25">
      <c r="A42" s="6" t="s">
        <v>257</v>
      </c>
      <c r="B42" s="6" t="s">
        <v>14</v>
      </c>
      <c r="C42" s="6">
        <f>VLOOKUP(A42,'GDP Per Capita'!$A$2:$C$211,3,FALSE)</f>
        <v>1</v>
      </c>
      <c r="D42" s="15">
        <f>VLOOKUP($A42,[2]Data!$A$5:$IV$270,61,FALSE)</f>
        <v>0</v>
      </c>
      <c r="E42" s="15">
        <f>VLOOKUP($A42,[2]Data!$A$5:$IV$270,62,FALSE)</f>
        <v>100</v>
      </c>
      <c r="F42" s="15">
        <f>VLOOKUP($A42,[2]Data!$A$5:$IV$270,63,FALSE)</f>
        <v>100</v>
      </c>
      <c r="G42" s="15">
        <f>VLOOKUP($A42,[2]Data!$A$5:$IV$270,64,FALSE)</f>
        <v>100</v>
      </c>
      <c r="H42" s="15">
        <f>VLOOKUP($A42,[2]Data!$A$5:$IV$270,65,FALSE)</f>
        <v>100</v>
      </c>
      <c r="I42" s="15">
        <f t="shared" si="0"/>
        <v>100</v>
      </c>
    </row>
    <row r="43" spans="1:9" x14ac:dyDescent="0.25">
      <c r="A43" s="6" t="s">
        <v>361</v>
      </c>
      <c r="B43" s="6" t="s">
        <v>235</v>
      </c>
      <c r="C43" s="6">
        <f>VLOOKUP(A43,'GDP Per Capita'!$A$2:$C$211,3,FALSE)</f>
        <v>1</v>
      </c>
      <c r="D43" s="15">
        <f>VLOOKUP($A43,[2]Data!$A$5:$IV$270,61,FALSE)</f>
        <v>100</v>
      </c>
      <c r="E43" s="15">
        <f>VLOOKUP($A43,[2]Data!$A$5:$IV$270,62,FALSE)</f>
        <v>100</v>
      </c>
      <c r="F43" s="15">
        <f>VLOOKUP($A43,[2]Data!$A$5:$IV$270,63,FALSE)</f>
        <v>100</v>
      </c>
      <c r="G43" s="15">
        <f>VLOOKUP($A43,[2]Data!$A$5:$IV$270,64,FALSE)</f>
        <v>100</v>
      </c>
      <c r="H43" s="15">
        <f>VLOOKUP($A43,[2]Data!$A$5:$IV$270,65,FALSE)</f>
        <v>100</v>
      </c>
      <c r="I43" s="15">
        <f t="shared" si="0"/>
        <v>100</v>
      </c>
    </row>
    <row r="44" spans="1:9" x14ac:dyDescent="0.25">
      <c r="A44" s="6" t="s">
        <v>317</v>
      </c>
      <c r="B44" s="6" t="s">
        <v>410</v>
      </c>
      <c r="C44" s="6">
        <f>VLOOKUP(A44,'GDP Per Capita'!$A$2:$C$211,3,FALSE)</f>
        <v>1</v>
      </c>
      <c r="D44" s="15">
        <f>VLOOKUP($A44,[2]Data!$A$5:$IV$270,61,FALSE)</f>
        <v>75.401901245117202</v>
      </c>
      <c r="E44" s="15">
        <f>VLOOKUP($A44,[2]Data!$A$5:$IV$270,62,FALSE)</f>
        <v>74.767547607421903</v>
      </c>
      <c r="F44" s="15">
        <f>VLOOKUP($A44,[2]Data!$A$5:$IV$270,63,FALSE)</f>
        <v>0</v>
      </c>
      <c r="G44" s="15">
        <f>VLOOKUP($A44,[2]Data!$A$5:$IV$270,64,FALSE)</f>
        <v>0</v>
      </c>
      <c r="H44" s="15">
        <f>VLOOKUP($A44,[2]Data!$A$5:$IV$270,65,FALSE)</f>
        <v>0</v>
      </c>
      <c r="I44" s="15">
        <f t="shared" si="0"/>
        <v>75.08472442626956</v>
      </c>
    </row>
    <row r="45" spans="1:9" x14ac:dyDescent="0.25">
      <c r="A45" s="6" t="s">
        <v>192</v>
      </c>
      <c r="B45" s="6" t="s">
        <v>20</v>
      </c>
      <c r="C45" s="6">
        <f>VLOOKUP(A45,'GDP Per Capita'!$A$2:$C$211,3,FALSE)</f>
        <v>1</v>
      </c>
      <c r="D45" s="15">
        <f>VLOOKUP($A45,[2]Data!$A$5:$IV$270,61,FALSE)</f>
        <v>100</v>
      </c>
      <c r="E45" s="15">
        <f>VLOOKUP($A45,[2]Data!$A$5:$IV$270,62,FALSE)</f>
        <v>99.309303283691406</v>
      </c>
      <c r="F45" s="15">
        <f>VLOOKUP($A45,[2]Data!$A$5:$IV$270,63,FALSE)</f>
        <v>99.166549682617202</v>
      </c>
      <c r="G45" s="15">
        <f>VLOOKUP($A45,[2]Data!$A$5:$IV$270,64,FALSE)</f>
        <v>99.955329895019503</v>
      </c>
      <c r="H45" s="15">
        <f>VLOOKUP($A45,[2]Data!$A$5:$IV$270,65,FALSE)</f>
        <v>0</v>
      </c>
      <c r="I45" s="15">
        <f t="shared" si="0"/>
        <v>99.607795715332031</v>
      </c>
    </row>
    <row r="46" spans="1:9" x14ac:dyDescent="0.25">
      <c r="A46" s="6" t="s">
        <v>172</v>
      </c>
      <c r="B46" s="6" t="s">
        <v>51</v>
      </c>
      <c r="C46" s="6">
        <f>VLOOKUP(A46,'GDP Per Capita'!$A$2:$C$211,3,FALSE)</f>
        <v>1</v>
      </c>
      <c r="D46" s="15">
        <f>VLOOKUP($A46,[2]Data!$A$5:$IV$270,61,FALSE)</f>
        <v>61.669830322265597</v>
      </c>
      <c r="E46" s="15">
        <f>VLOOKUP($A46,[2]Data!$A$5:$IV$270,62,FALSE)</f>
        <v>0</v>
      </c>
      <c r="F46" s="15">
        <f>VLOOKUP($A46,[2]Data!$A$5:$IV$270,63,FALSE)</f>
        <v>0</v>
      </c>
      <c r="G46" s="15">
        <f>VLOOKUP($A46,[2]Data!$A$5:$IV$270,64,FALSE)</f>
        <v>0</v>
      </c>
      <c r="H46" s="15">
        <f>VLOOKUP($A46,[2]Data!$A$5:$IV$270,65,FALSE)</f>
        <v>0</v>
      </c>
      <c r="I46" s="15">
        <f t="shared" si="0"/>
        <v>61.669830322265597</v>
      </c>
    </row>
    <row r="47" spans="1:9" x14ac:dyDescent="0.25">
      <c r="A47" s="6" t="s">
        <v>164</v>
      </c>
      <c r="B47" s="6" t="s">
        <v>327</v>
      </c>
      <c r="C47" s="6">
        <f>VLOOKUP(A47,'GDP Per Capita'!$A$2:$C$211,3,FALSE)</f>
        <v>1</v>
      </c>
      <c r="D47" s="15">
        <f>VLOOKUP($A47,[2]Data!$A$5:$IV$270,61,FALSE)</f>
        <v>97.1787109375</v>
      </c>
      <c r="E47" s="15">
        <f>VLOOKUP($A47,[2]Data!$A$5:$IV$270,62,FALSE)</f>
        <v>95.845817565917997</v>
      </c>
      <c r="F47" s="15">
        <f>VLOOKUP($A47,[2]Data!$A$5:$IV$270,63,FALSE)</f>
        <v>0</v>
      </c>
      <c r="G47" s="15">
        <f>VLOOKUP($A47,[2]Data!$A$5:$IV$270,64,FALSE)</f>
        <v>97.910621643066406</v>
      </c>
      <c r="H47" s="15">
        <f>VLOOKUP($A47,[2]Data!$A$5:$IV$270,65,FALSE)</f>
        <v>99.4622802734375</v>
      </c>
      <c r="I47" s="15">
        <f t="shared" si="0"/>
        <v>97.599357604980469</v>
      </c>
    </row>
    <row r="48" spans="1:9" x14ac:dyDescent="0.25">
      <c r="A48" s="6" t="s">
        <v>237</v>
      </c>
      <c r="B48" s="6" t="s">
        <v>275</v>
      </c>
      <c r="C48" s="6">
        <f>VLOOKUP(A48,'GDP Per Capita'!$A$2:$C$211,3,FALSE)</f>
        <v>1</v>
      </c>
      <c r="D48" s="15">
        <f>VLOOKUP($A48,[2]Data!$A$5:$IV$270,61,FALSE)</f>
        <v>79.44384765625</v>
      </c>
      <c r="E48" s="15">
        <f>VLOOKUP($A48,[2]Data!$A$5:$IV$270,62,FALSE)</f>
        <v>82.312599182128906</v>
      </c>
      <c r="F48" s="15">
        <f>VLOOKUP($A48,[2]Data!$A$5:$IV$270,63,FALSE)</f>
        <v>79.259750366210895</v>
      </c>
      <c r="G48" s="15">
        <f>VLOOKUP($A48,[2]Data!$A$5:$IV$270,64,FALSE)</f>
        <v>0</v>
      </c>
      <c r="H48" s="15">
        <f>VLOOKUP($A48,[2]Data!$A$5:$IV$270,65,FALSE)</f>
        <v>0</v>
      </c>
      <c r="I48" s="15">
        <f t="shared" si="0"/>
        <v>80.338732401529924</v>
      </c>
    </row>
    <row r="49" spans="1:9" x14ac:dyDescent="0.25">
      <c r="A49" s="6" t="s">
        <v>239</v>
      </c>
      <c r="B49" s="6" t="s">
        <v>229</v>
      </c>
      <c r="C49" s="6">
        <f>VLOOKUP(A49,'GDP Per Capita'!$A$2:$C$211,3,FALSE)</f>
        <v>1</v>
      </c>
      <c r="D49" s="15">
        <f>VLOOKUP($A49,[2]Data!$A$5:$IV$270,61,FALSE)</f>
        <v>88.864898681640597</v>
      </c>
      <c r="E49" s="15">
        <f>VLOOKUP($A49,[2]Data!$A$5:$IV$270,62,FALSE)</f>
        <v>0</v>
      </c>
      <c r="F49" s="15">
        <f>VLOOKUP($A49,[2]Data!$A$5:$IV$270,63,FALSE)</f>
        <v>0</v>
      </c>
      <c r="G49" s="15">
        <f>VLOOKUP($A49,[2]Data!$A$5:$IV$270,64,FALSE)</f>
        <v>0</v>
      </c>
      <c r="H49" s="15">
        <f>VLOOKUP($A49,[2]Data!$A$5:$IV$270,65,FALSE)</f>
        <v>0</v>
      </c>
      <c r="I49" s="15">
        <f t="shared" si="0"/>
        <v>88.864898681640597</v>
      </c>
    </row>
    <row r="50" spans="1:9" x14ac:dyDescent="0.25">
      <c r="A50" s="6" t="s">
        <v>73</v>
      </c>
      <c r="B50" s="6" t="s">
        <v>284</v>
      </c>
      <c r="C50" s="6">
        <f>VLOOKUP(A50,'GDP Per Capita'!$A$2:$C$211,3,FALSE)</f>
        <v>1</v>
      </c>
      <c r="D50" s="15">
        <f>VLOOKUP($A50,[2]Data!$A$5:$IV$270,61,FALSE)</f>
        <v>100</v>
      </c>
      <c r="E50" s="15">
        <f>VLOOKUP($A50,[2]Data!$A$5:$IV$270,62,FALSE)</f>
        <v>100</v>
      </c>
      <c r="F50" s="15">
        <f>VLOOKUP($A50,[2]Data!$A$5:$IV$270,63,FALSE)</f>
        <v>100</v>
      </c>
      <c r="G50" s="15">
        <f>VLOOKUP($A50,[2]Data!$A$5:$IV$270,64,FALSE)</f>
        <v>100</v>
      </c>
      <c r="H50" s="15">
        <f>VLOOKUP($A50,[2]Data!$A$5:$IV$270,65,FALSE)</f>
        <v>0</v>
      </c>
      <c r="I50" s="15">
        <f t="shared" si="0"/>
        <v>100</v>
      </c>
    </row>
    <row r="51" spans="1:9" x14ac:dyDescent="0.25">
      <c r="A51" s="6" t="s">
        <v>161</v>
      </c>
      <c r="B51" s="6" t="s">
        <v>360</v>
      </c>
      <c r="C51" s="6">
        <f>VLOOKUP(A51,'GDP Per Capita'!$A$2:$C$211,3,FALSE)</f>
        <v>2</v>
      </c>
      <c r="D51" s="15">
        <f>VLOOKUP($A51,[2]Data!$A$5:$IV$270,61,FALSE)</f>
        <v>89.169143676757798</v>
      </c>
      <c r="E51" s="15">
        <f>VLOOKUP($A51,[2]Data!$A$5:$IV$270,62,FALSE)</f>
        <v>90.664207458496094</v>
      </c>
      <c r="F51" s="15">
        <f>VLOOKUP($A51,[2]Data!$A$5:$IV$270,63,FALSE)</f>
        <v>91.345802307128906</v>
      </c>
      <c r="G51" s="15">
        <f>VLOOKUP($A51,[2]Data!$A$5:$IV$270,64,FALSE)</f>
        <v>92.771980285644503</v>
      </c>
      <c r="H51" s="15">
        <f>VLOOKUP($A51,[2]Data!$A$5:$IV$270,65,FALSE)</f>
        <v>93.090782165527301</v>
      </c>
      <c r="I51" s="15">
        <f t="shared" si="0"/>
        <v>91.40838317871092</v>
      </c>
    </row>
    <row r="52" spans="1:9" x14ac:dyDescent="0.25">
      <c r="A52" s="6" t="s">
        <v>267</v>
      </c>
      <c r="B52" s="6" t="s">
        <v>336</v>
      </c>
      <c r="C52" s="6">
        <f>VLOOKUP(A52,'GDP Per Capita'!$A$2:$C$211,3,FALSE)</f>
        <v>1</v>
      </c>
      <c r="D52" s="15">
        <f>VLOOKUP($A52,[2]Data!$A$5:$IV$270,61,FALSE)</f>
        <v>0</v>
      </c>
      <c r="E52" s="15">
        <f>VLOOKUP($A52,[2]Data!$A$5:$IV$270,62,FALSE)</f>
        <v>100</v>
      </c>
      <c r="F52" s="15">
        <f>VLOOKUP($A52,[2]Data!$A$5:$IV$270,63,FALSE)</f>
        <v>100</v>
      </c>
      <c r="G52" s="15">
        <f>VLOOKUP($A52,[2]Data!$A$5:$IV$270,64,FALSE)</f>
        <v>100</v>
      </c>
      <c r="H52" s="15">
        <f>VLOOKUP($A52,[2]Data!$A$5:$IV$270,65,FALSE)</f>
        <v>100</v>
      </c>
      <c r="I52" s="15">
        <f t="shared" si="0"/>
        <v>100</v>
      </c>
    </row>
    <row r="53" spans="1:9" x14ac:dyDescent="0.25">
      <c r="A53" s="6" t="s">
        <v>111</v>
      </c>
      <c r="B53" s="6" t="s">
        <v>57</v>
      </c>
      <c r="C53" s="6">
        <f>VLOOKUP(A53,'GDP Per Capita'!$A$2:$C$211,3,FALSE)</f>
        <v>3</v>
      </c>
      <c r="D53" s="15">
        <f>VLOOKUP($A53,[2]Data!$A$5:$IV$270,61,FALSE)</f>
        <v>0</v>
      </c>
      <c r="E53" s="15">
        <f>VLOOKUP($A53,[2]Data!$A$5:$IV$270,62,FALSE)</f>
        <v>0</v>
      </c>
      <c r="F53" s="15">
        <f>VLOOKUP($A53,[2]Data!$A$5:$IV$270,63,FALSE)</f>
        <v>0</v>
      </c>
      <c r="G53" s="15">
        <f>VLOOKUP($A53,[2]Data!$A$5:$IV$270,64,FALSE)</f>
        <v>0</v>
      </c>
      <c r="H53" s="15">
        <f>VLOOKUP($A53,[2]Data!$A$5:$IV$270,65,FALSE)</f>
        <v>80.561561584472699</v>
      </c>
      <c r="I53" s="15">
        <f t="shared" si="0"/>
        <v>80.561561584472699</v>
      </c>
    </row>
    <row r="54" spans="1:9" x14ac:dyDescent="0.25">
      <c r="A54" s="6" t="s">
        <v>31</v>
      </c>
      <c r="B54" s="6" t="s">
        <v>271</v>
      </c>
      <c r="C54" s="6">
        <f>VLOOKUP(A54,'GDP Per Capita'!$A$2:$C$211,3,FALSE)</f>
        <v>1</v>
      </c>
      <c r="D54" s="15">
        <f>VLOOKUP($A54,[2]Data!$A$5:$IV$270,61,FALSE)</f>
        <v>95.581123352050795</v>
      </c>
      <c r="E54" s="15">
        <f>VLOOKUP($A54,[2]Data!$A$5:$IV$270,62,FALSE)</f>
        <v>98.233833312988295</v>
      </c>
      <c r="F54" s="15">
        <f>VLOOKUP($A54,[2]Data!$A$5:$IV$270,63,FALSE)</f>
        <v>98.356727600097699</v>
      </c>
      <c r="G54" s="15">
        <f>VLOOKUP($A54,[2]Data!$A$5:$IV$270,64,FALSE)</f>
        <v>100</v>
      </c>
      <c r="H54" s="15">
        <f>VLOOKUP($A54,[2]Data!$A$5:$IV$270,65,FALSE)</f>
        <v>100</v>
      </c>
      <c r="I54" s="15">
        <f t="shared" si="0"/>
        <v>98.434336853027361</v>
      </c>
    </row>
    <row r="55" spans="1:9" x14ac:dyDescent="0.25">
      <c r="A55" s="6" t="s">
        <v>96</v>
      </c>
      <c r="B55" s="6" t="s">
        <v>77</v>
      </c>
      <c r="C55" s="6">
        <f>VLOOKUP(A55,'GDP Per Capita'!$A$2:$C$211,3,FALSE)</f>
        <v>1</v>
      </c>
      <c r="D55" s="15">
        <f>VLOOKUP($A55,[2]Data!$A$5:$IV$270,61,FALSE)</f>
        <v>0</v>
      </c>
      <c r="E55" s="15">
        <f>VLOOKUP($A55,[2]Data!$A$5:$IV$270,62,FALSE)</f>
        <v>20.838939666748001</v>
      </c>
      <c r="F55" s="15">
        <f>VLOOKUP($A55,[2]Data!$A$5:$IV$270,63,FALSE)</f>
        <v>20.170270919799801</v>
      </c>
      <c r="G55" s="15">
        <f>VLOOKUP($A55,[2]Data!$A$5:$IV$270,64,FALSE)</f>
        <v>0</v>
      </c>
      <c r="H55" s="15">
        <f>VLOOKUP($A55,[2]Data!$A$5:$IV$270,65,FALSE)</f>
        <v>0</v>
      </c>
      <c r="I55" s="15">
        <f t="shared" si="0"/>
        <v>20.504605293273901</v>
      </c>
    </row>
    <row r="56" spans="1:9" x14ac:dyDescent="0.25">
      <c r="A56" s="6" t="s">
        <v>130</v>
      </c>
      <c r="B56" s="6" t="s">
        <v>367</v>
      </c>
      <c r="C56" s="6">
        <f>VLOOKUP(A56,'GDP Per Capita'!$A$2:$C$211,3,FALSE)</f>
        <v>1</v>
      </c>
      <c r="D56" s="15">
        <f>VLOOKUP($A56,[2]Data!$A$5:$IV$270,61,FALSE)</f>
        <v>94.864051818847699</v>
      </c>
      <c r="E56" s="15">
        <f>VLOOKUP($A56,[2]Data!$A$5:$IV$270,62,FALSE)</f>
        <v>96.530609130859403</v>
      </c>
      <c r="F56" s="15">
        <f>VLOOKUP($A56,[2]Data!$A$5:$IV$270,63,FALSE)</f>
        <v>98.335609436035199</v>
      </c>
      <c r="G56" s="15">
        <f>VLOOKUP($A56,[2]Data!$A$5:$IV$270,64,FALSE)</f>
        <v>93.565620422363295</v>
      </c>
      <c r="H56" s="15">
        <f>VLOOKUP($A56,[2]Data!$A$5:$IV$270,65,FALSE)</f>
        <v>0</v>
      </c>
      <c r="I56" s="15">
        <f t="shared" si="0"/>
        <v>95.823972702026396</v>
      </c>
    </row>
    <row r="57" spans="1:9" x14ac:dyDescent="0.25">
      <c r="A57" s="6" t="s">
        <v>208</v>
      </c>
      <c r="B57" s="6" t="s">
        <v>376</v>
      </c>
      <c r="C57" s="6">
        <f>VLOOKUP(A57,'GDP Per Capita'!$A$2:$C$211,3,FALSE)</f>
        <v>1</v>
      </c>
      <c r="D57" s="15">
        <f>VLOOKUP($A57,[2]Data!$A$5:$IV$270,61,FALSE)</f>
        <v>95.271369934082003</v>
      </c>
      <c r="E57" s="15">
        <f>VLOOKUP($A57,[2]Data!$A$5:$IV$270,62,FALSE)</f>
        <v>95.540359497070298</v>
      </c>
      <c r="F57" s="15">
        <f>VLOOKUP($A57,[2]Data!$A$5:$IV$270,63,FALSE)</f>
        <v>95.635437011718807</v>
      </c>
      <c r="G57" s="15">
        <f>VLOOKUP($A57,[2]Data!$A$5:$IV$270,64,FALSE)</f>
        <v>0</v>
      </c>
      <c r="H57" s="15">
        <f>VLOOKUP($A57,[2]Data!$A$5:$IV$270,65,FALSE)</f>
        <v>0</v>
      </c>
      <c r="I57" s="15">
        <f t="shared" si="0"/>
        <v>95.48238881429036</v>
      </c>
    </row>
    <row r="58" spans="1:9" x14ac:dyDescent="0.25">
      <c r="A58" s="6" t="s">
        <v>222</v>
      </c>
      <c r="B58" s="6" t="s">
        <v>305</v>
      </c>
      <c r="C58" s="6">
        <f>VLOOKUP(A58,'GDP Per Capita'!$A$2:$C$211,3,FALSE)</f>
        <v>1</v>
      </c>
      <c r="D58" s="15">
        <f>VLOOKUP($A58,[2]Data!$A$5:$IV$270,61,FALSE)</f>
        <v>0</v>
      </c>
      <c r="E58" s="15">
        <f>VLOOKUP($A58,[2]Data!$A$5:$IV$270,62,FALSE)</f>
        <v>0</v>
      </c>
      <c r="F58" s="15">
        <f>VLOOKUP($A58,[2]Data!$A$5:$IV$270,63,FALSE)</f>
        <v>0</v>
      </c>
      <c r="G58" s="15">
        <f>VLOOKUP($A58,[2]Data!$A$5:$IV$270,64,FALSE)</f>
        <v>0</v>
      </c>
      <c r="H58" s="15">
        <f>VLOOKUP($A58,[2]Data!$A$5:$IV$270,65,FALSE)</f>
        <v>55.3899116516113</v>
      </c>
      <c r="I58" s="15">
        <f t="shared" si="0"/>
        <v>55.3899116516113</v>
      </c>
    </row>
    <row r="59" spans="1:9" x14ac:dyDescent="0.25">
      <c r="A59" s="6" t="s">
        <v>316</v>
      </c>
      <c r="B59" s="6" t="s">
        <v>213</v>
      </c>
      <c r="C59" s="6">
        <f>VLOOKUP(A59,'GDP Per Capita'!$A$2:$C$211,3,FALSE)</f>
        <v>2</v>
      </c>
      <c r="D59" s="15">
        <f>VLOOKUP($A59,[2]Data!$A$5:$IV$270,61,FALSE)</f>
        <v>76.923080444335895</v>
      </c>
      <c r="E59" s="15">
        <f>VLOOKUP($A59,[2]Data!$A$5:$IV$270,62,FALSE)</f>
        <v>69.991676330566406</v>
      </c>
      <c r="F59" s="15">
        <f>VLOOKUP($A59,[2]Data!$A$5:$IV$270,63,FALSE)</f>
        <v>0</v>
      </c>
      <c r="G59" s="15">
        <f>VLOOKUP($A59,[2]Data!$A$5:$IV$270,64,FALSE)</f>
        <v>69.534278869628906</v>
      </c>
      <c r="H59" s="15">
        <f>VLOOKUP($A59,[2]Data!$A$5:$IV$270,65,FALSE)</f>
        <v>0</v>
      </c>
      <c r="I59" s="15">
        <f t="shared" si="0"/>
        <v>72.149678548177064</v>
      </c>
    </row>
    <row r="60" spans="1:9" x14ac:dyDescent="0.25">
      <c r="A60" s="6" t="s">
        <v>62</v>
      </c>
      <c r="B60" s="6" t="s">
        <v>41</v>
      </c>
      <c r="C60" s="6">
        <f>VLOOKUP(A60,'GDP Per Capita'!$A$2:$C$211,3,FALSE)</f>
        <v>1</v>
      </c>
      <c r="D60" s="15">
        <f>VLOOKUP($A60,[2]Data!$A$5:$IV$270,61,FALSE)</f>
        <v>91.786750793457003</v>
      </c>
      <c r="E60" s="15">
        <f>VLOOKUP($A60,[2]Data!$A$5:$IV$270,62,FALSE)</f>
        <v>93.031021118164105</v>
      </c>
      <c r="F60" s="15">
        <f>VLOOKUP($A60,[2]Data!$A$5:$IV$270,63,FALSE)</f>
        <v>88.985420227050795</v>
      </c>
      <c r="G60" s="15">
        <f>VLOOKUP($A60,[2]Data!$A$5:$IV$270,64,FALSE)</f>
        <v>0</v>
      </c>
      <c r="H60" s="15">
        <f>VLOOKUP($A60,[2]Data!$A$5:$IV$270,65,FALSE)</f>
        <v>0</v>
      </c>
      <c r="I60" s="15">
        <f t="shared" si="0"/>
        <v>91.267730712890625</v>
      </c>
    </row>
    <row r="61" spans="1:9" x14ac:dyDescent="0.25">
      <c r="A61" s="6" t="s">
        <v>393</v>
      </c>
      <c r="B61" s="6" t="s">
        <v>381</v>
      </c>
      <c r="C61" s="6">
        <f>VLOOKUP(A61,'GDP Per Capita'!$A$2:$C$211,3,FALSE)</f>
        <v>1</v>
      </c>
      <c r="D61" s="15">
        <f>VLOOKUP($A61,[2]Data!$A$5:$IV$270,61,FALSE)</f>
        <v>100</v>
      </c>
      <c r="E61" s="15">
        <f>VLOOKUP($A61,[2]Data!$A$5:$IV$270,62,FALSE)</f>
        <v>98.1021728515625</v>
      </c>
      <c r="F61" s="15">
        <f>VLOOKUP($A61,[2]Data!$A$5:$IV$270,63,FALSE)</f>
        <v>88.890457153320298</v>
      </c>
      <c r="G61" s="15">
        <f>VLOOKUP($A61,[2]Data!$A$5:$IV$270,64,FALSE)</f>
        <v>87.080017089843807</v>
      </c>
      <c r="H61" s="15">
        <f>VLOOKUP($A61,[2]Data!$A$5:$IV$270,65,FALSE)</f>
        <v>0</v>
      </c>
      <c r="I61" s="15">
        <f t="shared" si="0"/>
        <v>93.518161773681655</v>
      </c>
    </row>
    <row r="62" spans="1:9" x14ac:dyDescent="0.25">
      <c r="A62" s="6" t="s">
        <v>341</v>
      </c>
      <c r="B62" s="6" t="s">
        <v>122</v>
      </c>
      <c r="C62" s="6">
        <f>VLOOKUP(A62,'GDP Per Capita'!$A$2:$C$211,3,FALSE)</f>
        <v>1</v>
      </c>
      <c r="D62" s="15">
        <f>VLOOKUP($A62,[2]Data!$A$5:$IV$270,61,FALSE)</f>
        <v>0</v>
      </c>
      <c r="E62" s="15">
        <f>VLOOKUP($A62,[2]Data!$A$5:$IV$270,62,FALSE)</f>
        <v>0</v>
      </c>
      <c r="F62" s="15">
        <f>VLOOKUP($A62,[2]Data!$A$5:$IV$270,63,FALSE)</f>
        <v>0</v>
      </c>
      <c r="G62" s="15">
        <f>VLOOKUP($A62,[2]Data!$A$5:$IV$270,64,FALSE)</f>
        <v>0</v>
      </c>
      <c r="H62" s="15">
        <f>VLOOKUP($A62,[2]Data!$A$5:$IV$270,65,FALSE)</f>
        <v>97.304611206054702</v>
      </c>
      <c r="I62" s="15">
        <f t="shared" si="0"/>
        <v>97.304611206054702</v>
      </c>
    </row>
    <row r="63" spans="1:9" x14ac:dyDescent="0.25">
      <c r="A63" s="6" t="s">
        <v>263</v>
      </c>
      <c r="B63" s="6" t="s">
        <v>286</v>
      </c>
      <c r="C63" s="6">
        <f>VLOOKUP(A63,'GDP Per Capita'!$A$2:$C$211,3,FALSE)</f>
        <v>1</v>
      </c>
      <c r="D63" s="15">
        <f>VLOOKUP($A63,[2]Data!$A$5:$IV$270,61,FALSE)</f>
        <v>0</v>
      </c>
      <c r="E63" s="15">
        <f>VLOOKUP($A63,[2]Data!$A$5:$IV$270,62,FALSE)</f>
        <v>97.213188171386705</v>
      </c>
      <c r="F63" s="15">
        <f>VLOOKUP($A63,[2]Data!$A$5:$IV$270,63,FALSE)</f>
        <v>0</v>
      </c>
      <c r="G63" s="15">
        <f>VLOOKUP($A63,[2]Data!$A$5:$IV$270,64,FALSE)</f>
        <v>92.546241760253906</v>
      </c>
      <c r="H63" s="15">
        <f>VLOOKUP($A63,[2]Data!$A$5:$IV$270,65,FALSE)</f>
        <v>0</v>
      </c>
      <c r="I63" s="15">
        <f t="shared" si="0"/>
        <v>94.879714965820313</v>
      </c>
    </row>
    <row r="64" spans="1:9" x14ac:dyDescent="0.25">
      <c r="A64" s="6" t="s">
        <v>118</v>
      </c>
      <c r="B64" s="6" t="s">
        <v>7</v>
      </c>
      <c r="C64" s="6">
        <f>VLOOKUP(A64,'GDP Per Capita'!$A$2:$C$211,3,FALSE)</f>
        <v>1</v>
      </c>
      <c r="D64" s="15">
        <f>VLOOKUP($A64,[2]Data!$A$5:$IV$270,61,FALSE)</f>
        <v>0</v>
      </c>
      <c r="E64" s="15">
        <f>VLOOKUP($A64,[2]Data!$A$5:$IV$270,62,FALSE)</f>
        <v>55.257038116455099</v>
      </c>
      <c r="F64" s="15">
        <f>VLOOKUP($A64,[2]Data!$A$5:$IV$270,63,FALSE)</f>
        <v>53.110130310058601</v>
      </c>
      <c r="G64" s="15">
        <f>VLOOKUP($A64,[2]Data!$A$5:$IV$270,64,FALSE)</f>
        <v>47.5094604492188</v>
      </c>
      <c r="H64" s="15">
        <f>VLOOKUP($A64,[2]Data!$A$5:$IV$270,65,FALSE)</f>
        <v>0</v>
      </c>
      <c r="I64" s="15">
        <f t="shared" si="0"/>
        <v>51.958876291910833</v>
      </c>
    </row>
    <row r="65" spans="1:9" x14ac:dyDescent="0.25">
      <c r="A65" s="6" t="s">
        <v>197</v>
      </c>
      <c r="B65" s="6" t="s">
        <v>246</v>
      </c>
      <c r="C65" s="6">
        <f>VLOOKUP(A65,'GDP Per Capita'!$A$2:$C$211,3,FALSE)</f>
        <v>1</v>
      </c>
      <c r="D65" s="15">
        <f>VLOOKUP($A65,[2]Data!$A$5:$IV$270,61,FALSE)</f>
        <v>99.122398376464801</v>
      </c>
      <c r="E65" s="15">
        <f>VLOOKUP($A65,[2]Data!$A$5:$IV$270,62,FALSE)</f>
        <v>98.212829589843807</v>
      </c>
      <c r="F65" s="15">
        <f>VLOOKUP($A65,[2]Data!$A$5:$IV$270,63,FALSE)</f>
        <v>93.439659118652301</v>
      </c>
      <c r="G65" s="15">
        <f>VLOOKUP($A65,[2]Data!$A$5:$IV$270,64,FALSE)</f>
        <v>89.788917541503906</v>
      </c>
      <c r="H65" s="15">
        <f>VLOOKUP($A65,[2]Data!$A$5:$IV$270,65,FALSE)</f>
        <v>0</v>
      </c>
      <c r="I65" s="15">
        <f t="shared" si="0"/>
        <v>95.140951156616197</v>
      </c>
    </row>
    <row r="66" spans="1:9" x14ac:dyDescent="0.25">
      <c r="A66" s="6" t="s">
        <v>404</v>
      </c>
      <c r="B66" s="6" t="s">
        <v>116</v>
      </c>
      <c r="C66" s="6">
        <f>VLOOKUP(A66,'GDP Per Capita'!$A$2:$C$211,3,FALSE)</f>
        <v>1</v>
      </c>
      <c r="D66" s="15">
        <f>VLOOKUP($A66,[2]Data!$A$5:$IV$270,61,FALSE)</f>
        <v>93.538528442382798</v>
      </c>
      <c r="E66" s="15">
        <f>VLOOKUP($A66,[2]Data!$A$5:$IV$270,62,FALSE)</f>
        <v>93.997550964355497</v>
      </c>
      <c r="F66" s="15">
        <f>VLOOKUP($A66,[2]Data!$A$5:$IV$270,63,FALSE)</f>
        <v>95.674118041992202</v>
      </c>
      <c r="G66" s="15">
        <f>VLOOKUP($A66,[2]Data!$A$5:$IV$270,64,FALSE)</f>
        <v>95.674118041992202</v>
      </c>
      <c r="H66" s="15">
        <f>VLOOKUP($A66,[2]Data!$A$5:$IV$270,65,FALSE)</f>
        <v>0</v>
      </c>
      <c r="I66" s="15">
        <f t="shared" si="0"/>
        <v>94.721078872680664</v>
      </c>
    </row>
    <row r="67" spans="1:9" x14ac:dyDescent="0.25">
      <c r="A67" s="6" t="s">
        <v>335</v>
      </c>
      <c r="B67" s="6" t="s">
        <v>147</v>
      </c>
      <c r="C67" s="6">
        <f>VLOOKUP(A67,'GDP Per Capita'!$A$2:$C$211,3,FALSE)</f>
        <v>1</v>
      </c>
      <c r="D67" s="15">
        <f>VLOOKUP($A67,[2]Data!$A$5:$IV$270,61,FALSE)</f>
        <v>0</v>
      </c>
      <c r="E67" s="15">
        <f>VLOOKUP($A67,[2]Data!$A$5:$IV$270,62,FALSE)</f>
        <v>0</v>
      </c>
      <c r="F67" s="15">
        <f>VLOOKUP($A67,[2]Data!$A$5:$IV$270,63,FALSE)</f>
        <v>66.791358947753906</v>
      </c>
      <c r="G67" s="15">
        <f>VLOOKUP($A67,[2]Data!$A$5:$IV$270,64,FALSE)</f>
        <v>0</v>
      </c>
      <c r="H67" s="15">
        <f>VLOOKUP($A67,[2]Data!$A$5:$IV$270,65,FALSE)</f>
        <v>0</v>
      </c>
      <c r="I67" s="15">
        <f t="shared" ref="I67:I98" si="1">AVERAGEIF(D67:H67,"&lt;&gt;0",D67:H67)</f>
        <v>66.791358947753906</v>
      </c>
    </row>
    <row r="68" spans="1:9" x14ac:dyDescent="0.25">
      <c r="A68" s="6" t="s">
        <v>23</v>
      </c>
      <c r="B68" s="6" t="s">
        <v>109</v>
      </c>
      <c r="C68" s="6">
        <f>VLOOKUP(A68,'GDP Per Capita'!$A$2:$C$211,3,FALSE)</f>
        <v>1</v>
      </c>
      <c r="D68" s="15">
        <f>VLOOKUP($A68,[2]Data!$A$5:$IV$270,61,FALSE)</f>
        <v>90.475807189941406</v>
      </c>
      <c r="E68" s="15">
        <f>VLOOKUP($A68,[2]Data!$A$5:$IV$270,62,FALSE)</f>
        <v>88.704978942871094</v>
      </c>
      <c r="F68" s="15">
        <f>VLOOKUP($A68,[2]Data!$A$5:$IV$270,63,FALSE)</f>
        <v>0</v>
      </c>
      <c r="G68" s="15">
        <f>VLOOKUP($A68,[2]Data!$A$5:$IV$270,64,FALSE)</f>
        <v>83.255287170410199</v>
      </c>
      <c r="H68" s="15">
        <f>VLOOKUP($A68,[2]Data!$A$5:$IV$270,65,FALSE)</f>
        <v>83.385307312011705</v>
      </c>
      <c r="I68" s="15">
        <f t="shared" si="1"/>
        <v>86.455345153808608</v>
      </c>
    </row>
    <row r="69" spans="1:9" x14ac:dyDescent="0.25">
      <c r="A69" s="6" t="s">
        <v>59</v>
      </c>
      <c r="B69" s="6" t="s">
        <v>84</v>
      </c>
      <c r="C69" s="6">
        <f>VLOOKUP(A69,'GDP Per Capita'!$A$2:$C$211,3,FALSE)</f>
        <v>1</v>
      </c>
      <c r="D69" s="15">
        <f>VLOOKUP($A69,[2]Data!$A$5:$IV$270,61,FALSE)</f>
        <v>0</v>
      </c>
      <c r="E69" s="15">
        <f>VLOOKUP($A69,[2]Data!$A$5:$IV$270,62,FALSE)</f>
        <v>100</v>
      </c>
      <c r="F69" s="15">
        <f>VLOOKUP($A69,[2]Data!$A$5:$IV$270,63,FALSE)</f>
        <v>100</v>
      </c>
      <c r="G69" s="15">
        <f>VLOOKUP($A69,[2]Data!$A$5:$IV$270,64,FALSE)</f>
        <v>100</v>
      </c>
      <c r="H69" s="15">
        <f>VLOOKUP($A69,[2]Data!$A$5:$IV$270,65,FALSE)</f>
        <v>100</v>
      </c>
      <c r="I69" s="15">
        <f t="shared" si="1"/>
        <v>100</v>
      </c>
    </row>
    <row r="70" spans="1:9" x14ac:dyDescent="0.25">
      <c r="A70" s="6" t="s">
        <v>278</v>
      </c>
      <c r="B70" s="6" t="s">
        <v>17</v>
      </c>
      <c r="C70" s="6">
        <f>VLOOKUP(A70,'GDP Per Capita'!$A$2:$C$211,3,FALSE)</f>
        <v>1</v>
      </c>
      <c r="D70" s="15">
        <f>VLOOKUP($A70,[2]Data!$A$5:$IV$270,61,FALSE)</f>
        <v>86.901313781738295</v>
      </c>
      <c r="E70" s="15">
        <f>VLOOKUP($A70,[2]Data!$A$5:$IV$270,62,FALSE)</f>
        <v>83.848251342773395</v>
      </c>
      <c r="F70" s="15">
        <f>VLOOKUP($A70,[2]Data!$A$5:$IV$270,63,FALSE)</f>
        <v>0</v>
      </c>
      <c r="G70" s="15">
        <f>VLOOKUP($A70,[2]Data!$A$5:$IV$270,64,FALSE)</f>
        <v>0</v>
      </c>
      <c r="H70" s="15">
        <f>VLOOKUP($A70,[2]Data!$A$5:$IV$270,65,FALSE)</f>
        <v>0</v>
      </c>
      <c r="I70" s="15">
        <f t="shared" si="1"/>
        <v>85.374782562255845</v>
      </c>
    </row>
    <row r="71" spans="1:9" x14ac:dyDescent="0.25">
      <c r="A71" s="6" t="s">
        <v>112</v>
      </c>
      <c r="B71" s="6" t="s">
        <v>175</v>
      </c>
      <c r="C71" s="6">
        <f>VLOOKUP(A71,'GDP Per Capita'!$A$2:$C$211,3,FALSE)</f>
        <v>1</v>
      </c>
      <c r="D71" s="15">
        <f>VLOOKUP($A71,[2]Data!$A$5:$IV$270,61,FALSE)</f>
        <v>100</v>
      </c>
      <c r="E71" s="15">
        <f>VLOOKUP($A71,[2]Data!$A$5:$IV$270,62,FALSE)</f>
        <v>100</v>
      </c>
      <c r="F71" s="15">
        <f>VLOOKUP($A71,[2]Data!$A$5:$IV$270,63,FALSE)</f>
        <v>100</v>
      </c>
      <c r="G71" s="15">
        <f>VLOOKUP($A71,[2]Data!$A$5:$IV$270,64,FALSE)</f>
        <v>100</v>
      </c>
      <c r="H71" s="15">
        <f>VLOOKUP($A71,[2]Data!$A$5:$IV$270,65,FALSE)</f>
        <v>0</v>
      </c>
      <c r="I71" s="15">
        <f t="shared" si="1"/>
        <v>100</v>
      </c>
    </row>
    <row r="72" spans="1:9" x14ac:dyDescent="0.25">
      <c r="A72" s="6" t="s">
        <v>260</v>
      </c>
      <c r="B72" s="6" t="s">
        <v>63</v>
      </c>
      <c r="C72" s="6">
        <f>VLOOKUP(A72,'GDP Per Capita'!$A$2:$C$211,3,FALSE)</f>
        <v>1</v>
      </c>
      <c r="D72" s="15">
        <f>VLOOKUP($A72,[2]Data!$A$5:$IV$270,61,FALSE)</f>
        <v>0</v>
      </c>
      <c r="E72" s="15">
        <f>VLOOKUP($A72,[2]Data!$A$5:$IV$270,62,FALSE)</f>
        <v>0</v>
      </c>
      <c r="F72" s="15">
        <f>VLOOKUP($A72,[2]Data!$A$5:$IV$270,63,FALSE)</f>
        <v>100</v>
      </c>
      <c r="G72" s="15">
        <f>VLOOKUP($A72,[2]Data!$A$5:$IV$270,64,FALSE)</f>
        <v>100</v>
      </c>
      <c r="H72" s="15">
        <f>VLOOKUP($A72,[2]Data!$A$5:$IV$270,65,FALSE)</f>
        <v>0</v>
      </c>
      <c r="I72" s="15">
        <f t="shared" si="1"/>
        <v>100</v>
      </c>
    </row>
    <row r="73" spans="1:9" x14ac:dyDescent="0.25">
      <c r="A73" s="6" t="s">
        <v>298</v>
      </c>
      <c r="B73" s="6" t="s">
        <v>350</v>
      </c>
      <c r="C73" s="6">
        <f>VLOOKUP(A73,'GDP Per Capita'!$A$2:$C$211,3,FALSE)</f>
        <v>2</v>
      </c>
      <c r="D73" s="15">
        <f>VLOOKUP($A73,[2]Data!$A$5:$IV$270,61,FALSE)</f>
        <v>84.018028259277301</v>
      </c>
      <c r="E73" s="15">
        <f>VLOOKUP($A73,[2]Data!$A$5:$IV$270,62,FALSE)</f>
        <v>0</v>
      </c>
      <c r="F73" s="15">
        <f>VLOOKUP($A73,[2]Data!$A$5:$IV$270,63,FALSE)</f>
        <v>0</v>
      </c>
      <c r="G73" s="15">
        <f>VLOOKUP($A73,[2]Data!$A$5:$IV$270,64,FALSE)</f>
        <v>0</v>
      </c>
      <c r="H73" s="15">
        <f>VLOOKUP($A73,[2]Data!$A$5:$IV$270,65,FALSE)</f>
        <v>0</v>
      </c>
      <c r="I73" s="15">
        <f t="shared" si="1"/>
        <v>84.018028259277301</v>
      </c>
    </row>
    <row r="74" spans="1:9" x14ac:dyDescent="0.25">
      <c r="A74" s="6" t="s">
        <v>168</v>
      </c>
      <c r="B74" s="6" t="s">
        <v>127</v>
      </c>
      <c r="C74" s="6">
        <f>VLOOKUP(A74,'GDP Per Capita'!$A$2:$C$211,3,FALSE)</f>
        <v>1</v>
      </c>
      <c r="D74" s="15">
        <f>VLOOKUP($A74,[2]Data!$A$5:$IV$270,61,FALSE)</f>
        <v>100</v>
      </c>
      <c r="E74" s="15">
        <f>VLOOKUP($A74,[2]Data!$A$5:$IV$270,62,FALSE)</f>
        <v>100</v>
      </c>
      <c r="F74" s="15">
        <f>VLOOKUP($A74,[2]Data!$A$5:$IV$270,63,FALSE)</f>
        <v>100</v>
      </c>
      <c r="G74" s="15">
        <f>VLOOKUP($A74,[2]Data!$A$5:$IV$270,64,FALSE)</f>
        <v>100</v>
      </c>
      <c r="H74" s="15">
        <f>VLOOKUP($A74,[2]Data!$A$5:$IV$270,65,FALSE)</f>
        <v>100</v>
      </c>
      <c r="I74" s="15">
        <f t="shared" si="1"/>
        <v>100</v>
      </c>
    </row>
    <row r="75" spans="1:9" x14ac:dyDescent="0.25">
      <c r="A75" s="6" t="s">
        <v>276</v>
      </c>
      <c r="B75" s="6" t="s">
        <v>273</v>
      </c>
      <c r="C75" s="6">
        <f>VLOOKUP(A75,'GDP Per Capita'!$A$2:$C$211,3,FALSE)</f>
        <v>2</v>
      </c>
      <c r="D75" s="15">
        <f>VLOOKUP($A75,[2]Data!$A$5:$IV$270,61,FALSE)</f>
        <v>100</v>
      </c>
      <c r="E75" s="15">
        <f>VLOOKUP($A75,[2]Data!$A$5:$IV$270,62,FALSE)</f>
        <v>100</v>
      </c>
      <c r="F75" s="15">
        <f>VLOOKUP($A75,[2]Data!$A$5:$IV$270,63,FALSE)</f>
        <v>100</v>
      </c>
      <c r="G75" s="15">
        <f>VLOOKUP($A75,[2]Data!$A$5:$IV$270,64,FALSE)</f>
        <v>100</v>
      </c>
      <c r="H75" s="15">
        <f>VLOOKUP($A75,[2]Data!$A$5:$IV$270,65,FALSE)</f>
        <v>100</v>
      </c>
      <c r="I75" s="15">
        <f t="shared" si="1"/>
        <v>100</v>
      </c>
    </row>
    <row r="76" spans="1:9" x14ac:dyDescent="0.25">
      <c r="A76" s="6" t="s">
        <v>1</v>
      </c>
      <c r="B76" s="6" t="s">
        <v>388</v>
      </c>
      <c r="C76" s="6">
        <f>VLOOKUP(A76,'GDP Per Capita'!$A$2:$C$211,3,FALSE)</f>
        <v>1</v>
      </c>
      <c r="D76" s="15">
        <f>VLOOKUP($A76,[2]Data!$A$5:$IV$270,61,FALSE)</f>
        <v>58.919010162353501</v>
      </c>
      <c r="E76" s="15">
        <f>VLOOKUP($A76,[2]Data!$A$5:$IV$270,62,FALSE)</f>
        <v>57.984550476074197</v>
      </c>
      <c r="F76" s="15">
        <f>VLOOKUP($A76,[2]Data!$A$5:$IV$270,63,FALSE)</f>
        <v>59.697071075439503</v>
      </c>
      <c r="G76" s="15">
        <f>VLOOKUP($A76,[2]Data!$A$5:$IV$270,64,FALSE)</f>
        <v>62.607620239257798</v>
      </c>
      <c r="H76" s="15">
        <f>VLOOKUP($A76,[2]Data!$A$5:$IV$270,65,FALSE)</f>
        <v>0</v>
      </c>
      <c r="I76" s="15">
        <f t="shared" si="1"/>
        <v>59.80206298828125</v>
      </c>
    </row>
    <row r="77" spans="1:9" x14ac:dyDescent="0.25">
      <c r="A77" s="6" t="s">
        <v>144</v>
      </c>
      <c r="B77" s="6" t="s">
        <v>307</v>
      </c>
      <c r="C77" s="6">
        <f>VLOOKUP(A77,'GDP Per Capita'!$A$2:$C$211,3,FALSE)</f>
        <v>1</v>
      </c>
      <c r="D77" s="15">
        <f>VLOOKUP($A77,[2]Data!$A$5:$IV$270,61,FALSE)</f>
        <v>100</v>
      </c>
      <c r="E77" s="15">
        <f>VLOOKUP($A77,[2]Data!$A$5:$IV$270,62,FALSE)</f>
        <v>100</v>
      </c>
      <c r="F77" s="15">
        <f>VLOOKUP($A77,[2]Data!$A$5:$IV$270,63,FALSE)</f>
        <v>100</v>
      </c>
      <c r="G77" s="15">
        <f>VLOOKUP($A77,[2]Data!$A$5:$IV$270,64,FALSE)</f>
        <v>100</v>
      </c>
      <c r="H77" s="15">
        <f>VLOOKUP($A77,[2]Data!$A$5:$IV$270,65,FALSE)</f>
        <v>100</v>
      </c>
      <c r="I77" s="15">
        <f t="shared" si="1"/>
        <v>100</v>
      </c>
    </row>
    <row r="78" spans="1:9" x14ac:dyDescent="0.25">
      <c r="A78" s="6" t="s">
        <v>356</v>
      </c>
      <c r="B78" s="6" t="s">
        <v>242</v>
      </c>
      <c r="C78" s="6">
        <f>VLOOKUP(A78,'GDP Per Capita'!$A$2:$C$211,3,FALSE)</f>
        <v>1</v>
      </c>
      <c r="D78" s="15">
        <f>VLOOKUP($A78,[2]Data!$A$5:$IV$270,61,FALSE)</f>
        <v>0</v>
      </c>
      <c r="E78" s="15">
        <f>VLOOKUP($A78,[2]Data!$A$5:$IV$270,62,FALSE)</f>
        <v>0</v>
      </c>
      <c r="F78" s="15">
        <f>VLOOKUP($A78,[2]Data!$A$5:$IV$270,63,FALSE)</f>
        <v>0</v>
      </c>
      <c r="G78" s="15">
        <f>VLOOKUP($A78,[2]Data!$A$5:$IV$270,64,FALSE)</f>
        <v>0</v>
      </c>
      <c r="H78" s="15">
        <f>VLOOKUP($A78,[2]Data!$A$5:$IV$270,65,FALSE)</f>
        <v>72.427330017089801</v>
      </c>
      <c r="I78" s="15">
        <f t="shared" si="1"/>
        <v>72.427330017089801</v>
      </c>
    </row>
    <row r="79" spans="1:9" x14ac:dyDescent="0.25">
      <c r="A79" s="6" t="s">
        <v>165</v>
      </c>
      <c r="B79" s="6" t="s">
        <v>382</v>
      </c>
      <c r="C79" s="6">
        <f>VLOOKUP(A79,'GDP Per Capita'!$A$2:$C$211,3,FALSE)</f>
        <v>2</v>
      </c>
      <c r="D79" s="15">
        <f>VLOOKUP($A79,[2]Data!$A$5:$IV$270,61,FALSE)</f>
        <v>98.998962402343807</v>
      </c>
      <c r="E79" s="15">
        <f>VLOOKUP($A79,[2]Data!$A$5:$IV$270,62,FALSE)</f>
        <v>99.001937866210895</v>
      </c>
      <c r="F79" s="15">
        <f>VLOOKUP($A79,[2]Data!$A$5:$IV$270,63,FALSE)</f>
        <v>98.2977294921875</v>
      </c>
      <c r="G79" s="15">
        <f>VLOOKUP($A79,[2]Data!$A$5:$IV$270,64,FALSE)</f>
        <v>97.871307373046903</v>
      </c>
      <c r="H79" s="15">
        <f>VLOOKUP($A79,[2]Data!$A$5:$IV$270,65,FALSE)</f>
        <v>0</v>
      </c>
      <c r="I79" s="15">
        <f t="shared" si="1"/>
        <v>98.542484283447266</v>
      </c>
    </row>
    <row r="80" spans="1:9" x14ac:dyDescent="0.25">
      <c r="A80" s="6" t="s">
        <v>265</v>
      </c>
      <c r="B80" s="6" t="s">
        <v>391</v>
      </c>
      <c r="C80" s="6">
        <f>VLOOKUP(A80,'GDP Per Capita'!$A$2:$C$211,3,FALSE)</f>
        <v>1</v>
      </c>
      <c r="D80" s="15">
        <f>VLOOKUP($A80,[2]Data!$A$5:$IV$270,61,FALSE)</f>
        <v>82.218681335449205</v>
      </c>
      <c r="E80" s="15">
        <f>VLOOKUP($A80,[2]Data!$A$5:$IV$270,62,FALSE)</f>
        <v>85.165367126464801</v>
      </c>
      <c r="F80" s="15">
        <f>VLOOKUP($A80,[2]Data!$A$5:$IV$270,63,FALSE)</f>
        <v>88.270751953125</v>
      </c>
      <c r="G80" s="15">
        <f>VLOOKUP($A80,[2]Data!$A$5:$IV$270,64,FALSE)</f>
        <v>0</v>
      </c>
      <c r="H80" s="15">
        <f>VLOOKUP($A80,[2]Data!$A$5:$IV$270,65,FALSE)</f>
        <v>0</v>
      </c>
      <c r="I80" s="15">
        <f t="shared" si="1"/>
        <v>85.218266805013002</v>
      </c>
    </row>
    <row r="81" spans="1:9" x14ac:dyDescent="0.25">
      <c r="A81" s="6" t="s">
        <v>353</v>
      </c>
      <c r="B81" s="6" t="s">
        <v>87</v>
      </c>
      <c r="C81" s="6">
        <f>VLOOKUP(A81,'GDP Per Capita'!$A$2:$C$211,3,FALSE)</f>
        <v>1</v>
      </c>
      <c r="D81" s="15">
        <f>VLOOKUP($A81,[2]Data!$A$5:$IV$270,61,FALSE)</f>
        <v>0</v>
      </c>
      <c r="E81" s="15">
        <f>VLOOKUP($A81,[2]Data!$A$5:$IV$270,62,FALSE)</f>
        <v>0</v>
      </c>
      <c r="F81" s="15">
        <f>VLOOKUP($A81,[2]Data!$A$5:$IV$270,63,FALSE)</f>
        <v>0</v>
      </c>
      <c r="G81" s="15">
        <f>VLOOKUP($A81,[2]Data!$A$5:$IV$270,64,FALSE)</f>
        <v>0</v>
      </c>
      <c r="H81" s="15">
        <f>VLOOKUP($A81,[2]Data!$A$5:$IV$270,65,FALSE)</f>
        <v>72.910926818847699</v>
      </c>
      <c r="I81" s="15">
        <f t="shared" si="1"/>
        <v>72.910926818847699</v>
      </c>
    </row>
    <row r="82" spans="1:9" x14ac:dyDescent="0.25">
      <c r="A82" s="6" t="s">
        <v>110</v>
      </c>
      <c r="B82" s="6" t="s">
        <v>248</v>
      </c>
      <c r="C82" s="6">
        <f>VLOOKUP(A82,'GDP Per Capita'!$A$2:$C$211,3,FALSE)</f>
        <v>1</v>
      </c>
      <c r="D82" s="15">
        <f>VLOOKUP($A82,[2]Data!$A$5:$IV$270,61,FALSE)</f>
        <v>92.777412414550795</v>
      </c>
      <c r="E82" s="15">
        <f>VLOOKUP($A82,[2]Data!$A$5:$IV$270,62,FALSE)</f>
        <v>92.562576293945298</v>
      </c>
      <c r="F82" s="15">
        <f>VLOOKUP($A82,[2]Data!$A$5:$IV$270,63,FALSE)</f>
        <v>92.455619812011705</v>
      </c>
      <c r="G82" s="15">
        <f>VLOOKUP($A82,[2]Data!$A$5:$IV$270,64,FALSE)</f>
        <v>0</v>
      </c>
      <c r="H82" s="15">
        <f>VLOOKUP($A82,[2]Data!$A$5:$IV$270,65,FALSE)</f>
        <v>0</v>
      </c>
      <c r="I82" s="15">
        <f t="shared" si="1"/>
        <v>92.598536173502609</v>
      </c>
    </row>
    <row r="83" spans="1:9" x14ac:dyDescent="0.25">
      <c r="A83" s="6" t="s">
        <v>79</v>
      </c>
      <c r="B83" s="6" t="s">
        <v>36</v>
      </c>
      <c r="C83" s="6">
        <f>VLOOKUP(A83,'GDP Per Capita'!$A$2:$C$211,3,FALSE)</f>
        <v>1</v>
      </c>
      <c r="D83" s="15">
        <f>VLOOKUP($A83,[2]Data!$A$5:$IV$270,61,FALSE)</f>
        <v>44.259078979492202</v>
      </c>
      <c r="E83" s="15">
        <f>VLOOKUP($A83,[2]Data!$A$5:$IV$270,62,FALSE)</f>
        <v>0</v>
      </c>
      <c r="F83" s="15">
        <f>VLOOKUP($A83,[2]Data!$A$5:$IV$270,63,FALSE)</f>
        <v>0</v>
      </c>
      <c r="G83" s="15">
        <f>VLOOKUP($A83,[2]Data!$A$5:$IV$270,64,FALSE)</f>
        <v>0</v>
      </c>
      <c r="H83" s="15">
        <f>VLOOKUP($A83,[2]Data!$A$5:$IV$270,65,FALSE)</f>
        <v>0</v>
      </c>
      <c r="I83" s="15">
        <f t="shared" si="1"/>
        <v>44.259078979492202</v>
      </c>
    </row>
    <row r="84" spans="1:9" x14ac:dyDescent="0.25">
      <c r="A84" s="6" t="s">
        <v>27</v>
      </c>
      <c r="B84" s="6" t="s">
        <v>304</v>
      </c>
      <c r="C84" s="6">
        <f>VLOOKUP(A84,'GDP Per Capita'!$A$2:$C$211,3,FALSE)</f>
        <v>1</v>
      </c>
      <c r="D84" s="15">
        <f>VLOOKUP($A84,[2]Data!$A$5:$IV$270,61,FALSE)</f>
        <v>88.714729309082003</v>
      </c>
      <c r="E84" s="15">
        <f>VLOOKUP($A84,[2]Data!$A$5:$IV$270,62,FALSE)</f>
        <v>90.236221313476605</v>
      </c>
      <c r="F84" s="15">
        <f>VLOOKUP($A84,[2]Data!$A$5:$IV$270,63,FALSE)</f>
        <v>100</v>
      </c>
      <c r="G84" s="15">
        <f>VLOOKUP($A84,[2]Data!$A$5:$IV$270,64,FALSE)</f>
        <v>89.398277282714801</v>
      </c>
      <c r="H84" s="15">
        <f>VLOOKUP($A84,[2]Data!$A$5:$IV$270,65,FALSE)</f>
        <v>91.713478088378906</v>
      </c>
      <c r="I84" s="15">
        <f t="shared" si="1"/>
        <v>92.01254119873046</v>
      </c>
    </row>
    <row r="85" spans="1:9" x14ac:dyDescent="0.25">
      <c r="A85" s="6" t="s">
        <v>39</v>
      </c>
      <c r="B85" s="6" t="s">
        <v>190</v>
      </c>
      <c r="C85" s="6">
        <f>VLOOKUP(A85,'GDP Per Capita'!$A$2:$C$211,3,FALSE)</f>
        <v>1</v>
      </c>
      <c r="D85" s="15">
        <f>VLOOKUP($A85,[2]Data!$A$5:$IV$270,61,FALSE)</f>
        <v>78.260871887207003</v>
      </c>
      <c r="E85" s="15">
        <f>VLOOKUP($A85,[2]Data!$A$5:$IV$270,62,FALSE)</f>
        <v>98.054466247558594</v>
      </c>
      <c r="F85" s="15">
        <f>VLOOKUP($A85,[2]Data!$A$5:$IV$270,63,FALSE)</f>
        <v>97.033897399902301</v>
      </c>
      <c r="G85" s="15">
        <f>VLOOKUP($A85,[2]Data!$A$5:$IV$270,64,FALSE)</f>
        <v>0</v>
      </c>
      <c r="H85" s="15">
        <f>VLOOKUP($A85,[2]Data!$A$5:$IV$270,65,FALSE)</f>
        <v>0</v>
      </c>
      <c r="I85" s="15">
        <f t="shared" si="1"/>
        <v>91.116411844889299</v>
      </c>
    </row>
    <row r="86" spans="1:9" x14ac:dyDescent="0.25">
      <c r="A86" s="6" t="s">
        <v>187</v>
      </c>
      <c r="B86" s="6" t="s">
        <v>314</v>
      </c>
      <c r="C86" s="6">
        <f>VLOOKUP(A86,'GDP Per Capita'!$A$2:$C$211,3,FALSE)</f>
        <v>1</v>
      </c>
      <c r="D86" s="15">
        <f>VLOOKUP($A86,[2]Data!$A$5:$IV$270,61,FALSE)</f>
        <v>44.019069671630902</v>
      </c>
      <c r="E86" s="15">
        <f>VLOOKUP($A86,[2]Data!$A$5:$IV$270,62,FALSE)</f>
        <v>0</v>
      </c>
      <c r="F86" s="15">
        <f>VLOOKUP($A86,[2]Data!$A$5:$IV$270,63,FALSE)</f>
        <v>0</v>
      </c>
      <c r="G86" s="15">
        <f>VLOOKUP($A86,[2]Data!$A$5:$IV$270,64,FALSE)</f>
        <v>0</v>
      </c>
      <c r="H86" s="15">
        <f>VLOOKUP($A86,[2]Data!$A$5:$IV$270,65,FALSE)</f>
        <v>0</v>
      </c>
      <c r="I86" s="15">
        <f t="shared" si="1"/>
        <v>44.019069671630902</v>
      </c>
    </row>
    <row r="87" spans="1:9" x14ac:dyDescent="0.25">
      <c r="A87" s="6" t="s">
        <v>349</v>
      </c>
      <c r="B87" s="6" t="s">
        <v>133</v>
      </c>
      <c r="C87" s="6">
        <f>VLOOKUP(A87,'GDP Per Capita'!$A$2:$C$211,3,FALSE)</f>
        <v>1</v>
      </c>
      <c r="D87" s="15">
        <f>VLOOKUP($A87,[2]Data!$A$5:$IV$270,61,FALSE)</f>
        <v>100</v>
      </c>
      <c r="E87" s="15">
        <f>VLOOKUP($A87,[2]Data!$A$5:$IV$270,62,FALSE)</f>
        <v>100</v>
      </c>
      <c r="F87" s="15">
        <f>VLOOKUP($A87,[2]Data!$A$5:$IV$270,63,FALSE)</f>
        <v>100</v>
      </c>
      <c r="G87" s="15">
        <f>VLOOKUP($A87,[2]Data!$A$5:$IV$270,64,FALSE)</f>
        <v>100</v>
      </c>
      <c r="H87" s="15">
        <f>VLOOKUP($A87,[2]Data!$A$5:$IV$270,65,FALSE)</f>
        <v>100</v>
      </c>
      <c r="I87" s="15">
        <f t="shared" si="1"/>
        <v>100</v>
      </c>
    </row>
    <row r="88" spans="1:9" x14ac:dyDescent="0.25">
      <c r="A88" s="6" t="s">
        <v>216</v>
      </c>
      <c r="B88" s="6" t="s">
        <v>385</v>
      </c>
      <c r="C88" s="6">
        <f>VLOOKUP(A88,'GDP Per Capita'!$A$2:$C$211,3,FALSE)</f>
        <v>1</v>
      </c>
      <c r="D88" s="15">
        <f>VLOOKUP($A88,[2]Data!$A$5:$IV$270,61,FALSE)</f>
        <v>0</v>
      </c>
      <c r="E88" s="15">
        <f>VLOOKUP($A88,[2]Data!$A$5:$IV$270,62,FALSE)</f>
        <v>0</v>
      </c>
      <c r="F88" s="15">
        <f>VLOOKUP($A88,[2]Data!$A$5:$IV$270,63,FALSE)</f>
        <v>0</v>
      </c>
      <c r="G88" s="15">
        <f>VLOOKUP($A88,[2]Data!$A$5:$IV$270,64,FALSE)</f>
        <v>99.406433105468807</v>
      </c>
      <c r="H88" s="15">
        <f>VLOOKUP($A88,[2]Data!$A$5:$IV$270,65,FALSE)</f>
        <v>99.792999267578097</v>
      </c>
      <c r="I88" s="15">
        <f t="shared" si="1"/>
        <v>99.599716186523452</v>
      </c>
    </row>
    <row r="89" spans="1:9" x14ac:dyDescent="0.25">
      <c r="A89" s="6" t="s">
        <v>123</v>
      </c>
      <c r="B89" s="6" t="s">
        <v>198</v>
      </c>
      <c r="C89" s="6">
        <f>VLOOKUP(A89,'GDP Per Capita'!$A$2:$C$211,3,FALSE)</f>
        <v>1</v>
      </c>
      <c r="D89" s="15">
        <f>VLOOKUP($A89,[2]Data!$A$5:$IV$270,61,FALSE)</f>
        <v>0</v>
      </c>
      <c r="E89" s="15">
        <f>VLOOKUP($A89,[2]Data!$A$5:$IV$270,62,FALSE)</f>
        <v>100</v>
      </c>
      <c r="F89" s="15">
        <f>VLOOKUP($A89,[2]Data!$A$5:$IV$270,63,FALSE)</f>
        <v>100</v>
      </c>
      <c r="G89" s="15">
        <f>VLOOKUP($A89,[2]Data!$A$5:$IV$270,64,FALSE)</f>
        <v>0</v>
      </c>
      <c r="H89" s="15">
        <f>VLOOKUP($A89,[2]Data!$A$5:$IV$270,65,FALSE)</f>
        <v>100</v>
      </c>
      <c r="I89" s="15">
        <f t="shared" si="1"/>
        <v>100</v>
      </c>
    </row>
    <row r="90" spans="1:9" x14ac:dyDescent="0.25">
      <c r="A90" s="6" t="s">
        <v>255</v>
      </c>
      <c r="B90" s="6" t="s">
        <v>308</v>
      </c>
      <c r="C90" s="6">
        <f>VLOOKUP(A90,'GDP Per Capita'!$A$2:$C$211,3,FALSE)</f>
        <v>1</v>
      </c>
      <c r="D90" s="15">
        <f>VLOOKUP($A90,[2]Data!$A$5:$IV$270,61,FALSE)</f>
        <v>45.522388458252003</v>
      </c>
      <c r="E90" s="15">
        <f>VLOOKUP($A90,[2]Data!$A$5:$IV$270,62,FALSE)</f>
        <v>0</v>
      </c>
      <c r="F90" s="15">
        <f>VLOOKUP($A90,[2]Data!$A$5:$IV$270,63,FALSE)</f>
        <v>65.079368591308594</v>
      </c>
      <c r="G90" s="15">
        <f>VLOOKUP($A90,[2]Data!$A$5:$IV$270,64,FALSE)</f>
        <v>60.714290618896499</v>
      </c>
      <c r="H90" s="15">
        <f>VLOOKUP($A90,[2]Data!$A$5:$IV$270,65,FALSE)</f>
        <v>62.121208190917997</v>
      </c>
      <c r="I90" s="15">
        <f t="shared" si="1"/>
        <v>58.359313964843771</v>
      </c>
    </row>
    <row r="91" spans="1:9" x14ac:dyDescent="0.25">
      <c r="A91" s="6" t="s">
        <v>417</v>
      </c>
      <c r="B91" s="6" t="s">
        <v>194</v>
      </c>
      <c r="C91" s="6">
        <f>VLOOKUP(A91,'GDP Per Capita'!$A$2:$C$211,3,FALSE)</f>
        <v>1</v>
      </c>
      <c r="D91" s="15">
        <f>VLOOKUP($A91,[2]Data!$A$5:$IV$270,61,FALSE)</f>
        <v>93.581756591796903</v>
      </c>
      <c r="E91" s="15">
        <f>VLOOKUP($A91,[2]Data!$A$5:$IV$270,62,FALSE)</f>
        <v>84.027030944824205</v>
      </c>
      <c r="F91" s="15">
        <f>VLOOKUP($A91,[2]Data!$A$5:$IV$270,63,FALSE)</f>
        <v>0</v>
      </c>
      <c r="G91" s="15">
        <f>VLOOKUP($A91,[2]Data!$A$5:$IV$270,64,FALSE)</f>
        <v>0</v>
      </c>
      <c r="H91" s="15">
        <f>VLOOKUP($A91,[2]Data!$A$5:$IV$270,65,FALSE)</f>
        <v>0</v>
      </c>
      <c r="I91" s="15">
        <f t="shared" si="1"/>
        <v>88.804393768310547</v>
      </c>
    </row>
    <row r="92" spans="1:9" x14ac:dyDescent="0.25">
      <c r="A92" s="6" t="s">
        <v>185</v>
      </c>
      <c r="B92" s="6" t="s">
        <v>158</v>
      </c>
      <c r="C92" s="6">
        <f>VLOOKUP(A92,'GDP Per Capita'!$A$2:$C$211,3,FALSE)</f>
        <v>1</v>
      </c>
      <c r="D92" s="15">
        <f>VLOOKUP($A92,[2]Data!$A$5:$IV$270,61,FALSE)</f>
        <v>0</v>
      </c>
      <c r="E92" s="15">
        <f>VLOOKUP($A92,[2]Data!$A$5:$IV$270,62,FALSE)</f>
        <v>0</v>
      </c>
      <c r="F92" s="15">
        <f>VLOOKUP($A92,[2]Data!$A$5:$IV$270,63,FALSE)</f>
        <v>93.442176818847699</v>
      </c>
      <c r="G92" s="15">
        <f>VLOOKUP($A92,[2]Data!$A$5:$IV$270,64,FALSE)</f>
        <v>0</v>
      </c>
      <c r="H92" s="15">
        <f>VLOOKUP($A92,[2]Data!$A$5:$IV$270,65,FALSE)</f>
        <v>94.314140319824205</v>
      </c>
      <c r="I92" s="15">
        <f t="shared" si="1"/>
        <v>93.878158569335952</v>
      </c>
    </row>
    <row r="93" spans="1:9" x14ac:dyDescent="0.25">
      <c r="A93" s="6" t="s">
        <v>49</v>
      </c>
      <c r="B93" s="6" t="s">
        <v>285</v>
      </c>
      <c r="C93" s="6">
        <f>VLOOKUP(A93,'GDP Per Capita'!$A$2:$C$211,3,FALSE)</f>
        <v>1</v>
      </c>
      <c r="D93" s="15">
        <f>VLOOKUP($A93,[2]Data!$A$5:$IV$270,61,FALSE)</f>
        <v>0</v>
      </c>
      <c r="E93" s="15">
        <f>VLOOKUP($A93,[2]Data!$A$5:$IV$270,62,FALSE)</f>
        <v>97.542060852050795</v>
      </c>
      <c r="F93" s="15">
        <f>VLOOKUP($A93,[2]Data!$A$5:$IV$270,63,FALSE)</f>
        <v>97.279586791992202</v>
      </c>
      <c r="G93" s="15">
        <f>VLOOKUP($A93,[2]Data!$A$5:$IV$270,64,FALSE)</f>
        <v>98.762283325195298</v>
      </c>
      <c r="H93" s="15">
        <f>VLOOKUP($A93,[2]Data!$A$5:$IV$270,65,FALSE)</f>
        <v>98.900382995605497</v>
      </c>
      <c r="I93" s="15">
        <f t="shared" si="1"/>
        <v>98.121078491210938</v>
      </c>
    </row>
    <row r="94" spans="1:9" x14ac:dyDescent="0.25">
      <c r="A94" s="6" t="s">
        <v>8</v>
      </c>
      <c r="B94" s="6" t="s">
        <v>196</v>
      </c>
      <c r="C94" s="6">
        <f>VLOOKUP(A94,'GDP Per Capita'!$A$2:$C$211,3,FALSE)</f>
        <v>1</v>
      </c>
      <c r="D94" s="15">
        <f>VLOOKUP($A94,[2]Data!$A$5:$IV$270,61,FALSE)</f>
        <v>55.240791320800803</v>
      </c>
      <c r="E94" s="15">
        <f>VLOOKUP($A94,[2]Data!$A$5:$IV$270,62,FALSE)</f>
        <v>61.221588134765597</v>
      </c>
      <c r="F94" s="15">
        <f>VLOOKUP($A94,[2]Data!$A$5:$IV$270,63,FALSE)</f>
        <v>58.415840148925803</v>
      </c>
      <c r="G94" s="15">
        <f>VLOOKUP($A94,[2]Data!$A$5:$IV$270,64,FALSE)</f>
        <v>62.5</v>
      </c>
      <c r="H94" s="15">
        <f>VLOOKUP($A94,[2]Data!$A$5:$IV$270,65,FALSE)</f>
        <v>0</v>
      </c>
      <c r="I94" s="15">
        <f t="shared" si="1"/>
        <v>59.344554901123054</v>
      </c>
    </row>
    <row r="95" spans="1:9" x14ac:dyDescent="0.25">
      <c r="A95" s="6" t="s">
        <v>183</v>
      </c>
      <c r="B95" s="6" t="s">
        <v>97</v>
      </c>
      <c r="C95" s="6">
        <f>VLOOKUP(A95,'GDP Per Capita'!$A$2:$C$211,3,FALSE)</f>
        <v>1</v>
      </c>
      <c r="D95" s="15">
        <f>VLOOKUP($A95,[2]Data!$A$5:$IV$270,61,FALSE)</f>
        <v>94.349540710449205</v>
      </c>
      <c r="E95" s="15">
        <f>VLOOKUP($A95,[2]Data!$A$5:$IV$270,62,FALSE)</f>
        <v>81.539978027343807</v>
      </c>
      <c r="F95" s="15">
        <f>VLOOKUP($A95,[2]Data!$A$5:$IV$270,63,FALSE)</f>
        <v>0</v>
      </c>
      <c r="G95" s="15">
        <f>VLOOKUP($A95,[2]Data!$A$5:$IV$270,64,FALSE)</f>
        <v>0</v>
      </c>
      <c r="H95" s="15">
        <f>VLOOKUP($A95,[2]Data!$A$5:$IV$270,65,FALSE)</f>
        <v>0</v>
      </c>
      <c r="I95" s="15">
        <f t="shared" si="1"/>
        <v>87.944759368896513</v>
      </c>
    </row>
    <row r="96" spans="1:9" x14ac:dyDescent="0.25">
      <c r="A96" s="6" t="s">
        <v>28</v>
      </c>
      <c r="B96" s="6" t="s">
        <v>68</v>
      </c>
      <c r="C96" s="6">
        <f>VLOOKUP(A96,'GDP Per Capita'!$A$2:$C$211,3,FALSE)</f>
        <v>1</v>
      </c>
      <c r="D96" s="15">
        <f>VLOOKUP($A96,[2]Data!$A$5:$IV$270,61,FALSE)</f>
        <v>100</v>
      </c>
      <c r="E96" s="15">
        <f>VLOOKUP($A96,[2]Data!$A$5:$IV$270,62,FALSE)</f>
        <v>0</v>
      </c>
      <c r="F96" s="15">
        <f>VLOOKUP($A96,[2]Data!$A$5:$IV$270,63,FALSE)</f>
        <v>0</v>
      </c>
      <c r="G96" s="15">
        <f>VLOOKUP($A96,[2]Data!$A$5:$IV$270,64,FALSE)</f>
        <v>0</v>
      </c>
      <c r="H96" s="15">
        <f>VLOOKUP($A96,[2]Data!$A$5:$IV$270,65,FALSE)</f>
        <v>0</v>
      </c>
      <c r="I96" s="15">
        <f t="shared" si="1"/>
        <v>100</v>
      </c>
    </row>
    <row r="97" spans="1:9" x14ac:dyDescent="0.25">
      <c r="A97" s="6" t="s">
        <v>261</v>
      </c>
      <c r="B97" s="6" t="s">
        <v>274</v>
      </c>
      <c r="C97" s="6">
        <f>VLOOKUP(A97,'GDP Per Capita'!$A$2:$C$211,3,FALSE)</f>
        <v>1</v>
      </c>
      <c r="D97" s="15">
        <f>VLOOKUP($A97,[2]Data!$A$5:$IV$270,61,FALSE)</f>
        <v>88.549758911132798</v>
      </c>
      <c r="E97" s="15">
        <f>VLOOKUP($A97,[2]Data!$A$5:$IV$270,62,FALSE)</f>
        <v>91.047531127929702</v>
      </c>
      <c r="F97" s="15">
        <f>VLOOKUP($A97,[2]Data!$A$5:$IV$270,63,FALSE)</f>
        <v>0</v>
      </c>
      <c r="G97" s="15">
        <f>VLOOKUP($A97,[2]Data!$A$5:$IV$270,64,FALSE)</f>
        <v>0</v>
      </c>
      <c r="H97" s="15">
        <f>VLOOKUP($A97,[2]Data!$A$5:$IV$270,65,FALSE)</f>
        <v>0</v>
      </c>
      <c r="I97" s="15">
        <f t="shared" si="1"/>
        <v>89.79864501953125</v>
      </c>
    </row>
    <row r="98" spans="1:9" x14ac:dyDescent="0.25">
      <c r="A98" s="6" t="s">
        <v>254</v>
      </c>
      <c r="B98" s="6" t="s">
        <v>386</v>
      </c>
      <c r="C98" s="6">
        <f>VLOOKUP(A98,'GDP Per Capita'!$A$2:$C$211,3,FALSE)</f>
        <v>1</v>
      </c>
      <c r="D98" s="15">
        <f>VLOOKUP($A98,[2]Data!$A$5:$IV$270,61,FALSE)</f>
        <v>80.071037292480497</v>
      </c>
      <c r="E98" s="15">
        <f>VLOOKUP($A98,[2]Data!$A$5:$IV$270,62,FALSE)</f>
        <v>83.717781066894503</v>
      </c>
      <c r="F98" s="15">
        <f>VLOOKUP($A98,[2]Data!$A$5:$IV$270,63,FALSE)</f>
        <v>85.472267150878906</v>
      </c>
      <c r="G98" s="15">
        <f>VLOOKUP($A98,[2]Data!$A$5:$IV$270,64,FALSE)</f>
        <v>86.8568115234375</v>
      </c>
      <c r="H98" s="15">
        <f>VLOOKUP($A98,[2]Data!$A$5:$IV$270,65,FALSE)</f>
        <v>0</v>
      </c>
      <c r="I98" s="15">
        <f t="shared" si="1"/>
        <v>84.029474258422852</v>
      </c>
    </row>
  </sheetData>
  <autoFilter ref="A1:I98" xr:uid="{8F1C0DA8-0E3A-4CE0-B7C4-87AD537F2279}"/>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40C68-0D9F-4B1E-BC03-5D3FDD48B0C5}">
  <dimension ref="A1:L177"/>
  <sheetViews>
    <sheetView showGridLines="0" workbookViewId="0">
      <selection activeCell="AR56" sqref="AR56"/>
    </sheetView>
  </sheetViews>
  <sheetFormatPr defaultColWidth="8.7109375" defaultRowHeight="15" x14ac:dyDescent="0.25"/>
  <cols>
    <col min="1" max="1" width="26.7109375" style="6" bestFit="1" customWidth="1"/>
    <col min="2" max="2" width="14.140625" style="6" bestFit="1" customWidth="1"/>
    <col min="3" max="3" width="14.42578125" style="6" bestFit="1" customWidth="1"/>
    <col min="4" max="8" width="11.85546875" style="6" bestFit="1" customWidth="1"/>
    <col min="9" max="9" width="15" style="6" bestFit="1" customWidth="1"/>
    <col min="10" max="16384" width="8.7109375" style="6"/>
  </cols>
  <sheetData>
    <row r="1" spans="1:9" ht="16.5" thickBot="1" x14ac:dyDescent="0.3">
      <c r="A1" s="1" t="s">
        <v>245</v>
      </c>
      <c r="B1" s="1" t="s">
        <v>105</v>
      </c>
      <c r="C1" s="1" t="s">
        <v>426</v>
      </c>
      <c r="D1" s="1">
        <v>2014</v>
      </c>
      <c r="E1" s="1">
        <v>2015</v>
      </c>
      <c r="F1" s="1">
        <v>2016</v>
      </c>
      <c r="G1" s="1">
        <v>2017</v>
      </c>
      <c r="H1" s="1">
        <v>2018</v>
      </c>
      <c r="I1" s="17" t="s">
        <v>432</v>
      </c>
    </row>
    <row r="2" spans="1:9" x14ac:dyDescent="0.25">
      <c r="A2" s="6" t="s">
        <v>300</v>
      </c>
      <c r="B2" s="6" t="s">
        <v>211</v>
      </c>
      <c r="C2" s="6">
        <v>2</v>
      </c>
      <c r="D2" s="15">
        <v>5.8882699012756303</v>
      </c>
      <c r="E2" s="15">
        <v>5.4913501739501998</v>
      </c>
      <c r="F2" s="15"/>
      <c r="G2" s="15"/>
      <c r="H2" s="15"/>
      <c r="I2" s="15">
        <v>5.689810037612915</v>
      </c>
    </row>
    <row r="3" spans="1:9" x14ac:dyDescent="0.25">
      <c r="A3" s="6" t="s">
        <v>10</v>
      </c>
      <c r="B3" s="6" t="s">
        <v>345</v>
      </c>
      <c r="C3" s="6">
        <v>1</v>
      </c>
      <c r="D3" s="15">
        <v>3.2558000087738002</v>
      </c>
      <c r="E3" s="15">
        <v>3.5119800567627002</v>
      </c>
      <c r="F3" s="15">
        <v>3.3733100891113299</v>
      </c>
      <c r="G3" s="15">
        <v>3.19979000091553</v>
      </c>
      <c r="H3" s="15">
        <v>3.2137799263000502</v>
      </c>
      <c r="I3" s="15">
        <v>3.3109320163726821</v>
      </c>
    </row>
    <row r="4" spans="1:9" x14ac:dyDescent="0.25">
      <c r="A4" s="6" t="s">
        <v>188</v>
      </c>
      <c r="B4" s="6" t="s">
        <v>166</v>
      </c>
      <c r="C4" s="6">
        <v>1</v>
      </c>
      <c r="D4" s="15">
        <v>3.4869000911712602</v>
      </c>
      <c r="E4" s="15">
        <v>2.7549400329589799</v>
      </c>
      <c r="F4" s="15">
        <v>2.46688008308411</v>
      </c>
      <c r="G4" s="15">
        <v>2.04469990730286</v>
      </c>
      <c r="H4" s="15">
        <v>1.8211799860000599</v>
      </c>
      <c r="I4" s="15">
        <v>2.5149200201034541</v>
      </c>
    </row>
    <row r="5" spans="1:9" x14ac:dyDescent="0.25">
      <c r="A5" s="6" t="s">
        <v>117</v>
      </c>
      <c r="B5" s="6" t="s">
        <v>406</v>
      </c>
      <c r="C5" s="6">
        <v>1</v>
      </c>
      <c r="D5" s="15">
        <v>3.4379699230194101</v>
      </c>
      <c r="E5" s="15">
        <v>3.9620900154113801</v>
      </c>
      <c r="F5" s="15">
        <v>3.6117200851440399</v>
      </c>
      <c r="G5" s="15"/>
      <c r="H5" s="15">
        <v>3.9457600116729701</v>
      </c>
      <c r="I5" s="15">
        <v>3.7393850088119498</v>
      </c>
    </row>
    <row r="6" spans="1:9" x14ac:dyDescent="0.25">
      <c r="A6" s="6" t="s">
        <v>354</v>
      </c>
      <c r="B6" s="6" t="s">
        <v>143</v>
      </c>
      <c r="C6" s="6">
        <v>2</v>
      </c>
      <c r="D6" s="15">
        <v>3.2803499698638898</v>
      </c>
      <c r="E6" s="15">
        <v>3.2370700836181601</v>
      </c>
      <c r="F6" s="15">
        <v>3.2170898914337198</v>
      </c>
      <c r="G6" s="15">
        <v>3.2467200756072998</v>
      </c>
      <c r="H6" s="15">
        <v>3.1506099700927699</v>
      </c>
      <c r="I6" s="15">
        <v>3.2263679981231674</v>
      </c>
    </row>
    <row r="7" spans="1:9" ht="15.75" x14ac:dyDescent="0.25">
      <c r="A7" s="6" t="s">
        <v>287</v>
      </c>
      <c r="B7" s="3" t="s">
        <v>301</v>
      </c>
      <c r="C7" s="6">
        <v>2</v>
      </c>
      <c r="D7" s="15"/>
      <c r="E7" s="15"/>
      <c r="F7" s="15"/>
      <c r="G7" s="15"/>
      <c r="H7" s="15">
        <v>3.10269999504089</v>
      </c>
      <c r="I7" s="15">
        <v>3.10269999504089</v>
      </c>
    </row>
    <row r="8" spans="1:9" x14ac:dyDescent="0.25">
      <c r="A8" s="6" t="s">
        <v>124</v>
      </c>
      <c r="B8" s="6" t="s">
        <v>55</v>
      </c>
      <c r="C8" s="6">
        <v>1</v>
      </c>
      <c r="D8" s="15">
        <v>5.7761101722717303</v>
      </c>
      <c r="E8" s="15">
        <v>5.5454897880554199</v>
      </c>
      <c r="F8" s="15">
        <v>5.4543199539184597</v>
      </c>
      <c r="G8" s="15">
        <v>4.9455199241638201</v>
      </c>
      <c r="H8" s="15">
        <v>4.8023700714111301</v>
      </c>
      <c r="I8" s="15">
        <v>5.3047619819641119</v>
      </c>
    </row>
    <row r="9" spans="1:9" x14ac:dyDescent="0.25">
      <c r="A9" s="6" t="s">
        <v>203</v>
      </c>
      <c r="B9" s="6" t="s">
        <v>400</v>
      </c>
      <c r="C9" s="6">
        <v>1</v>
      </c>
      <c r="D9" s="15">
        <v>2.8059101104736301</v>
      </c>
      <c r="E9" s="15">
        <v>2.7581200599670401</v>
      </c>
      <c r="F9" s="15">
        <v>2.7075901031494101</v>
      </c>
      <c r="G9" s="15">
        <v>2.25587010383606</v>
      </c>
      <c r="H9" s="15">
        <v>2.56185007095337</v>
      </c>
      <c r="I9" s="15">
        <v>2.6178680896759019</v>
      </c>
    </row>
    <row r="10" spans="1:9" x14ac:dyDescent="0.25">
      <c r="A10" s="6" t="s">
        <v>88</v>
      </c>
      <c r="B10" s="6" t="s">
        <v>6</v>
      </c>
      <c r="C10" s="6">
        <v>1</v>
      </c>
      <c r="D10" s="15"/>
      <c r="E10" s="15">
        <v>2.4307999610900901</v>
      </c>
      <c r="F10" s="15">
        <v>2.4484798908233598</v>
      </c>
      <c r="G10" s="15">
        <v>2.6440799236297599</v>
      </c>
      <c r="H10" s="15">
        <v>2.8221499919891402</v>
      </c>
      <c r="I10" s="15">
        <v>2.5863774418830876</v>
      </c>
    </row>
    <row r="11" spans="1:9" x14ac:dyDescent="0.25">
      <c r="A11" s="6" t="s">
        <v>37</v>
      </c>
      <c r="B11" s="6" t="s">
        <v>320</v>
      </c>
      <c r="C11" s="6">
        <v>2</v>
      </c>
      <c r="D11" s="15">
        <v>5.3112702369689897</v>
      </c>
      <c r="E11" s="15">
        <v>5.2767801284790004</v>
      </c>
      <c r="F11" s="15">
        <v>5.1279001235961896</v>
      </c>
      <c r="G11" s="15">
        <v>5.1078901290893599</v>
      </c>
      <c r="H11" s="15"/>
      <c r="I11" s="15">
        <v>5.2059601545333853</v>
      </c>
    </row>
    <row r="12" spans="1:9" x14ac:dyDescent="0.25">
      <c r="A12" s="6" t="s">
        <v>85</v>
      </c>
      <c r="B12" s="6" t="s">
        <v>252</v>
      </c>
      <c r="C12" s="6">
        <v>2</v>
      </c>
      <c r="D12" s="15">
        <v>5.4565801620483398</v>
      </c>
      <c r="E12" s="15">
        <v>5.4796199798584002</v>
      </c>
      <c r="F12" s="15">
        <v>5.3718900680542001</v>
      </c>
      <c r="G12" s="15">
        <v>5.2253599166870099</v>
      </c>
      <c r="H12" s="15"/>
      <c r="I12" s="15">
        <v>5.3833625316619873</v>
      </c>
    </row>
    <row r="13" spans="1:9" x14ac:dyDescent="0.25">
      <c r="A13" s="6" t="s">
        <v>269</v>
      </c>
      <c r="B13" s="6" t="s">
        <v>334</v>
      </c>
      <c r="C13" s="6">
        <v>1</v>
      </c>
      <c r="D13" s="15">
        <v>2.9516799449920699</v>
      </c>
      <c r="E13" s="15">
        <v>2.90340995788574</v>
      </c>
      <c r="F13" s="15">
        <v>2.4738199710845898</v>
      </c>
      <c r="G13" s="15">
        <v>2.4554300308227499</v>
      </c>
      <c r="H13" s="15">
        <v>2.68108010292053</v>
      </c>
      <c r="I13" s="15">
        <v>2.6930840015411359</v>
      </c>
    </row>
    <row r="14" spans="1:9" x14ac:dyDescent="0.25">
      <c r="A14" s="6" t="s">
        <v>387</v>
      </c>
      <c r="B14" s="6" t="s">
        <v>19</v>
      </c>
      <c r="C14" s="6">
        <v>1</v>
      </c>
      <c r="D14" s="15">
        <v>6.3705401420593297</v>
      </c>
      <c r="E14" s="15">
        <v>4.6919999122619602</v>
      </c>
      <c r="F14" s="15">
        <v>4.7620201110839799</v>
      </c>
      <c r="G14" s="15">
        <v>5.0786499977111799</v>
      </c>
      <c r="H14" s="15"/>
      <c r="I14" s="15">
        <v>5.225802540779112</v>
      </c>
    </row>
    <row r="15" spans="1:9" x14ac:dyDescent="0.25">
      <c r="A15" s="6" t="s">
        <v>226</v>
      </c>
      <c r="B15" s="6" t="s">
        <v>392</v>
      </c>
      <c r="C15" s="6">
        <v>2</v>
      </c>
      <c r="D15" s="15">
        <v>6.4515700340270996</v>
      </c>
      <c r="E15" s="15">
        <v>6.46173000335693</v>
      </c>
      <c r="F15" s="15">
        <v>6.4253401756286603</v>
      </c>
      <c r="G15" s="15">
        <v>6.3766398429870597</v>
      </c>
      <c r="H15" s="15"/>
      <c r="I15" s="15">
        <v>6.4288200139999372</v>
      </c>
    </row>
    <row r="16" spans="1:9" x14ac:dyDescent="0.25">
      <c r="A16" s="6" t="s">
        <v>422</v>
      </c>
      <c r="B16" s="6" t="s">
        <v>162</v>
      </c>
      <c r="C16" s="6">
        <v>1</v>
      </c>
      <c r="D16" s="15">
        <v>3.1729800701141402</v>
      </c>
      <c r="E16" s="15">
        <v>2.8991000652313201</v>
      </c>
      <c r="F16" s="15">
        <v>3.5355899333953902</v>
      </c>
      <c r="G16" s="15">
        <v>2.93396997451782</v>
      </c>
      <c r="H16" s="15">
        <v>2.96519994735718</v>
      </c>
      <c r="I16" s="15">
        <v>3.1013679981231705</v>
      </c>
    </row>
    <row r="17" spans="1:12" x14ac:dyDescent="0.25">
      <c r="A17" s="6" t="s">
        <v>35</v>
      </c>
      <c r="B17" s="6" t="s">
        <v>311</v>
      </c>
      <c r="C17" s="6">
        <v>1</v>
      </c>
      <c r="D17" s="15">
        <v>3.6700899600982702</v>
      </c>
      <c r="E17" s="15"/>
      <c r="F17" s="15">
        <v>5.6284699440002397</v>
      </c>
      <c r="G17" s="15">
        <v>5.4305601119995099</v>
      </c>
      <c r="H17" s="15">
        <v>5.7854800224304199</v>
      </c>
      <c r="I17" s="15">
        <v>5.1286500096321106</v>
      </c>
    </row>
    <row r="18" spans="1:12" x14ac:dyDescent="0.25">
      <c r="A18" s="6" t="s">
        <v>340</v>
      </c>
      <c r="B18" s="6" t="s">
        <v>138</v>
      </c>
      <c r="C18" s="6">
        <v>1</v>
      </c>
      <c r="D18" s="15"/>
      <c r="E18" s="15">
        <v>1.53553998470306</v>
      </c>
      <c r="F18" s="15"/>
      <c r="G18" s="15"/>
      <c r="H18" s="15">
        <v>1.3263200521469101</v>
      </c>
      <c r="I18" s="15">
        <v>1.4309300184249851</v>
      </c>
    </row>
    <row r="19" spans="1:12" x14ac:dyDescent="0.25">
      <c r="A19" s="6" t="s">
        <v>413</v>
      </c>
      <c r="B19" s="6" t="s">
        <v>45</v>
      </c>
      <c r="C19" s="6">
        <v>1</v>
      </c>
      <c r="D19" s="15"/>
      <c r="E19" s="15"/>
      <c r="F19" s="15">
        <v>4.0910201072692898</v>
      </c>
      <c r="G19" s="15"/>
      <c r="H19" s="15"/>
      <c r="I19" s="15">
        <v>4.0910201072692898</v>
      </c>
      <c r="L19" s="6" t="s">
        <v>434</v>
      </c>
    </row>
    <row r="20" spans="1:12" x14ac:dyDescent="0.25">
      <c r="A20" s="6" t="s">
        <v>233</v>
      </c>
      <c r="B20" s="6" t="s">
        <v>306</v>
      </c>
      <c r="C20" s="6">
        <v>1</v>
      </c>
      <c r="D20" s="15">
        <v>2.6745400428771999</v>
      </c>
      <c r="E20" s="15"/>
      <c r="F20" s="15">
        <v>2.3245201110839799</v>
      </c>
      <c r="G20" s="15"/>
      <c r="H20" s="15"/>
      <c r="I20" s="15">
        <v>2.4995300769805899</v>
      </c>
      <c r="K20" s="6">
        <v>1</v>
      </c>
      <c r="L20" s="15">
        <f>AVERAGEIF($C$2:$C$177,1,$I$2:$I$177)</f>
        <v>4.344610951315377</v>
      </c>
    </row>
    <row r="21" spans="1:12" x14ac:dyDescent="0.25">
      <c r="A21" s="6" t="s">
        <v>106</v>
      </c>
      <c r="B21" s="6" t="s">
        <v>126</v>
      </c>
      <c r="C21" s="6">
        <v>2</v>
      </c>
      <c r="D21" s="15">
        <v>2.28832006454468</v>
      </c>
      <c r="E21" s="15">
        <v>2.3251700401306201</v>
      </c>
      <c r="F21" s="15">
        <v>2.4184999465942401</v>
      </c>
      <c r="G21" s="15">
        <v>2.30952000617981</v>
      </c>
      <c r="H21" s="15">
        <v>2.3989300727844198</v>
      </c>
      <c r="I21" s="15">
        <v>2.3480880260467538</v>
      </c>
      <c r="K21" s="6">
        <v>2</v>
      </c>
      <c r="L21" s="15">
        <f>AVERAGEIF($C$2:$C$177,2,$I$2:$I$177)</f>
        <v>5.3129506524163057</v>
      </c>
    </row>
    <row r="22" spans="1:12" x14ac:dyDescent="0.25">
      <c r="A22" s="6" t="s">
        <v>58</v>
      </c>
      <c r="B22" s="6" t="s">
        <v>107</v>
      </c>
      <c r="C22" s="6">
        <v>1</v>
      </c>
      <c r="D22" s="15">
        <v>4.7875199317932102</v>
      </c>
      <c r="E22" s="15">
        <v>4.9465498924255398</v>
      </c>
      <c r="F22" s="15">
        <v>4.7949900627136204</v>
      </c>
      <c r="G22" s="15">
        <v>5.3811101913452104</v>
      </c>
      <c r="H22" s="15">
        <v>4.9794797897338903</v>
      </c>
      <c r="I22" s="15">
        <v>4.9779299736022944</v>
      </c>
      <c r="K22" s="6">
        <v>3</v>
      </c>
      <c r="L22" s="15">
        <f>AVERAGEIF($C$2:$C$177,3,$I$2:$I$177)</f>
        <v>2.9926534732182821</v>
      </c>
    </row>
    <row r="23" spans="1:12" x14ac:dyDescent="0.25">
      <c r="A23" s="6" t="s">
        <v>290</v>
      </c>
      <c r="B23" s="6" t="s">
        <v>214</v>
      </c>
      <c r="C23" s="6">
        <v>1</v>
      </c>
      <c r="D23" s="15">
        <v>6.8701500892639196</v>
      </c>
      <c r="E23" s="15">
        <v>7.2936501502990696</v>
      </c>
      <c r="F23" s="15">
        <v>7.4502801895141602</v>
      </c>
      <c r="G23" s="15">
        <v>7.4722700119018599</v>
      </c>
      <c r="H23" s="15">
        <v>7.1383900642395002</v>
      </c>
      <c r="I23" s="15">
        <v>7.2449481010437013</v>
      </c>
    </row>
    <row r="24" spans="1:12" x14ac:dyDescent="0.25">
      <c r="A24" s="6" t="s">
        <v>390</v>
      </c>
      <c r="B24" s="6" t="s">
        <v>358</v>
      </c>
      <c r="C24" s="6">
        <v>3</v>
      </c>
      <c r="D24" s="15">
        <v>1.5016399621963501</v>
      </c>
      <c r="E24" s="15"/>
      <c r="F24" s="15">
        <v>1.3249599933624301</v>
      </c>
      <c r="G24" s="15"/>
      <c r="H24" s="15"/>
      <c r="I24" s="15">
        <v>1.4132999777793902</v>
      </c>
    </row>
    <row r="25" spans="1:12" x14ac:dyDescent="0.25">
      <c r="A25" s="6" t="s">
        <v>83</v>
      </c>
      <c r="B25" s="6" t="s">
        <v>9</v>
      </c>
      <c r="C25" s="6">
        <v>1</v>
      </c>
      <c r="D25" s="15">
        <v>6.2410597801208496</v>
      </c>
      <c r="E25" s="15">
        <v>6.3140401840209996</v>
      </c>
      <c r="F25" s="15">
        <v>6.3204798698425302</v>
      </c>
      <c r="G25" s="15">
        <v>6.0885100364685103</v>
      </c>
      <c r="H25" s="15"/>
      <c r="I25" s="15">
        <v>6.241022467613222</v>
      </c>
    </row>
    <row r="26" spans="1:12" x14ac:dyDescent="0.25">
      <c r="A26" s="6" t="s">
        <v>24</v>
      </c>
      <c r="B26" s="6" t="s">
        <v>384</v>
      </c>
      <c r="C26" s="6">
        <v>1</v>
      </c>
      <c r="D26" s="15">
        <v>5.3829197883606001</v>
      </c>
      <c r="E26" s="15">
        <v>4.7073202133178702</v>
      </c>
      <c r="F26" s="15">
        <v>4.3663802146911603</v>
      </c>
      <c r="G26" s="15">
        <v>5.4288601875305202</v>
      </c>
      <c r="H26" s="15">
        <v>3.20398998260498</v>
      </c>
      <c r="I26" s="15">
        <v>4.6178940773010257</v>
      </c>
    </row>
    <row r="27" spans="1:12" x14ac:dyDescent="0.25">
      <c r="A27" s="6" t="s">
        <v>297</v>
      </c>
      <c r="B27" s="6" t="s">
        <v>125</v>
      </c>
      <c r="C27" s="6">
        <v>2</v>
      </c>
      <c r="D27" s="15"/>
      <c r="E27" s="15">
        <v>4.4254097938537598</v>
      </c>
      <c r="F27" s="15"/>
      <c r="G27" s="15"/>
      <c r="H27" s="15"/>
      <c r="I27" s="15">
        <v>4.4254097938537598</v>
      </c>
    </row>
    <row r="28" spans="1:12" x14ac:dyDescent="0.25">
      <c r="A28" s="6" t="s">
        <v>155</v>
      </c>
      <c r="B28" s="6" t="s">
        <v>76</v>
      </c>
      <c r="C28" s="6">
        <v>1</v>
      </c>
      <c r="D28" s="15">
        <v>7.5900998115539604</v>
      </c>
      <c r="E28" s="15">
        <v>6.9933300018310502</v>
      </c>
      <c r="F28" s="15">
        <v>7.2257399559020996</v>
      </c>
      <c r="G28" s="15">
        <v>6.8508400917053196</v>
      </c>
      <c r="H28" s="15"/>
      <c r="I28" s="15">
        <v>7.165002465248107</v>
      </c>
    </row>
    <row r="29" spans="1:12" x14ac:dyDescent="0.25">
      <c r="A29" s="6" t="s">
        <v>365</v>
      </c>
      <c r="B29" s="6" t="s">
        <v>71</v>
      </c>
      <c r="C29" s="6">
        <v>1</v>
      </c>
      <c r="D29" s="15">
        <v>7.8065199851989702</v>
      </c>
      <c r="E29" s="15">
        <v>7.9748201370239302</v>
      </c>
      <c r="F29" s="15">
        <v>7.0999999046325701</v>
      </c>
      <c r="G29" s="15">
        <v>6.7213301658630398</v>
      </c>
      <c r="H29" s="15">
        <v>6.9143700599670401</v>
      </c>
      <c r="I29" s="15">
        <v>7.3034080505371097</v>
      </c>
    </row>
    <row r="30" spans="1:12" x14ac:dyDescent="0.25">
      <c r="A30" s="6" t="s">
        <v>207</v>
      </c>
      <c r="B30" s="6" t="s">
        <v>142</v>
      </c>
      <c r="C30" s="6">
        <v>1</v>
      </c>
      <c r="D30" s="15">
        <v>1.9102300405502299</v>
      </c>
      <c r="E30" s="15">
        <v>1.7540899515152</v>
      </c>
      <c r="F30" s="15">
        <v>1.75364995002747</v>
      </c>
      <c r="G30" s="15">
        <v>1.56587994098663</v>
      </c>
      <c r="H30" s="15">
        <v>1.76871001720428</v>
      </c>
      <c r="I30" s="15">
        <v>1.7505119800567619</v>
      </c>
    </row>
    <row r="31" spans="1:12" x14ac:dyDescent="0.25">
      <c r="A31" s="6" t="s">
        <v>54</v>
      </c>
      <c r="B31" s="6" t="s">
        <v>92</v>
      </c>
      <c r="C31" s="6">
        <v>3</v>
      </c>
      <c r="D31" s="15">
        <v>4.9384498596191397</v>
      </c>
      <c r="E31" s="15">
        <v>4.9264597892761204</v>
      </c>
      <c r="F31" s="15">
        <v>4.9515700340270996</v>
      </c>
      <c r="G31" s="15">
        <v>4.86093997955322</v>
      </c>
      <c r="H31" s="15"/>
      <c r="I31" s="15">
        <v>4.9193549156188947</v>
      </c>
    </row>
    <row r="32" spans="1:12" x14ac:dyDescent="0.25">
      <c r="A32" s="6" t="s">
        <v>4</v>
      </c>
      <c r="B32" s="6" t="s">
        <v>262</v>
      </c>
      <c r="C32" s="6">
        <v>1</v>
      </c>
      <c r="D32" s="15">
        <v>4.8753099441528303</v>
      </c>
      <c r="E32" s="15">
        <v>5.3420100212097203</v>
      </c>
      <c r="F32" s="15">
        <v>5.41966009140015</v>
      </c>
      <c r="G32" s="15">
        <v>5.4331698417663601</v>
      </c>
      <c r="H32" s="15"/>
      <c r="I32" s="15">
        <v>5.267537474632265</v>
      </c>
    </row>
    <row r="33" spans="1:9" x14ac:dyDescent="0.25">
      <c r="A33" s="6" t="s">
        <v>347</v>
      </c>
      <c r="B33" s="6" t="s">
        <v>12</v>
      </c>
      <c r="C33" s="6">
        <v>1</v>
      </c>
      <c r="D33" s="15">
        <v>3.8248701095581099</v>
      </c>
      <c r="E33" s="15">
        <v>3.7936201095581099</v>
      </c>
      <c r="F33" s="15">
        <v>3.6674499511718799</v>
      </c>
      <c r="G33" s="15">
        <v>3.5424900054931601</v>
      </c>
      <c r="H33" s="15"/>
      <c r="I33" s="15">
        <v>3.7071075439453152</v>
      </c>
    </row>
    <row r="34" spans="1:9" x14ac:dyDescent="0.25">
      <c r="A34" s="6" t="s">
        <v>389</v>
      </c>
      <c r="B34" s="6" t="s">
        <v>259</v>
      </c>
      <c r="C34" s="6">
        <v>1</v>
      </c>
      <c r="D34" s="15">
        <v>3.4941599369049099</v>
      </c>
      <c r="E34" s="15">
        <v>3.9723200798034699</v>
      </c>
      <c r="F34" s="15">
        <v>3.8034799098968501</v>
      </c>
      <c r="G34" s="15">
        <v>3.23993992805481</v>
      </c>
      <c r="H34" s="15">
        <v>3.70040011405945</v>
      </c>
      <c r="I34" s="15">
        <v>3.642059993743898</v>
      </c>
    </row>
    <row r="35" spans="1:9" x14ac:dyDescent="0.25">
      <c r="A35" s="6" t="s">
        <v>279</v>
      </c>
      <c r="B35" s="6" t="s">
        <v>2</v>
      </c>
      <c r="C35" s="6">
        <v>1</v>
      </c>
      <c r="D35" s="15">
        <v>2.7680499553680402</v>
      </c>
      <c r="E35" s="15">
        <v>2.6542301177978498</v>
      </c>
      <c r="F35" s="15">
        <v>3.1548199653625502</v>
      </c>
      <c r="G35" s="15">
        <v>3.1312000751495401</v>
      </c>
      <c r="H35" s="15">
        <v>3.1005001068115199</v>
      </c>
      <c r="I35" s="15">
        <v>2.9617600440978999</v>
      </c>
    </row>
    <row r="36" spans="1:9" x14ac:dyDescent="0.25">
      <c r="A36" s="6" t="s">
        <v>249</v>
      </c>
      <c r="B36" s="6" t="s">
        <v>364</v>
      </c>
      <c r="C36" s="6">
        <v>1</v>
      </c>
      <c r="D36" s="15">
        <v>2.1704399585723899</v>
      </c>
      <c r="E36" s="15">
        <v>2.1186900138854998</v>
      </c>
      <c r="F36" s="15">
        <v>1.45494997501373</v>
      </c>
      <c r="G36" s="15"/>
      <c r="H36" s="15"/>
      <c r="I36" s="15">
        <v>1.9146933158238733</v>
      </c>
    </row>
    <row r="37" spans="1:9" x14ac:dyDescent="0.25">
      <c r="A37" s="6" t="s">
        <v>280</v>
      </c>
      <c r="B37" s="6" t="s">
        <v>179</v>
      </c>
      <c r="C37" s="6">
        <v>1</v>
      </c>
      <c r="D37" s="15">
        <v>3.2825798988342298</v>
      </c>
      <c r="E37" s="15">
        <v>5.2097902297973597</v>
      </c>
      <c r="F37" s="15">
        <v>4.4429697990417498</v>
      </c>
      <c r="G37" s="15">
        <v>3.0014700889587398</v>
      </c>
      <c r="H37" s="15">
        <v>3.89800000190735</v>
      </c>
      <c r="I37" s="15">
        <v>3.9669620037078857</v>
      </c>
    </row>
    <row r="38" spans="1:9" x14ac:dyDescent="0.25">
      <c r="A38" s="6" t="s">
        <v>176</v>
      </c>
      <c r="B38" s="6" t="s">
        <v>38</v>
      </c>
      <c r="C38" s="6">
        <v>1</v>
      </c>
      <c r="D38" s="15">
        <v>4.4703898429870597</v>
      </c>
      <c r="E38" s="15">
        <v>4.4772100448608398</v>
      </c>
      <c r="F38" s="15">
        <v>4.5355100631713903</v>
      </c>
      <c r="G38" s="15">
        <v>4.4491000175476101</v>
      </c>
      <c r="H38" s="15">
        <v>4.5062198638915998</v>
      </c>
      <c r="I38" s="15">
        <v>4.4876859664917008</v>
      </c>
    </row>
    <row r="39" spans="1:9" x14ac:dyDescent="0.25">
      <c r="A39" s="6" t="s">
        <v>253</v>
      </c>
      <c r="B39" s="6" t="s">
        <v>398</v>
      </c>
      <c r="C39" s="6">
        <v>1</v>
      </c>
      <c r="D39" s="15">
        <v>2.5450599193572998</v>
      </c>
      <c r="E39" s="15"/>
      <c r="F39" s="15"/>
      <c r="G39" s="15"/>
      <c r="H39" s="15"/>
      <c r="I39" s="15">
        <v>2.5450599193572998</v>
      </c>
    </row>
    <row r="40" spans="1:9" x14ac:dyDescent="0.25">
      <c r="A40" s="6" t="s">
        <v>95</v>
      </c>
      <c r="B40" s="6" t="s">
        <v>171</v>
      </c>
      <c r="C40" s="6">
        <v>1</v>
      </c>
      <c r="D40" s="15">
        <v>5.2669100761413601</v>
      </c>
      <c r="E40" s="15">
        <v>5.2887902259826696</v>
      </c>
      <c r="F40" s="15">
        <v>5.1817498207092303</v>
      </c>
      <c r="G40" s="15">
        <v>5.3688502311706499</v>
      </c>
      <c r="H40" s="15">
        <v>4.73345994949341</v>
      </c>
      <c r="I40" s="15">
        <v>5.1679520606994647</v>
      </c>
    </row>
    <row r="41" spans="1:9" x14ac:dyDescent="0.25">
      <c r="A41" s="6" t="s">
        <v>228</v>
      </c>
      <c r="B41" s="6" t="s">
        <v>11</v>
      </c>
      <c r="C41" s="6">
        <v>1</v>
      </c>
      <c r="D41" s="15">
        <v>6.8734998703002903</v>
      </c>
      <c r="E41" s="15">
        <v>6.89395999908447</v>
      </c>
      <c r="F41" s="15">
        <v>7.0698099136352504</v>
      </c>
      <c r="G41" s="15">
        <v>6.7790699005126998</v>
      </c>
      <c r="H41" s="15">
        <v>6.8087902069091797</v>
      </c>
      <c r="I41" s="15">
        <v>6.8850259780883789</v>
      </c>
    </row>
    <row r="42" spans="1:9" x14ac:dyDescent="0.25">
      <c r="A42" s="6" t="s">
        <v>154</v>
      </c>
      <c r="B42" s="6" t="s">
        <v>89</v>
      </c>
      <c r="C42" s="6">
        <v>2</v>
      </c>
      <c r="D42" s="15">
        <v>6.3261299133300799</v>
      </c>
      <c r="E42" s="15">
        <v>6.1454100608825701</v>
      </c>
      <c r="F42" s="15">
        <v>5.7541699409484899</v>
      </c>
      <c r="G42" s="15"/>
      <c r="H42" s="15"/>
      <c r="I42" s="15">
        <v>6.0752366383870466</v>
      </c>
    </row>
    <row r="43" spans="1:9" x14ac:dyDescent="0.25">
      <c r="A43" s="6" t="s">
        <v>48</v>
      </c>
      <c r="B43" s="6" t="s">
        <v>411</v>
      </c>
      <c r="C43" s="6">
        <v>1</v>
      </c>
      <c r="D43" s="15">
        <v>5.7518200874328604</v>
      </c>
      <c r="E43" s="15">
        <v>5.5537300109863299</v>
      </c>
      <c r="F43" s="15">
        <v>3.8061599731445299</v>
      </c>
      <c r="G43" s="15">
        <v>4.2669200897216797</v>
      </c>
      <c r="H43" s="15"/>
      <c r="I43" s="15">
        <v>4.8446575403213501</v>
      </c>
    </row>
    <row r="44" spans="1:9" x14ac:dyDescent="0.25">
      <c r="A44" s="6" t="s">
        <v>230</v>
      </c>
      <c r="B44" s="6" t="s">
        <v>405</v>
      </c>
      <c r="C44" s="6">
        <v>2</v>
      </c>
      <c r="D44" s="15">
        <v>4.8551502227783203</v>
      </c>
      <c r="E44" s="15">
        <v>4.8392300605773899</v>
      </c>
      <c r="F44" s="15">
        <v>4.8827400207519496</v>
      </c>
      <c r="G44" s="15">
        <v>4.9927401542663601</v>
      </c>
      <c r="H44" s="15"/>
      <c r="I44" s="15">
        <v>4.892465114593505</v>
      </c>
    </row>
    <row r="45" spans="1:9" x14ac:dyDescent="0.25">
      <c r="A45" s="6" t="s">
        <v>99</v>
      </c>
      <c r="B45" s="6" t="s">
        <v>191</v>
      </c>
      <c r="C45" s="6">
        <v>1</v>
      </c>
      <c r="D45" s="15">
        <v>3.5902400016784699</v>
      </c>
      <c r="E45" s="15">
        <v>3.9243900775909402</v>
      </c>
      <c r="F45" s="15">
        <v>3.7485599517822301</v>
      </c>
      <c r="G45" s="15">
        <v>3.62773990631104</v>
      </c>
      <c r="H45" s="15"/>
      <c r="I45" s="15">
        <v>3.7227324843406699</v>
      </c>
    </row>
    <row r="46" spans="1:9" x14ac:dyDescent="0.25">
      <c r="A46" s="6" t="s">
        <v>100</v>
      </c>
      <c r="B46" s="6" t="s">
        <v>182</v>
      </c>
      <c r="C46" s="6">
        <v>1</v>
      </c>
      <c r="D46" s="15">
        <v>3.40858006477356</v>
      </c>
      <c r="E46" s="15">
        <v>5.1297202110290501</v>
      </c>
      <c r="F46" s="15">
        <v>4.7667498588562003</v>
      </c>
      <c r="G46" s="15">
        <v>5.5715498924255398</v>
      </c>
      <c r="H46" s="15">
        <v>5.5716099739074698</v>
      </c>
      <c r="I46" s="15">
        <v>4.8896420001983643</v>
      </c>
    </row>
    <row r="47" spans="1:9" x14ac:dyDescent="0.25">
      <c r="A47" s="6" t="s">
        <v>13</v>
      </c>
      <c r="B47" s="6" t="s">
        <v>293</v>
      </c>
      <c r="C47" s="6">
        <v>2</v>
      </c>
      <c r="D47" s="15"/>
      <c r="E47" s="15"/>
      <c r="F47" s="15">
        <v>7.7524399757385298</v>
      </c>
      <c r="G47" s="15"/>
      <c r="H47" s="15"/>
      <c r="I47" s="15">
        <v>7.7524399757385298</v>
      </c>
    </row>
    <row r="48" spans="1:9" x14ac:dyDescent="0.25">
      <c r="A48" s="6" t="s">
        <v>119</v>
      </c>
      <c r="B48" s="6" t="s">
        <v>302</v>
      </c>
      <c r="C48" s="6">
        <v>1</v>
      </c>
      <c r="D48" s="15">
        <v>3.8162400722503702</v>
      </c>
      <c r="E48" s="15">
        <v>3.8505001068115199</v>
      </c>
      <c r="F48" s="15">
        <v>3.9202699661254901</v>
      </c>
      <c r="G48" s="15">
        <v>3.9284899234771702</v>
      </c>
      <c r="H48" s="15">
        <v>4.0427699089050302</v>
      </c>
      <c r="I48" s="15">
        <v>3.911653995513916</v>
      </c>
    </row>
    <row r="49" spans="1:9" x14ac:dyDescent="0.25">
      <c r="A49" s="6" t="s">
        <v>397</v>
      </c>
      <c r="B49" s="6" t="s">
        <v>149</v>
      </c>
      <c r="C49" s="6">
        <v>1</v>
      </c>
      <c r="D49" s="15"/>
      <c r="E49" s="15">
        <v>7.34435987472534</v>
      </c>
      <c r="F49" s="15">
        <v>6.5053801536560103</v>
      </c>
      <c r="G49" s="15">
        <v>5.8663501739501998</v>
      </c>
      <c r="H49" s="15">
        <v>6.1003599166870099</v>
      </c>
      <c r="I49" s="15">
        <v>6.4541125297546404</v>
      </c>
    </row>
    <row r="50" spans="1:9" x14ac:dyDescent="0.25">
      <c r="A50" s="6" t="s">
        <v>420</v>
      </c>
      <c r="B50" s="6" t="s">
        <v>352</v>
      </c>
      <c r="C50" s="6">
        <v>1</v>
      </c>
      <c r="D50" s="15">
        <v>4.9987001419067401</v>
      </c>
      <c r="E50" s="15">
        <v>4.3627500534057599</v>
      </c>
      <c r="F50" s="15">
        <v>4.6142601966857901</v>
      </c>
      <c r="G50" s="15">
        <v>4.6214599609375</v>
      </c>
      <c r="H50" s="15">
        <v>4.2256598472595197</v>
      </c>
      <c r="I50" s="15">
        <v>4.5645660400390629</v>
      </c>
    </row>
    <row r="51" spans="1:9" x14ac:dyDescent="0.25">
      <c r="A51" s="6" t="s">
        <v>234</v>
      </c>
      <c r="B51" s="6" t="s">
        <v>209</v>
      </c>
      <c r="C51" s="6">
        <v>1</v>
      </c>
      <c r="D51" s="15">
        <v>3.9308500289917001</v>
      </c>
      <c r="E51" s="15"/>
      <c r="F51" s="15"/>
      <c r="G51" s="15"/>
      <c r="H51" s="15"/>
      <c r="I51" s="15">
        <v>3.9308500289917001</v>
      </c>
    </row>
    <row r="52" spans="1:9" x14ac:dyDescent="0.25">
      <c r="A52" s="6" t="s">
        <v>330</v>
      </c>
      <c r="B52" s="6" t="s">
        <v>408</v>
      </c>
      <c r="C52" s="6">
        <v>2</v>
      </c>
      <c r="D52" s="15">
        <v>4.2865700721740696</v>
      </c>
      <c r="E52" s="15">
        <v>4.22764015197754</v>
      </c>
      <c r="F52" s="15">
        <v>4.2077798843383798</v>
      </c>
      <c r="G52" s="15">
        <v>4.1781601905822798</v>
      </c>
      <c r="H52" s="15"/>
      <c r="I52" s="15">
        <v>4.2250375747680673</v>
      </c>
    </row>
    <row r="53" spans="1:9" x14ac:dyDescent="0.25">
      <c r="A53" s="6" t="s">
        <v>421</v>
      </c>
      <c r="B53" s="6" t="s">
        <v>44</v>
      </c>
      <c r="C53" s="6">
        <v>1</v>
      </c>
      <c r="D53" s="15">
        <v>5.10685014724731</v>
      </c>
      <c r="E53" s="15">
        <v>5.1144599914550799</v>
      </c>
      <c r="F53" s="15">
        <v>4.95629978179932</v>
      </c>
      <c r="G53" s="15">
        <v>5.23887014389038</v>
      </c>
      <c r="H53" s="15"/>
      <c r="I53" s="15">
        <v>5.1041200160980225</v>
      </c>
    </row>
    <row r="54" spans="1:9" x14ac:dyDescent="0.25">
      <c r="A54" s="6" t="s">
        <v>264</v>
      </c>
      <c r="B54" s="6" t="s">
        <v>145</v>
      </c>
      <c r="C54" s="6">
        <v>1</v>
      </c>
      <c r="D54" s="15">
        <v>4.7379198074340803</v>
      </c>
      <c r="E54" s="15">
        <v>5.0615100860595703</v>
      </c>
      <c r="F54" s="15">
        <v>5.6495199203491202</v>
      </c>
      <c r="G54" s="15">
        <v>5.0686798095703098</v>
      </c>
      <c r="H54" s="15"/>
      <c r="I54" s="15">
        <v>5.1294074058532697</v>
      </c>
    </row>
    <row r="55" spans="1:9" x14ac:dyDescent="0.25">
      <c r="A55" s="6" t="s">
        <v>29</v>
      </c>
      <c r="B55" s="6" t="s">
        <v>148</v>
      </c>
      <c r="C55" s="6">
        <v>2</v>
      </c>
      <c r="D55" s="15">
        <v>7.0320801734924299</v>
      </c>
      <c r="E55" s="15">
        <v>6.8515300750732404</v>
      </c>
      <c r="F55" s="15">
        <v>6.3631100654602104</v>
      </c>
      <c r="G55" s="15">
        <v>6.2692999839782697</v>
      </c>
      <c r="H55" s="15"/>
      <c r="I55" s="15">
        <v>6.6290050745010376</v>
      </c>
    </row>
    <row r="56" spans="1:9" x14ac:dyDescent="0.25">
      <c r="A56" s="6" t="s">
        <v>294</v>
      </c>
      <c r="B56" s="6" t="s">
        <v>283</v>
      </c>
      <c r="C56" s="6">
        <v>1</v>
      </c>
      <c r="D56" s="15">
        <v>4.8093199729919398</v>
      </c>
      <c r="E56" s="15">
        <v>4.8358998298645002</v>
      </c>
      <c r="F56" s="15">
        <v>4.6511898040771502</v>
      </c>
      <c r="G56" s="15">
        <v>4.8357100486755398</v>
      </c>
      <c r="H56" s="15">
        <v>5.0678801536560103</v>
      </c>
      <c r="I56" s="15">
        <v>4.8399999618530281</v>
      </c>
    </row>
    <row r="57" spans="1:9" x14ac:dyDescent="0.25">
      <c r="A57" s="6" t="s">
        <v>348</v>
      </c>
      <c r="B57" s="6" t="s">
        <v>204</v>
      </c>
      <c r="C57" s="6">
        <v>2</v>
      </c>
      <c r="D57" s="15"/>
      <c r="E57" s="15"/>
      <c r="F57" s="15">
        <v>5.45160007476807</v>
      </c>
      <c r="G57" s="15">
        <v>5.4131698608398402</v>
      </c>
      <c r="H57" s="15"/>
      <c r="I57" s="15">
        <v>5.4323849678039551</v>
      </c>
    </row>
    <row r="58" spans="1:9" x14ac:dyDescent="0.25">
      <c r="A58" s="6" t="s">
        <v>25</v>
      </c>
      <c r="B58" s="6" t="s">
        <v>243</v>
      </c>
      <c r="C58" s="6">
        <v>2</v>
      </c>
      <c r="D58" s="15">
        <v>7.71241998672485</v>
      </c>
      <c r="E58" s="15">
        <v>7.7198901176452601</v>
      </c>
      <c r="F58" s="15">
        <v>8.2333803176879901</v>
      </c>
      <c r="G58" s="15"/>
      <c r="H58" s="15"/>
      <c r="I58" s="15">
        <v>7.8885634740193664</v>
      </c>
    </row>
    <row r="59" spans="1:9" x14ac:dyDescent="0.25">
      <c r="A59" s="6" t="s">
        <v>299</v>
      </c>
      <c r="B59" s="6" t="s">
        <v>200</v>
      </c>
      <c r="C59" s="6">
        <v>1</v>
      </c>
      <c r="D59" s="15">
        <v>12.407919883728001</v>
      </c>
      <c r="E59" s="15">
        <v>13.5126600265503</v>
      </c>
      <c r="F59" s="15">
        <v>12.416419982910201</v>
      </c>
      <c r="G59" s="15">
        <v>9.6970500946044904</v>
      </c>
      <c r="H59" s="15"/>
      <c r="I59" s="15">
        <v>12.008512496948248</v>
      </c>
    </row>
    <row r="60" spans="1:9" x14ac:dyDescent="0.25">
      <c r="A60" s="6" t="s">
        <v>33</v>
      </c>
      <c r="B60" s="6" t="s">
        <v>258</v>
      </c>
      <c r="C60" s="6">
        <v>1</v>
      </c>
      <c r="D60" s="15">
        <v>2.9000000953674299</v>
      </c>
      <c r="E60" s="15">
        <v>2.7699999809265101</v>
      </c>
      <c r="F60" s="15">
        <v>3.3268098831176802</v>
      </c>
      <c r="G60" s="15">
        <v>2.93345999717712</v>
      </c>
      <c r="H60" s="15">
        <v>2.7678298950195299</v>
      </c>
      <c r="I60" s="15">
        <v>2.9396199703216541</v>
      </c>
    </row>
    <row r="61" spans="1:9" x14ac:dyDescent="0.25">
      <c r="A61" s="6" t="s">
        <v>56</v>
      </c>
      <c r="B61" s="6" t="s">
        <v>195</v>
      </c>
      <c r="C61" s="6">
        <v>2</v>
      </c>
      <c r="D61" s="15">
        <v>5.5530500411987296</v>
      </c>
      <c r="E61" s="15">
        <v>5.4189400672912598</v>
      </c>
      <c r="F61" s="15">
        <v>5.4441800117492702</v>
      </c>
      <c r="G61" s="15">
        <v>5.2389001846313503</v>
      </c>
      <c r="H61" s="15"/>
      <c r="I61" s="15">
        <v>5.4137675762176531</v>
      </c>
    </row>
    <row r="62" spans="1:9" x14ac:dyDescent="0.25">
      <c r="A62" s="6" t="s">
        <v>268</v>
      </c>
      <c r="B62" s="6" t="s">
        <v>42</v>
      </c>
      <c r="C62" s="6">
        <v>1</v>
      </c>
      <c r="D62" s="15">
        <v>3.1648700237274201</v>
      </c>
      <c r="E62" s="15">
        <v>3.5938699245452899</v>
      </c>
      <c r="F62" s="15">
        <v>3.57442998886108</v>
      </c>
      <c r="G62" s="15">
        <v>3.5210599899292001</v>
      </c>
      <c r="H62" s="15">
        <v>3.8086400032043501</v>
      </c>
      <c r="I62" s="15">
        <v>3.5325739860534684</v>
      </c>
    </row>
    <row r="63" spans="1:9" x14ac:dyDescent="0.25">
      <c r="A63" s="6" t="s">
        <v>315</v>
      </c>
      <c r="B63" s="6" t="s">
        <v>223</v>
      </c>
      <c r="C63" s="6">
        <v>1</v>
      </c>
      <c r="D63" s="15">
        <v>4.6121301651001003</v>
      </c>
      <c r="E63" s="15">
        <v>4.5288400650024396</v>
      </c>
      <c r="F63" s="15">
        <v>3.62737989425659</v>
      </c>
      <c r="G63" s="15">
        <v>4.0041298866271999</v>
      </c>
      <c r="H63" s="15"/>
      <c r="I63" s="15">
        <v>4.193120002746582</v>
      </c>
    </row>
    <row r="64" spans="1:9" x14ac:dyDescent="0.25">
      <c r="A64" s="6" t="s">
        <v>377</v>
      </c>
      <c r="B64" s="6" t="s">
        <v>343</v>
      </c>
      <c r="C64" s="6">
        <v>1</v>
      </c>
      <c r="D64" s="15">
        <v>2.51713991165161</v>
      </c>
      <c r="E64" s="15">
        <v>2.5445001125335698</v>
      </c>
      <c r="F64" s="15">
        <v>2.3203399181365998</v>
      </c>
      <c r="G64" s="15">
        <v>2.3843200206756601</v>
      </c>
      <c r="H64" s="15">
        <v>1.8483699560165401</v>
      </c>
      <c r="I64" s="15">
        <v>2.322933983802796</v>
      </c>
    </row>
    <row r="65" spans="1:9" x14ac:dyDescent="0.25">
      <c r="A65" s="6" t="s">
        <v>325</v>
      </c>
      <c r="B65" s="6" t="s">
        <v>98</v>
      </c>
      <c r="C65" s="6">
        <v>1</v>
      </c>
      <c r="D65" s="15">
        <v>2.1600298881530802</v>
      </c>
      <c r="E65" s="15">
        <v>2.0244300365447998</v>
      </c>
      <c r="F65" s="15">
        <v>2.45918989181519</v>
      </c>
      <c r="G65" s="15">
        <v>2.36543989181519</v>
      </c>
      <c r="H65" s="15">
        <v>2.8752999305725102</v>
      </c>
      <c r="I65" s="15">
        <v>2.3768779277801539</v>
      </c>
    </row>
    <row r="66" spans="1:9" x14ac:dyDescent="0.25">
      <c r="A66" s="6" t="s">
        <v>159</v>
      </c>
      <c r="B66" s="6" t="s">
        <v>231</v>
      </c>
      <c r="C66" s="6">
        <v>1</v>
      </c>
      <c r="D66" s="15">
        <v>2.2999999523162802</v>
      </c>
      <c r="E66" s="15">
        <v>2.2999999523162802</v>
      </c>
      <c r="F66" s="15">
        <v>2.2000000476837198</v>
      </c>
      <c r="G66" s="15">
        <v>2.1378700733184801</v>
      </c>
      <c r="H66" s="15">
        <v>2.9478199481964098</v>
      </c>
      <c r="I66" s="15">
        <v>2.3771379947662341</v>
      </c>
    </row>
    <row r="67" spans="1:9" x14ac:dyDescent="0.25">
      <c r="A67" s="6" t="s">
        <v>53</v>
      </c>
      <c r="B67" s="6" t="s">
        <v>277</v>
      </c>
      <c r="C67" s="6">
        <v>1</v>
      </c>
      <c r="D67" s="15">
        <v>3.66676998138428</v>
      </c>
      <c r="E67" s="15"/>
      <c r="F67" s="15">
        <v>3.4722099304199201</v>
      </c>
      <c r="G67" s="15">
        <v>3.5939500331878702</v>
      </c>
      <c r="H67" s="15"/>
      <c r="I67" s="15">
        <v>3.5776433149973568</v>
      </c>
    </row>
    <row r="68" spans="1:9" x14ac:dyDescent="0.25">
      <c r="A68" s="6" t="s">
        <v>5</v>
      </c>
      <c r="B68" s="6" t="s">
        <v>212</v>
      </c>
      <c r="C68" s="6">
        <v>1</v>
      </c>
      <c r="D68" s="15">
        <v>4.2386097908020002</v>
      </c>
      <c r="E68" s="15"/>
      <c r="F68" s="15">
        <v>3.17379999160767</v>
      </c>
      <c r="G68" s="15">
        <v>3.5525500774383501</v>
      </c>
      <c r="H68" s="15"/>
      <c r="I68" s="15">
        <v>3.6549866199493395</v>
      </c>
    </row>
    <row r="69" spans="1:9" x14ac:dyDescent="0.25">
      <c r="A69" s="6" t="s">
        <v>333</v>
      </c>
      <c r="B69" s="6" t="s">
        <v>328</v>
      </c>
      <c r="C69" s="6">
        <v>2</v>
      </c>
      <c r="D69" s="15">
        <v>12.004599571228001</v>
      </c>
      <c r="E69" s="15">
        <v>11.086139678955099</v>
      </c>
      <c r="F69" s="15">
        <v>11.0285596847534</v>
      </c>
      <c r="G69" s="15">
        <v>10.5601902008057</v>
      </c>
      <c r="H69" s="15"/>
      <c r="I69" s="15">
        <v>11.169872283935549</v>
      </c>
    </row>
    <row r="70" spans="1:9" x14ac:dyDescent="0.25">
      <c r="A70" s="6" t="s">
        <v>232</v>
      </c>
      <c r="B70" s="6" t="s">
        <v>104</v>
      </c>
      <c r="C70" s="6">
        <v>1</v>
      </c>
      <c r="D70" s="15">
        <v>3.0303299427032502</v>
      </c>
      <c r="E70" s="15">
        <v>2.9447400569915798</v>
      </c>
      <c r="F70" s="15">
        <v>2.9500999450683598</v>
      </c>
      <c r="G70" s="15">
        <v>3.1370499134063698</v>
      </c>
      <c r="H70" s="15">
        <v>3.19928002357483</v>
      </c>
      <c r="I70" s="15">
        <v>3.0522999763488778</v>
      </c>
    </row>
    <row r="71" spans="1:9" x14ac:dyDescent="0.25">
      <c r="A71" s="6" t="s">
        <v>368</v>
      </c>
      <c r="B71" s="6" t="s">
        <v>94</v>
      </c>
      <c r="C71" s="6">
        <v>1</v>
      </c>
      <c r="D71" s="15">
        <v>3.8956999778747599</v>
      </c>
      <c r="E71" s="15">
        <v>4.7377500534057599</v>
      </c>
      <c r="F71" s="15">
        <v>4.6647801399231001</v>
      </c>
      <c r="G71" s="15">
        <v>4.4505801200866699</v>
      </c>
      <c r="H71" s="15"/>
      <c r="I71" s="15">
        <v>4.4372025728225726</v>
      </c>
    </row>
    <row r="72" spans="1:9" x14ac:dyDescent="0.25">
      <c r="A72" s="6" t="s">
        <v>323</v>
      </c>
      <c r="B72" s="6" t="s">
        <v>331</v>
      </c>
      <c r="C72" s="6">
        <v>2</v>
      </c>
      <c r="D72" s="15">
        <v>3.2621200084686302</v>
      </c>
      <c r="E72" s="15">
        <v>3.2926499843597399</v>
      </c>
      <c r="F72" s="15">
        <v>3.3101000785827601</v>
      </c>
      <c r="G72" s="15">
        <v>3.3265199661254901</v>
      </c>
      <c r="H72" s="15">
        <v>3.8106000423431401</v>
      </c>
      <c r="I72" s="15">
        <v>3.4003980159759521</v>
      </c>
    </row>
    <row r="73" spans="1:9" x14ac:dyDescent="0.25">
      <c r="A73" s="6" t="s">
        <v>289</v>
      </c>
      <c r="B73" s="6" t="s">
        <v>310</v>
      </c>
      <c r="C73" s="6">
        <v>1</v>
      </c>
      <c r="D73" s="15">
        <v>6.4129700660705602</v>
      </c>
      <c r="E73" s="15">
        <v>5.1596198081970197</v>
      </c>
      <c r="F73" s="15">
        <v>4.9370198249816903</v>
      </c>
      <c r="G73" s="15">
        <v>6.0564699172973597</v>
      </c>
      <c r="H73" s="15">
        <v>4.9128499031066903</v>
      </c>
      <c r="I73" s="15">
        <v>5.4957859039306642</v>
      </c>
    </row>
    <row r="74" spans="1:9" x14ac:dyDescent="0.25">
      <c r="A74" s="6" t="s">
        <v>160</v>
      </c>
      <c r="B74" s="6" t="s">
        <v>75</v>
      </c>
      <c r="C74" s="6">
        <v>1</v>
      </c>
      <c r="D74" s="15"/>
      <c r="E74" s="15"/>
      <c r="F74" s="15">
        <v>3.9056699275970499</v>
      </c>
      <c r="G74" s="15"/>
      <c r="H74" s="15"/>
      <c r="I74" s="15">
        <v>3.9056699275970499</v>
      </c>
    </row>
    <row r="75" spans="1:9" x14ac:dyDescent="0.25">
      <c r="A75" s="6" t="s">
        <v>135</v>
      </c>
      <c r="B75" s="6" t="s">
        <v>370</v>
      </c>
      <c r="C75" s="6">
        <v>1</v>
      </c>
      <c r="D75" s="15">
        <v>1.85400998592377</v>
      </c>
      <c r="E75" s="15">
        <v>1.4227499961853001</v>
      </c>
      <c r="F75" s="15">
        <v>1.5911899805069001</v>
      </c>
      <c r="G75" s="15">
        <v>1.68210005760193</v>
      </c>
      <c r="H75" s="15"/>
      <c r="I75" s="15">
        <v>1.6375125050544752</v>
      </c>
    </row>
    <row r="76" spans="1:9" x14ac:dyDescent="0.25">
      <c r="A76" s="6" t="s">
        <v>351</v>
      </c>
      <c r="B76" s="6" t="s">
        <v>64</v>
      </c>
      <c r="C76" s="6">
        <v>1</v>
      </c>
      <c r="D76" s="15">
        <v>4.4989900588989302</v>
      </c>
      <c r="E76" s="15">
        <v>4.6204900741577104</v>
      </c>
      <c r="F76" s="15">
        <v>4.61972999572754</v>
      </c>
      <c r="G76" s="15">
        <v>4.6273097991943404</v>
      </c>
      <c r="H76" s="15"/>
      <c r="I76" s="15">
        <v>4.5916299819946298</v>
      </c>
    </row>
    <row r="77" spans="1:9" x14ac:dyDescent="0.25">
      <c r="A77" s="6" t="s">
        <v>18</v>
      </c>
      <c r="B77" s="6" t="s">
        <v>67</v>
      </c>
      <c r="C77" s="6">
        <v>1</v>
      </c>
      <c r="D77" s="15">
        <v>3.5836000442504901</v>
      </c>
      <c r="E77" s="15">
        <v>3.5</v>
      </c>
      <c r="F77" s="15">
        <v>2.6699800491332999</v>
      </c>
      <c r="G77" s="15">
        <v>3</v>
      </c>
      <c r="H77" s="15">
        <v>2.8418500423431401</v>
      </c>
      <c r="I77" s="15">
        <v>3.1190860271453857</v>
      </c>
    </row>
    <row r="78" spans="1:9" x14ac:dyDescent="0.25">
      <c r="A78" s="6" t="s">
        <v>418</v>
      </c>
      <c r="B78" s="6" t="s">
        <v>72</v>
      </c>
      <c r="C78" s="6">
        <v>1</v>
      </c>
      <c r="D78" s="15">
        <v>3.2857298851013201</v>
      </c>
      <c r="E78" s="15">
        <v>3.4509799480438201</v>
      </c>
      <c r="F78" s="15"/>
      <c r="G78" s="15"/>
      <c r="H78" s="15"/>
      <c r="I78" s="15">
        <v>3.3683549165725699</v>
      </c>
    </row>
    <row r="79" spans="1:9" x14ac:dyDescent="0.25">
      <c r="A79" s="6" t="s">
        <v>47</v>
      </c>
      <c r="B79" s="6" t="s">
        <v>403</v>
      </c>
      <c r="C79" s="6">
        <v>3</v>
      </c>
      <c r="D79" s="15">
        <v>3.7580099105835001</v>
      </c>
      <c r="E79" s="15">
        <v>3.73173999786377</v>
      </c>
      <c r="F79" s="15">
        <v>3.46884989738464</v>
      </c>
      <c r="G79" s="15">
        <v>3.3830900192260702</v>
      </c>
      <c r="H79" s="15"/>
      <c r="I79" s="15">
        <v>3.585422456264495</v>
      </c>
    </row>
    <row r="80" spans="1:9" x14ac:dyDescent="0.25">
      <c r="A80" s="6" t="s">
        <v>322</v>
      </c>
      <c r="B80" s="6" t="s">
        <v>292</v>
      </c>
      <c r="C80" s="6">
        <v>1</v>
      </c>
      <c r="D80" s="15">
        <v>2.7973899841308598</v>
      </c>
      <c r="E80" s="15">
        <v>3.3657600879669198</v>
      </c>
      <c r="F80" s="15">
        <v>3.7904000282287602</v>
      </c>
      <c r="G80" s="15">
        <v>3.9553599357604998</v>
      </c>
      <c r="H80" s="15">
        <v>3.6631999015808101</v>
      </c>
      <c r="I80" s="15">
        <v>3.51442198753357</v>
      </c>
    </row>
    <row r="81" spans="1:9" x14ac:dyDescent="0.25">
      <c r="A81" s="6" t="s">
        <v>193</v>
      </c>
      <c r="B81" s="6" t="s">
        <v>131</v>
      </c>
      <c r="C81" s="6">
        <v>2</v>
      </c>
      <c r="D81" s="15">
        <v>7.4579701423645002</v>
      </c>
      <c r="E81" s="15">
        <v>7.4321999549865696</v>
      </c>
      <c r="F81" s="15">
        <v>7.5838599205017099</v>
      </c>
      <c r="G81" s="15">
        <v>7.5740599632263201</v>
      </c>
      <c r="H81" s="15"/>
      <c r="I81" s="15">
        <v>7.5120224952697754</v>
      </c>
    </row>
    <row r="82" spans="1:9" x14ac:dyDescent="0.25">
      <c r="A82" s="6" t="s">
        <v>184</v>
      </c>
      <c r="B82" s="6" t="s">
        <v>52</v>
      </c>
      <c r="C82" s="6">
        <v>2</v>
      </c>
      <c r="D82" s="15">
        <v>5.8612499237060502</v>
      </c>
      <c r="E82" s="15">
        <v>5.8632698059081996</v>
      </c>
      <c r="F82" s="15">
        <v>6.1027297973632804</v>
      </c>
      <c r="G82" s="15">
        <v>6.1648998260498002</v>
      </c>
      <c r="H82" s="15"/>
      <c r="I82" s="15">
        <v>5.9980373382568333</v>
      </c>
    </row>
    <row r="83" spans="1:9" x14ac:dyDescent="0.25">
      <c r="A83" s="6" t="s">
        <v>256</v>
      </c>
      <c r="B83" s="6" t="s">
        <v>22</v>
      </c>
      <c r="C83" s="6">
        <v>2</v>
      </c>
      <c r="D83" s="15">
        <v>4.07362985610962</v>
      </c>
      <c r="E83" s="15">
        <v>3.8157899379730198</v>
      </c>
      <c r="F83" s="15">
        <v>4.0449399948120099</v>
      </c>
      <c r="G83" s="15">
        <v>4.2557201385498002</v>
      </c>
      <c r="H83" s="15"/>
      <c r="I83" s="15">
        <v>4.0475199818611127</v>
      </c>
    </row>
    <row r="84" spans="1:9" x14ac:dyDescent="0.25">
      <c r="A84" s="6" t="s">
        <v>66</v>
      </c>
      <c r="B84" s="6" t="s">
        <v>359</v>
      </c>
      <c r="C84" s="6">
        <v>1</v>
      </c>
      <c r="D84" s="15">
        <v>5.4552102088928196</v>
      </c>
      <c r="E84" s="15">
        <v>5.3146100044250497</v>
      </c>
      <c r="F84" s="15">
        <v>5.2601699829101598</v>
      </c>
      <c r="G84" s="15">
        <v>5.4138097763061497</v>
      </c>
      <c r="H84" s="15">
        <v>5.1636400222778303</v>
      </c>
      <c r="I84" s="15">
        <v>5.3214879989624011</v>
      </c>
    </row>
    <row r="85" spans="1:9" x14ac:dyDescent="0.25">
      <c r="A85" s="6" t="s">
        <v>257</v>
      </c>
      <c r="B85" s="6" t="s">
        <v>14</v>
      </c>
      <c r="C85" s="6">
        <v>1</v>
      </c>
      <c r="D85" s="15"/>
      <c r="E85" s="15">
        <v>3.45282006263733</v>
      </c>
      <c r="F85" s="15">
        <v>3.2285399436950701</v>
      </c>
      <c r="G85" s="15">
        <v>2.9848101139068599</v>
      </c>
      <c r="H85" s="15">
        <v>2.9884700775146502</v>
      </c>
      <c r="I85" s="15">
        <v>3.1636600494384775</v>
      </c>
    </row>
    <row r="86" spans="1:9" x14ac:dyDescent="0.25">
      <c r="A86" s="6" t="s">
        <v>361</v>
      </c>
      <c r="B86" s="6" t="s">
        <v>235</v>
      </c>
      <c r="C86" s="6">
        <v>1</v>
      </c>
      <c r="D86" s="15">
        <v>2.7885799407959002</v>
      </c>
      <c r="E86" s="15">
        <v>2.97810006141663</v>
      </c>
      <c r="F86" s="15">
        <v>2.7508199214935298</v>
      </c>
      <c r="G86" s="15">
        <v>2.6159501075744598</v>
      </c>
      <c r="H86" s="15">
        <v>2.8569700717925999</v>
      </c>
      <c r="I86" s="15">
        <v>2.798084020614624</v>
      </c>
    </row>
    <row r="87" spans="1:9" x14ac:dyDescent="0.25">
      <c r="A87" s="6" t="s">
        <v>303</v>
      </c>
      <c r="B87" s="6" t="s">
        <v>296</v>
      </c>
      <c r="C87" s="6">
        <v>1</v>
      </c>
      <c r="D87" s="15">
        <v>5.27133989334106</v>
      </c>
      <c r="E87" s="15">
        <v>5.36266994476318</v>
      </c>
      <c r="F87" s="15">
        <v>5.3666801452636701</v>
      </c>
      <c r="G87" s="15">
        <v>5.3062500953674299</v>
      </c>
      <c r="H87" s="15">
        <v>4.9743900299072301</v>
      </c>
      <c r="I87" s="15">
        <v>5.2562660217285151</v>
      </c>
    </row>
    <row r="88" spans="1:9" x14ac:dyDescent="0.25">
      <c r="A88" s="6" t="s">
        <v>317</v>
      </c>
      <c r="B88" s="6" t="s">
        <v>410</v>
      </c>
      <c r="C88" s="6">
        <v>1</v>
      </c>
      <c r="D88" s="15">
        <v>5.9855098724365199</v>
      </c>
      <c r="E88" s="15">
        <v>6.5861501693725604</v>
      </c>
      <c r="F88" s="15">
        <v>6.0261898040771502</v>
      </c>
      <c r="G88" s="15">
        <v>5.5526700019836399</v>
      </c>
      <c r="H88" s="15">
        <v>5.3667497634887704</v>
      </c>
      <c r="I88" s="15">
        <v>5.9034539222717282</v>
      </c>
    </row>
    <row r="89" spans="1:9" x14ac:dyDescent="0.25">
      <c r="A89" s="6" t="s">
        <v>192</v>
      </c>
      <c r="B89" s="6" t="s">
        <v>20</v>
      </c>
      <c r="C89" s="6">
        <v>1</v>
      </c>
      <c r="D89" s="15"/>
      <c r="E89" s="15"/>
      <c r="F89" s="15"/>
      <c r="G89" s="15">
        <v>2.1628599166870099</v>
      </c>
      <c r="H89" s="15"/>
      <c r="I89" s="15">
        <v>2.1628599166870099</v>
      </c>
    </row>
    <row r="90" spans="1:9" x14ac:dyDescent="0.25">
      <c r="A90" s="6" t="s">
        <v>180</v>
      </c>
      <c r="B90" s="6" t="s">
        <v>163</v>
      </c>
      <c r="C90" s="6">
        <v>1</v>
      </c>
      <c r="D90" s="15">
        <v>9.8629598617553693</v>
      </c>
      <c r="E90" s="15">
        <v>10.093589782714799</v>
      </c>
      <c r="F90" s="15">
        <v>10.8631601333618</v>
      </c>
      <c r="G90" s="15">
        <v>11.968290328979499</v>
      </c>
      <c r="H90" s="15">
        <v>12.394659996032701</v>
      </c>
      <c r="I90" s="15">
        <v>11.036532020568833</v>
      </c>
    </row>
    <row r="91" spans="1:9" x14ac:dyDescent="0.25">
      <c r="A91" s="6" t="s">
        <v>172</v>
      </c>
      <c r="B91" s="6" t="s">
        <v>51</v>
      </c>
      <c r="C91" s="6">
        <v>1</v>
      </c>
      <c r="D91" s="15">
        <v>2.6434600353240998</v>
      </c>
      <c r="E91" s="15"/>
      <c r="F91" s="15"/>
      <c r="G91" s="15"/>
      <c r="H91" s="15"/>
      <c r="I91" s="15">
        <v>2.6434600353240998</v>
      </c>
    </row>
    <row r="92" spans="1:9" x14ac:dyDescent="0.25">
      <c r="A92" s="6" t="s">
        <v>80</v>
      </c>
      <c r="B92" s="6" t="s">
        <v>346</v>
      </c>
      <c r="C92" s="6">
        <v>2</v>
      </c>
      <c r="D92" s="15"/>
      <c r="E92" s="15">
        <v>4.3330998420715297</v>
      </c>
      <c r="F92" s="15">
        <v>4.3282399177551296</v>
      </c>
      <c r="G92" s="15">
        <v>4.4580798149108896</v>
      </c>
      <c r="H92" s="15"/>
      <c r="I92" s="15">
        <v>4.3731398582458496</v>
      </c>
    </row>
    <row r="93" spans="1:9" x14ac:dyDescent="0.25">
      <c r="A93" s="6" t="s">
        <v>224</v>
      </c>
      <c r="B93" s="6" t="s">
        <v>137</v>
      </c>
      <c r="C93" s="6">
        <v>2</v>
      </c>
      <c r="D93" s="15">
        <v>4.7714800834655797</v>
      </c>
      <c r="E93" s="15">
        <v>5.8477101325988796</v>
      </c>
      <c r="F93" s="15">
        <v>6.3654899597168004</v>
      </c>
      <c r="G93" s="15">
        <v>6.3891701698303196</v>
      </c>
      <c r="H93" s="15">
        <v>6.4924302101135298</v>
      </c>
      <c r="I93" s="15">
        <v>5.9732561111450213</v>
      </c>
    </row>
    <row r="94" spans="1:9" x14ac:dyDescent="0.25">
      <c r="A94" s="6" t="s">
        <v>378</v>
      </c>
      <c r="B94" s="6" t="s">
        <v>93</v>
      </c>
      <c r="C94" s="6">
        <v>1</v>
      </c>
      <c r="D94" s="15">
        <v>2.0999999046325701</v>
      </c>
      <c r="E94" s="15">
        <v>2.12392997741699</v>
      </c>
      <c r="F94" s="15">
        <v>2.1329400539398198</v>
      </c>
      <c r="G94" s="15">
        <v>2.5244700908660902</v>
      </c>
      <c r="H94" s="15">
        <v>2.59202003479004</v>
      </c>
      <c r="I94" s="15">
        <v>2.2946720123291025</v>
      </c>
    </row>
    <row r="95" spans="1:9" x14ac:dyDescent="0.25">
      <c r="A95" s="6" t="s">
        <v>81</v>
      </c>
      <c r="B95" s="6" t="s">
        <v>157</v>
      </c>
      <c r="C95" s="6">
        <v>1</v>
      </c>
      <c r="D95" s="15">
        <v>2.1708300113678001</v>
      </c>
      <c r="E95" s="15">
        <v>2.1481299400329599</v>
      </c>
      <c r="F95" s="15">
        <v>2.76128005981445</v>
      </c>
      <c r="G95" s="15">
        <v>2.5841200351715101</v>
      </c>
      <c r="H95" s="15">
        <v>2.2703900337219198</v>
      </c>
      <c r="I95" s="15">
        <v>2.3869500160217281</v>
      </c>
    </row>
    <row r="96" spans="1:9" x14ac:dyDescent="0.25">
      <c r="A96" s="6" t="s">
        <v>170</v>
      </c>
      <c r="B96" s="6" t="s">
        <v>247</v>
      </c>
      <c r="C96" s="6">
        <v>1</v>
      </c>
      <c r="D96" s="15">
        <v>3.8677299022674601</v>
      </c>
      <c r="E96" s="15">
        <v>5.2082800865173304</v>
      </c>
      <c r="F96" s="15">
        <v>3.6334800720214799</v>
      </c>
      <c r="G96" s="15">
        <v>3.3317999839782702</v>
      </c>
      <c r="H96" s="15">
        <v>3.2648799419403098</v>
      </c>
      <c r="I96" s="15">
        <v>3.8612339973449705</v>
      </c>
    </row>
    <row r="97" spans="1:9" x14ac:dyDescent="0.25">
      <c r="A97" s="6" t="s">
        <v>237</v>
      </c>
      <c r="B97" s="6" t="s">
        <v>275</v>
      </c>
      <c r="C97" s="6">
        <v>1</v>
      </c>
      <c r="D97" s="15">
        <v>2.2287499904632599</v>
      </c>
      <c r="E97" s="15">
        <v>3.4491999149322501</v>
      </c>
      <c r="F97" s="15">
        <v>2.7992498874664302</v>
      </c>
      <c r="G97" s="15">
        <v>2.1353900432586701</v>
      </c>
      <c r="H97" s="15"/>
      <c r="I97" s="15">
        <v>2.6531474590301527</v>
      </c>
    </row>
    <row r="98" spans="1:9" x14ac:dyDescent="0.25">
      <c r="A98" s="6" t="s">
        <v>239</v>
      </c>
      <c r="B98" s="6" t="s">
        <v>229</v>
      </c>
      <c r="C98" s="6">
        <v>1</v>
      </c>
      <c r="D98" s="15">
        <v>9</v>
      </c>
      <c r="E98" s="15">
        <v>7.7607498168945304</v>
      </c>
      <c r="F98" s="15">
        <v>8.1568899154663104</v>
      </c>
      <c r="G98" s="15">
        <v>7.2853598594665501</v>
      </c>
      <c r="H98" s="15">
        <v>7.80014991760254</v>
      </c>
      <c r="I98" s="15">
        <v>8.0006299018859863</v>
      </c>
    </row>
    <row r="99" spans="1:9" x14ac:dyDescent="0.25">
      <c r="A99" s="6" t="s">
        <v>401</v>
      </c>
      <c r="B99" s="6" t="s">
        <v>291</v>
      </c>
      <c r="C99" s="6">
        <v>1</v>
      </c>
      <c r="D99" s="15">
        <v>4.2271900177001998</v>
      </c>
      <c r="E99" s="15">
        <v>4.0043101310729998</v>
      </c>
      <c r="F99" s="15">
        <v>3.8122000694274898</v>
      </c>
      <c r="G99" s="15">
        <v>3.8949599266052202</v>
      </c>
      <c r="H99" s="15"/>
      <c r="I99" s="15">
        <v>3.9846650362014779</v>
      </c>
    </row>
    <row r="100" spans="1:9" x14ac:dyDescent="0.25">
      <c r="A100" s="6" t="s">
        <v>318</v>
      </c>
      <c r="B100" s="6" t="s">
        <v>115</v>
      </c>
      <c r="C100" s="6">
        <v>3</v>
      </c>
      <c r="D100" s="15">
        <v>3.9182000160217298</v>
      </c>
      <c r="E100" s="15"/>
      <c r="F100" s="15">
        <v>3.56959009170532</v>
      </c>
      <c r="G100" s="15">
        <v>3.66626000404358</v>
      </c>
      <c r="H100" s="15"/>
      <c r="I100" s="15">
        <v>3.7180167039235434</v>
      </c>
    </row>
    <row r="101" spans="1:9" x14ac:dyDescent="0.25">
      <c r="A101" s="6" t="s">
        <v>73</v>
      </c>
      <c r="B101" s="6" t="s">
        <v>284</v>
      </c>
      <c r="C101" s="6">
        <v>1</v>
      </c>
      <c r="D101" s="15">
        <v>5.2849397659301802</v>
      </c>
      <c r="E101" s="15">
        <v>4.6595301628112802</v>
      </c>
      <c r="F101" s="15">
        <v>4.37029981613159</v>
      </c>
      <c r="G101" s="15">
        <v>4.2451701164245597</v>
      </c>
      <c r="H101" s="15"/>
      <c r="I101" s="15">
        <v>4.6399849653244027</v>
      </c>
    </row>
    <row r="102" spans="1:9" x14ac:dyDescent="0.25">
      <c r="A102" s="6" t="s">
        <v>161</v>
      </c>
      <c r="B102" s="6" t="s">
        <v>360</v>
      </c>
      <c r="C102" s="6">
        <v>2</v>
      </c>
      <c r="D102" s="15">
        <v>3.0016500949859601</v>
      </c>
      <c r="E102" s="15">
        <v>3.0985400676727299</v>
      </c>
      <c r="F102" s="15">
        <v>2.7055799961090101</v>
      </c>
      <c r="G102" s="15">
        <v>2.7278800010681201</v>
      </c>
      <c r="H102" s="15">
        <v>3.0614600181579599</v>
      </c>
      <c r="I102" s="15">
        <v>2.9190220355987564</v>
      </c>
    </row>
    <row r="103" spans="1:9" x14ac:dyDescent="0.25">
      <c r="A103" s="6" t="s">
        <v>111</v>
      </c>
      <c r="B103" s="6" t="s">
        <v>57</v>
      </c>
      <c r="C103" s="6">
        <v>3</v>
      </c>
      <c r="D103" s="15"/>
      <c r="E103" s="15">
        <v>1.3709299564361599</v>
      </c>
      <c r="F103" s="15">
        <v>1.45792996883392</v>
      </c>
      <c r="G103" s="15"/>
      <c r="H103" s="15">
        <v>1.15266001224518</v>
      </c>
      <c r="I103" s="15">
        <v>1.3271733125050866</v>
      </c>
    </row>
    <row r="104" spans="1:9" x14ac:dyDescent="0.25">
      <c r="A104" s="6" t="s">
        <v>31</v>
      </c>
      <c r="B104" s="6" t="s">
        <v>271</v>
      </c>
      <c r="C104" s="6">
        <v>1</v>
      </c>
      <c r="D104" s="15">
        <v>5.8056898117065403</v>
      </c>
      <c r="E104" s="15">
        <v>5.6084499359130904</v>
      </c>
      <c r="F104" s="15">
        <v>5.6184401512145996</v>
      </c>
      <c r="G104" s="15">
        <v>5.4397301673889196</v>
      </c>
      <c r="H104" s="15">
        <v>6.1045799255371103</v>
      </c>
      <c r="I104" s="15">
        <v>5.7153779983520518</v>
      </c>
    </row>
    <row r="105" spans="1:9" x14ac:dyDescent="0.25">
      <c r="A105" s="6" t="s">
        <v>96</v>
      </c>
      <c r="B105" s="6" t="s">
        <v>77</v>
      </c>
      <c r="C105" s="6">
        <v>1</v>
      </c>
      <c r="D105" s="15">
        <v>2.2101199626922599</v>
      </c>
      <c r="E105" s="15">
        <v>2.6871900558471702</v>
      </c>
      <c r="F105" s="15">
        <v>2.8364200592040998</v>
      </c>
      <c r="G105" s="15">
        <v>2.8745200634002699</v>
      </c>
      <c r="H105" s="15">
        <v>2.9449000358581499</v>
      </c>
      <c r="I105" s="15">
        <v>2.7106300354003898</v>
      </c>
    </row>
    <row r="106" spans="1:9" x14ac:dyDescent="0.25">
      <c r="A106" s="6" t="s">
        <v>130</v>
      </c>
      <c r="B106" s="6" t="s">
        <v>367</v>
      </c>
      <c r="C106" s="6">
        <v>1</v>
      </c>
      <c r="D106" s="15">
        <v>3.88749003410339</v>
      </c>
      <c r="E106" s="15">
        <v>3.6870100498199498</v>
      </c>
      <c r="F106" s="15">
        <v>3.8874700069427499</v>
      </c>
      <c r="G106" s="15">
        <v>3.9124898910522501</v>
      </c>
      <c r="H106" s="15">
        <v>4.1215901374816903</v>
      </c>
      <c r="I106" s="15">
        <v>3.8992100238800056</v>
      </c>
    </row>
    <row r="107" spans="1:9" x14ac:dyDescent="0.25">
      <c r="A107" s="6" t="s">
        <v>208</v>
      </c>
      <c r="B107" s="6" t="s">
        <v>376</v>
      </c>
      <c r="C107" s="6">
        <v>1</v>
      </c>
      <c r="D107" s="15">
        <v>5.2294201850891104</v>
      </c>
      <c r="E107" s="15">
        <v>4.9068198204040501</v>
      </c>
      <c r="F107" s="15">
        <v>4.5182199478149396</v>
      </c>
      <c r="G107" s="15">
        <v>4.2544298171997097</v>
      </c>
      <c r="H107" s="15"/>
      <c r="I107" s="15">
        <v>4.7272224426269522</v>
      </c>
    </row>
    <row r="108" spans="1:9" x14ac:dyDescent="0.25">
      <c r="A108" s="6" t="s">
        <v>222</v>
      </c>
      <c r="B108" s="6" t="s">
        <v>305</v>
      </c>
      <c r="C108" s="6">
        <v>1</v>
      </c>
      <c r="D108" s="15"/>
      <c r="E108" s="15"/>
      <c r="F108" s="15"/>
      <c r="G108" s="15"/>
      <c r="H108" s="15">
        <v>9.6112899780273402</v>
      </c>
      <c r="I108" s="15">
        <v>9.6112899780273402</v>
      </c>
    </row>
    <row r="109" spans="1:9" x14ac:dyDescent="0.25">
      <c r="A109" s="6" t="s">
        <v>173</v>
      </c>
      <c r="B109" s="6" t="s">
        <v>295</v>
      </c>
      <c r="C109" s="6">
        <v>1</v>
      </c>
      <c r="D109" s="15">
        <v>3.8015201091766402</v>
      </c>
      <c r="E109" s="15">
        <v>3.0947799682617201</v>
      </c>
      <c r="F109" s="15">
        <v>3.7897698879241899</v>
      </c>
      <c r="G109" s="15">
        <v>3.8825299739837602</v>
      </c>
      <c r="H109" s="15">
        <v>3.4386799335479701</v>
      </c>
      <c r="I109" s="15">
        <v>3.6014559745788559</v>
      </c>
    </row>
    <row r="110" spans="1:9" x14ac:dyDescent="0.25">
      <c r="A110" s="6" t="s">
        <v>316</v>
      </c>
      <c r="B110" s="6" t="s">
        <v>213</v>
      </c>
      <c r="C110" s="6">
        <v>2</v>
      </c>
      <c r="D110" s="15">
        <v>5.0239801406860396</v>
      </c>
      <c r="E110" s="15">
        <v>5.0844597816467303</v>
      </c>
      <c r="F110" s="15">
        <v>4.6516299247741699</v>
      </c>
      <c r="G110" s="15"/>
      <c r="H110" s="15"/>
      <c r="I110" s="15">
        <v>4.9200232823689802</v>
      </c>
    </row>
    <row r="111" spans="1:9" x14ac:dyDescent="0.25">
      <c r="A111" s="6" t="s">
        <v>62</v>
      </c>
      <c r="B111" s="6" t="s">
        <v>41</v>
      </c>
      <c r="C111" s="6">
        <v>1</v>
      </c>
      <c r="D111" s="15">
        <v>2.0999999046325701</v>
      </c>
      <c r="E111" s="15">
        <v>1.8999999761581401</v>
      </c>
      <c r="F111" s="15">
        <v>2.0876801013946502</v>
      </c>
      <c r="G111" s="15">
        <v>1.92288994789124</v>
      </c>
      <c r="H111" s="15">
        <v>1.97421002388</v>
      </c>
      <c r="I111" s="15">
        <v>1.9969559907913201</v>
      </c>
    </row>
    <row r="112" spans="1:9" x14ac:dyDescent="0.25">
      <c r="A112" s="6" t="s">
        <v>393</v>
      </c>
      <c r="B112" s="6" t="s">
        <v>381</v>
      </c>
      <c r="C112" s="6">
        <v>1</v>
      </c>
      <c r="D112" s="15">
        <v>4.1769900321960396</v>
      </c>
      <c r="E112" s="15">
        <v>5.1806101799011204</v>
      </c>
      <c r="F112" s="15">
        <v>4.0885901451110804</v>
      </c>
      <c r="G112" s="15">
        <v>6.1730198860168501</v>
      </c>
      <c r="H112" s="15">
        <v>4.9408898353576696</v>
      </c>
      <c r="I112" s="15">
        <v>4.9120200157165517</v>
      </c>
    </row>
    <row r="113" spans="1:9" x14ac:dyDescent="0.25">
      <c r="A113" s="6" t="s">
        <v>341</v>
      </c>
      <c r="B113" s="6" t="s">
        <v>122</v>
      </c>
      <c r="C113" s="6">
        <v>1</v>
      </c>
      <c r="D113" s="15">
        <v>6.0108299255371103</v>
      </c>
      <c r="E113" s="15">
        <v>5.8650398254394496</v>
      </c>
      <c r="F113" s="15">
        <v>5.5055599212646502</v>
      </c>
      <c r="G113" s="15">
        <v>5.4521899223327601</v>
      </c>
      <c r="H113" s="15">
        <v>6.2299900054931596</v>
      </c>
      <c r="I113" s="15">
        <v>5.8127219200134261</v>
      </c>
    </row>
    <row r="114" spans="1:9" x14ac:dyDescent="0.25">
      <c r="A114" s="6" t="s">
        <v>263</v>
      </c>
      <c r="B114" s="6" t="s">
        <v>286</v>
      </c>
      <c r="C114" s="6">
        <v>1</v>
      </c>
      <c r="D114" s="15"/>
      <c r="E114" s="15">
        <v>1.9440599679946899</v>
      </c>
      <c r="F114" s="15"/>
      <c r="G114" s="15"/>
      <c r="H114" s="15">
        <v>1.8937300443649301</v>
      </c>
      <c r="I114" s="15">
        <v>1.91889500617981</v>
      </c>
    </row>
    <row r="115" spans="1:9" x14ac:dyDescent="0.25">
      <c r="A115" s="6" t="s">
        <v>118</v>
      </c>
      <c r="B115" s="6" t="s">
        <v>7</v>
      </c>
      <c r="C115" s="6">
        <v>1</v>
      </c>
      <c r="D115" s="15">
        <v>4.8866701126098597</v>
      </c>
      <c r="E115" s="15">
        <v>5.0135998725891104</v>
      </c>
      <c r="F115" s="15">
        <v>5.0231299400329599</v>
      </c>
      <c r="G115" s="15">
        <v>4.8345899581909197</v>
      </c>
      <c r="H115" s="15">
        <v>4.71929979324341</v>
      </c>
      <c r="I115" s="15">
        <v>4.8954579353332521</v>
      </c>
    </row>
    <row r="116" spans="1:9" x14ac:dyDescent="0.25">
      <c r="A116" s="6" t="s">
        <v>363</v>
      </c>
      <c r="B116" s="6" t="s">
        <v>407</v>
      </c>
      <c r="C116" s="6">
        <v>1</v>
      </c>
      <c r="D116" s="15">
        <v>5.60866022109985</v>
      </c>
      <c r="E116" s="15">
        <v>4.7485699653625497</v>
      </c>
      <c r="F116" s="15">
        <v>4.0313301086425799</v>
      </c>
      <c r="G116" s="15">
        <v>3.3819398880004901</v>
      </c>
      <c r="H116" s="15">
        <v>3.7113199234008798</v>
      </c>
      <c r="I116" s="15">
        <v>4.2963640213012697</v>
      </c>
    </row>
    <row r="117" spans="1:9" x14ac:dyDescent="0.25">
      <c r="A117" s="6" t="s">
        <v>197</v>
      </c>
      <c r="B117" s="6" t="s">
        <v>246</v>
      </c>
      <c r="C117" s="6">
        <v>1</v>
      </c>
      <c r="D117" s="15">
        <v>4.8948698043823198</v>
      </c>
      <c r="E117" s="15">
        <v>4.7519202232360804</v>
      </c>
      <c r="F117" s="15">
        <v>4.6753101348876998</v>
      </c>
      <c r="G117" s="15">
        <v>4.4795999526977504</v>
      </c>
      <c r="H117" s="15">
        <v>4.16339015960693</v>
      </c>
      <c r="I117" s="15">
        <v>4.5930180549621564</v>
      </c>
    </row>
    <row r="118" spans="1:9" x14ac:dyDescent="0.25">
      <c r="A118" s="6" t="s">
        <v>404</v>
      </c>
      <c r="B118" s="6" t="s">
        <v>116</v>
      </c>
      <c r="C118" s="6">
        <v>1</v>
      </c>
      <c r="D118" s="15">
        <v>9.9137001037597692</v>
      </c>
      <c r="E118" s="15">
        <v>10.652029991149901</v>
      </c>
      <c r="F118" s="15">
        <v>9.7599802017211896</v>
      </c>
      <c r="G118" s="15">
        <v>8.9880504608154297</v>
      </c>
      <c r="H118" s="15">
        <v>9.4804096221923793</v>
      </c>
      <c r="I118" s="15">
        <v>9.7588340759277337</v>
      </c>
    </row>
    <row r="119" spans="1:9" x14ac:dyDescent="0.25">
      <c r="A119" s="6" t="s">
        <v>156</v>
      </c>
      <c r="B119" s="6" t="s">
        <v>338</v>
      </c>
      <c r="C119" s="6">
        <v>1</v>
      </c>
      <c r="D119" s="15">
        <v>4.48589992523193</v>
      </c>
      <c r="E119" s="15">
        <v>2.9709599018096902</v>
      </c>
      <c r="F119" s="15">
        <v>2.5771598815918</v>
      </c>
      <c r="G119" s="15">
        <v>3.4469799995422399</v>
      </c>
      <c r="H119" s="15">
        <v>3.5231699943542498</v>
      </c>
      <c r="I119" s="15">
        <v>3.400833940505982</v>
      </c>
    </row>
    <row r="120" spans="1:9" x14ac:dyDescent="0.25">
      <c r="A120" s="6" t="s">
        <v>396</v>
      </c>
      <c r="B120" s="6" t="s">
        <v>282</v>
      </c>
      <c r="C120" s="6">
        <v>1</v>
      </c>
      <c r="D120" s="15">
        <v>4.07843017578125</v>
      </c>
      <c r="E120" s="15">
        <v>4.0811400413513201</v>
      </c>
      <c r="F120" s="15">
        <v>4.3576898574829102</v>
      </c>
      <c r="G120" s="15">
        <v>3.56255006790161</v>
      </c>
      <c r="H120" s="15">
        <v>3.4428300857543901</v>
      </c>
      <c r="I120" s="15">
        <v>3.9045280456542963</v>
      </c>
    </row>
    <row r="121" spans="1:9" x14ac:dyDescent="0.25">
      <c r="A121" s="6" t="s">
        <v>120</v>
      </c>
      <c r="B121" s="6" t="s">
        <v>199</v>
      </c>
      <c r="C121" s="6">
        <v>2</v>
      </c>
      <c r="D121" s="15">
        <v>5.3481597900390598</v>
      </c>
      <c r="E121" s="15">
        <v>5.4795999526977504</v>
      </c>
      <c r="F121" s="15">
        <v>5.1750998497009304</v>
      </c>
      <c r="G121" s="15">
        <v>5.3576498031616202</v>
      </c>
      <c r="H121" s="15"/>
      <c r="I121" s="15">
        <v>5.3401273488998404</v>
      </c>
    </row>
    <row r="122" spans="1:9" x14ac:dyDescent="0.25">
      <c r="A122" s="6" t="s">
        <v>151</v>
      </c>
      <c r="B122" s="6" t="s">
        <v>210</v>
      </c>
      <c r="C122" s="6">
        <v>2</v>
      </c>
      <c r="D122" s="15">
        <v>7.5693302154540998</v>
      </c>
      <c r="E122" s="15">
        <v>8.0305500030517596</v>
      </c>
      <c r="F122" s="15">
        <v>7.9119801521301296</v>
      </c>
      <c r="G122" s="15">
        <v>7.6441102027893102</v>
      </c>
      <c r="H122" s="15"/>
      <c r="I122" s="15">
        <v>7.788992643356325</v>
      </c>
    </row>
    <row r="123" spans="1:9" x14ac:dyDescent="0.25">
      <c r="A123" s="6" t="s">
        <v>23</v>
      </c>
      <c r="B123" s="6" t="s">
        <v>109</v>
      </c>
      <c r="C123" s="6">
        <v>1</v>
      </c>
      <c r="D123" s="15">
        <v>3.2590200901031499</v>
      </c>
      <c r="E123" s="15">
        <v>3.90320992469788</v>
      </c>
      <c r="F123" s="15">
        <v>4.7672200202941903</v>
      </c>
      <c r="G123" s="15">
        <v>4.4344501495361301</v>
      </c>
      <c r="H123" s="15"/>
      <c r="I123" s="15">
        <v>4.0909750461578378</v>
      </c>
    </row>
    <row r="124" spans="1:9" x14ac:dyDescent="0.25">
      <c r="A124" s="6" t="s">
        <v>189</v>
      </c>
      <c r="B124" s="6" t="s">
        <v>101</v>
      </c>
      <c r="C124" s="6">
        <v>2</v>
      </c>
      <c r="D124" s="15">
        <v>6.3250598907470703</v>
      </c>
      <c r="E124" s="15">
        <v>6.4117898941040004</v>
      </c>
      <c r="F124" s="15">
        <v>6.2597398757934597</v>
      </c>
      <c r="G124" s="15">
        <v>6.0485000610351598</v>
      </c>
      <c r="H124" s="15"/>
      <c r="I124" s="15">
        <v>6.2612724304199228</v>
      </c>
    </row>
    <row r="125" spans="1:9" x14ac:dyDescent="0.25">
      <c r="A125" s="6" t="s">
        <v>59</v>
      </c>
      <c r="B125" s="6" t="s">
        <v>84</v>
      </c>
      <c r="C125" s="6">
        <v>1</v>
      </c>
      <c r="D125" s="15"/>
      <c r="E125" s="15"/>
      <c r="F125" s="15">
        <v>5.8401899337768599</v>
      </c>
      <c r="G125" s="15">
        <v>5.2072300910949698</v>
      </c>
      <c r="H125" s="15">
        <v>5.4132099151611301</v>
      </c>
      <c r="I125" s="15">
        <v>5.4868766466776533</v>
      </c>
    </row>
    <row r="126" spans="1:9" x14ac:dyDescent="0.25">
      <c r="A126" s="6" t="s">
        <v>278</v>
      </c>
      <c r="B126" s="6" t="s">
        <v>17</v>
      </c>
      <c r="C126" s="6">
        <v>1</v>
      </c>
      <c r="D126" s="15">
        <v>2.6500198841095002</v>
      </c>
      <c r="E126" s="15">
        <v>3.0029199123382599</v>
      </c>
      <c r="F126" s="15">
        <v>2.8995199203491202</v>
      </c>
      <c r="G126" s="15"/>
      <c r="H126" s="15">
        <v>2.5075500011444101</v>
      </c>
      <c r="I126" s="15">
        <v>2.7650024294853228</v>
      </c>
    </row>
    <row r="127" spans="1:9" x14ac:dyDescent="0.25">
      <c r="A127" s="6" t="s">
        <v>132</v>
      </c>
      <c r="B127" s="6" t="s">
        <v>152</v>
      </c>
      <c r="C127" s="6">
        <v>1</v>
      </c>
      <c r="D127" s="15">
        <v>2.8362898826599099</v>
      </c>
      <c r="E127" s="15">
        <v>2.84608006477356</v>
      </c>
      <c r="F127" s="15">
        <v>2.8822400569915798</v>
      </c>
      <c r="G127" s="15">
        <v>2.8829300403595002</v>
      </c>
      <c r="H127" s="15">
        <v>3.1273601055145299</v>
      </c>
      <c r="I127" s="15">
        <v>2.9149800300598159</v>
      </c>
    </row>
    <row r="128" spans="1:9" x14ac:dyDescent="0.25">
      <c r="A128" s="6" t="s">
        <v>220</v>
      </c>
      <c r="B128" s="6" t="s">
        <v>416</v>
      </c>
      <c r="C128" s="6">
        <v>1</v>
      </c>
      <c r="D128" s="15">
        <v>3.9693300724029501</v>
      </c>
      <c r="E128" s="15">
        <v>3.8131699562072798</v>
      </c>
      <c r="F128" s="15">
        <v>3.9313099384307901</v>
      </c>
      <c r="G128" s="15">
        <v>3.7142999172210698</v>
      </c>
      <c r="H128" s="15">
        <v>3.8199601173400901</v>
      </c>
      <c r="I128" s="15">
        <v>3.849614000320436</v>
      </c>
    </row>
    <row r="129" spans="1:9" x14ac:dyDescent="0.25">
      <c r="A129" s="6" t="s">
        <v>112</v>
      </c>
      <c r="B129" s="6" t="s">
        <v>175</v>
      </c>
      <c r="C129" s="6">
        <v>1</v>
      </c>
      <c r="D129" s="15">
        <v>3.3299999237060498</v>
      </c>
      <c r="E129" s="15">
        <v>3.5699999332428001</v>
      </c>
      <c r="F129" s="15">
        <v>4.4000000953674299</v>
      </c>
      <c r="G129" s="15">
        <v>3.1331000328064</v>
      </c>
      <c r="H129" s="15">
        <v>3.2343699932098402</v>
      </c>
      <c r="I129" s="15">
        <v>3.5334939956665039</v>
      </c>
    </row>
    <row r="130" spans="1:9" x14ac:dyDescent="0.25">
      <c r="A130" s="6" t="s">
        <v>240</v>
      </c>
      <c r="B130" s="6" t="s">
        <v>369</v>
      </c>
      <c r="C130" s="6">
        <v>1</v>
      </c>
      <c r="D130" s="15"/>
      <c r="E130" s="15"/>
      <c r="F130" s="15">
        <v>1.9649300575256301</v>
      </c>
      <c r="G130" s="15">
        <v>1.8748300075530999</v>
      </c>
      <c r="H130" s="15"/>
      <c r="I130" s="15">
        <v>1.919880032539365</v>
      </c>
    </row>
    <row r="131" spans="1:9" x14ac:dyDescent="0.25">
      <c r="A131" s="6" t="s">
        <v>260</v>
      </c>
      <c r="B131" s="6" t="s">
        <v>63</v>
      </c>
      <c r="C131" s="6">
        <v>1</v>
      </c>
      <c r="D131" s="15">
        <v>4.8099398612976101</v>
      </c>
      <c r="E131" s="15">
        <v>4.6333999633789098</v>
      </c>
      <c r="F131" s="15">
        <v>4.5584602355956996</v>
      </c>
      <c r="G131" s="15">
        <v>4.6157999038696298</v>
      </c>
      <c r="H131" s="15"/>
      <c r="I131" s="15">
        <v>4.6543999910354623</v>
      </c>
    </row>
    <row r="132" spans="1:9" x14ac:dyDescent="0.25">
      <c r="A132" s="6" t="s">
        <v>102</v>
      </c>
      <c r="B132" s="6" t="s">
        <v>266</v>
      </c>
      <c r="C132" s="6">
        <v>1</v>
      </c>
      <c r="D132" s="15">
        <v>4.8855400085449201</v>
      </c>
      <c r="E132" s="15"/>
      <c r="F132" s="15">
        <v>5.0156102180481001</v>
      </c>
      <c r="G132" s="15">
        <v>4.6751599311828604</v>
      </c>
      <c r="H132" s="15"/>
      <c r="I132" s="15">
        <v>4.8587700525919608</v>
      </c>
    </row>
    <row r="133" spans="1:9" x14ac:dyDescent="0.25">
      <c r="A133" s="6" t="s">
        <v>174</v>
      </c>
      <c r="B133" s="6" t="s">
        <v>150</v>
      </c>
      <c r="C133" s="6">
        <v>1</v>
      </c>
      <c r="D133" s="15">
        <v>3.3381500244140598</v>
      </c>
      <c r="E133" s="15"/>
      <c r="F133" s="15">
        <v>3.0896899700164799</v>
      </c>
      <c r="G133" s="15">
        <v>3.2832000255584699</v>
      </c>
      <c r="H133" s="15">
        <v>3.4697101116180402</v>
      </c>
      <c r="I133" s="15">
        <v>3.2951875329017626</v>
      </c>
    </row>
    <row r="134" spans="1:9" x14ac:dyDescent="0.25">
      <c r="A134" s="6" t="s">
        <v>168</v>
      </c>
      <c r="B134" s="6" t="s">
        <v>127</v>
      </c>
      <c r="C134" s="6">
        <v>1</v>
      </c>
      <c r="D134" s="15">
        <v>4.6632199287414604</v>
      </c>
      <c r="E134" s="15">
        <v>4.9829602241516104</v>
      </c>
      <c r="F134" s="15">
        <v>4.72153997421265</v>
      </c>
      <c r="G134" s="15">
        <v>5.31887006759644</v>
      </c>
      <c r="H134" s="15"/>
      <c r="I134" s="15">
        <v>4.9216475486755398</v>
      </c>
    </row>
    <row r="135" spans="1:9" x14ac:dyDescent="0.25">
      <c r="A135" s="6" t="s">
        <v>276</v>
      </c>
      <c r="B135" s="6" t="s">
        <v>273</v>
      </c>
      <c r="C135" s="6">
        <v>2</v>
      </c>
      <c r="D135" s="15"/>
      <c r="E135" s="15"/>
      <c r="F135" s="15">
        <v>2.9674599170684801</v>
      </c>
      <c r="G135" s="15"/>
      <c r="H135" s="15">
        <v>2.8122899532318102</v>
      </c>
      <c r="I135" s="15">
        <v>2.8898749351501452</v>
      </c>
    </row>
    <row r="136" spans="1:9" x14ac:dyDescent="0.25">
      <c r="A136" s="6" t="s">
        <v>103</v>
      </c>
      <c r="B136" s="6" t="s">
        <v>206</v>
      </c>
      <c r="C136" s="6">
        <v>1</v>
      </c>
      <c r="D136" s="15">
        <v>3.10963010787964</v>
      </c>
      <c r="E136" s="15">
        <v>2.9798901081085201</v>
      </c>
      <c r="F136" s="15">
        <v>3.0953900814056401</v>
      </c>
      <c r="G136" s="15">
        <v>3.3447499275207502</v>
      </c>
      <c r="H136" s="15"/>
      <c r="I136" s="15">
        <v>3.1324150562286377</v>
      </c>
    </row>
    <row r="137" spans="1:9" x14ac:dyDescent="0.25">
      <c r="A137" s="6" t="s">
        <v>69</v>
      </c>
      <c r="B137" s="6" t="s">
        <v>91</v>
      </c>
      <c r="C137" s="6">
        <v>1</v>
      </c>
      <c r="D137" s="15">
        <v>3.8340299129486102</v>
      </c>
      <c r="E137" s="15">
        <v>3.7604401111602801</v>
      </c>
      <c r="F137" s="15">
        <v>4.6899099349975604</v>
      </c>
      <c r="G137" s="15">
        <v>4.6781997680664098</v>
      </c>
      <c r="H137" s="15"/>
      <c r="I137" s="15">
        <v>4.2406449317932147</v>
      </c>
    </row>
    <row r="138" spans="1:9" x14ac:dyDescent="0.25">
      <c r="A138" s="6" t="s">
        <v>1</v>
      </c>
      <c r="B138" s="6" t="s">
        <v>388</v>
      </c>
      <c r="C138" s="6">
        <v>1</v>
      </c>
      <c r="D138" s="15">
        <v>3.64915990829468</v>
      </c>
      <c r="E138" s="15">
        <v>3.4367299079895002</v>
      </c>
      <c r="F138" s="15">
        <v>3.1264600753784202</v>
      </c>
      <c r="G138" s="15">
        <v>3.0737500190734899</v>
      </c>
      <c r="H138" s="15">
        <v>3.3554599285125701</v>
      </c>
      <c r="I138" s="15">
        <v>3.3283119678497322</v>
      </c>
    </row>
    <row r="139" spans="1:9" x14ac:dyDescent="0.25">
      <c r="A139" s="6" t="s">
        <v>356</v>
      </c>
      <c r="B139" s="6" t="s">
        <v>242</v>
      </c>
      <c r="C139" s="6">
        <v>1</v>
      </c>
      <c r="D139" s="15">
        <v>5.4563798904418901</v>
      </c>
      <c r="E139" s="15">
        <v>5.1130900382995597</v>
      </c>
      <c r="F139" s="15">
        <v>4.6249699592590297</v>
      </c>
      <c r="G139" s="15">
        <v>4.8582201004028303</v>
      </c>
      <c r="H139" s="15">
        <v>5.2871999740600604</v>
      </c>
      <c r="I139" s="15">
        <v>5.0679719924926747</v>
      </c>
    </row>
    <row r="140" spans="1:9" x14ac:dyDescent="0.25">
      <c r="A140" s="6" t="s">
        <v>165</v>
      </c>
      <c r="B140" s="6" t="s">
        <v>382</v>
      </c>
      <c r="C140" s="6">
        <v>2</v>
      </c>
      <c r="D140" s="15">
        <v>2.8630900382995601</v>
      </c>
      <c r="E140" s="15">
        <v>2.8748300075531001</v>
      </c>
      <c r="F140" s="15">
        <v>2.76826000213623</v>
      </c>
      <c r="G140" s="15">
        <v>2.6450901031494101</v>
      </c>
      <c r="H140" s="15">
        <v>2.63196992874146</v>
      </c>
      <c r="I140" s="15">
        <v>2.7566480159759523</v>
      </c>
    </row>
    <row r="141" spans="1:9" x14ac:dyDescent="0.25">
      <c r="A141" s="6" t="s">
        <v>265</v>
      </c>
      <c r="B141" s="6" t="s">
        <v>391</v>
      </c>
      <c r="C141" s="6">
        <v>1</v>
      </c>
      <c r="D141" s="15">
        <v>10.134900093078601</v>
      </c>
      <c r="E141" s="15"/>
      <c r="F141" s="15"/>
      <c r="G141" s="15"/>
      <c r="H141" s="15"/>
      <c r="I141" s="15">
        <v>10.134900093078601</v>
      </c>
    </row>
    <row r="142" spans="1:9" x14ac:dyDescent="0.25">
      <c r="A142" s="6" t="s">
        <v>353</v>
      </c>
      <c r="B142" s="6" t="s">
        <v>87</v>
      </c>
      <c r="C142" s="6">
        <v>1</v>
      </c>
      <c r="D142" s="15">
        <v>3.05729007720947</v>
      </c>
      <c r="E142" s="15">
        <v>3.06023001670837</v>
      </c>
      <c r="F142" s="15">
        <v>4.6357698440551802</v>
      </c>
      <c r="G142" s="15">
        <v>6.9896302223205602</v>
      </c>
      <c r="H142" s="15">
        <v>7.3654298782348597</v>
      </c>
      <c r="I142" s="15">
        <v>5.0216700077056879</v>
      </c>
    </row>
    <row r="143" spans="1:9" x14ac:dyDescent="0.25">
      <c r="A143" s="6" t="s">
        <v>110</v>
      </c>
      <c r="B143" s="6" t="s">
        <v>248</v>
      </c>
      <c r="C143" s="6">
        <v>1</v>
      </c>
      <c r="D143" s="15">
        <v>3.90987992286682</v>
      </c>
      <c r="E143" s="15">
        <v>3.8252398967742902</v>
      </c>
      <c r="F143" s="15">
        <v>3.7252299785614</v>
      </c>
      <c r="G143" s="15">
        <v>3.6057500839233398</v>
      </c>
      <c r="H143" s="15">
        <v>3.38515996932983</v>
      </c>
      <c r="I143" s="15">
        <v>3.6902519702911354</v>
      </c>
    </row>
    <row r="144" spans="1:9" x14ac:dyDescent="0.25">
      <c r="A144" s="6" t="s">
        <v>90</v>
      </c>
      <c r="B144" s="6" t="s">
        <v>329</v>
      </c>
      <c r="C144" s="6">
        <v>2</v>
      </c>
      <c r="D144" s="15"/>
      <c r="E144" s="15"/>
      <c r="F144" s="15">
        <v>3.3699700832366899</v>
      </c>
      <c r="G144" s="15">
        <v>3.5551600456237802</v>
      </c>
      <c r="H144" s="15">
        <v>3.37969994544983</v>
      </c>
      <c r="I144" s="15">
        <v>3.4349433581034332</v>
      </c>
    </row>
    <row r="145" spans="1:9" x14ac:dyDescent="0.25">
      <c r="A145" s="6" t="s">
        <v>70</v>
      </c>
      <c r="B145" s="6" t="s">
        <v>169</v>
      </c>
      <c r="C145" s="6">
        <v>1</v>
      </c>
      <c r="D145" s="15">
        <v>3.7864000797271702</v>
      </c>
      <c r="E145" s="15">
        <v>3.6347000598907502</v>
      </c>
      <c r="F145" s="15">
        <v>3.7101600170135498</v>
      </c>
      <c r="G145" s="15">
        <v>3.5823199748992902</v>
      </c>
      <c r="H145" s="15">
        <v>3.6192200183868399</v>
      </c>
      <c r="I145" s="15">
        <v>3.6665600299835197</v>
      </c>
    </row>
    <row r="146" spans="1:9" x14ac:dyDescent="0.25">
      <c r="A146" s="6" t="s">
        <v>113</v>
      </c>
      <c r="B146" s="6" t="s">
        <v>46</v>
      </c>
      <c r="C146" s="6">
        <v>1</v>
      </c>
      <c r="D146" s="15">
        <v>1.46555995941162</v>
      </c>
      <c r="E146" s="15">
        <v>1.54390001296997</v>
      </c>
      <c r="F146" s="15"/>
      <c r="G146" s="15"/>
      <c r="H146" s="15"/>
      <c r="I146" s="15">
        <v>1.504729986190795</v>
      </c>
    </row>
    <row r="147" spans="1:9" x14ac:dyDescent="0.25">
      <c r="A147" s="6" t="s">
        <v>79</v>
      </c>
      <c r="B147" s="6" t="s">
        <v>36</v>
      </c>
      <c r="C147" s="6">
        <v>1</v>
      </c>
      <c r="D147" s="15">
        <v>3.8645999431610099</v>
      </c>
      <c r="E147" s="15">
        <v>5.1730399131774902</v>
      </c>
      <c r="F147" s="15">
        <v>5.0363698005676296</v>
      </c>
      <c r="G147" s="15">
        <v>5.2351098060607901</v>
      </c>
      <c r="H147" s="15">
        <v>5.9215497970581099</v>
      </c>
      <c r="I147" s="15">
        <v>5.0461338520050063</v>
      </c>
    </row>
    <row r="148" spans="1:9" x14ac:dyDescent="0.25">
      <c r="A148" s="6" t="s">
        <v>74</v>
      </c>
      <c r="B148" s="6" t="s">
        <v>357</v>
      </c>
      <c r="C148" s="6">
        <v>1</v>
      </c>
      <c r="D148" s="15">
        <v>5.9265098571777299</v>
      </c>
      <c r="E148" s="15">
        <v>5.9802999496459996</v>
      </c>
      <c r="F148" s="15">
        <v>6.1075100898742702</v>
      </c>
      <c r="G148" s="15">
        <v>5.6886000633239702</v>
      </c>
      <c r="H148" s="15">
        <v>7.23706007003784</v>
      </c>
      <c r="I148" s="15">
        <v>6.1879960060119625</v>
      </c>
    </row>
    <row r="149" spans="1:9" x14ac:dyDescent="0.25">
      <c r="A149" s="6" t="s">
        <v>319</v>
      </c>
      <c r="B149" s="6" t="s">
        <v>321</v>
      </c>
      <c r="C149" s="6">
        <v>1</v>
      </c>
      <c r="D149" s="15">
        <v>4.59899997711182</v>
      </c>
      <c r="E149" s="15">
        <v>3.9110701084136998</v>
      </c>
      <c r="F149" s="15">
        <v>3.9406399726867698</v>
      </c>
      <c r="G149" s="15">
        <v>3.975830078125</v>
      </c>
      <c r="H149" s="15"/>
      <c r="I149" s="15">
        <v>4.1066350340843218</v>
      </c>
    </row>
    <row r="150" spans="1:9" x14ac:dyDescent="0.25">
      <c r="A150" s="6" t="s">
        <v>140</v>
      </c>
      <c r="B150" s="6" t="s">
        <v>136</v>
      </c>
      <c r="C150" s="6">
        <v>2</v>
      </c>
      <c r="D150" s="15">
        <v>4.9095301628112802</v>
      </c>
      <c r="E150" s="15">
        <v>4.7926697731018102</v>
      </c>
      <c r="F150" s="15">
        <v>4.7807798385620099</v>
      </c>
      <c r="G150" s="15">
        <v>4.9360399246215803</v>
      </c>
      <c r="H150" s="15"/>
      <c r="I150" s="15">
        <v>4.8547549247741699</v>
      </c>
    </row>
    <row r="151" spans="1:9" x14ac:dyDescent="0.25">
      <c r="A151" s="6" t="s">
        <v>60</v>
      </c>
      <c r="B151" s="6" t="s">
        <v>215</v>
      </c>
      <c r="C151" s="6">
        <v>2</v>
      </c>
      <c r="D151" s="15">
        <v>7.4439001083373997</v>
      </c>
      <c r="E151" s="15">
        <v>7.6186199188232404</v>
      </c>
      <c r="F151" s="15">
        <v>7.56883001327515</v>
      </c>
      <c r="G151" s="15">
        <v>7.6408400535583496</v>
      </c>
      <c r="H151" s="15"/>
      <c r="I151" s="15">
        <v>7.5680475234985352</v>
      </c>
    </row>
    <row r="152" spans="1:9" x14ac:dyDescent="0.25">
      <c r="A152" s="6" t="s">
        <v>337</v>
      </c>
      <c r="B152" s="6" t="s">
        <v>414</v>
      </c>
      <c r="C152" s="6">
        <v>1</v>
      </c>
      <c r="D152" s="15">
        <v>5.3557500839233398</v>
      </c>
      <c r="E152" s="15">
        <v>5.4146699905395499</v>
      </c>
      <c r="F152" s="15">
        <v>6.1380901336669904</v>
      </c>
      <c r="G152" s="15">
        <v>5.67916011810303</v>
      </c>
      <c r="H152" s="15">
        <v>5.6455497741699201</v>
      </c>
      <c r="I152" s="15">
        <v>5.6466440200805668</v>
      </c>
    </row>
    <row r="153" spans="1:9" x14ac:dyDescent="0.25">
      <c r="A153" s="6" t="s">
        <v>27</v>
      </c>
      <c r="B153" s="6" t="s">
        <v>304</v>
      </c>
      <c r="C153" s="6">
        <v>1</v>
      </c>
      <c r="D153" s="15">
        <v>4.22289991378784</v>
      </c>
      <c r="E153" s="15">
        <v>4.42102003097534</v>
      </c>
      <c r="F153" s="15">
        <v>3.6772899627685498</v>
      </c>
      <c r="G153" s="15">
        <v>4.49883985519409</v>
      </c>
      <c r="H153" s="15">
        <v>3.91458988189697</v>
      </c>
      <c r="I153" s="15">
        <v>4.1469279289245575</v>
      </c>
    </row>
    <row r="154" spans="1:9" x14ac:dyDescent="0.25">
      <c r="A154" s="6" t="s">
        <v>39</v>
      </c>
      <c r="B154" s="6" t="s">
        <v>190</v>
      </c>
      <c r="C154" s="6">
        <v>1</v>
      </c>
      <c r="D154" s="15">
        <v>3.09325003623962</v>
      </c>
      <c r="E154" s="15">
        <v>3.06549000740051</v>
      </c>
      <c r="F154" s="15">
        <v>2.9772899150848402</v>
      </c>
      <c r="G154" s="15">
        <v>2.7437698841095002</v>
      </c>
      <c r="H154" s="15">
        <v>3.4883999824523899</v>
      </c>
      <c r="I154" s="15">
        <v>3.0736399650573722</v>
      </c>
    </row>
    <row r="155" spans="1:9" x14ac:dyDescent="0.25">
      <c r="A155" s="6" t="s">
        <v>187</v>
      </c>
      <c r="B155" s="6" t="s">
        <v>314</v>
      </c>
      <c r="C155" s="6">
        <v>1</v>
      </c>
      <c r="D155" s="15">
        <v>2.4000000953674299</v>
      </c>
      <c r="E155" s="15">
        <v>2.2999999523162802</v>
      </c>
      <c r="F155" s="15">
        <v>2.4548199176788299</v>
      </c>
      <c r="G155" s="15">
        <v>2.2594799995422399</v>
      </c>
      <c r="H155" s="15">
        <v>2.3724598884582502</v>
      </c>
      <c r="I155" s="15">
        <v>2.3573519706726058</v>
      </c>
    </row>
    <row r="156" spans="1:9" x14ac:dyDescent="0.25">
      <c r="A156" s="6" t="s">
        <v>238</v>
      </c>
      <c r="B156" s="6" t="s">
        <v>339</v>
      </c>
      <c r="C156" s="6">
        <v>1</v>
      </c>
      <c r="D156" s="15">
        <v>5.1086001396179199</v>
      </c>
      <c r="E156" s="15">
        <v>3.6864900588989302</v>
      </c>
      <c r="F156" s="15">
        <v>3.7605299949646001</v>
      </c>
      <c r="G156" s="15">
        <v>4.0439400672912598</v>
      </c>
      <c r="H156" s="15">
        <v>4.9693799018859899</v>
      </c>
      <c r="I156" s="15">
        <v>4.3137880325317397</v>
      </c>
    </row>
    <row r="157" spans="1:9" x14ac:dyDescent="0.25">
      <c r="A157" s="6" t="s">
        <v>349</v>
      </c>
      <c r="B157" s="6" t="s">
        <v>133</v>
      </c>
      <c r="C157" s="6">
        <v>1</v>
      </c>
      <c r="D157" s="15">
        <v>3.7596700191497798</v>
      </c>
      <c r="E157" s="15">
        <v>3.6375200748443599</v>
      </c>
      <c r="F157" s="15">
        <v>3.3557300567627002</v>
      </c>
      <c r="G157" s="15">
        <v>3.0567700862884499</v>
      </c>
      <c r="H157" s="15">
        <v>2.9689800739288299</v>
      </c>
      <c r="I157" s="15">
        <v>3.3557340621948244</v>
      </c>
    </row>
    <row r="158" spans="1:9" x14ac:dyDescent="0.25">
      <c r="A158" s="6" t="s">
        <v>379</v>
      </c>
      <c r="B158" s="6" t="s">
        <v>380</v>
      </c>
      <c r="C158" s="6">
        <v>1</v>
      </c>
      <c r="D158" s="15">
        <v>4.9677400588989302</v>
      </c>
      <c r="E158" s="15">
        <v>5.7636799812316903</v>
      </c>
      <c r="F158" s="15">
        <v>5.8379697799682599</v>
      </c>
      <c r="G158" s="15">
        <v>5.5583600997924796</v>
      </c>
      <c r="H158" s="15">
        <v>5.7129001617431596</v>
      </c>
      <c r="I158" s="15">
        <v>5.5681300163269043</v>
      </c>
    </row>
    <row r="159" spans="1:9" x14ac:dyDescent="0.25">
      <c r="A159" s="6" t="s">
        <v>216</v>
      </c>
      <c r="B159" s="6" t="s">
        <v>385</v>
      </c>
      <c r="C159" s="6">
        <v>1</v>
      </c>
      <c r="D159" s="15"/>
      <c r="E159" s="15"/>
      <c r="F159" s="15"/>
      <c r="G159" s="15"/>
      <c r="H159" s="15">
        <v>3.1206500530242902</v>
      </c>
      <c r="I159" s="15">
        <v>3.1206500530242902</v>
      </c>
    </row>
    <row r="160" spans="1:9" x14ac:dyDescent="0.25">
      <c r="A160" s="6" t="s">
        <v>129</v>
      </c>
      <c r="B160" s="6" t="s">
        <v>332</v>
      </c>
      <c r="C160" s="6">
        <v>1</v>
      </c>
      <c r="D160" s="15">
        <v>8.4451503753662092</v>
      </c>
      <c r="E160" s="15">
        <v>8.07843017578125</v>
      </c>
      <c r="F160" s="15">
        <v>7.10610008239746</v>
      </c>
      <c r="G160" s="15">
        <v>6.83091020584106</v>
      </c>
      <c r="H160" s="15"/>
      <c r="I160" s="15">
        <v>7.6151477098464957</v>
      </c>
    </row>
    <row r="161" spans="1:9" x14ac:dyDescent="0.25">
      <c r="A161" s="6" t="s">
        <v>217</v>
      </c>
      <c r="B161" s="6" t="s">
        <v>419</v>
      </c>
      <c r="C161" s="6">
        <v>1</v>
      </c>
      <c r="D161" s="15"/>
      <c r="E161" s="15"/>
      <c r="F161" s="15"/>
      <c r="G161" s="15">
        <v>6.3729100227356001</v>
      </c>
      <c r="H161" s="15">
        <v>7.9596300125122097</v>
      </c>
      <c r="I161" s="15">
        <v>7.1662700176239049</v>
      </c>
    </row>
    <row r="162" spans="1:9" x14ac:dyDescent="0.25">
      <c r="A162" s="6" t="s">
        <v>134</v>
      </c>
      <c r="B162" s="6" t="s">
        <v>309</v>
      </c>
      <c r="C162" s="6">
        <v>1</v>
      </c>
      <c r="D162" s="15">
        <v>3.37328004837036</v>
      </c>
      <c r="E162" s="15">
        <v>3.9719200134277299</v>
      </c>
      <c r="F162" s="15">
        <v>3.5612699985504199</v>
      </c>
      <c r="G162" s="15">
        <v>3.2862401008606001</v>
      </c>
      <c r="H162" s="15">
        <v>3.56123995780945</v>
      </c>
      <c r="I162" s="15">
        <v>3.5507900238037124</v>
      </c>
    </row>
    <row r="163" spans="1:9" x14ac:dyDescent="0.25">
      <c r="A163" s="6" t="s">
        <v>123</v>
      </c>
      <c r="B163" s="6" t="s">
        <v>198</v>
      </c>
      <c r="C163" s="6">
        <v>1</v>
      </c>
      <c r="D163" s="15">
        <v>6.5960001945495597</v>
      </c>
      <c r="E163" s="15">
        <v>7.3243498802185103</v>
      </c>
      <c r="F163" s="15"/>
      <c r="G163" s="15"/>
      <c r="H163" s="15"/>
      <c r="I163" s="15">
        <v>6.960175037384035</v>
      </c>
    </row>
    <row r="164" spans="1:9" x14ac:dyDescent="0.25">
      <c r="A164" s="6" t="s">
        <v>227</v>
      </c>
      <c r="B164" s="6" t="s">
        <v>250</v>
      </c>
      <c r="C164" s="6">
        <v>1</v>
      </c>
      <c r="D164" s="15"/>
      <c r="E164" s="15"/>
      <c r="F164" s="15"/>
      <c r="G164" s="15">
        <v>4.2946000099182102</v>
      </c>
      <c r="H164" s="15"/>
      <c r="I164" s="15">
        <v>4.2946000099182102</v>
      </c>
    </row>
    <row r="165" spans="1:9" x14ac:dyDescent="0.25">
      <c r="A165" s="6" t="s">
        <v>371</v>
      </c>
      <c r="B165" s="6" t="s">
        <v>21</v>
      </c>
      <c r="C165" s="6">
        <v>1</v>
      </c>
      <c r="D165" s="15">
        <v>4.1948699951171902</v>
      </c>
      <c r="E165" s="15">
        <v>4.1019701957702601</v>
      </c>
      <c r="F165" s="15">
        <v>4.4305100440979004</v>
      </c>
      <c r="G165" s="15">
        <v>3.69643998146057</v>
      </c>
      <c r="H165" s="15">
        <v>3.5349800586700399</v>
      </c>
      <c r="I165" s="15">
        <v>3.9917540550231925</v>
      </c>
    </row>
    <row r="166" spans="1:9" x14ac:dyDescent="0.25">
      <c r="A166" s="6" t="s">
        <v>417</v>
      </c>
      <c r="B166" s="6" t="s">
        <v>194</v>
      </c>
      <c r="C166" s="6">
        <v>1</v>
      </c>
      <c r="D166" s="15">
        <v>2.3315300941467298</v>
      </c>
      <c r="E166" s="15">
        <v>2.1471099853515598</v>
      </c>
      <c r="F166" s="15">
        <v>2.26336002349854</v>
      </c>
      <c r="G166" s="15">
        <v>2.1305201053619398</v>
      </c>
      <c r="H166" s="15">
        <v>2.6498100757598899</v>
      </c>
      <c r="I166" s="15">
        <v>2.3044660568237321</v>
      </c>
    </row>
    <row r="167" spans="1:9" x14ac:dyDescent="0.25">
      <c r="A167" s="6" t="s">
        <v>185</v>
      </c>
      <c r="B167" s="6" t="s">
        <v>158</v>
      </c>
      <c r="C167" s="6">
        <v>1</v>
      </c>
      <c r="D167" s="15">
        <v>5.7425599098205602</v>
      </c>
      <c r="E167" s="15">
        <v>5.0097799301147496</v>
      </c>
      <c r="F167" s="15">
        <v>5.4122600555419904</v>
      </c>
      <c r="G167" s="15">
        <v>5.31947994232178</v>
      </c>
      <c r="H167" s="15">
        <v>5.4396500587463397</v>
      </c>
      <c r="I167" s="15">
        <v>5.3847459793090851</v>
      </c>
    </row>
    <row r="168" spans="1:9" x14ac:dyDescent="0.25">
      <c r="A168" s="6" t="s">
        <v>402</v>
      </c>
      <c r="B168" s="6" t="s">
        <v>218</v>
      </c>
      <c r="C168" s="6">
        <v>1</v>
      </c>
      <c r="D168" s="15"/>
      <c r="E168" s="15">
        <v>4.38085985183716</v>
      </c>
      <c r="F168" s="15">
        <v>4.48583984375</v>
      </c>
      <c r="G168" s="15">
        <v>4.6627998352050799</v>
      </c>
      <c r="H168" s="15">
        <v>4.6833200454711896</v>
      </c>
      <c r="I168" s="15">
        <v>4.5532048940658569</v>
      </c>
    </row>
    <row r="169" spans="1:9" x14ac:dyDescent="0.25">
      <c r="A169" s="6" t="s">
        <v>49</v>
      </c>
      <c r="B169" s="6" t="s">
        <v>285</v>
      </c>
      <c r="C169" s="6">
        <v>1</v>
      </c>
      <c r="D169" s="15">
        <v>5.7863798141479501</v>
      </c>
      <c r="E169" s="15">
        <v>5.6677298545837402</v>
      </c>
      <c r="F169" s="15">
        <v>5.2813401222229004</v>
      </c>
      <c r="G169" s="15">
        <v>5.9000000953674299</v>
      </c>
      <c r="H169" s="15">
        <v>7.0018601417541504</v>
      </c>
      <c r="I169" s="15">
        <v>5.9274620056152347</v>
      </c>
    </row>
    <row r="170" spans="1:9" x14ac:dyDescent="0.25">
      <c r="A170" s="6" t="s">
        <v>8</v>
      </c>
      <c r="B170" s="6" t="s">
        <v>196</v>
      </c>
      <c r="C170" s="6">
        <v>1</v>
      </c>
      <c r="D170" s="15"/>
      <c r="E170" s="15">
        <v>5.7333998680114702</v>
      </c>
      <c r="F170" s="15">
        <v>5.7319598197937003</v>
      </c>
      <c r="G170" s="15">
        <v>5.6937799453735396</v>
      </c>
      <c r="H170" s="15"/>
      <c r="I170" s="15">
        <v>5.7197132110595703</v>
      </c>
    </row>
    <row r="171" spans="1:9" x14ac:dyDescent="0.25">
      <c r="A171" s="6" t="s">
        <v>342</v>
      </c>
      <c r="B171" s="6" t="s">
        <v>225</v>
      </c>
      <c r="C171" s="6">
        <v>1</v>
      </c>
      <c r="D171" s="15">
        <v>1.9301799535751301</v>
      </c>
      <c r="E171" s="15">
        <v>1.19023001194</v>
      </c>
      <c r="F171" s="15">
        <v>1.3440799713134799</v>
      </c>
      <c r="G171" s="15"/>
      <c r="H171" s="15"/>
      <c r="I171" s="15">
        <v>1.4881633122762032</v>
      </c>
    </row>
    <row r="172" spans="1:9" x14ac:dyDescent="0.25">
      <c r="A172" s="6" t="s">
        <v>395</v>
      </c>
      <c r="B172" s="6" t="s">
        <v>16</v>
      </c>
      <c r="C172" s="6">
        <v>1</v>
      </c>
      <c r="D172" s="15">
        <v>4.46576023101807</v>
      </c>
      <c r="E172" s="15">
        <v>4.34481000900269</v>
      </c>
      <c r="F172" s="15">
        <v>4.0855398178100604</v>
      </c>
      <c r="G172" s="15">
        <v>4.1674499511718803</v>
      </c>
      <c r="H172" s="15">
        <v>4.0619702339172399</v>
      </c>
      <c r="I172" s="15">
        <v>4.2251060485839878</v>
      </c>
    </row>
    <row r="173" spans="1:9" x14ac:dyDescent="0.25">
      <c r="A173" s="6" t="s">
        <v>183</v>
      </c>
      <c r="B173" s="6" t="s">
        <v>97</v>
      </c>
      <c r="C173" s="6">
        <v>1</v>
      </c>
      <c r="D173" s="15">
        <v>5.6033802032470703</v>
      </c>
      <c r="E173" s="15"/>
      <c r="F173" s="15">
        <v>4.53353023529053</v>
      </c>
      <c r="G173" s="15"/>
      <c r="H173" s="15">
        <v>1.7858799695968599</v>
      </c>
      <c r="I173" s="15">
        <v>3.9742634693781533</v>
      </c>
    </row>
    <row r="174" spans="1:9" x14ac:dyDescent="0.25">
      <c r="A174" s="6" t="s">
        <v>128</v>
      </c>
      <c r="B174" s="6" t="s">
        <v>281</v>
      </c>
      <c r="C174" s="6">
        <v>1</v>
      </c>
      <c r="D174" s="15">
        <v>4.8577299118042001</v>
      </c>
      <c r="E174" s="15">
        <v>4.1622200012206996</v>
      </c>
      <c r="F174" s="15">
        <v>4.1831598281860396</v>
      </c>
      <c r="G174" s="15">
        <v>4.5321497917175302</v>
      </c>
      <c r="H174" s="15">
        <v>4.7062501907348597</v>
      </c>
      <c r="I174" s="15">
        <v>4.4883019447326653</v>
      </c>
    </row>
    <row r="175" spans="1:9" x14ac:dyDescent="0.25">
      <c r="A175" s="6" t="s">
        <v>28</v>
      </c>
      <c r="B175" s="6" t="s">
        <v>68</v>
      </c>
      <c r="C175" s="6">
        <v>1</v>
      </c>
      <c r="D175" s="15">
        <v>5.9561901092529297</v>
      </c>
      <c r="E175" s="15">
        <v>5.94285011291504</v>
      </c>
      <c r="F175" s="15">
        <v>6.1130599975585902</v>
      </c>
      <c r="G175" s="15">
        <v>6.1589899063110396</v>
      </c>
      <c r="H175" s="15">
        <v>6.5050501823425302</v>
      </c>
      <c r="I175" s="15">
        <v>6.1352280616760257</v>
      </c>
    </row>
    <row r="176" spans="1:9" x14ac:dyDescent="0.25">
      <c r="A176" s="6" t="s">
        <v>261</v>
      </c>
      <c r="B176" s="6" t="s">
        <v>274</v>
      </c>
      <c r="C176" s="6">
        <v>1</v>
      </c>
      <c r="D176" s="15">
        <v>4.6243300437927202</v>
      </c>
      <c r="E176" s="15">
        <v>3.7479200363159202</v>
      </c>
      <c r="F176" s="15">
        <v>3.7296400070190399</v>
      </c>
      <c r="G176" s="15">
        <v>4.7397398948669398</v>
      </c>
      <c r="H176" s="15">
        <v>4.4651799201965297</v>
      </c>
      <c r="I176" s="15">
        <v>4.2613619804382301</v>
      </c>
    </row>
    <row r="177" spans="1:9" x14ac:dyDescent="0.25">
      <c r="A177" s="6" t="s">
        <v>254</v>
      </c>
      <c r="B177" s="6" t="s">
        <v>386</v>
      </c>
      <c r="C177" s="6">
        <v>1</v>
      </c>
      <c r="D177" s="15">
        <v>5.8127899169921902</v>
      </c>
      <c r="E177" s="15">
        <v>5.4726200103759801</v>
      </c>
      <c r="F177" s="15">
        <v>5.3810601234436</v>
      </c>
      <c r="G177" s="15">
        <v>3.58728003501892</v>
      </c>
      <c r="H177" s="15"/>
      <c r="I177" s="15">
        <v>5.063437521457673</v>
      </c>
    </row>
  </sheetData>
  <autoFilter ref="A1:I177" xr:uid="{23240C68-0D9F-4B1E-BC03-5D3FDD48B0C5}"/>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C6982-E6B1-4893-B54F-02538175B4A0}">
  <dimension ref="A1:M122"/>
  <sheetViews>
    <sheetView showGridLines="0" workbookViewId="0">
      <selection activeCell="L19" sqref="L19"/>
    </sheetView>
  </sheetViews>
  <sheetFormatPr defaultColWidth="8.7109375" defaultRowHeight="15" x14ac:dyDescent="0.25"/>
  <cols>
    <col min="1" max="1" width="20.85546875" style="6" bestFit="1" customWidth="1"/>
    <col min="2" max="2" width="14.140625" style="6" bestFit="1" customWidth="1"/>
    <col min="3" max="3" width="14.42578125" style="6" bestFit="1" customWidth="1"/>
    <col min="4" max="7" width="11.85546875" style="6" bestFit="1" customWidth="1"/>
    <col min="8" max="8" width="14" style="6" customWidth="1"/>
    <col min="9" max="9" width="15" style="6" bestFit="1" customWidth="1"/>
    <col min="10" max="16384" width="8.7109375" style="6"/>
  </cols>
  <sheetData>
    <row r="1" spans="1:9" ht="16.5" thickBot="1" x14ac:dyDescent="0.3">
      <c r="A1" s="1" t="s">
        <v>245</v>
      </c>
      <c r="B1" s="1" t="s">
        <v>105</v>
      </c>
      <c r="C1" s="1" t="s">
        <v>426</v>
      </c>
      <c r="D1" s="1">
        <v>2014</v>
      </c>
      <c r="E1" s="1">
        <v>2015</v>
      </c>
      <c r="F1" s="1">
        <v>2016</v>
      </c>
      <c r="G1" s="1">
        <v>2017</v>
      </c>
      <c r="H1" s="1">
        <v>2018</v>
      </c>
      <c r="I1" s="17" t="s">
        <v>432</v>
      </c>
    </row>
    <row r="2" spans="1:9" x14ac:dyDescent="0.25">
      <c r="A2" s="6" t="s">
        <v>300</v>
      </c>
      <c r="B2" s="6" t="s">
        <v>211</v>
      </c>
      <c r="C2" s="6">
        <v>2</v>
      </c>
      <c r="D2" s="15"/>
      <c r="E2" s="15"/>
      <c r="F2" s="15"/>
      <c r="G2" s="15">
        <v>97.807418823242202</v>
      </c>
      <c r="H2" s="15"/>
      <c r="I2" s="15">
        <v>97.807418823242202</v>
      </c>
    </row>
    <row r="3" spans="1:9" x14ac:dyDescent="0.25">
      <c r="A3" s="6" t="s">
        <v>117</v>
      </c>
      <c r="B3" s="6" t="s">
        <v>406</v>
      </c>
      <c r="C3" s="6">
        <v>1</v>
      </c>
      <c r="D3" s="15"/>
      <c r="E3" s="15"/>
      <c r="F3" s="15"/>
      <c r="G3" s="15">
        <v>98.141151428222699</v>
      </c>
      <c r="H3" s="15"/>
      <c r="I3" s="15">
        <v>98.141151428222699</v>
      </c>
    </row>
    <row r="4" spans="1:9" x14ac:dyDescent="0.25">
      <c r="A4" s="6" t="s">
        <v>287</v>
      </c>
      <c r="B4" s="6" t="s">
        <v>301</v>
      </c>
      <c r="C4" s="6">
        <v>2</v>
      </c>
      <c r="D4" s="15"/>
      <c r="E4" s="15"/>
      <c r="F4" s="15"/>
      <c r="G4" s="15"/>
      <c r="H4" s="15">
        <v>97.556922912597699</v>
      </c>
      <c r="I4" s="15">
        <v>97.556922912597699</v>
      </c>
    </row>
    <row r="5" spans="1:9" x14ac:dyDescent="0.25">
      <c r="A5" s="6" t="s">
        <v>124</v>
      </c>
      <c r="B5" s="6" t="s">
        <v>55</v>
      </c>
      <c r="C5" s="6">
        <v>1</v>
      </c>
      <c r="D5" s="15">
        <v>99.179962158203097</v>
      </c>
      <c r="E5" s="15">
        <v>99.125007629394503</v>
      </c>
      <c r="F5" s="15"/>
      <c r="G5" s="15">
        <v>99.003868103027301</v>
      </c>
      <c r="H5" s="15"/>
      <c r="I5" s="15">
        <v>99.102945963541629</v>
      </c>
    </row>
    <row r="6" spans="1:9" x14ac:dyDescent="0.25">
      <c r="A6" s="6" t="s">
        <v>203</v>
      </c>
      <c r="B6" s="6" t="s">
        <v>400</v>
      </c>
      <c r="C6" s="6">
        <v>1</v>
      </c>
      <c r="D6" s="15"/>
      <c r="E6" s="15"/>
      <c r="F6" s="15">
        <v>99.736068725585895</v>
      </c>
      <c r="G6" s="15"/>
      <c r="H6" s="15"/>
      <c r="I6" s="15">
        <v>99.736068725585895</v>
      </c>
    </row>
    <row r="7" spans="1:9" x14ac:dyDescent="0.25">
      <c r="A7" s="6" t="s">
        <v>88</v>
      </c>
      <c r="C7" s="6">
        <v>1</v>
      </c>
      <c r="D7" s="15">
        <v>98.949996948242202</v>
      </c>
      <c r="E7" s="15"/>
      <c r="F7" s="15"/>
      <c r="G7" s="15"/>
      <c r="H7" s="15"/>
      <c r="I7" s="15">
        <v>98.949996948242202</v>
      </c>
    </row>
    <row r="8" spans="1:9" x14ac:dyDescent="0.25">
      <c r="A8" s="6" t="s">
        <v>269</v>
      </c>
      <c r="B8" s="6" t="s">
        <v>334</v>
      </c>
      <c r="C8" s="6">
        <v>1</v>
      </c>
      <c r="D8" s="15">
        <v>99.788063049316406</v>
      </c>
      <c r="E8" s="15">
        <v>99.790061950683594</v>
      </c>
      <c r="F8" s="15">
        <v>99.791229248046903</v>
      </c>
      <c r="G8" s="15"/>
      <c r="H8" s="15">
        <v>99.795982360839801</v>
      </c>
      <c r="I8" s="15">
        <v>99.791334152221665</v>
      </c>
    </row>
    <row r="9" spans="1:9" x14ac:dyDescent="0.25">
      <c r="A9" s="6" t="s">
        <v>387</v>
      </c>
      <c r="B9" s="6" t="s">
        <v>19</v>
      </c>
      <c r="C9" s="6">
        <v>1</v>
      </c>
      <c r="D9" s="15"/>
      <c r="E9" s="15"/>
      <c r="F9" s="15">
        <v>68.375328063964801</v>
      </c>
      <c r="G9" s="15"/>
      <c r="H9" s="15"/>
      <c r="I9" s="15">
        <v>68.375328063964801</v>
      </c>
    </row>
    <row r="10" spans="1:9" x14ac:dyDescent="0.25">
      <c r="A10" s="6" t="s">
        <v>422</v>
      </c>
      <c r="B10" s="6" t="s">
        <v>162</v>
      </c>
      <c r="C10" s="6">
        <v>1</v>
      </c>
      <c r="D10" s="15"/>
      <c r="E10" s="15"/>
      <c r="F10" s="15"/>
      <c r="G10" s="15">
        <v>42.362400054931598</v>
      </c>
      <c r="H10" s="15"/>
      <c r="I10" s="15">
        <v>42.362400054931598</v>
      </c>
    </row>
    <row r="11" spans="1:9" x14ac:dyDescent="0.25">
      <c r="A11" s="6" t="s">
        <v>35</v>
      </c>
      <c r="B11" s="6" t="s">
        <v>311</v>
      </c>
      <c r="C11" s="6">
        <v>1</v>
      </c>
      <c r="D11" s="15"/>
      <c r="E11" s="15"/>
      <c r="F11" s="15"/>
      <c r="G11" s="15">
        <v>39.345851898193402</v>
      </c>
      <c r="H11" s="15"/>
      <c r="I11" s="15">
        <v>39.345851898193402</v>
      </c>
    </row>
    <row r="12" spans="1:9" x14ac:dyDescent="0.25">
      <c r="A12" s="6" t="s">
        <v>340</v>
      </c>
      <c r="B12" s="6" t="s">
        <v>138</v>
      </c>
      <c r="C12" s="6">
        <v>1</v>
      </c>
      <c r="D12" s="15">
        <v>65.1373291015625</v>
      </c>
      <c r="E12" s="15">
        <v>72.758720397949205</v>
      </c>
      <c r="F12" s="15">
        <v>72.892967224121094</v>
      </c>
      <c r="G12" s="15">
        <v>73.912200927734403</v>
      </c>
      <c r="H12" s="15">
        <v>74.684463500976605</v>
      </c>
      <c r="I12" s="15">
        <v>71.877136230468764</v>
      </c>
    </row>
    <row r="13" spans="1:9" x14ac:dyDescent="0.25">
      <c r="A13" s="6" t="s">
        <v>58</v>
      </c>
      <c r="B13" s="6" t="s">
        <v>107</v>
      </c>
      <c r="C13" s="6">
        <v>1</v>
      </c>
      <c r="D13" s="15"/>
      <c r="E13" s="15"/>
      <c r="F13" s="15"/>
      <c r="G13" s="15"/>
      <c r="H13" s="15">
        <v>99.874000549316406</v>
      </c>
      <c r="I13" s="15">
        <v>99.874000549316406</v>
      </c>
    </row>
    <row r="14" spans="1:9" x14ac:dyDescent="0.25">
      <c r="A14" s="6" t="s">
        <v>362</v>
      </c>
      <c r="B14" s="6" t="s">
        <v>270</v>
      </c>
      <c r="C14" s="6">
        <v>1</v>
      </c>
      <c r="D14" s="15">
        <v>92.455078125</v>
      </c>
      <c r="E14" s="15"/>
      <c r="F14" s="15"/>
      <c r="G14" s="15"/>
      <c r="H14" s="15"/>
      <c r="I14" s="15">
        <v>92.455078125</v>
      </c>
    </row>
    <row r="15" spans="1:9" x14ac:dyDescent="0.25">
      <c r="A15" s="6" t="s">
        <v>83</v>
      </c>
      <c r="B15" s="6" t="s">
        <v>9</v>
      </c>
      <c r="C15" s="6">
        <v>1</v>
      </c>
      <c r="D15" s="15">
        <v>92.047897338867202</v>
      </c>
      <c r="E15" s="15">
        <v>92.808441162109403</v>
      </c>
      <c r="F15" s="15">
        <v>93.075820922851605</v>
      </c>
      <c r="G15" s="15">
        <v>93.227500915527301</v>
      </c>
      <c r="H15" s="15"/>
      <c r="I15" s="15">
        <v>92.789915084838881</v>
      </c>
    </row>
    <row r="16" spans="1:9" x14ac:dyDescent="0.25">
      <c r="A16" s="6" t="s">
        <v>297</v>
      </c>
      <c r="B16" s="6" t="s">
        <v>125</v>
      </c>
      <c r="C16" s="6">
        <v>2</v>
      </c>
      <c r="D16" s="15"/>
      <c r="E16" s="15"/>
      <c r="F16" s="15"/>
      <c r="G16" s="15">
        <v>97.214111328125</v>
      </c>
      <c r="H16" s="15"/>
      <c r="I16" s="15">
        <v>97.214111328125</v>
      </c>
    </row>
    <row r="17" spans="1:13" x14ac:dyDescent="0.25">
      <c r="A17" s="6" t="s">
        <v>155</v>
      </c>
      <c r="B17" s="6" t="s">
        <v>76</v>
      </c>
      <c r="C17" s="6">
        <v>1</v>
      </c>
      <c r="D17" s="15"/>
      <c r="E17" s="15"/>
      <c r="F17" s="15">
        <v>66.561149597167997</v>
      </c>
      <c r="G17" s="15"/>
      <c r="H17" s="15"/>
      <c r="I17" s="15">
        <v>66.561149597167997</v>
      </c>
    </row>
    <row r="18" spans="1:13" x14ac:dyDescent="0.25">
      <c r="A18" s="6" t="s">
        <v>207</v>
      </c>
      <c r="B18" s="6" t="s">
        <v>142</v>
      </c>
      <c r="C18" s="6">
        <v>1</v>
      </c>
      <c r="D18" s="15"/>
      <c r="E18" s="15"/>
      <c r="F18" s="15"/>
      <c r="G18" s="15">
        <v>37.395820617675803</v>
      </c>
      <c r="H18" s="15"/>
      <c r="I18" s="15">
        <v>37.395820617675803</v>
      </c>
      <c r="L18" s="6" t="s">
        <v>442</v>
      </c>
    </row>
    <row r="19" spans="1:13" x14ac:dyDescent="0.25">
      <c r="A19" s="6" t="s">
        <v>4</v>
      </c>
      <c r="B19" s="6" t="s">
        <v>262</v>
      </c>
      <c r="C19" s="6">
        <v>1</v>
      </c>
      <c r="D19" s="15">
        <v>96.874130249023395</v>
      </c>
      <c r="E19" s="15"/>
      <c r="F19" s="15">
        <v>96.402282714843807</v>
      </c>
      <c r="G19" s="15"/>
      <c r="H19" s="15"/>
      <c r="I19" s="15">
        <v>96.638206481933594</v>
      </c>
      <c r="K19" s="6">
        <v>1</v>
      </c>
      <c r="L19" s="6">
        <f>AVERAGEIF($C$2:$C$122,1,$I$2:$I$122)</f>
        <v>81.7039382125392</v>
      </c>
    </row>
    <row r="20" spans="1:13" x14ac:dyDescent="0.25">
      <c r="A20" s="6" t="s">
        <v>347</v>
      </c>
      <c r="B20" s="6" t="s">
        <v>12</v>
      </c>
      <c r="C20" s="6">
        <v>1</v>
      </c>
      <c r="D20" s="15"/>
      <c r="E20" s="15"/>
      <c r="F20" s="15"/>
      <c r="G20" s="15">
        <v>96.840888977050795</v>
      </c>
      <c r="H20" s="15"/>
      <c r="I20" s="15">
        <v>96.840888977050795</v>
      </c>
      <c r="K20" s="6">
        <v>2</v>
      </c>
      <c r="L20" s="6">
        <f>AVERAGEIF($C$2:$C$122,2,$I$2:$I$122)</f>
        <v>96.350325705788364</v>
      </c>
    </row>
    <row r="21" spans="1:13" ht="15.75" x14ac:dyDescent="0.25">
      <c r="A21" s="6" t="s">
        <v>389</v>
      </c>
      <c r="B21" s="6" t="s">
        <v>259</v>
      </c>
      <c r="C21" s="6">
        <v>1</v>
      </c>
      <c r="D21" s="15"/>
      <c r="E21" s="15"/>
      <c r="F21" s="15"/>
      <c r="G21" s="15"/>
      <c r="H21" s="15">
        <v>89.893417358398395</v>
      </c>
      <c r="I21" s="15">
        <v>89.893417358398395</v>
      </c>
      <c r="K21" s="6">
        <v>3</v>
      </c>
      <c r="L21" s="6" t="e">
        <f>AVERAGEIF($C$2:$C$122,3,$I$2:$I$122)</f>
        <v>#DIV/0!</v>
      </c>
      <c r="M21" s="19" t="s">
        <v>443</v>
      </c>
    </row>
    <row r="22" spans="1:13" x14ac:dyDescent="0.25">
      <c r="A22" s="6" t="s">
        <v>279</v>
      </c>
      <c r="B22" s="6" t="s">
        <v>2</v>
      </c>
      <c r="C22" s="6">
        <v>1</v>
      </c>
      <c r="D22" s="15"/>
      <c r="E22" s="15"/>
      <c r="F22" s="15"/>
      <c r="G22" s="15">
        <v>77.071037292480497</v>
      </c>
      <c r="H22" s="15"/>
      <c r="I22" s="15">
        <v>77.071037292480497</v>
      </c>
    </row>
    <row r="23" spans="1:13" x14ac:dyDescent="0.25">
      <c r="A23" s="6" t="s">
        <v>249</v>
      </c>
      <c r="B23" s="6" t="s">
        <v>364</v>
      </c>
      <c r="C23" s="6">
        <v>1</v>
      </c>
      <c r="D23" s="15"/>
      <c r="E23" s="15">
        <v>77.042678833007798</v>
      </c>
      <c r="F23" s="15"/>
      <c r="G23" s="15"/>
      <c r="H23" s="15"/>
      <c r="I23" s="15">
        <v>77.042678833007798</v>
      </c>
    </row>
    <row r="24" spans="1:13" x14ac:dyDescent="0.25">
      <c r="A24" s="6" t="s">
        <v>280</v>
      </c>
      <c r="B24" s="6" t="s">
        <v>179</v>
      </c>
      <c r="C24" s="6">
        <v>1</v>
      </c>
      <c r="D24" s="15"/>
      <c r="E24" s="15"/>
      <c r="F24" s="15"/>
      <c r="G24" s="15">
        <v>80.298759460449205</v>
      </c>
      <c r="H24" s="15"/>
      <c r="I24" s="15">
        <v>80.298759460449205</v>
      </c>
    </row>
    <row r="25" spans="1:13" x14ac:dyDescent="0.25">
      <c r="A25" s="6" t="s">
        <v>176</v>
      </c>
      <c r="B25" s="6" t="s">
        <v>38</v>
      </c>
      <c r="C25" s="6">
        <v>1</v>
      </c>
      <c r="D25" s="15">
        <v>94.245048522949205</v>
      </c>
      <c r="E25" s="15">
        <v>94.653846740722699</v>
      </c>
      <c r="F25" s="15"/>
      <c r="G25" s="15">
        <v>95.092506408691406</v>
      </c>
      <c r="H25" s="15">
        <v>95.249267578125</v>
      </c>
      <c r="I25" s="15">
        <v>94.81016731262207</v>
      </c>
    </row>
    <row r="26" spans="1:13" x14ac:dyDescent="0.25">
      <c r="A26" s="6" t="s">
        <v>253</v>
      </c>
      <c r="B26" s="6" t="s">
        <v>398</v>
      </c>
      <c r="C26" s="6">
        <v>1</v>
      </c>
      <c r="D26" s="15"/>
      <c r="E26" s="15"/>
      <c r="F26" s="15"/>
      <c r="G26" s="15">
        <v>58.817020416259801</v>
      </c>
      <c r="H26" s="15"/>
      <c r="I26" s="15">
        <v>58.817020416259801</v>
      </c>
    </row>
    <row r="27" spans="1:13" x14ac:dyDescent="0.25">
      <c r="A27" s="6" t="s">
        <v>95</v>
      </c>
      <c r="B27" s="6" t="s">
        <v>171</v>
      </c>
      <c r="C27" s="6">
        <v>1</v>
      </c>
      <c r="D27" s="15">
        <v>86.790290832519503</v>
      </c>
      <c r="E27" s="15"/>
      <c r="F27" s="15"/>
      <c r="G27" s="15"/>
      <c r="H27" s="15"/>
      <c r="I27" s="15">
        <v>86.790290832519503</v>
      </c>
    </row>
    <row r="28" spans="1:13" x14ac:dyDescent="0.25">
      <c r="A28" s="6" t="s">
        <v>228</v>
      </c>
      <c r="B28" s="6" t="s">
        <v>11</v>
      </c>
      <c r="C28" s="6">
        <v>1</v>
      </c>
      <c r="D28" s="15"/>
      <c r="E28" s="15"/>
      <c r="F28" s="15"/>
      <c r="G28" s="15">
        <v>97.863792419433594</v>
      </c>
      <c r="H28" s="15"/>
      <c r="I28" s="15">
        <v>97.863792419433594</v>
      </c>
    </row>
    <row r="29" spans="1:13" x14ac:dyDescent="0.25">
      <c r="A29" s="6" t="s">
        <v>119</v>
      </c>
      <c r="B29" s="6" t="s">
        <v>302</v>
      </c>
      <c r="C29" s="6">
        <v>1</v>
      </c>
      <c r="D29" s="15">
        <v>91.9912109375</v>
      </c>
      <c r="E29" s="15">
        <v>93.778457641601605</v>
      </c>
      <c r="F29" s="15"/>
      <c r="G29" s="15"/>
      <c r="H29" s="15"/>
      <c r="I29" s="15">
        <v>92.88483428955081</v>
      </c>
    </row>
    <row r="30" spans="1:13" x14ac:dyDescent="0.25">
      <c r="A30" s="6" t="s">
        <v>397</v>
      </c>
      <c r="B30" s="6" t="s">
        <v>149</v>
      </c>
      <c r="C30" s="6">
        <v>1</v>
      </c>
      <c r="D30" s="15"/>
      <c r="E30" s="15"/>
      <c r="F30" s="15"/>
      <c r="G30" s="15">
        <v>81.4078369140625</v>
      </c>
      <c r="H30" s="15"/>
      <c r="I30" s="15">
        <v>81.4078369140625</v>
      </c>
    </row>
    <row r="31" spans="1:13" x14ac:dyDescent="0.25">
      <c r="A31" s="6" t="s">
        <v>420</v>
      </c>
      <c r="B31" s="6" t="s">
        <v>352</v>
      </c>
      <c r="C31" s="6">
        <v>1</v>
      </c>
      <c r="D31" s="15">
        <v>94.455657958984403</v>
      </c>
      <c r="E31" s="15">
        <v>94.350227355957003</v>
      </c>
      <c r="F31" s="15">
        <v>92.829788208007798</v>
      </c>
      <c r="G31" s="15"/>
      <c r="H31" s="15"/>
      <c r="I31" s="15">
        <v>93.878557840983078</v>
      </c>
    </row>
    <row r="32" spans="1:13" x14ac:dyDescent="0.25">
      <c r="A32" s="6" t="s">
        <v>234</v>
      </c>
      <c r="B32" s="6" t="s">
        <v>209</v>
      </c>
      <c r="C32" s="6">
        <v>1</v>
      </c>
      <c r="D32" s="15"/>
      <c r="E32" s="15"/>
      <c r="F32" s="15">
        <v>71.168251037597699</v>
      </c>
      <c r="G32" s="15"/>
      <c r="H32" s="15"/>
      <c r="I32" s="15">
        <v>71.168251037597699</v>
      </c>
    </row>
    <row r="33" spans="1:9" x14ac:dyDescent="0.25">
      <c r="A33" s="6" t="s">
        <v>0</v>
      </c>
      <c r="B33" s="6" t="s">
        <v>114</v>
      </c>
      <c r="C33" s="6">
        <v>1</v>
      </c>
      <c r="D33" s="15"/>
      <c r="E33" s="15"/>
      <c r="F33" s="15"/>
      <c r="G33" s="15">
        <v>76.570518493652301</v>
      </c>
      <c r="H33" s="15"/>
      <c r="I33" s="15">
        <v>76.570518493652301</v>
      </c>
    </row>
    <row r="34" spans="1:9" x14ac:dyDescent="0.25">
      <c r="A34" s="6" t="s">
        <v>330</v>
      </c>
      <c r="B34" s="6" t="s">
        <v>408</v>
      </c>
      <c r="C34" s="6">
        <v>2</v>
      </c>
      <c r="D34" s="15">
        <v>98.143257141113295</v>
      </c>
      <c r="E34" s="15">
        <v>98.250511169433594</v>
      </c>
      <c r="F34" s="15"/>
      <c r="G34" s="15">
        <v>98.436500549316406</v>
      </c>
      <c r="H34" s="15"/>
      <c r="I34" s="15">
        <v>98.276756286621094</v>
      </c>
    </row>
    <row r="35" spans="1:9" x14ac:dyDescent="0.25">
      <c r="A35" s="6" t="s">
        <v>264</v>
      </c>
      <c r="B35" s="6" t="s">
        <v>145</v>
      </c>
      <c r="C35" s="6">
        <v>1</v>
      </c>
      <c r="D35" s="15"/>
      <c r="E35" s="15"/>
      <c r="F35" s="15">
        <v>51.7711791992188</v>
      </c>
      <c r="G35" s="15"/>
      <c r="H35" s="15"/>
      <c r="I35" s="15">
        <v>51.7711791992188</v>
      </c>
    </row>
    <row r="36" spans="1:9" x14ac:dyDescent="0.25">
      <c r="A36" s="6" t="s">
        <v>33</v>
      </c>
      <c r="B36" s="6" t="s">
        <v>258</v>
      </c>
      <c r="C36" s="6">
        <v>1</v>
      </c>
      <c r="D36" s="15"/>
      <c r="E36" s="15"/>
      <c r="F36" s="15"/>
      <c r="G36" s="15">
        <v>84.667160034179702</v>
      </c>
      <c r="H36" s="15"/>
      <c r="I36" s="15">
        <v>84.667160034179702</v>
      </c>
    </row>
    <row r="37" spans="1:9" x14ac:dyDescent="0.25">
      <c r="A37" s="6" t="s">
        <v>268</v>
      </c>
      <c r="B37" s="6" t="s">
        <v>42</v>
      </c>
      <c r="C37" s="6">
        <v>1</v>
      </c>
      <c r="D37" s="15"/>
      <c r="E37" s="15"/>
      <c r="F37" s="15">
        <v>99.3642578125</v>
      </c>
      <c r="G37" s="15"/>
      <c r="H37" s="15">
        <v>99.558441162109403</v>
      </c>
      <c r="I37" s="15">
        <v>99.461349487304702</v>
      </c>
    </row>
    <row r="38" spans="1:9" x14ac:dyDescent="0.25">
      <c r="A38" s="6" t="s">
        <v>315</v>
      </c>
      <c r="B38" s="6" t="s">
        <v>223</v>
      </c>
      <c r="C38" s="6">
        <v>1</v>
      </c>
      <c r="D38" s="15"/>
      <c r="E38" s="15"/>
      <c r="F38" s="15"/>
      <c r="G38" s="15">
        <v>79.039642333984403</v>
      </c>
      <c r="H38" s="15"/>
      <c r="I38" s="15">
        <v>79.039642333984403</v>
      </c>
    </row>
    <row r="39" spans="1:9" x14ac:dyDescent="0.25">
      <c r="A39" s="6" t="s">
        <v>377</v>
      </c>
      <c r="B39" s="6" t="s">
        <v>343</v>
      </c>
      <c r="C39" s="6">
        <v>1</v>
      </c>
      <c r="D39" s="15"/>
      <c r="E39" s="15"/>
      <c r="F39" s="15"/>
      <c r="G39" s="15">
        <v>39.617679595947301</v>
      </c>
      <c r="H39" s="15"/>
      <c r="I39" s="15">
        <v>39.617679595947301</v>
      </c>
    </row>
    <row r="40" spans="1:9" x14ac:dyDescent="0.25">
      <c r="A40" s="6" t="s">
        <v>325</v>
      </c>
      <c r="B40" s="6" t="s">
        <v>98</v>
      </c>
      <c r="C40" s="6">
        <v>1</v>
      </c>
      <c r="D40" s="15">
        <v>50.777969360351598</v>
      </c>
      <c r="E40" s="15"/>
      <c r="F40" s="15"/>
      <c r="G40" s="15"/>
      <c r="H40" s="15"/>
      <c r="I40" s="15">
        <v>50.777969360351598</v>
      </c>
    </row>
    <row r="41" spans="1:9" x14ac:dyDescent="0.25">
      <c r="A41" s="6" t="s">
        <v>53</v>
      </c>
      <c r="B41" s="6" t="s">
        <v>277</v>
      </c>
      <c r="C41" s="6">
        <v>1</v>
      </c>
      <c r="D41" s="15"/>
      <c r="E41" s="15"/>
      <c r="F41" s="15"/>
      <c r="G41" s="15">
        <v>97.935951232910199</v>
      </c>
      <c r="H41" s="15"/>
      <c r="I41" s="15">
        <v>97.935951232910199</v>
      </c>
    </row>
    <row r="42" spans="1:9" x14ac:dyDescent="0.25">
      <c r="A42" s="6" t="s">
        <v>232</v>
      </c>
      <c r="B42" s="6" t="s">
        <v>104</v>
      </c>
      <c r="C42" s="6">
        <v>1</v>
      </c>
      <c r="D42" s="15"/>
      <c r="E42" s="15"/>
      <c r="F42" s="15"/>
      <c r="G42" s="15">
        <v>80.810676574707003</v>
      </c>
      <c r="H42" s="15"/>
      <c r="I42" s="15">
        <v>80.810676574707003</v>
      </c>
    </row>
    <row r="43" spans="1:9" x14ac:dyDescent="0.25">
      <c r="A43" s="6" t="s">
        <v>289</v>
      </c>
      <c r="B43" s="6" t="s">
        <v>310</v>
      </c>
      <c r="C43" s="6">
        <v>1</v>
      </c>
      <c r="D43" s="15">
        <v>87.906829833984403</v>
      </c>
      <c r="E43" s="15">
        <v>88.987480163574205</v>
      </c>
      <c r="F43" s="15"/>
      <c r="G43" s="15">
        <v>87.205238342285199</v>
      </c>
      <c r="H43" s="15">
        <v>88.507431030273395</v>
      </c>
      <c r="I43" s="15">
        <v>88.151744842529297</v>
      </c>
    </row>
    <row r="44" spans="1:9" x14ac:dyDescent="0.25">
      <c r="A44" s="6" t="s">
        <v>135</v>
      </c>
      <c r="B44" s="6" t="s">
        <v>370</v>
      </c>
      <c r="C44" s="6">
        <v>1</v>
      </c>
      <c r="D44" s="15"/>
      <c r="E44" s="15">
        <v>61.691349029541001</v>
      </c>
      <c r="F44" s="15"/>
      <c r="G44" s="15"/>
      <c r="H44" s="15"/>
      <c r="I44" s="15">
        <v>61.691349029541001</v>
      </c>
    </row>
    <row r="45" spans="1:9" x14ac:dyDescent="0.25">
      <c r="A45" s="6" t="s">
        <v>18</v>
      </c>
      <c r="B45" s="6" t="s">
        <v>67</v>
      </c>
      <c r="C45" s="6">
        <v>1</v>
      </c>
      <c r="D45" s="15">
        <v>95.217933654785199</v>
      </c>
      <c r="E45" s="15">
        <v>95.376968383789105</v>
      </c>
      <c r="F45" s="15"/>
      <c r="G45" s="15">
        <v>95.658561706542997</v>
      </c>
      <c r="H45" s="15"/>
      <c r="I45" s="15">
        <v>95.417821248372434</v>
      </c>
    </row>
    <row r="46" spans="1:9" x14ac:dyDescent="0.25">
      <c r="A46" s="6" t="s">
        <v>418</v>
      </c>
      <c r="B46" s="6" t="s">
        <v>72</v>
      </c>
      <c r="C46" s="6">
        <v>1</v>
      </c>
      <c r="D46" s="15"/>
      <c r="E46" s="15"/>
      <c r="F46" s="15"/>
      <c r="G46" s="15">
        <v>74.372993469238295</v>
      </c>
      <c r="H46" s="15"/>
      <c r="I46" s="15">
        <v>74.372993469238295</v>
      </c>
    </row>
    <row r="47" spans="1:9" x14ac:dyDescent="0.25">
      <c r="A47" s="6" t="s">
        <v>322</v>
      </c>
      <c r="B47" s="6" t="s">
        <v>292</v>
      </c>
      <c r="C47" s="6">
        <v>1</v>
      </c>
      <c r="D47" s="15"/>
      <c r="E47" s="15">
        <v>85.544250488281307</v>
      </c>
      <c r="F47" s="15"/>
      <c r="G47" s="15"/>
      <c r="H47" s="15"/>
      <c r="I47" s="15">
        <v>85.544250488281307</v>
      </c>
    </row>
    <row r="48" spans="1:9" x14ac:dyDescent="0.25">
      <c r="A48" s="6" t="s">
        <v>3</v>
      </c>
      <c r="B48" s="6" t="s">
        <v>399</v>
      </c>
      <c r="C48" s="6">
        <v>1</v>
      </c>
      <c r="D48" s="15"/>
      <c r="E48" s="15">
        <v>83.300003051757798</v>
      </c>
      <c r="F48" s="15">
        <v>85.599998474121094</v>
      </c>
      <c r="G48" s="15"/>
      <c r="H48" s="15"/>
      <c r="I48" s="15">
        <v>84.450000762939453</v>
      </c>
    </row>
    <row r="49" spans="1:9" x14ac:dyDescent="0.25">
      <c r="A49" s="6" t="s">
        <v>256</v>
      </c>
      <c r="B49" s="6" t="s">
        <v>22</v>
      </c>
      <c r="C49" s="6">
        <v>2</v>
      </c>
      <c r="D49" s="15"/>
      <c r="E49" s="15"/>
      <c r="F49" s="15"/>
      <c r="G49" s="15">
        <v>99.15576171875</v>
      </c>
      <c r="H49" s="15"/>
      <c r="I49" s="15">
        <v>99.15576171875</v>
      </c>
    </row>
    <row r="50" spans="1:9" x14ac:dyDescent="0.25">
      <c r="A50" s="6" t="s">
        <v>257</v>
      </c>
      <c r="B50" s="6" t="s">
        <v>14</v>
      </c>
      <c r="C50" s="6">
        <v>1</v>
      </c>
      <c r="D50" s="15"/>
      <c r="E50" s="15"/>
      <c r="F50" s="15"/>
      <c r="G50" s="15">
        <v>98.227111816406307</v>
      </c>
      <c r="H50" s="15"/>
      <c r="I50" s="15">
        <v>98.227111816406307</v>
      </c>
    </row>
    <row r="51" spans="1:9" x14ac:dyDescent="0.25">
      <c r="A51" s="6" t="s">
        <v>361</v>
      </c>
      <c r="B51" s="6" t="s">
        <v>235</v>
      </c>
      <c r="C51" s="6">
        <v>1</v>
      </c>
      <c r="D51" s="15"/>
      <c r="E51" s="15"/>
      <c r="F51" s="15"/>
      <c r="G51" s="15">
        <v>99.781631469726605</v>
      </c>
      <c r="H51" s="15"/>
      <c r="I51" s="15">
        <v>99.781631469726605</v>
      </c>
    </row>
    <row r="52" spans="1:9" x14ac:dyDescent="0.25">
      <c r="A52" s="6" t="s">
        <v>303</v>
      </c>
      <c r="B52" s="6" t="s">
        <v>296</v>
      </c>
      <c r="C52" s="6">
        <v>1</v>
      </c>
      <c r="D52" s="15"/>
      <c r="E52" s="15"/>
      <c r="F52" s="15"/>
      <c r="G52" s="15">
        <v>81.534973144531307</v>
      </c>
      <c r="H52" s="15"/>
      <c r="I52" s="15">
        <v>81.534973144531307</v>
      </c>
    </row>
    <row r="53" spans="1:9" x14ac:dyDescent="0.25">
      <c r="A53" s="6" t="s">
        <v>317</v>
      </c>
      <c r="B53" s="6" t="s">
        <v>410</v>
      </c>
      <c r="C53" s="6">
        <v>1</v>
      </c>
      <c r="D53" s="15"/>
      <c r="E53" s="15"/>
      <c r="F53" s="15"/>
      <c r="G53" s="15">
        <v>99.585998535156307</v>
      </c>
      <c r="H53" s="15"/>
      <c r="I53" s="15">
        <v>99.585998535156307</v>
      </c>
    </row>
    <row r="54" spans="1:9" x14ac:dyDescent="0.25">
      <c r="A54" s="6" t="s">
        <v>192</v>
      </c>
      <c r="B54" s="6" t="s">
        <v>20</v>
      </c>
      <c r="C54" s="6">
        <v>1</v>
      </c>
      <c r="D54" s="15">
        <v>80.5264892578125</v>
      </c>
      <c r="E54" s="15"/>
      <c r="F54" s="15"/>
      <c r="G54" s="15"/>
      <c r="H54" s="15"/>
      <c r="I54" s="15">
        <v>80.5264892578125</v>
      </c>
    </row>
    <row r="55" spans="1:9" x14ac:dyDescent="0.25">
      <c r="A55" s="6" t="s">
        <v>224</v>
      </c>
      <c r="B55" s="6" t="s">
        <v>137</v>
      </c>
      <c r="C55" s="6">
        <v>2</v>
      </c>
      <c r="D55" s="15">
        <v>95.685447692871094</v>
      </c>
      <c r="E55" s="15"/>
      <c r="F55" s="15">
        <v>96.035949707031307</v>
      </c>
      <c r="G55" s="15">
        <v>96.056472778320298</v>
      </c>
      <c r="H55" s="15"/>
      <c r="I55" s="15">
        <v>95.925956726074233</v>
      </c>
    </row>
    <row r="56" spans="1:9" x14ac:dyDescent="0.25">
      <c r="A56" s="6" t="s">
        <v>164</v>
      </c>
      <c r="B56" s="6" t="s">
        <v>327</v>
      </c>
      <c r="C56" s="6">
        <v>1</v>
      </c>
      <c r="D56" s="15">
        <v>84.661041259765597</v>
      </c>
      <c r="E56" s="15"/>
      <c r="F56" s="15"/>
      <c r="G56" s="15"/>
      <c r="H56" s="15"/>
      <c r="I56" s="15">
        <v>84.661041259765597</v>
      </c>
    </row>
    <row r="57" spans="1:9" x14ac:dyDescent="0.25">
      <c r="A57" s="6" t="s">
        <v>378</v>
      </c>
      <c r="B57" s="6" t="s">
        <v>93</v>
      </c>
      <c r="C57" s="6">
        <v>1</v>
      </c>
      <c r="D57" s="15"/>
      <c r="E57" s="15"/>
      <c r="F57" s="15"/>
      <c r="G57" s="15">
        <v>95.069442749023395</v>
      </c>
      <c r="H57" s="15"/>
      <c r="I57" s="15">
        <v>95.069442749023395</v>
      </c>
    </row>
    <row r="58" spans="1:9" x14ac:dyDescent="0.25">
      <c r="A58" s="6" t="s">
        <v>81</v>
      </c>
      <c r="B58" s="6" t="s">
        <v>157</v>
      </c>
      <c r="C58" s="6">
        <v>1</v>
      </c>
      <c r="D58" s="15"/>
      <c r="E58" s="15"/>
      <c r="F58" s="15">
        <v>48.301361083984403</v>
      </c>
      <c r="G58" s="15"/>
      <c r="H58" s="15"/>
      <c r="I58" s="15">
        <v>48.301361083984403</v>
      </c>
    </row>
    <row r="59" spans="1:9" x14ac:dyDescent="0.25">
      <c r="A59" s="6" t="s">
        <v>237</v>
      </c>
      <c r="B59" s="6" t="s">
        <v>275</v>
      </c>
      <c r="C59" s="6">
        <v>1</v>
      </c>
      <c r="D59" s="15"/>
      <c r="E59" s="15">
        <v>92.386901855468807</v>
      </c>
      <c r="F59" s="15">
        <v>91.895751953125</v>
      </c>
      <c r="G59" s="15">
        <v>91.709823608398395</v>
      </c>
      <c r="H59" s="15">
        <v>92.252960205078097</v>
      </c>
      <c r="I59" s="15">
        <v>92.061359405517578</v>
      </c>
    </row>
    <row r="60" spans="1:9" x14ac:dyDescent="0.25">
      <c r="A60" s="6" t="s">
        <v>73</v>
      </c>
      <c r="B60" s="6" t="s">
        <v>284</v>
      </c>
      <c r="C60" s="6">
        <v>1</v>
      </c>
      <c r="D60" s="15"/>
      <c r="E60" s="15"/>
      <c r="F60" s="15"/>
      <c r="G60" s="15">
        <v>99.889312744140597</v>
      </c>
      <c r="H60" s="15"/>
      <c r="I60" s="15">
        <v>99.889312744140597</v>
      </c>
    </row>
    <row r="61" spans="1:9" x14ac:dyDescent="0.25">
      <c r="A61" s="6" t="s">
        <v>161</v>
      </c>
      <c r="B61" s="6" t="s">
        <v>360</v>
      </c>
      <c r="C61" s="6">
        <v>2</v>
      </c>
      <c r="D61" s="15"/>
      <c r="E61" s="15">
        <v>96.538490295410199</v>
      </c>
      <c r="F61" s="15"/>
      <c r="G61" s="15"/>
      <c r="H61" s="15"/>
      <c r="I61" s="15">
        <v>96.538490295410199</v>
      </c>
    </row>
    <row r="62" spans="1:9" x14ac:dyDescent="0.25">
      <c r="A62" s="6" t="s">
        <v>267</v>
      </c>
      <c r="B62" s="6" t="s">
        <v>336</v>
      </c>
      <c r="C62" s="6">
        <v>1</v>
      </c>
      <c r="D62" s="15"/>
      <c r="E62" s="15"/>
      <c r="F62" s="15"/>
      <c r="G62" s="15">
        <v>73.750007629394503</v>
      </c>
      <c r="H62" s="15"/>
      <c r="I62" s="15">
        <v>73.750007629394503</v>
      </c>
    </row>
    <row r="63" spans="1:9" x14ac:dyDescent="0.25">
      <c r="A63" s="6" t="s">
        <v>96</v>
      </c>
      <c r="B63" s="6" t="s">
        <v>77</v>
      </c>
      <c r="C63" s="6">
        <v>1</v>
      </c>
      <c r="D63" s="15"/>
      <c r="E63" s="15"/>
      <c r="F63" s="15"/>
      <c r="G63" s="15">
        <v>76.679679870605497</v>
      </c>
      <c r="H63" s="15"/>
      <c r="I63" s="15">
        <v>76.679679870605497</v>
      </c>
    </row>
    <row r="64" spans="1:9" x14ac:dyDescent="0.25">
      <c r="A64" s="6" t="s">
        <v>130</v>
      </c>
      <c r="B64" s="6" t="s">
        <v>367</v>
      </c>
      <c r="C64" s="6">
        <v>1</v>
      </c>
      <c r="D64" s="15"/>
      <c r="E64" s="15">
        <v>97.734947204589801</v>
      </c>
      <c r="F64" s="15"/>
      <c r="G64" s="15"/>
      <c r="H64" s="15"/>
      <c r="I64" s="15">
        <v>97.734947204589801</v>
      </c>
    </row>
    <row r="65" spans="1:9" x14ac:dyDescent="0.25">
      <c r="A65" s="6" t="s">
        <v>208</v>
      </c>
      <c r="B65" s="6" t="s">
        <v>376</v>
      </c>
      <c r="C65" s="6">
        <v>1</v>
      </c>
      <c r="D65" s="15">
        <v>94.472282409667997</v>
      </c>
      <c r="E65" s="15">
        <v>94.859619140625</v>
      </c>
      <c r="F65" s="15">
        <v>94.9727783203125</v>
      </c>
      <c r="G65" s="15">
        <v>95.379913330078097</v>
      </c>
      <c r="H65" s="15"/>
      <c r="I65" s="15">
        <v>94.921148300170898</v>
      </c>
    </row>
    <row r="66" spans="1:9" x14ac:dyDescent="0.25">
      <c r="A66" s="6" t="s">
        <v>173</v>
      </c>
      <c r="B66" s="6" t="s">
        <v>295</v>
      </c>
      <c r="C66" s="6">
        <v>1</v>
      </c>
      <c r="D66" s="15">
        <v>33.068889617919901</v>
      </c>
      <c r="E66" s="15"/>
      <c r="F66" s="15"/>
      <c r="G66" s="15">
        <v>35.473770141601598</v>
      </c>
      <c r="H66" s="15"/>
      <c r="I66" s="15">
        <v>34.271329879760749</v>
      </c>
    </row>
    <row r="67" spans="1:9" x14ac:dyDescent="0.25">
      <c r="A67" s="6" t="s">
        <v>316</v>
      </c>
      <c r="B67" s="6" t="s">
        <v>213</v>
      </c>
      <c r="C67" s="6">
        <v>2</v>
      </c>
      <c r="D67" s="15"/>
      <c r="E67" s="15"/>
      <c r="F67" s="15"/>
      <c r="G67" s="15">
        <v>94.503189086914105</v>
      </c>
      <c r="H67" s="15"/>
      <c r="I67" s="15">
        <v>94.503189086914105</v>
      </c>
    </row>
    <row r="68" spans="1:9" x14ac:dyDescent="0.25">
      <c r="A68" s="6" t="s">
        <v>62</v>
      </c>
      <c r="B68" s="6" t="s">
        <v>41</v>
      </c>
      <c r="C68" s="6">
        <v>1</v>
      </c>
      <c r="D68" s="15"/>
      <c r="E68" s="15">
        <v>75.551200866699205</v>
      </c>
      <c r="F68" s="15"/>
      <c r="G68" s="15"/>
      <c r="H68" s="15">
        <v>89.0699462890625</v>
      </c>
      <c r="I68" s="15">
        <v>82.310573577880859</v>
      </c>
    </row>
    <row r="69" spans="1:9" x14ac:dyDescent="0.25">
      <c r="A69" s="6" t="s">
        <v>186</v>
      </c>
      <c r="B69" s="6" t="s">
        <v>202</v>
      </c>
      <c r="C69" s="6">
        <v>1</v>
      </c>
      <c r="D69" s="15"/>
      <c r="E69" s="15"/>
      <c r="F69" s="15"/>
      <c r="G69" s="15">
        <v>98.847183227539105</v>
      </c>
      <c r="H69" s="15"/>
      <c r="I69" s="15">
        <v>98.847183227539105</v>
      </c>
    </row>
    <row r="70" spans="1:9" x14ac:dyDescent="0.25">
      <c r="A70" s="6" t="s">
        <v>393</v>
      </c>
      <c r="B70" s="6" t="s">
        <v>381</v>
      </c>
      <c r="C70" s="6">
        <v>1</v>
      </c>
      <c r="D70" s="15"/>
      <c r="E70" s="15"/>
      <c r="F70" s="15"/>
      <c r="G70" s="15">
        <v>98.423118591308594</v>
      </c>
      <c r="H70" s="15"/>
      <c r="I70" s="15">
        <v>98.423118591308594</v>
      </c>
    </row>
    <row r="71" spans="1:9" x14ac:dyDescent="0.25">
      <c r="A71" s="6" t="s">
        <v>341</v>
      </c>
      <c r="B71" s="6" t="s">
        <v>122</v>
      </c>
      <c r="C71" s="6">
        <v>1</v>
      </c>
      <c r="D71" s="15">
        <v>56.0390014648438</v>
      </c>
      <c r="E71" s="15"/>
      <c r="F71" s="15">
        <v>60.655429840087898</v>
      </c>
      <c r="G71" s="15"/>
      <c r="H71" s="15"/>
      <c r="I71" s="15">
        <v>58.347215652465849</v>
      </c>
    </row>
    <row r="72" spans="1:9" x14ac:dyDescent="0.25">
      <c r="A72" s="6" t="s">
        <v>263</v>
      </c>
      <c r="B72" s="6" t="s">
        <v>286</v>
      </c>
      <c r="C72" s="6">
        <v>1</v>
      </c>
      <c r="D72" s="15"/>
      <c r="E72" s="15"/>
      <c r="F72" s="15">
        <v>53.497589111328097</v>
      </c>
      <c r="G72" s="15"/>
      <c r="H72" s="15"/>
      <c r="I72" s="15">
        <v>53.497589111328097</v>
      </c>
    </row>
    <row r="73" spans="1:9" x14ac:dyDescent="0.25">
      <c r="A73" s="6" t="s">
        <v>118</v>
      </c>
      <c r="B73" s="6" t="s">
        <v>7</v>
      </c>
      <c r="C73" s="6">
        <v>1</v>
      </c>
      <c r="D73" s="15">
        <v>92.707603454589801</v>
      </c>
      <c r="E73" s="15">
        <v>93.1578369140625</v>
      </c>
      <c r="F73" s="15"/>
      <c r="G73" s="15">
        <v>91.325393676757798</v>
      </c>
      <c r="H73" s="15"/>
      <c r="I73" s="15">
        <v>92.396944681803362</v>
      </c>
    </row>
    <row r="74" spans="1:9" x14ac:dyDescent="0.25">
      <c r="A74" s="6" t="s">
        <v>363</v>
      </c>
      <c r="B74" s="6" t="s">
        <v>407</v>
      </c>
      <c r="C74" s="6">
        <v>1</v>
      </c>
      <c r="D74" s="15">
        <v>62.143539428710902</v>
      </c>
      <c r="E74" s="15"/>
      <c r="F74" s="15"/>
      <c r="G74" s="15"/>
      <c r="H74" s="15"/>
      <c r="I74" s="15">
        <v>62.143539428710902</v>
      </c>
    </row>
    <row r="75" spans="1:9" x14ac:dyDescent="0.25">
      <c r="A75" s="6" t="s">
        <v>197</v>
      </c>
      <c r="B75" s="6" t="s">
        <v>246</v>
      </c>
      <c r="C75" s="6">
        <v>1</v>
      </c>
      <c r="D75" s="15"/>
      <c r="E75" s="15">
        <v>94.880577087402301</v>
      </c>
      <c r="F75" s="15">
        <v>95.082649230957003</v>
      </c>
      <c r="G75" s="15">
        <v>94.854408264160199</v>
      </c>
      <c r="H75" s="15">
        <v>94.971130371093807</v>
      </c>
      <c r="I75" s="15">
        <v>94.947191238403335</v>
      </c>
    </row>
    <row r="76" spans="1:9" x14ac:dyDescent="0.25">
      <c r="A76" s="6" t="s">
        <v>404</v>
      </c>
      <c r="B76" s="6" t="s">
        <v>116</v>
      </c>
      <c r="C76" s="6">
        <v>1</v>
      </c>
      <c r="D76" s="15"/>
      <c r="E76" s="15"/>
      <c r="F76" s="15"/>
      <c r="G76" s="15">
        <v>91.527267456054702</v>
      </c>
      <c r="H76" s="15"/>
      <c r="I76" s="15">
        <v>91.527267456054702</v>
      </c>
    </row>
    <row r="77" spans="1:9" x14ac:dyDescent="0.25">
      <c r="A77" s="6" t="s">
        <v>156</v>
      </c>
      <c r="B77" s="6" t="s">
        <v>338</v>
      </c>
      <c r="C77" s="6">
        <v>1</v>
      </c>
      <c r="D77" s="15"/>
      <c r="E77" s="15"/>
      <c r="F77" s="15"/>
      <c r="G77" s="15">
        <v>35.049999237060497</v>
      </c>
      <c r="H77" s="15"/>
      <c r="I77" s="15">
        <v>35.049999237060497</v>
      </c>
    </row>
    <row r="78" spans="1:9" x14ac:dyDescent="0.25">
      <c r="A78" s="6" t="s">
        <v>335</v>
      </c>
      <c r="B78" s="6" t="s">
        <v>147</v>
      </c>
      <c r="C78" s="6">
        <v>1</v>
      </c>
      <c r="D78" s="15"/>
      <c r="E78" s="15"/>
      <c r="F78" s="15"/>
      <c r="G78" s="15">
        <v>62.0160102844238</v>
      </c>
      <c r="H78" s="15"/>
      <c r="I78" s="15">
        <v>62.0160102844238</v>
      </c>
    </row>
    <row r="79" spans="1:9" x14ac:dyDescent="0.25">
      <c r="A79" s="6" t="s">
        <v>396</v>
      </c>
      <c r="B79" s="6" t="s">
        <v>282</v>
      </c>
      <c r="C79" s="6">
        <v>1</v>
      </c>
      <c r="D79" s="15">
        <v>82.614547729492202</v>
      </c>
      <c r="E79" s="15"/>
      <c r="F79" s="15"/>
      <c r="G79" s="15"/>
      <c r="H79" s="15"/>
      <c r="I79" s="15">
        <v>82.614547729492202</v>
      </c>
    </row>
    <row r="80" spans="1:9" x14ac:dyDescent="0.25">
      <c r="A80" s="6" t="s">
        <v>23</v>
      </c>
      <c r="B80" s="6" t="s">
        <v>109</v>
      </c>
      <c r="C80" s="6">
        <v>1</v>
      </c>
      <c r="D80" s="15"/>
      <c r="E80" s="15"/>
      <c r="F80" s="15"/>
      <c r="G80" s="15">
        <v>67.908432006835895</v>
      </c>
      <c r="H80" s="15"/>
      <c r="I80" s="15">
        <v>67.908432006835895</v>
      </c>
    </row>
    <row r="81" spans="1:9" x14ac:dyDescent="0.25">
      <c r="A81" s="6" t="s">
        <v>59</v>
      </c>
      <c r="B81" s="6" t="s">
        <v>84</v>
      </c>
      <c r="C81" s="6">
        <v>1</v>
      </c>
      <c r="D81" s="15">
        <v>93.038612365722699</v>
      </c>
      <c r="E81" s="15">
        <v>94.899986267089801</v>
      </c>
      <c r="F81" s="15">
        <v>95.575996398925795</v>
      </c>
      <c r="G81" s="15">
        <v>95.651527404785199</v>
      </c>
      <c r="H81" s="15"/>
      <c r="I81" s="15">
        <v>94.791530609130874</v>
      </c>
    </row>
    <row r="82" spans="1:9" x14ac:dyDescent="0.25">
      <c r="A82" s="6" t="s">
        <v>278</v>
      </c>
      <c r="B82" s="6" t="s">
        <v>17</v>
      </c>
      <c r="C82" s="6">
        <v>1</v>
      </c>
      <c r="D82" s="15"/>
      <c r="E82" s="15"/>
      <c r="F82" s="15">
        <v>59.132049560546903</v>
      </c>
      <c r="G82" s="15">
        <v>57.010570526122997</v>
      </c>
      <c r="H82" s="15">
        <v>57.998859405517599</v>
      </c>
      <c r="I82" s="15">
        <v>58.047159830729164</v>
      </c>
    </row>
    <row r="83" spans="1:9" x14ac:dyDescent="0.25">
      <c r="A83" s="6" t="s">
        <v>132</v>
      </c>
      <c r="B83" s="6" t="s">
        <v>152</v>
      </c>
      <c r="C83" s="6">
        <v>1</v>
      </c>
      <c r="D83" s="15"/>
      <c r="E83" s="15"/>
      <c r="F83" s="15"/>
      <c r="G83" s="15">
        <v>95.411811828613295</v>
      </c>
      <c r="H83" s="15">
        <v>95.736076354980497</v>
      </c>
      <c r="I83" s="15">
        <v>95.573944091796903</v>
      </c>
    </row>
    <row r="84" spans="1:9" x14ac:dyDescent="0.25">
      <c r="A84" s="6" t="s">
        <v>220</v>
      </c>
      <c r="B84" s="6" t="s">
        <v>416</v>
      </c>
      <c r="C84" s="6">
        <v>1</v>
      </c>
      <c r="D84" s="15">
        <v>94.162338256835895</v>
      </c>
      <c r="E84" s="15">
        <v>94.173667907714801</v>
      </c>
      <c r="F84" s="15">
        <v>94.149612426757798</v>
      </c>
      <c r="G84" s="15">
        <v>94.408271789550795</v>
      </c>
      <c r="H84" s="15"/>
      <c r="I84" s="15">
        <v>94.223472595214815</v>
      </c>
    </row>
    <row r="85" spans="1:9" x14ac:dyDescent="0.25">
      <c r="A85" s="6" t="s">
        <v>112</v>
      </c>
      <c r="B85" s="6" t="s">
        <v>175</v>
      </c>
      <c r="C85" s="6">
        <v>1</v>
      </c>
      <c r="D85" s="15">
        <v>98.182548522949205</v>
      </c>
      <c r="E85" s="15"/>
      <c r="F85" s="15"/>
      <c r="G85" s="15"/>
      <c r="H85" s="15">
        <v>96.278167724609403</v>
      </c>
      <c r="I85" s="15">
        <v>97.230358123779297</v>
      </c>
    </row>
    <row r="86" spans="1:9" x14ac:dyDescent="0.25">
      <c r="A86" s="6" t="s">
        <v>43</v>
      </c>
      <c r="B86" s="6" t="s">
        <v>201</v>
      </c>
      <c r="C86" s="6">
        <v>1</v>
      </c>
      <c r="D86" s="15">
        <v>96.593742370605497</v>
      </c>
      <c r="E86" s="15"/>
      <c r="F86" s="15"/>
      <c r="G86" s="15"/>
      <c r="H86" s="15"/>
      <c r="I86" s="15">
        <v>96.593742370605497</v>
      </c>
    </row>
    <row r="87" spans="1:9" x14ac:dyDescent="0.25">
      <c r="A87" s="6" t="s">
        <v>298</v>
      </c>
      <c r="B87" s="6" t="s">
        <v>350</v>
      </c>
      <c r="C87" s="6">
        <v>2</v>
      </c>
      <c r="D87" s="15"/>
      <c r="E87" s="15"/>
      <c r="F87" s="15">
        <v>92.389999389648395</v>
      </c>
      <c r="G87" s="15"/>
      <c r="H87" s="15"/>
      <c r="I87" s="15">
        <v>92.389999389648395</v>
      </c>
    </row>
    <row r="88" spans="1:9" x14ac:dyDescent="0.25">
      <c r="A88" s="6" t="s">
        <v>102</v>
      </c>
      <c r="B88" s="6" t="s">
        <v>266</v>
      </c>
      <c r="C88" s="6">
        <v>1</v>
      </c>
      <c r="D88" s="15"/>
      <c r="E88" s="15"/>
      <c r="F88" s="15"/>
      <c r="G88" s="15">
        <v>96.137588500976605</v>
      </c>
      <c r="H88" s="15"/>
      <c r="I88" s="15">
        <v>96.137588500976605</v>
      </c>
    </row>
    <row r="89" spans="1:9" x14ac:dyDescent="0.25">
      <c r="A89" s="6" t="s">
        <v>174</v>
      </c>
      <c r="B89" s="6" t="s">
        <v>150</v>
      </c>
      <c r="C89" s="6">
        <v>1</v>
      </c>
      <c r="D89" s="15">
        <v>95.554840087890597</v>
      </c>
      <c r="E89" s="15">
        <v>94.650238037109403</v>
      </c>
      <c r="F89" s="15"/>
      <c r="G89" s="15">
        <v>94.020797729492202</v>
      </c>
      <c r="H89" s="15">
        <v>93.213531494140597</v>
      </c>
      <c r="I89" s="15">
        <v>94.359851837158203</v>
      </c>
    </row>
    <row r="90" spans="1:9" x14ac:dyDescent="0.25">
      <c r="A90" s="6" t="s">
        <v>168</v>
      </c>
      <c r="B90" s="6" t="s">
        <v>127</v>
      </c>
      <c r="C90" s="6">
        <v>1</v>
      </c>
      <c r="D90" s="15">
        <v>96.477119445800795</v>
      </c>
      <c r="E90" s="15">
        <v>96.719192504882798</v>
      </c>
      <c r="F90" s="15">
        <v>96.924400329589801</v>
      </c>
      <c r="G90" s="15">
        <v>97.218612670898395</v>
      </c>
      <c r="H90" s="15">
        <v>97.378257751464801</v>
      </c>
      <c r="I90" s="15">
        <v>96.943516540527312</v>
      </c>
    </row>
    <row r="91" spans="1:9" x14ac:dyDescent="0.25">
      <c r="A91" s="6" t="s">
        <v>276</v>
      </c>
      <c r="B91" s="6" t="s">
        <v>273</v>
      </c>
      <c r="C91" s="6">
        <v>2</v>
      </c>
      <c r="D91" s="15"/>
      <c r="E91" s="15">
        <v>93.145301818847699</v>
      </c>
      <c r="F91" s="15">
        <v>93.463966369628906</v>
      </c>
      <c r="G91" s="15"/>
      <c r="H91" s="15"/>
      <c r="I91" s="15">
        <v>93.30463409423831</v>
      </c>
    </row>
    <row r="92" spans="1:9" x14ac:dyDescent="0.25">
      <c r="A92" s="6" t="s">
        <v>103</v>
      </c>
      <c r="B92" s="6" t="s">
        <v>206</v>
      </c>
      <c r="C92" s="6">
        <v>1</v>
      </c>
      <c r="D92" s="15"/>
      <c r="E92" s="15"/>
      <c r="F92" s="15"/>
      <c r="G92" s="15">
        <v>98.844497680664105</v>
      </c>
      <c r="H92" s="15"/>
      <c r="I92" s="15">
        <v>98.844497680664105</v>
      </c>
    </row>
    <row r="93" spans="1:9" x14ac:dyDescent="0.25">
      <c r="A93" s="6" t="s">
        <v>69</v>
      </c>
      <c r="B93" s="6" t="s">
        <v>91</v>
      </c>
      <c r="C93" s="6">
        <v>1</v>
      </c>
      <c r="D93" s="15"/>
      <c r="E93" s="15"/>
      <c r="F93" s="15"/>
      <c r="G93" s="15">
        <v>99.730056762695298</v>
      </c>
      <c r="H93" s="15"/>
      <c r="I93" s="15">
        <v>99.730056762695298</v>
      </c>
    </row>
    <row r="94" spans="1:9" x14ac:dyDescent="0.25">
      <c r="A94" s="6" t="s">
        <v>1</v>
      </c>
      <c r="B94" s="6" t="s">
        <v>388</v>
      </c>
      <c r="C94" s="6">
        <v>1</v>
      </c>
      <c r="D94" s="15"/>
      <c r="E94" s="15"/>
      <c r="F94" s="15"/>
      <c r="G94" s="15">
        <v>73.215591430664105</v>
      </c>
      <c r="H94" s="15"/>
      <c r="I94" s="15">
        <v>73.215591430664105</v>
      </c>
    </row>
    <row r="95" spans="1:9" x14ac:dyDescent="0.25">
      <c r="A95" s="6" t="s">
        <v>144</v>
      </c>
      <c r="B95" s="6" t="s">
        <v>307</v>
      </c>
      <c r="C95" s="6">
        <v>1</v>
      </c>
      <c r="D95" s="15"/>
      <c r="E95" s="15"/>
      <c r="F95" s="15">
        <v>95.328628540039105</v>
      </c>
      <c r="G95" s="15"/>
      <c r="H95" s="15"/>
      <c r="I95" s="15">
        <v>95.328628540039105</v>
      </c>
    </row>
    <row r="96" spans="1:9" x14ac:dyDescent="0.25">
      <c r="A96" s="6" t="s">
        <v>241</v>
      </c>
      <c r="B96" s="6" t="s">
        <v>108</v>
      </c>
      <c r="C96" s="6">
        <v>1</v>
      </c>
      <c r="D96" s="15"/>
      <c r="E96" s="15"/>
      <c r="F96" s="15"/>
      <c r="G96" s="15">
        <v>60.697181701660199</v>
      </c>
      <c r="H96" s="15"/>
      <c r="I96" s="15">
        <v>60.697181701660199</v>
      </c>
    </row>
    <row r="97" spans="1:9" x14ac:dyDescent="0.25">
      <c r="A97" s="6" t="s">
        <v>356</v>
      </c>
      <c r="B97" s="6" t="s">
        <v>242</v>
      </c>
      <c r="C97" s="6">
        <v>1</v>
      </c>
      <c r="D97" s="15"/>
      <c r="E97" s="15"/>
      <c r="F97" s="15">
        <v>51.900421142578097</v>
      </c>
      <c r="G97" s="15"/>
      <c r="H97" s="15"/>
      <c r="I97" s="15">
        <v>51.900421142578097</v>
      </c>
    </row>
    <row r="98" spans="1:9" x14ac:dyDescent="0.25">
      <c r="A98" s="6" t="s">
        <v>165</v>
      </c>
      <c r="B98" s="6" t="s">
        <v>382</v>
      </c>
      <c r="C98" s="6">
        <v>2</v>
      </c>
      <c r="D98" s="15">
        <v>96.825492858886705</v>
      </c>
      <c r="E98" s="15">
        <v>97.049560546875</v>
      </c>
      <c r="F98" s="15">
        <v>97.202217102050795</v>
      </c>
      <c r="G98" s="15">
        <v>97.344856262207003</v>
      </c>
      <c r="H98" s="15">
        <v>97.479583740234403</v>
      </c>
      <c r="I98" s="15">
        <v>97.180342102050787</v>
      </c>
    </row>
    <row r="99" spans="1:9" x14ac:dyDescent="0.25">
      <c r="A99" s="6" t="s">
        <v>353</v>
      </c>
      <c r="B99" s="6" t="s">
        <v>87</v>
      </c>
      <c r="C99" s="6">
        <v>1</v>
      </c>
      <c r="D99" s="15"/>
      <c r="E99" s="15"/>
      <c r="F99" s="15"/>
      <c r="G99" s="15">
        <v>43.206329345703097</v>
      </c>
      <c r="H99" s="15"/>
      <c r="I99" s="15">
        <v>43.206329345703097</v>
      </c>
    </row>
    <row r="100" spans="1:9" x14ac:dyDescent="0.25">
      <c r="A100" s="6" t="s">
        <v>110</v>
      </c>
      <c r="B100" s="6" t="s">
        <v>248</v>
      </c>
      <c r="C100" s="6">
        <v>1</v>
      </c>
      <c r="D100" s="15">
        <v>87.9698486328125</v>
      </c>
      <c r="E100" s="15">
        <v>88.141769409179702</v>
      </c>
      <c r="F100" s="15">
        <v>88.482711791992202</v>
      </c>
      <c r="G100" s="15">
        <v>89.008598327636705</v>
      </c>
      <c r="H100" s="15">
        <v>89.137916564941406</v>
      </c>
      <c r="I100" s="15">
        <v>88.548168945312497</v>
      </c>
    </row>
    <row r="101" spans="1:9" x14ac:dyDescent="0.25">
      <c r="A101" s="6" t="s">
        <v>70</v>
      </c>
      <c r="B101" s="6" t="s">
        <v>169</v>
      </c>
      <c r="C101" s="6">
        <v>1</v>
      </c>
      <c r="D101" s="15"/>
      <c r="E101" s="15">
        <v>98.841506958007798</v>
      </c>
      <c r="F101" s="15"/>
      <c r="G101" s="15"/>
      <c r="H101" s="15">
        <v>99.482528686523395</v>
      </c>
      <c r="I101" s="15">
        <v>99.162017822265597</v>
      </c>
    </row>
    <row r="102" spans="1:9" x14ac:dyDescent="0.25">
      <c r="A102" s="6" t="s">
        <v>113</v>
      </c>
      <c r="B102" s="6" t="s">
        <v>46</v>
      </c>
      <c r="C102" s="6">
        <v>1</v>
      </c>
      <c r="D102" s="15"/>
      <c r="E102" s="15"/>
      <c r="F102" s="15"/>
      <c r="G102" s="15">
        <v>34.522758483886697</v>
      </c>
      <c r="H102" s="15"/>
      <c r="I102" s="15">
        <v>34.522758483886697</v>
      </c>
    </row>
    <row r="103" spans="1:9" x14ac:dyDescent="0.25">
      <c r="A103" s="6" t="s">
        <v>79</v>
      </c>
      <c r="B103" s="6" t="s">
        <v>36</v>
      </c>
      <c r="C103" s="6">
        <v>1</v>
      </c>
      <c r="D103" s="15"/>
      <c r="E103" s="15"/>
      <c r="F103" s="15"/>
      <c r="G103" s="15">
        <v>92.816642761230497</v>
      </c>
      <c r="H103" s="15"/>
      <c r="I103" s="15">
        <v>92.816642761230497</v>
      </c>
    </row>
    <row r="104" spans="1:9" x14ac:dyDescent="0.25">
      <c r="A104" s="6" t="s">
        <v>74</v>
      </c>
      <c r="B104" s="6" t="s">
        <v>357</v>
      </c>
      <c r="C104" s="6">
        <v>1</v>
      </c>
      <c r="D104" s="15"/>
      <c r="E104" s="15"/>
      <c r="F104" s="15"/>
      <c r="G104" s="15">
        <v>94.383270263671903</v>
      </c>
      <c r="H104" s="15"/>
      <c r="I104" s="15">
        <v>94.383270263671903</v>
      </c>
    </row>
    <row r="105" spans="1:9" x14ac:dyDescent="0.25">
      <c r="A105" s="6" t="s">
        <v>337</v>
      </c>
      <c r="B105" s="6" t="s">
        <v>414</v>
      </c>
      <c r="C105" s="6">
        <v>1</v>
      </c>
      <c r="D105" s="15"/>
      <c r="E105" s="15"/>
      <c r="F105" s="15"/>
      <c r="G105" s="15">
        <v>88.419380187988295</v>
      </c>
      <c r="H105" s="15"/>
      <c r="I105" s="15">
        <v>88.419380187988295</v>
      </c>
    </row>
    <row r="106" spans="1:9" x14ac:dyDescent="0.25">
      <c r="A106" s="6" t="s">
        <v>27</v>
      </c>
      <c r="B106" s="6" t="s">
        <v>304</v>
      </c>
      <c r="C106" s="6">
        <v>1</v>
      </c>
      <c r="D106" s="15"/>
      <c r="E106" s="15"/>
      <c r="F106" s="15"/>
      <c r="G106" s="15">
        <v>95.867706298828097</v>
      </c>
      <c r="H106" s="15"/>
      <c r="I106" s="15">
        <v>95.867706298828097</v>
      </c>
    </row>
    <row r="107" spans="1:9" x14ac:dyDescent="0.25">
      <c r="A107" s="6" t="s">
        <v>187</v>
      </c>
      <c r="B107" s="6" t="s">
        <v>314</v>
      </c>
      <c r="C107" s="6">
        <v>1</v>
      </c>
      <c r="D107" s="15">
        <v>26.0029907226563</v>
      </c>
      <c r="E107" s="15">
        <v>22.311550140380898</v>
      </c>
      <c r="F107" s="15"/>
      <c r="G107" s="15"/>
      <c r="H107" s="15"/>
      <c r="I107" s="15">
        <v>24.157270431518597</v>
      </c>
    </row>
    <row r="108" spans="1:9" x14ac:dyDescent="0.25">
      <c r="A108" s="6" t="s">
        <v>238</v>
      </c>
      <c r="B108" s="6" t="s">
        <v>339</v>
      </c>
      <c r="C108" s="6">
        <v>1</v>
      </c>
      <c r="D108" s="15">
        <v>63.745620727539098</v>
      </c>
      <c r="E108" s="15"/>
      <c r="F108" s="15"/>
      <c r="G108" s="15"/>
      <c r="H108" s="15">
        <v>66.537078857421903</v>
      </c>
      <c r="I108" s="15">
        <v>65.141349792480497</v>
      </c>
    </row>
    <row r="109" spans="1:9" x14ac:dyDescent="0.25">
      <c r="A109" s="6" t="s">
        <v>349</v>
      </c>
      <c r="B109" s="6" t="s">
        <v>133</v>
      </c>
      <c r="C109" s="6">
        <v>1</v>
      </c>
      <c r="D109" s="15">
        <v>92.868309020996094</v>
      </c>
      <c r="E109" s="15"/>
      <c r="F109" s="15"/>
      <c r="G109" s="15">
        <v>93.767761230468807</v>
      </c>
      <c r="H109" s="15"/>
      <c r="I109" s="15">
        <v>93.31803512573245</v>
      </c>
    </row>
    <row r="110" spans="1:9" x14ac:dyDescent="0.25">
      <c r="A110" s="6" t="s">
        <v>129</v>
      </c>
      <c r="B110" s="6" t="s">
        <v>332</v>
      </c>
      <c r="C110" s="6">
        <v>1</v>
      </c>
      <c r="D110" s="15"/>
      <c r="E110" s="15"/>
      <c r="F110" s="15"/>
      <c r="G110" s="15">
        <v>68.066833496093807</v>
      </c>
      <c r="H110" s="15"/>
      <c r="I110" s="15">
        <v>68.066833496093807</v>
      </c>
    </row>
    <row r="111" spans="1:9" x14ac:dyDescent="0.25">
      <c r="A111" s="6" t="s">
        <v>217</v>
      </c>
      <c r="B111" s="6" t="s">
        <v>419</v>
      </c>
      <c r="C111" s="6">
        <v>1</v>
      </c>
      <c r="D111" s="15"/>
      <c r="E111" s="15"/>
      <c r="F111" s="15"/>
      <c r="G111" s="15">
        <v>99.414367675781307</v>
      </c>
      <c r="H111" s="15"/>
      <c r="I111" s="15">
        <v>99.414367675781307</v>
      </c>
    </row>
    <row r="112" spans="1:9" x14ac:dyDescent="0.25">
      <c r="A112" s="6" t="s">
        <v>227</v>
      </c>
      <c r="B112" s="6" t="s">
        <v>250</v>
      </c>
      <c r="C112" s="6">
        <v>1</v>
      </c>
      <c r="D112" s="15">
        <v>95.601417541503906</v>
      </c>
      <c r="E112" s="15">
        <v>96.167327880859403</v>
      </c>
      <c r="F112" s="15">
        <v>96.150527954101605</v>
      </c>
      <c r="G112" s="15"/>
      <c r="H112" s="15">
        <v>96.742210388183594</v>
      </c>
      <c r="I112" s="15">
        <v>96.165370941162124</v>
      </c>
    </row>
    <row r="113" spans="1:9" x14ac:dyDescent="0.25">
      <c r="A113" s="6" t="s">
        <v>371</v>
      </c>
      <c r="B113" s="6" t="s">
        <v>21</v>
      </c>
      <c r="C113" s="6">
        <v>1</v>
      </c>
      <c r="D113" s="15">
        <v>77.887229919433594</v>
      </c>
      <c r="E113" s="15"/>
      <c r="F113" s="15"/>
      <c r="G113" s="15"/>
      <c r="H113" s="15"/>
      <c r="I113" s="15">
        <v>77.887229919433594</v>
      </c>
    </row>
    <row r="114" spans="1:9" x14ac:dyDescent="0.25">
      <c r="A114" s="6" t="s">
        <v>417</v>
      </c>
      <c r="B114" s="6" t="s">
        <v>194</v>
      </c>
      <c r="C114" s="6">
        <v>1</v>
      </c>
      <c r="D114" s="15"/>
      <c r="E114" s="15"/>
      <c r="F114" s="15"/>
      <c r="G114" s="15">
        <v>76.527496337890597</v>
      </c>
      <c r="H114" s="15"/>
      <c r="I114" s="15">
        <v>76.527496337890597</v>
      </c>
    </row>
    <row r="115" spans="1:9" x14ac:dyDescent="0.25">
      <c r="A115" s="6" t="s">
        <v>402</v>
      </c>
      <c r="B115" s="6" t="s">
        <v>218</v>
      </c>
      <c r="C115" s="6">
        <v>1</v>
      </c>
      <c r="D115" s="15">
        <v>98.523872375488295</v>
      </c>
      <c r="E115" s="15">
        <v>98.561470031738295</v>
      </c>
      <c r="F115" s="15">
        <v>98.61572265625</v>
      </c>
      <c r="G115" s="15">
        <v>98.703857421875</v>
      </c>
      <c r="H115" s="15">
        <v>98.770347595214801</v>
      </c>
      <c r="I115" s="15">
        <v>98.635054016113273</v>
      </c>
    </row>
    <row r="116" spans="1:9" x14ac:dyDescent="0.25">
      <c r="A116" s="6" t="s">
        <v>49</v>
      </c>
      <c r="B116" s="6" t="s">
        <v>285</v>
      </c>
      <c r="C116" s="6">
        <v>1</v>
      </c>
      <c r="D116" s="15">
        <v>99.983833312988295</v>
      </c>
      <c r="E116" s="15">
        <v>99.986572265625</v>
      </c>
      <c r="F116" s="15"/>
      <c r="G116" s="15">
        <v>99.992889404296903</v>
      </c>
      <c r="H116" s="15">
        <v>99.999946594238295</v>
      </c>
      <c r="I116" s="15">
        <v>99.990810394287109</v>
      </c>
    </row>
    <row r="117" spans="1:9" x14ac:dyDescent="0.25">
      <c r="A117" s="6" t="s">
        <v>342</v>
      </c>
      <c r="B117" s="6" t="s">
        <v>225</v>
      </c>
      <c r="C117" s="6">
        <v>1</v>
      </c>
      <c r="D117" s="15">
        <v>96.605216979980497</v>
      </c>
      <c r="E117" s="15">
        <v>97.127090454101605</v>
      </c>
      <c r="F117" s="15"/>
      <c r="G117" s="15"/>
      <c r="H117" s="15"/>
      <c r="I117" s="15">
        <v>96.866153717041044</v>
      </c>
    </row>
    <row r="118" spans="1:9" x14ac:dyDescent="0.25">
      <c r="A118" s="6" t="s">
        <v>395</v>
      </c>
      <c r="B118" s="6" t="s">
        <v>16</v>
      </c>
      <c r="C118" s="6">
        <v>1</v>
      </c>
      <c r="D118" s="15"/>
      <c r="E118" s="15"/>
      <c r="F118" s="15"/>
      <c r="G118" s="15"/>
      <c r="H118" s="15">
        <v>95.753868103027301</v>
      </c>
      <c r="I118" s="15">
        <v>95.753868103027301</v>
      </c>
    </row>
    <row r="119" spans="1:9" x14ac:dyDescent="0.25">
      <c r="A119" s="6" t="s">
        <v>183</v>
      </c>
      <c r="B119" s="6" t="s">
        <v>97</v>
      </c>
      <c r="C119" s="6">
        <v>1</v>
      </c>
      <c r="D119" s="15"/>
      <c r="E119" s="15"/>
      <c r="F119" s="15"/>
      <c r="G119" s="15">
        <v>87.506309509277301</v>
      </c>
      <c r="H119" s="15"/>
      <c r="I119" s="15">
        <v>87.506309509277301</v>
      </c>
    </row>
    <row r="120" spans="1:9" x14ac:dyDescent="0.25">
      <c r="A120" s="6" t="s">
        <v>128</v>
      </c>
      <c r="B120" s="6" t="s">
        <v>281</v>
      </c>
      <c r="C120" s="6">
        <v>1</v>
      </c>
      <c r="D120" s="15"/>
      <c r="E120" s="15"/>
      <c r="F120" s="15"/>
      <c r="G120" s="15">
        <v>99.095771789550795</v>
      </c>
      <c r="H120" s="15"/>
      <c r="I120" s="15">
        <v>99.095771789550795</v>
      </c>
    </row>
    <row r="121" spans="1:9" x14ac:dyDescent="0.25">
      <c r="A121" s="6" t="s">
        <v>28</v>
      </c>
      <c r="B121" s="6" t="s">
        <v>68</v>
      </c>
      <c r="C121" s="6">
        <v>1</v>
      </c>
      <c r="D121" s="15">
        <v>94.367919921875</v>
      </c>
      <c r="E121" s="15"/>
      <c r="F121" s="15">
        <v>87.046669006347699</v>
      </c>
      <c r="G121" s="15"/>
      <c r="H121" s="15">
        <v>95.022972106933594</v>
      </c>
      <c r="I121" s="15">
        <v>92.145853678385436</v>
      </c>
    </row>
    <row r="122" spans="1:9" x14ac:dyDescent="0.25">
      <c r="A122" s="6" t="s">
        <v>261</v>
      </c>
      <c r="B122" s="6" t="s">
        <v>274</v>
      </c>
      <c r="C122" s="6">
        <v>1</v>
      </c>
      <c r="D122" s="15"/>
      <c r="E122" s="15"/>
      <c r="F122" s="15"/>
      <c r="G122" s="15">
        <v>86.747962951660199</v>
      </c>
      <c r="H122" s="15"/>
      <c r="I122" s="15">
        <v>86.747962951660199</v>
      </c>
    </row>
  </sheetData>
  <autoFilter ref="A1:I122" xr:uid="{6A9C6982-E6B1-4893-B54F-02538175B4A0}"/>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869AD-F6E3-47F7-BEF2-BF238DFCC2D0}">
  <dimension ref="A1:AL214"/>
  <sheetViews>
    <sheetView showGridLines="0" zoomScaleNormal="100" workbookViewId="0">
      <selection activeCell="D219" sqref="D219"/>
    </sheetView>
  </sheetViews>
  <sheetFormatPr defaultColWidth="8.7109375" defaultRowHeight="15.75" x14ac:dyDescent="0.25"/>
  <cols>
    <col min="1" max="1" width="27.5703125" style="3" bestFit="1" customWidth="1"/>
    <col min="2" max="2" width="14.85546875" style="3" customWidth="1"/>
    <col min="3" max="3" width="27.5703125" style="3" customWidth="1"/>
    <col min="4" max="4" width="28.42578125" style="3" bestFit="1" customWidth="1"/>
    <col min="5" max="8" width="14.5703125" style="3" customWidth="1"/>
    <col min="9" max="9" width="16.42578125" style="4" customWidth="1"/>
    <col min="10" max="16384" width="8.7109375" style="3"/>
  </cols>
  <sheetData>
    <row r="1" spans="1:38" s="1" customFormat="1" ht="16.5" thickBot="1" x14ac:dyDescent="0.3">
      <c r="A1" s="1" t="s">
        <v>245</v>
      </c>
      <c r="B1" s="2" t="s">
        <v>105</v>
      </c>
      <c r="C1" s="1" t="s">
        <v>425</v>
      </c>
      <c r="D1" s="1" t="s">
        <v>383</v>
      </c>
      <c r="E1" s="1" t="s">
        <v>453</v>
      </c>
      <c r="F1" s="1" t="s">
        <v>454</v>
      </c>
      <c r="G1" s="1" t="s">
        <v>455</v>
      </c>
      <c r="H1" s="1" t="s">
        <v>456</v>
      </c>
      <c r="I1" s="5" t="s">
        <v>457</v>
      </c>
    </row>
    <row r="2" spans="1:38" x14ac:dyDescent="0.25">
      <c r="A2" s="3" t="s">
        <v>10</v>
      </c>
      <c r="B2" s="3" t="s">
        <v>345</v>
      </c>
      <c r="C2" s="3">
        <v>1</v>
      </c>
      <c r="D2" s="3" t="s">
        <v>412</v>
      </c>
      <c r="E2" s="4">
        <v>512.01277812935655</v>
      </c>
      <c r="F2" s="4">
        <v>516.67986221054309</v>
      </c>
      <c r="G2" s="4">
        <v>485.66841872980785</v>
      </c>
      <c r="H2" s="4">
        <v>494.17934988602889</v>
      </c>
      <c r="I2" s="4">
        <v>516.74787080755777</v>
      </c>
    </row>
    <row r="3" spans="1:38" x14ac:dyDescent="0.25">
      <c r="A3" s="3" t="s">
        <v>117</v>
      </c>
      <c r="B3" s="3" t="s">
        <v>406</v>
      </c>
      <c r="C3" s="3">
        <v>1</v>
      </c>
      <c r="D3" s="3" t="s">
        <v>412</v>
      </c>
      <c r="E3" s="4">
        <v>4124.0553898627204</v>
      </c>
      <c r="F3" s="4">
        <v>4531.0193737688978</v>
      </c>
      <c r="G3" s="4">
        <v>5287.6636944691336</v>
      </c>
      <c r="H3" s="4">
        <v>5395.6595318537547</v>
      </c>
      <c r="I3" s="4">
        <v>5246.2923063479257</v>
      </c>
      <c r="AL3" s="3" t="s">
        <v>424</v>
      </c>
    </row>
    <row r="4" spans="1:38" x14ac:dyDescent="0.25">
      <c r="A4" s="3" t="s">
        <v>397</v>
      </c>
      <c r="B4" s="3" t="s">
        <v>149</v>
      </c>
      <c r="C4" s="3">
        <v>1</v>
      </c>
      <c r="D4" s="3" t="s">
        <v>412</v>
      </c>
      <c r="E4" s="4">
        <v>3946.4524471253653</v>
      </c>
      <c r="F4" s="4">
        <v>4109.698216957273</v>
      </c>
      <c r="G4" s="4">
        <v>4142.0185584291658</v>
      </c>
      <c r="H4" s="4">
        <v>3989.6682764523566</v>
      </c>
      <c r="I4" s="4">
        <v>3306.8582083810356</v>
      </c>
      <c r="AK4" s="3">
        <v>1</v>
      </c>
      <c r="AL4" s="3">
        <f>COUNTIF($C$2:$C$211,1)</f>
        <v>161</v>
      </c>
    </row>
    <row r="5" spans="1:38" x14ac:dyDescent="0.25">
      <c r="A5" s="3" t="s">
        <v>178</v>
      </c>
      <c r="B5" s="3" t="s">
        <v>121</v>
      </c>
      <c r="C5" s="3">
        <v>1</v>
      </c>
      <c r="D5" s="3" t="s">
        <v>412</v>
      </c>
      <c r="E5" s="4">
        <v>12038.249699492277</v>
      </c>
      <c r="F5" s="4">
        <v>11003.829764280705</v>
      </c>
      <c r="G5" s="4">
        <v>11521.609779845297</v>
      </c>
      <c r="H5" s="4">
        <v>11715.360138848713</v>
      </c>
      <c r="I5" s="4">
        <v>12844.900990995888</v>
      </c>
      <c r="AK5" s="3">
        <v>2</v>
      </c>
      <c r="AL5" s="3">
        <f>COUNTIF($C$2:$C$211,2)</f>
        <v>41</v>
      </c>
    </row>
    <row r="6" spans="1:38" x14ac:dyDescent="0.25">
      <c r="A6" s="3" t="s">
        <v>354</v>
      </c>
      <c r="B6" s="3" t="s">
        <v>143</v>
      </c>
      <c r="C6" s="3">
        <v>2</v>
      </c>
      <c r="D6" s="3" t="s">
        <v>412</v>
      </c>
      <c r="E6" s="4">
        <v>37475.63505875261</v>
      </c>
      <c r="F6" s="4">
        <v>38964.90447826498</v>
      </c>
      <c r="G6" s="4">
        <v>41791.969837241115</v>
      </c>
      <c r="H6" s="4">
        <v>40897.330872866914</v>
      </c>
      <c r="I6" s="9">
        <v>36974</v>
      </c>
      <c r="AK6" s="3">
        <v>3</v>
      </c>
      <c r="AL6" s="3">
        <f>COUNTIF($C$2:$C$211,3)</f>
        <v>8</v>
      </c>
    </row>
    <row r="7" spans="1:38" x14ac:dyDescent="0.25">
      <c r="A7" s="3" t="s">
        <v>188</v>
      </c>
      <c r="B7" s="3" t="s">
        <v>166</v>
      </c>
      <c r="C7" s="3">
        <v>1</v>
      </c>
      <c r="D7" s="3" t="s">
        <v>412</v>
      </c>
      <c r="E7" s="4">
        <v>3506.0731281883218</v>
      </c>
      <c r="F7" s="4">
        <v>4095.8100568706991</v>
      </c>
      <c r="G7" s="4">
        <v>3289.6439947667841</v>
      </c>
      <c r="H7" s="4">
        <v>2809.6260883912914</v>
      </c>
      <c r="I7" s="4">
        <v>1776.1668678953081</v>
      </c>
    </row>
    <row r="8" spans="1:38" x14ac:dyDescent="0.25">
      <c r="A8" s="3" t="s">
        <v>88</v>
      </c>
      <c r="B8" s="3" t="s">
        <v>6</v>
      </c>
      <c r="C8" s="3">
        <v>1</v>
      </c>
      <c r="D8" s="3" t="s">
        <v>412</v>
      </c>
      <c r="E8" s="4">
        <v>15198.742966411184</v>
      </c>
      <c r="F8" s="4">
        <v>15383.576397985618</v>
      </c>
      <c r="G8" s="4">
        <v>16679.591662454503</v>
      </c>
      <c r="H8" s="4">
        <v>17376.649676500369</v>
      </c>
      <c r="I8" s="4">
        <v>13992.744480449732</v>
      </c>
    </row>
    <row r="9" spans="1:38" x14ac:dyDescent="0.25">
      <c r="A9" s="3" t="s">
        <v>124</v>
      </c>
      <c r="B9" s="3" t="s">
        <v>55</v>
      </c>
      <c r="C9" s="3">
        <v>1</v>
      </c>
      <c r="D9" s="3" t="s">
        <v>412</v>
      </c>
      <c r="E9" s="4">
        <v>12790.242473244707</v>
      </c>
      <c r="F9" s="4">
        <v>14613.041824657957</v>
      </c>
      <c r="G9" s="4">
        <v>11795.159386628686</v>
      </c>
      <c r="H9" s="4">
        <v>10056.637940264993</v>
      </c>
      <c r="I9" s="4">
        <v>8579.017773156831</v>
      </c>
    </row>
    <row r="10" spans="1:38" x14ac:dyDescent="0.25">
      <c r="A10" s="3" t="s">
        <v>203</v>
      </c>
      <c r="B10" s="3" t="s">
        <v>400</v>
      </c>
      <c r="C10" s="3">
        <v>1</v>
      </c>
      <c r="D10" s="3" t="s">
        <v>412</v>
      </c>
      <c r="E10" s="4">
        <v>3591.8280522163859</v>
      </c>
      <c r="F10" s="4">
        <v>3914.5278543669579</v>
      </c>
      <c r="G10" s="4">
        <v>4220.5403207914524</v>
      </c>
      <c r="H10" s="4">
        <v>4604.6463235569481</v>
      </c>
      <c r="I10" s="4">
        <v>4266.0180742094572</v>
      </c>
    </row>
    <row r="11" spans="1:38" x14ac:dyDescent="0.25">
      <c r="A11" s="3" t="s">
        <v>300</v>
      </c>
      <c r="B11" s="3" t="s">
        <v>211</v>
      </c>
      <c r="C11" s="3">
        <v>2</v>
      </c>
      <c r="D11" s="3" t="s">
        <v>412</v>
      </c>
      <c r="E11" s="4">
        <v>28452.170614679635</v>
      </c>
      <c r="F11" s="4">
        <v>29350.805018913692</v>
      </c>
      <c r="G11" s="4">
        <v>30253.27935801951</v>
      </c>
      <c r="H11" s="10">
        <v>30858.344945179902</v>
      </c>
      <c r="I11" s="10">
        <v>31475.511844083499</v>
      </c>
    </row>
    <row r="12" spans="1:38" x14ac:dyDescent="0.25">
      <c r="A12" s="3" t="s">
        <v>37</v>
      </c>
      <c r="B12" s="3" t="s">
        <v>320</v>
      </c>
      <c r="C12" s="3">
        <v>2</v>
      </c>
      <c r="D12" s="3" t="s">
        <v>412</v>
      </c>
      <c r="E12" s="4">
        <v>49881.763714046559</v>
      </c>
      <c r="F12" s="4">
        <v>53934.250175046269</v>
      </c>
      <c r="G12" s="4">
        <v>57180.779400161351</v>
      </c>
      <c r="H12" s="4">
        <v>54875.285956335065</v>
      </c>
      <c r="I12" s="4">
        <v>51692.8427477695</v>
      </c>
    </row>
    <row r="13" spans="1:38" x14ac:dyDescent="0.25">
      <c r="A13" s="3" t="s">
        <v>85</v>
      </c>
      <c r="B13" s="3" t="s">
        <v>252</v>
      </c>
      <c r="C13" s="3">
        <v>2</v>
      </c>
      <c r="D13" s="3" t="s">
        <v>412</v>
      </c>
      <c r="E13" s="4">
        <v>45276.83143516929</v>
      </c>
      <c r="F13" s="4">
        <v>47312.006233219894</v>
      </c>
      <c r="G13" s="4">
        <v>51461.433215008226</v>
      </c>
      <c r="H13" s="4">
        <v>50114.401109972823</v>
      </c>
      <c r="I13" s="4">
        <v>48586.801321323757</v>
      </c>
    </row>
    <row r="14" spans="1:38" x14ac:dyDescent="0.25">
      <c r="A14" s="3" t="s">
        <v>269</v>
      </c>
      <c r="B14" s="3" t="s">
        <v>334</v>
      </c>
      <c r="C14" s="3">
        <v>1</v>
      </c>
      <c r="D14" s="3" t="s">
        <v>412</v>
      </c>
      <c r="E14" s="4">
        <v>3880.7387308955604</v>
      </c>
      <c r="F14" s="4">
        <v>4147.0897156917072</v>
      </c>
      <c r="G14" s="4">
        <v>4739.8417102839276</v>
      </c>
      <c r="H14" s="4">
        <v>4805.7537176591732</v>
      </c>
      <c r="I14" s="4">
        <v>4221.4074784784843</v>
      </c>
    </row>
    <row r="15" spans="1:38" x14ac:dyDescent="0.25">
      <c r="A15" s="3" t="s">
        <v>106</v>
      </c>
      <c r="B15" s="3" t="s">
        <v>126</v>
      </c>
      <c r="C15" s="3">
        <v>2</v>
      </c>
      <c r="D15" s="3" t="s">
        <v>412</v>
      </c>
      <c r="E15" s="4">
        <v>31732.919139613095</v>
      </c>
      <c r="F15" s="4">
        <v>32376.509172257163</v>
      </c>
      <c r="G15" s="4">
        <v>33290.02813541302</v>
      </c>
      <c r="H15" s="4">
        <v>33799.417694089134</v>
      </c>
      <c r="I15" s="4">
        <v>25194.025144438114</v>
      </c>
    </row>
    <row r="16" spans="1:38" x14ac:dyDescent="0.25">
      <c r="A16" s="3" t="s">
        <v>233</v>
      </c>
      <c r="B16" s="3" t="s">
        <v>306</v>
      </c>
      <c r="C16" s="3">
        <v>1</v>
      </c>
      <c r="D16" s="3" t="s">
        <v>412</v>
      </c>
      <c r="E16" s="4">
        <v>22608.452562367271</v>
      </c>
      <c r="F16" s="4">
        <v>23742.937342415873</v>
      </c>
      <c r="G16" s="4">
        <v>24085.955988096037</v>
      </c>
      <c r="H16" s="4">
        <v>23551.93008574039</v>
      </c>
      <c r="I16" s="4">
        <v>20409.952804773118</v>
      </c>
    </row>
    <row r="17" spans="1:9" x14ac:dyDescent="0.25">
      <c r="A17" s="3" t="s">
        <v>340</v>
      </c>
      <c r="B17" s="3" t="s">
        <v>138</v>
      </c>
      <c r="C17" s="3">
        <v>1</v>
      </c>
      <c r="D17" s="3" t="s">
        <v>412</v>
      </c>
      <c r="E17" s="4">
        <v>1401.5646351317941</v>
      </c>
      <c r="F17" s="4">
        <v>1563.7678186182645</v>
      </c>
      <c r="G17" s="4">
        <v>1698.1320807871175</v>
      </c>
      <c r="H17" s="4">
        <v>1855.7400942231857</v>
      </c>
      <c r="I17" s="4">
        <v>1961.6137487886015</v>
      </c>
    </row>
    <row r="18" spans="1:9" x14ac:dyDescent="0.25">
      <c r="A18" s="3" t="s">
        <v>24</v>
      </c>
      <c r="B18" s="3" t="s">
        <v>384</v>
      </c>
      <c r="C18" s="3">
        <v>1</v>
      </c>
      <c r="D18" s="3" t="s">
        <v>412</v>
      </c>
      <c r="E18" s="4">
        <v>16900.048285852245</v>
      </c>
      <c r="F18" s="4">
        <v>17391.668908461408</v>
      </c>
      <c r="G18" s="4">
        <v>17745.255372592801</v>
      </c>
      <c r="H18" s="4">
        <v>18148.497845105412</v>
      </c>
      <c r="I18" s="4">
        <v>15373.854703501745</v>
      </c>
    </row>
    <row r="19" spans="1:9" x14ac:dyDescent="0.25">
      <c r="A19" s="3" t="s">
        <v>58</v>
      </c>
      <c r="B19" s="3" t="s">
        <v>107</v>
      </c>
      <c r="C19" s="3">
        <v>1</v>
      </c>
      <c r="D19" s="3" t="s">
        <v>412</v>
      </c>
      <c r="E19" s="4">
        <v>5039.6818862849905</v>
      </c>
      <c r="F19" s="4">
        <v>5785.6706725406821</v>
      </c>
      <c r="G19" s="4">
        <v>6360.0624730128375</v>
      </c>
      <c r="H19" s="4">
        <v>6837.7178260635119</v>
      </c>
      <c r="I19" s="4">
        <v>6424.1521764272229</v>
      </c>
    </row>
    <row r="20" spans="1:9" x14ac:dyDescent="0.25">
      <c r="A20" s="3" t="s">
        <v>226</v>
      </c>
      <c r="B20" s="3" t="s">
        <v>392</v>
      </c>
      <c r="C20" s="3">
        <v>2</v>
      </c>
      <c r="D20" s="3" t="s">
        <v>412</v>
      </c>
      <c r="E20" s="4">
        <v>41984.103033560918</v>
      </c>
      <c r="F20" s="4">
        <v>44089.310087511847</v>
      </c>
      <c r="G20" s="4">
        <v>47519.553096894313</v>
      </c>
      <c r="H20" s="4">
        <v>46591.491606739604</v>
      </c>
      <c r="I20" s="4">
        <v>45159.34822297169</v>
      </c>
    </row>
    <row r="21" spans="1:9" x14ac:dyDescent="0.25">
      <c r="A21" s="3" t="s">
        <v>290</v>
      </c>
      <c r="B21" s="3" t="s">
        <v>214</v>
      </c>
      <c r="C21" s="3">
        <v>1</v>
      </c>
      <c r="D21" s="3" t="s">
        <v>412</v>
      </c>
      <c r="E21" s="4">
        <v>4856.973248531117</v>
      </c>
      <c r="F21" s="4">
        <v>4945.8576986722637</v>
      </c>
      <c r="G21" s="4">
        <v>5001.4221566343313</v>
      </c>
      <c r="H21" s="4">
        <v>5078.809944417716</v>
      </c>
      <c r="I21" s="4">
        <v>4115.1770079562193</v>
      </c>
    </row>
    <row r="22" spans="1:9" x14ac:dyDescent="0.25">
      <c r="A22" s="3" t="s">
        <v>422</v>
      </c>
      <c r="B22" s="3" t="s">
        <v>162</v>
      </c>
      <c r="C22" s="3">
        <v>1</v>
      </c>
      <c r="D22" s="3" t="s">
        <v>412</v>
      </c>
      <c r="E22" s="4">
        <v>1087.2873314854749</v>
      </c>
      <c r="F22" s="4">
        <v>1136.5938717844781</v>
      </c>
      <c r="G22" s="4">
        <v>1241.825298009576</v>
      </c>
      <c r="H22" s="4">
        <v>1219.515505969046</v>
      </c>
      <c r="I22" s="4">
        <v>1291.0409721544083</v>
      </c>
    </row>
    <row r="23" spans="1:9" x14ac:dyDescent="0.25">
      <c r="A23" s="3" t="s">
        <v>390</v>
      </c>
      <c r="B23" s="3" t="s">
        <v>358</v>
      </c>
      <c r="C23" s="3">
        <v>3</v>
      </c>
      <c r="D23" s="3" t="s">
        <v>412</v>
      </c>
      <c r="E23" s="4">
        <v>106885.87848932676</v>
      </c>
      <c r="F23" s="4">
        <v>111820.58146634728</v>
      </c>
      <c r="G23" s="4">
        <v>113023.18559426775</v>
      </c>
      <c r="H23" s="4">
        <v>117098.44632547369</v>
      </c>
      <c r="I23" s="4">
        <v>107079.47983662739</v>
      </c>
    </row>
    <row r="24" spans="1:9" x14ac:dyDescent="0.25">
      <c r="A24" s="3" t="s">
        <v>155</v>
      </c>
      <c r="B24" s="3" t="s">
        <v>76</v>
      </c>
      <c r="C24" s="3">
        <v>1</v>
      </c>
      <c r="D24" s="3" t="s">
        <v>412</v>
      </c>
      <c r="E24" s="4">
        <v>2930.5749227006022</v>
      </c>
      <c r="F24" s="4">
        <v>3286.5967437668182</v>
      </c>
      <c r="G24" s="4">
        <v>3243.477437487184</v>
      </c>
      <c r="H24" s="4">
        <v>3322.8633287193356</v>
      </c>
      <c r="I24" s="4">
        <v>3000.7793270297607</v>
      </c>
    </row>
    <row r="25" spans="1:9" x14ac:dyDescent="0.25">
      <c r="A25" s="3" t="s">
        <v>362</v>
      </c>
      <c r="B25" s="3" t="s">
        <v>270</v>
      </c>
      <c r="C25" s="3">
        <v>1</v>
      </c>
      <c r="D25" s="3" t="s">
        <v>412</v>
      </c>
      <c r="E25" s="4">
        <v>3076.6564398936675</v>
      </c>
      <c r="F25" s="4">
        <v>3351.1243438412539</v>
      </c>
      <c r="G25" s="4">
        <v>3548.5907802137658</v>
      </c>
      <c r="H25" s="4">
        <v>3552.0681432150168</v>
      </c>
      <c r="I25" s="4">
        <v>3133.0998032150396</v>
      </c>
    </row>
    <row r="26" spans="1:9" x14ac:dyDescent="0.25">
      <c r="A26" s="3" t="s">
        <v>65</v>
      </c>
      <c r="B26" s="3" t="s">
        <v>153</v>
      </c>
      <c r="C26" s="3">
        <v>1</v>
      </c>
      <c r="D26" s="3" t="s">
        <v>412</v>
      </c>
      <c r="E26" s="4">
        <v>4994.9715509344378</v>
      </c>
      <c r="F26" s="4">
        <v>5394.2689439138248</v>
      </c>
      <c r="G26" s="4">
        <v>6070.3490812929158</v>
      </c>
      <c r="H26" s="4">
        <v>6119.7623446222196</v>
      </c>
      <c r="I26" s="4">
        <v>6079.7382854483794</v>
      </c>
    </row>
    <row r="27" spans="1:9" x14ac:dyDescent="0.25">
      <c r="A27" s="3" t="s">
        <v>365</v>
      </c>
      <c r="B27" s="3" t="s">
        <v>71</v>
      </c>
      <c r="C27" s="3">
        <v>1</v>
      </c>
      <c r="D27" s="3" t="s">
        <v>412</v>
      </c>
      <c r="E27" s="4">
        <v>6982.9174924130266</v>
      </c>
      <c r="F27" s="4">
        <v>7296.0921415700759</v>
      </c>
      <c r="G27" s="4">
        <v>7503.8785883645951</v>
      </c>
      <c r="H27" s="4">
        <v>7203.0642212299763</v>
      </c>
      <c r="I27" s="4">
        <v>6404.8999315907367</v>
      </c>
    </row>
    <row r="28" spans="1:9" x14ac:dyDescent="0.25">
      <c r="A28" s="3" t="s">
        <v>83</v>
      </c>
      <c r="B28" s="3" t="s">
        <v>9</v>
      </c>
      <c r="C28" s="3">
        <v>1</v>
      </c>
      <c r="D28" s="3" t="s">
        <v>412</v>
      </c>
      <c r="E28" s="4">
        <v>8710.0632899535212</v>
      </c>
      <c r="F28" s="4">
        <v>9928.6758965340505</v>
      </c>
      <c r="G28" s="4">
        <v>9151.3817316153563</v>
      </c>
      <c r="H28" s="4">
        <v>8897.5529658552896</v>
      </c>
      <c r="I28" s="4">
        <v>6796.8445422787727</v>
      </c>
    </row>
    <row r="29" spans="1:9" x14ac:dyDescent="0.25">
      <c r="A29" s="3" t="s">
        <v>297</v>
      </c>
      <c r="B29" s="3" t="s">
        <v>125</v>
      </c>
      <c r="C29" s="3">
        <v>2</v>
      </c>
      <c r="D29" s="3" t="s">
        <v>412</v>
      </c>
      <c r="E29" s="4">
        <v>27158.405653572412</v>
      </c>
      <c r="F29" s="4">
        <v>28571.608291419005</v>
      </c>
      <c r="G29" s="4">
        <v>31628.476256600865</v>
      </c>
      <c r="H29" s="4">
        <v>31085.961925590083</v>
      </c>
      <c r="I29" s="4">
        <v>27442.953827939971</v>
      </c>
    </row>
    <row r="30" spans="1:9" x14ac:dyDescent="0.25">
      <c r="A30" s="3" t="s">
        <v>413</v>
      </c>
      <c r="B30" s="3" t="s">
        <v>45</v>
      </c>
      <c r="C30" s="3">
        <v>1</v>
      </c>
      <c r="D30" s="3" t="s">
        <v>412</v>
      </c>
      <c r="E30" s="4">
        <v>7569.4788147675945</v>
      </c>
      <c r="F30" s="4">
        <v>8366.2932214574757</v>
      </c>
      <c r="G30" s="4">
        <v>9446.7007718551849</v>
      </c>
      <c r="H30" s="4">
        <v>9879.2685331331795</v>
      </c>
      <c r="I30" s="4">
        <v>10079.203381220315</v>
      </c>
    </row>
    <row r="31" spans="1:9" x14ac:dyDescent="0.25">
      <c r="A31" s="3" t="s">
        <v>35</v>
      </c>
      <c r="B31" s="3" t="s">
        <v>311</v>
      </c>
      <c r="C31" s="3">
        <v>1</v>
      </c>
      <c r="D31" s="3" t="s">
        <v>412</v>
      </c>
      <c r="E31" s="4">
        <v>688.25069625819663</v>
      </c>
      <c r="F31" s="4">
        <v>734.99626796052837</v>
      </c>
      <c r="G31" s="4">
        <v>804.50053782151565</v>
      </c>
      <c r="H31" s="4">
        <v>796.11520682767571</v>
      </c>
      <c r="I31" s="4">
        <v>857.93272965022311</v>
      </c>
    </row>
    <row r="32" spans="1:9" x14ac:dyDescent="0.25">
      <c r="A32" s="3" t="s">
        <v>387</v>
      </c>
      <c r="B32" s="3" t="s">
        <v>19</v>
      </c>
      <c r="C32" s="3">
        <v>1</v>
      </c>
      <c r="D32" s="3" t="s">
        <v>412</v>
      </c>
      <c r="E32" s="4">
        <v>260.56522079626973</v>
      </c>
      <c r="F32" s="4">
        <v>253.82635406389485</v>
      </c>
      <c r="G32" s="4">
        <v>238.78346702017285</v>
      </c>
      <c r="H32" s="4">
        <v>228.21358924422691</v>
      </c>
      <c r="I32" s="4">
        <v>238.99072585649617</v>
      </c>
    </row>
    <row r="33" spans="1:9" x14ac:dyDescent="0.25">
      <c r="A33" s="3" t="s">
        <v>95</v>
      </c>
      <c r="B33" s="3" t="s">
        <v>171</v>
      </c>
      <c r="C33" s="3">
        <v>1</v>
      </c>
      <c r="D33" s="3" t="s">
        <v>412</v>
      </c>
      <c r="E33" s="4">
        <v>3130.9987534063594</v>
      </c>
      <c r="F33" s="4">
        <v>3289.9022026128091</v>
      </c>
      <c r="G33" s="4">
        <v>3616.464537497126</v>
      </c>
      <c r="H33" s="4">
        <v>3603.775240584625</v>
      </c>
      <c r="I33" s="4">
        <v>3064.272388428195</v>
      </c>
    </row>
    <row r="34" spans="1:9" x14ac:dyDescent="0.25">
      <c r="A34" s="3" t="s">
        <v>192</v>
      </c>
      <c r="B34" s="3" t="s">
        <v>20</v>
      </c>
      <c r="C34" s="3">
        <v>1</v>
      </c>
      <c r="D34" s="3" t="s">
        <v>412</v>
      </c>
      <c r="E34" s="4">
        <v>1269.5914989524636</v>
      </c>
      <c r="F34" s="4">
        <v>1385.2600661611427</v>
      </c>
      <c r="G34" s="4">
        <v>1512.1269888938416</v>
      </c>
      <c r="H34" s="4">
        <v>1643.1213887653946</v>
      </c>
      <c r="I34" s="4">
        <v>1543.6692575728162</v>
      </c>
    </row>
    <row r="35" spans="1:9" x14ac:dyDescent="0.25">
      <c r="A35" s="3" t="s">
        <v>279</v>
      </c>
      <c r="B35" s="3" t="s">
        <v>2</v>
      </c>
      <c r="C35" s="3">
        <v>1</v>
      </c>
      <c r="D35" s="3" t="s">
        <v>412</v>
      </c>
      <c r="E35" s="4">
        <v>1413.2559568152969</v>
      </c>
      <c r="F35" s="4">
        <v>1469.4474998072417</v>
      </c>
      <c r="G35" s="4">
        <v>1585.2405344554604</v>
      </c>
      <c r="H35" s="4">
        <v>1533.0956880778929</v>
      </c>
      <c r="I35" s="4">
        <v>1537.1302183277348</v>
      </c>
    </row>
    <row r="36" spans="1:9" x14ac:dyDescent="0.25">
      <c r="A36" s="3" t="s">
        <v>205</v>
      </c>
      <c r="B36" s="3" t="s">
        <v>244</v>
      </c>
      <c r="C36" s="3">
        <v>2</v>
      </c>
      <c r="D36" s="3" t="s">
        <v>412</v>
      </c>
      <c r="E36" s="4">
        <v>42315.603705680587</v>
      </c>
      <c r="F36" s="4">
        <v>45129.35643956616</v>
      </c>
      <c r="G36" s="4">
        <v>46548.520360080933</v>
      </c>
      <c r="H36" s="4">
        <v>46338.340956012711</v>
      </c>
      <c r="I36" s="4">
        <v>43294.648163191698</v>
      </c>
    </row>
    <row r="37" spans="1:9" x14ac:dyDescent="0.25">
      <c r="A37" s="3" t="s">
        <v>375</v>
      </c>
      <c r="B37" s="3" t="s">
        <v>394</v>
      </c>
      <c r="C37" s="3">
        <v>3</v>
      </c>
      <c r="D37" s="3" t="s">
        <v>412</v>
      </c>
      <c r="E37" s="4">
        <v>78471.628731526085</v>
      </c>
      <c r="F37" s="4">
        <v>81513.163022497669</v>
      </c>
      <c r="G37" s="4">
        <v>86059.739216845352</v>
      </c>
      <c r="H37" s="4">
        <v>91392.642587516646</v>
      </c>
      <c r="I37" s="4">
        <v>85082.526855547752</v>
      </c>
    </row>
    <row r="38" spans="1:9" x14ac:dyDescent="0.25">
      <c r="A38" s="3" t="s">
        <v>207</v>
      </c>
      <c r="B38" s="3" t="s">
        <v>142</v>
      </c>
      <c r="C38" s="3">
        <v>1</v>
      </c>
      <c r="D38" s="3" t="s">
        <v>412</v>
      </c>
      <c r="E38" s="4">
        <v>402.1916451305018</v>
      </c>
      <c r="F38" s="4">
        <v>450.90065785854716</v>
      </c>
      <c r="G38" s="4">
        <v>475.95381386481267</v>
      </c>
      <c r="H38" s="4">
        <v>467.90803227779787</v>
      </c>
      <c r="I38" s="4">
        <v>492.79587119399002</v>
      </c>
    </row>
    <row r="39" spans="1:9" x14ac:dyDescent="0.25">
      <c r="A39" s="3" t="s">
        <v>187</v>
      </c>
      <c r="B39" s="3" t="s">
        <v>314</v>
      </c>
      <c r="C39" s="3">
        <v>1</v>
      </c>
      <c r="D39" s="3" t="s">
        <v>412</v>
      </c>
      <c r="E39" s="4">
        <v>693.44976744853739</v>
      </c>
      <c r="F39" s="4">
        <v>665.94888485910246</v>
      </c>
      <c r="G39" s="4">
        <v>726.15100708854857</v>
      </c>
      <c r="H39" s="4">
        <v>709.54004317463011</v>
      </c>
      <c r="I39" s="4">
        <v>659.27004497780126</v>
      </c>
    </row>
    <row r="40" spans="1:9" x14ac:dyDescent="0.25">
      <c r="A40" s="3" t="s">
        <v>4</v>
      </c>
      <c r="B40" s="3" t="s">
        <v>262</v>
      </c>
      <c r="C40" s="3">
        <v>1</v>
      </c>
      <c r="D40" s="3" t="s">
        <v>412</v>
      </c>
      <c r="E40" s="4">
        <v>13753.592148509613</v>
      </c>
      <c r="F40" s="4">
        <v>14998.817056321828</v>
      </c>
      <c r="G40" s="4">
        <v>15888.144355396988</v>
      </c>
      <c r="H40" s="4">
        <v>14741.714403993639</v>
      </c>
      <c r="I40" s="4">
        <v>13231.704206938075</v>
      </c>
    </row>
    <row r="41" spans="1:9" x14ac:dyDescent="0.25">
      <c r="A41" s="3" t="s">
        <v>347</v>
      </c>
      <c r="B41" s="3" t="s">
        <v>12</v>
      </c>
      <c r="C41" s="3">
        <v>1</v>
      </c>
      <c r="D41" s="3" t="s">
        <v>412</v>
      </c>
      <c r="E41" s="4">
        <v>8094.3633667519407</v>
      </c>
      <c r="F41" s="4">
        <v>8816.9869045198921</v>
      </c>
      <c r="G41" s="4">
        <v>9905.3420038925342</v>
      </c>
      <c r="H41" s="4">
        <v>10143.838171992053</v>
      </c>
      <c r="I41" s="4">
        <v>10434.775187483907</v>
      </c>
    </row>
    <row r="42" spans="1:9" x14ac:dyDescent="0.25">
      <c r="A42" s="3" t="s">
        <v>176</v>
      </c>
      <c r="B42" s="3" t="s">
        <v>38</v>
      </c>
      <c r="C42" s="3">
        <v>1</v>
      </c>
      <c r="D42" s="3" t="s">
        <v>412</v>
      </c>
      <c r="E42" s="4">
        <v>5870.7779572416475</v>
      </c>
      <c r="F42" s="4">
        <v>6376.7067155260083</v>
      </c>
      <c r="G42" s="4">
        <v>6729.5833319816848</v>
      </c>
      <c r="H42" s="4">
        <v>6424.9794924083044</v>
      </c>
      <c r="I42" s="4">
        <v>5334.5560423391653</v>
      </c>
    </row>
    <row r="43" spans="1:9" x14ac:dyDescent="0.25">
      <c r="A43" s="3" t="s">
        <v>253</v>
      </c>
      <c r="B43" s="3" t="s">
        <v>398</v>
      </c>
      <c r="C43" s="3">
        <v>1</v>
      </c>
      <c r="D43" s="3" t="s">
        <v>412</v>
      </c>
      <c r="E43" s="4">
        <v>1273.0509520025519</v>
      </c>
      <c r="F43" s="4">
        <v>1323.8148430129384</v>
      </c>
      <c r="G43" s="4">
        <v>1428.2904632432228</v>
      </c>
      <c r="H43" s="4">
        <v>1401.5423119681425</v>
      </c>
      <c r="I43" s="4">
        <v>1420.6617474722111</v>
      </c>
    </row>
    <row r="44" spans="1:9" x14ac:dyDescent="0.25">
      <c r="A44" s="3" t="s">
        <v>249</v>
      </c>
      <c r="B44" s="3" t="s">
        <v>364</v>
      </c>
      <c r="C44" s="3">
        <v>1</v>
      </c>
      <c r="D44" s="3" t="s">
        <v>412</v>
      </c>
      <c r="E44" s="4">
        <v>471.31882246348567</v>
      </c>
      <c r="F44" s="4">
        <v>467.07423172679006</v>
      </c>
      <c r="G44" s="4">
        <v>560.8073582386337</v>
      </c>
      <c r="H44" s="4">
        <v>580.71687064539094</v>
      </c>
      <c r="I44" s="4">
        <v>543.95039251580283</v>
      </c>
    </row>
    <row r="45" spans="1:9" x14ac:dyDescent="0.25">
      <c r="A45" s="3" t="s">
        <v>280</v>
      </c>
      <c r="B45" s="3" t="s">
        <v>179</v>
      </c>
      <c r="C45" s="3">
        <v>1</v>
      </c>
      <c r="D45" s="3" t="s">
        <v>412</v>
      </c>
      <c r="E45" s="4">
        <v>2050.9934147723211</v>
      </c>
      <c r="F45" s="4">
        <v>2169.9915035396289</v>
      </c>
      <c r="G45" s="4">
        <v>2606.6153307839008</v>
      </c>
      <c r="H45" s="4">
        <v>2369.7294942910894</v>
      </c>
      <c r="I45" s="4">
        <v>1846.1312970869474</v>
      </c>
    </row>
    <row r="46" spans="1:9" x14ac:dyDescent="0.25">
      <c r="A46" s="3" t="s">
        <v>228</v>
      </c>
      <c r="B46" s="3" t="s">
        <v>11</v>
      </c>
      <c r="C46" s="3">
        <v>1</v>
      </c>
      <c r="D46" s="3" t="s">
        <v>412</v>
      </c>
      <c r="E46" s="4">
        <v>12011.22275443537</v>
      </c>
      <c r="F46" s="4">
        <v>12225.574493140313</v>
      </c>
      <c r="G46" s="4">
        <v>12485.423896168044</v>
      </c>
      <c r="H46" s="4">
        <v>12693.827956037179</v>
      </c>
      <c r="I46" s="4">
        <v>12140.854154575418</v>
      </c>
    </row>
    <row r="47" spans="1:9" x14ac:dyDescent="0.25">
      <c r="A47" s="3" t="s">
        <v>389</v>
      </c>
      <c r="B47" s="3" t="s">
        <v>259</v>
      </c>
      <c r="C47" s="3">
        <v>1</v>
      </c>
      <c r="D47" s="3" t="s">
        <v>412</v>
      </c>
      <c r="E47" s="4">
        <v>2013.3814476165073</v>
      </c>
      <c r="F47" s="4">
        <v>2111.0265572664453</v>
      </c>
      <c r="G47" s="4">
        <v>2314.0509583688104</v>
      </c>
      <c r="H47" s="4">
        <v>2276.3323939017969</v>
      </c>
      <c r="I47" s="4">
        <v>2325.7237050224721</v>
      </c>
    </row>
    <row r="48" spans="1:9" x14ac:dyDescent="0.25">
      <c r="A48" s="3" t="s">
        <v>160</v>
      </c>
      <c r="B48" s="3" t="s">
        <v>75</v>
      </c>
      <c r="C48" s="3">
        <v>1</v>
      </c>
      <c r="D48" s="3" t="s">
        <v>412</v>
      </c>
      <c r="E48" s="4">
        <v>12527.739856982351</v>
      </c>
      <c r="F48" s="4">
        <v>13629.289592246976</v>
      </c>
      <c r="G48" s="4">
        <v>15227.560096809613</v>
      </c>
      <c r="H48" s="4">
        <v>15311.766903695032</v>
      </c>
      <c r="I48" s="4">
        <v>14134.162681119264</v>
      </c>
    </row>
    <row r="49" spans="1:9" x14ac:dyDescent="0.25">
      <c r="A49" s="3" t="s">
        <v>219</v>
      </c>
      <c r="B49" s="3" t="s">
        <v>251</v>
      </c>
      <c r="C49" s="3">
        <v>1</v>
      </c>
      <c r="D49" s="3" t="s">
        <v>412</v>
      </c>
      <c r="E49" s="4">
        <v>8060.7965976151263</v>
      </c>
      <c r="F49" s="4">
        <v>8541.2136864370714</v>
      </c>
      <c r="G49" s="4">
        <v>8824.1940084384169</v>
      </c>
      <c r="H49" s="4">
        <v>9125.8786794952011</v>
      </c>
      <c r="I49" s="4">
        <v>9477.8528732677078</v>
      </c>
    </row>
    <row r="50" spans="1:9" x14ac:dyDescent="0.25">
      <c r="A50" s="3" t="s">
        <v>34</v>
      </c>
      <c r="B50" s="3" t="s">
        <v>32</v>
      </c>
      <c r="C50" s="3">
        <v>1</v>
      </c>
      <c r="D50" s="3" t="s">
        <v>412</v>
      </c>
      <c r="E50" s="4">
        <v>19555.365849289094</v>
      </c>
      <c r="F50" s="4">
        <v>19457.531523220499</v>
      </c>
      <c r="G50" s="4">
        <v>19630.893487301913</v>
      </c>
      <c r="H50" s="4">
        <v>19701.270377456996</v>
      </c>
      <c r="I50" s="4">
        <v>16745.724314017625</v>
      </c>
    </row>
    <row r="51" spans="1:9" x14ac:dyDescent="0.25">
      <c r="A51" s="3" t="s">
        <v>154</v>
      </c>
      <c r="B51" s="3" t="s">
        <v>89</v>
      </c>
      <c r="C51" s="3">
        <v>2</v>
      </c>
      <c r="D51" s="3" t="s">
        <v>412</v>
      </c>
      <c r="E51" s="4">
        <v>24605.920832876702</v>
      </c>
      <c r="F51" s="4">
        <v>26608.875091645601</v>
      </c>
      <c r="G51" s="4">
        <v>29334.110934865701</v>
      </c>
      <c r="H51" s="4">
        <v>29206.0767190775</v>
      </c>
      <c r="I51" s="4">
        <v>27527.845305582501</v>
      </c>
    </row>
    <row r="52" spans="1:9" x14ac:dyDescent="0.25">
      <c r="A52" s="3" t="s">
        <v>48</v>
      </c>
      <c r="B52" s="3" t="s">
        <v>411</v>
      </c>
      <c r="C52" s="3">
        <v>1</v>
      </c>
      <c r="D52" s="3" t="s">
        <v>412</v>
      </c>
      <c r="E52" s="4">
        <v>18575.232027191487</v>
      </c>
      <c r="F52" s="4">
        <v>20636.199952434956</v>
      </c>
      <c r="G52" s="4">
        <v>23419.735613650162</v>
      </c>
      <c r="H52" s="4">
        <v>23660.148806831683</v>
      </c>
      <c r="I52" s="4">
        <v>22931.274597562151</v>
      </c>
    </row>
    <row r="53" spans="1:9" x14ac:dyDescent="0.25">
      <c r="A53" s="3" t="s">
        <v>13</v>
      </c>
      <c r="B53" s="3" t="s">
        <v>293</v>
      </c>
      <c r="C53" s="3">
        <v>2</v>
      </c>
      <c r="D53" s="3" t="s">
        <v>412</v>
      </c>
      <c r="E53" s="4">
        <v>54663.998371919501</v>
      </c>
      <c r="F53" s="4">
        <v>57610.098180113484</v>
      </c>
      <c r="G53" s="4">
        <v>61591.928869895812</v>
      </c>
      <c r="H53" s="4">
        <v>59775.735096451463</v>
      </c>
      <c r="I53" s="4">
        <v>61063.316430423787</v>
      </c>
    </row>
    <row r="54" spans="1:9" x14ac:dyDescent="0.25">
      <c r="A54" s="3" t="s">
        <v>99</v>
      </c>
      <c r="B54" s="3" t="s">
        <v>191</v>
      </c>
      <c r="C54" s="3">
        <v>1</v>
      </c>
      <c r="D54" s="3" t="s">
        <v>412</v>
      </c>
      <c r="E54" s="4">
        <v>2802.1662039544576</v>
      </c>
      <c r="F54" s="4">
        <v>2914.3581968860231</v>
      </c>
      <c r="G54" s="4">
        <v>3141.8617105900189</v>
      </c>
      <c r="H54" s="4">
        <v>3414.9161775745961</v>
      </c>
      <c r="I54" s="4">
        <v>3425.4841758580333</v>
      </c>
    </row>
    <row r="55" spans="1:9" x14ac:dyDescent="0.25">
      <c r="A55" s="3" t="s">
        <v>100</v>
      </c>
      <c r="B55" s="3" t="s">
        <v>182</v>
      </c>
      <c r="C55" s="3">
        <v>1</v>
      </c>
      <c r="D55" s="3" t="s">
        <v>412</v>
      </c>
      <c r="E55" s="4">
        <v>8080.9686234118617</v>
      </c>
      <c r="F55" s="4">
        <v>7274.5177307170025</v>
      </c>
      <c r="G55" s="4">
        <v>7687.4629634800522</v>
      </c>
      <c r="H55" s="4">
        <v>8516.2800389516069</v>
      </c>
      <c r="I55" s="4">
        <v>7003.8590214723345</v>
      </c>
    </row>
    <row r="56" spans="1:9" x14ac:dyDescent="0.25">
      <c r="A56" s="3" t="s">
        <v>119</v>
      </c>
      <c r="B56" s="3" t="s">
        <v>302</v>
      </c>
      <c r="C56" s="3">
        <v>1</v>
      </c>
      <c r="D56" s="3" t="s">
        <v>412</v>
      </c>
      <c r="E56" s="4">
        <v>7280.8836104122547</v>
      </c>
      <c r="F56" s="4">
        <v>7609.3532753402333</v>
      </c>
      <c r="G56" s="4">
        <v>8050.6440762341617</v>
      </c>
      <c r="H56" s="4">
        <v>8282.1171305092084</v>
      </c>
      <c r="I56" s="4">
        <v>7268.1969096590956</v>
      </c>
    </row>
    <row r="57" spans="1:9" x14ac:dyDescent="0.25">
      <c r="A57" s="3" t="s">
        <v>420</v>
      </c>
      <c r="B57" s="3" t="s">
        <v>352</v>
      </c>
      <c r="C57" s="3">
        <v>1</v>
      </c>
      <c r="D57" s="3" t="s">
        <v>412</v>
      </c>
      <c r="E57" s="4">
        <v>6060.0929615679133</v>
      </c>
      <c r="F57" s="4">
        <v>6213.5031273688801</v>
      </c>
      <c r="G57" s="4">
        <v>6295.9346616399243</v>
      </c>
      <c r="H57" s="4">
        <v>6222.5246532724805</v>
      </c>
      <c r="I57" s="4">
        <v>5600.3896149534148</v>
      </c>
    </row>
    <row r="58" spans="1:9" x14ac:dyDescent="0.25">
      <c r="A58" s="3" t="s">
        <v>234</v>
      </c>
      <c r="B58" s="3" t="s">
        <v>209</v>
      </c>
      <c r="C58" s="3">
        <v>1</v>
      </c>
      <c r="D58" s="3" t="s">
        <v>412</v>
      </c>
      <c r="E58" s="4">
        <v>3519.8732398108036</v>
      </c>
      <c r="F58" s="4">
        <v>2444.2903871844783</v>
      </c>
      <c r="G58" s="4">
        <v>2537.1251850471172</v>
      </c>
      <c r="H58" s="4">
        <v>3019.0922834664611</v>
      </c>
      <c r="I58" s="4">
        <v>3569.2068412110843</v>
      </c>
    </row>
    <row r="59" spans="1:9" x14ac:dyDescent="0.25">
      <c r="A59" s="3" t="s">
        <v>110</v>
      </c>
      <c r="B59" s="3" t="s">
        <v>248</v>
      </c>
      <c r="C59" s="3">
        <v>1</v>
      </c>
      <c r="D59" s="3" t="s">
        <v>412</v>
      </c>
      <c r="E59" s="4">
        <v>3805.9956857443444</v>
      </c>
      <c r="F59" s="4">
        <v>3910.2544033271738</v>
      </c>
      <c r="G59" s="4">
        <v>4052.6247753374223</v>
      </c>
      <c r="H59" s="4">
        <v>4167.7309387856294</v>
      </c>
      <c r="I59" s="4">
        <v>3798.636520823206</v>
      </c>
    </row>
    <row r="60" spans="1:9" x14ac:dyDescent="0.25">
      <c r="A60" s="3" t="s">
        <v>181</v>
      </c>
      <c r="B60" s="3" t="s">
        <v>86</v>
      </c>
      <c r="C60" s="3">
        <v>1</v>
      </c>
      <c r="D60" s="3" t="s">
        <v>412</v>
      </c>
      <c r="E60" s="4">
        <v>9250.3164933395146</v>
      </c>
      <c r="F60" s="4">
        <v>9667.857800934602</v>
      </c>
      <c r="G60" s="4">
        <v>10005.616791726818</v>
      </c>
      <c r="H60" s="4">
        <v>8419.9333361253011</v>
      </c>
      <c r="I60" s="4">
        <v>7143.2387049714616</v>
      </c>
    </row>
    <row r="61" spans="1:9" x14ac:dyDescent="0.25">
      <c r="A61" s="3" t="s">
        <v>0</v>
      </c>
      <c r="B61" s="3" t="s">
        <v>114</v>
      </c>
      <c r="C61" s="3">
        <v>1</v>
      </c>
      <c r="D61" s="3" t="s">
        <v>412</v>
      </c>
      <c r="E61" s="4">
        <v>0</v>
      </c>
      <c r="F61" s="4">
        <v>0</v>
      </c>
      <c r="G61" s="4">
        <v>0</v>
      </c>
      <c r="H61" s="4">
        <v>0</v>
      </c>
      <c r="I61" s="4">
        <v>588</v>
      </c>
    </row>
    <row r="62" spans="1:9" x14ac:dyDescent="0.25">
      <c r="A62" s="3" t="s">
        <v>421</v>
      </c>
      <c r="B62" s="3" t="s">
        <v>44</v>
      </c>
      <c r="C62" s="3">
        <v>1</v>
      </c>
      <c r="D62" s="3" t="s">
        <v>412</v>
      </c>
      <c r="E62" s="4">
        <v>18282.923392713106</v>
      </c>
      <c r="F62" s="4">
        <v>20387.283147461178</v>
      </c>
      <c r="G62" s="4">
        <v>23052.301255958606</v>
      </c>
      <c r="H62" s="4">
        <v>23397.120014869379</v>
      </c>
      <c r="I62" s="4">
        <v>23027.026995629403</v>
      </c>
    </row>
    <row r="63" spans="1:9" x14ac:dyDescent="0.25">
      <c r="A63" s="3" t="s">
        <v>337</v>
      </c>
      <c r="B63" s="3" t="s">
        <v>414</v>
      </c>
      <c r="C63" s="3">
        <v>1</v>
      </c>
      <c r="D63" s="3" t="s">
        <v>412</v>
      </c>
      <c r="E63" s="4">
        <v>3425.5319569284597</v>
      </c>
      <c r="F63" s="4">
        <v>3914.418483796032</v>
      </c>
      <c r="G63" s="4">
        <v>4105.893682789394</v>
      </c>
      <c r="H63" s="4">
        <v>3915.6434672366868</v>
      </c>
      <c r="I63" s="4">
        <v>3424.2822122311013</v>
      </c>
    </row>
    <row r="64" spans="1:9" x14ac:dyDescent="0.25">
      <c r="A64" s="3" t="s">
        <v>264</v>
      </c>
      <c r="B64" s="3" t="s">
        <v>145</v>
      </c>
      <c r="C64" s="3">
        <v>1</v>
      </c>
      <c r="D64" s="3" t="s">
        <v>412</v>
      </c>
      <c r="E64" s="4">
        <v>717.124869806118</v>
      </c>
      <c r="F64" s="4">
        <v>768.52301542937198</v>
      </c>
      <c r="G64" s="4">
        <v>771.52486634943079</v>
      </c>
      <c r="H64" s="4">
        <v>855.7608851869029</v>
      </c>
      <c r="I64" s="4">
        <v>936.34046106474909</v>
      </c>
    </row>
    <row r="65" spans="1:9" x14ac:dyDescent="0.25">
      <c r="A65" s="3" t="s">
        <v>25</v>
      </c>
      <c r="B65" s="3" t="s">
        <v>243</v>
      </c>
      <c r="C65" s="3">
        <v>2</v>
      </c>
      <c r="D65" s="3" t="s">
        <v>412</v>
      </c>
      <c r="E65" s="4">
        <v>56854.102653705988</v>
      </c>
      <c r="F65" s="4">
        <v>59993.09062665586</v>
      </c>
      <c r="G65" s="4">
        <v>62918.146193612054</v>
      </c>
      <c r="H65" s="4">
        <v>64225.264904983669</v>
      </c>
      <c r="I65" s="10">
        <v>66152.022852133174</v>
      </c>
    </row>
    <row r="66" spans="1:9" x14ac:dyDescent="0.25">
      <c r="A66" s="3" t="s">
        <v>294</v>
      </c>
      <c r="B66" s="3" t="s">
        <v>283</v>
      </c>
      <c r="C66" s="3">
        <v>1</v>
      </c>
      <c r="D66" s="3" t="s">
        <v>412</v>
      </c>
      <c r="E66" s="4">
        <v>5651.272721327723</v>
      </c>
      <c r="F66" s="4">
        <v>6101.0238895008069</v>
      </c>
      <c r="G66" s="4">
        <v>6317.4137201512322</v>
      </c>
      <c r="H66" s="4">
        <v>6175.8906533171312</v>
      </c>
      <c r="I66" s="4">
        <v>5057.6319126176095</v>
      </c>
    </row>
    <row r="67" spans="1:9" x14ac:dyDescent="0.25">
      <c r="A67" s="3" t="s">
        <v>29</v>
      </c>
      <c r="B67" s="3" t="s">
        <v>148</v>
      </c>
      <c r="C67" s="3">
        <v>2</v>
      </c>
      <c r="D67" s="3" t="s">
        <v>412</v>
      </c>
      <c r="E67" s="4">
        <v>43784.283962209796</v>
      </c>
      <c r="F67" s="4">
        <v>46297.496345999403</v>
      </c>
      <c r="G67" s="4">
        <v>49964.499909842634</v>
      </c>
      <c r="H67" s="4">
        <v>48628.641762105042</v>
      </c>
      <c r="I67" s="4">
        <v>48744.988126778699</v>
      </c>
    </row>
    <row r="68" spans="1:9" x14ac:dyDescent="0.25">
      <c r="A68" s="3" t="s">
        <v>348</v>
      </c>
      <c r="B68" s="3" t="s">
        <v>204</v>
      </c>
      <c r="C68" s="3">
        <v>2</v>
      </c>
      <c r="D68" s="3" t="s">
        <v>412</v>
      </c>
      <c r="E68" s="4">
        <v>37037.374186121946</v>
      </c>
      <c r="F68" s="4">
        <v>38685.258494495349</v>
      </c>
      <c r="G68" s="4">
        <v>41572.485009962911</v>
      </c>
      <c r="H68" s="4">
        <v>40578.644285053386</v>
      </c>
      <c r="I68" s="4">
        <v>39030.360371348164</v>
      </c>
    </row>
    <row r="69" spans="1:9" x14ac:dyDescent="0.25">
      <c r="A69" s="3" t="s">
        <v>33</v>
      </c>
      <c r="B69" s="3" t="s">
        <v>258</v>
      </c>
      <c r="C69" s="3">
        <v>1</v>
      </c>
      <c r="D69" s="3" t="s">
        <v>412</v>
      </c>
      <c r="E69" s="4">
        <v>6984.4197120838699</v>
      </c>
      <c r="F69" s="4">
        <v>7230.4349116197909</v>
      </c>
      <c r="G69" s="4">
        <v>7959.0072673637633</v>
      </c>
      <c r="H69" s="4">
        <v>7766.9965542294831</v>
      </c>
      <c r="I69" s="4">
        <v>6881.7151923183092</v>
      </c>
    </row>
    <row r="70" spans="1:9" x14ac:dyDescent="0.25">
      <c r="A70" s="3" t="s">
        <v>325</v>
      </c>
      <c r="B70" s="3" t="s">
        <v>98</v>
      </c>
      <c r="C70" s="3">
        <v>1</v>
      </c>
      <c r="D70" s="3" t="s">
        <v>412</v>
      </c>
      <c r="E70" s="4">
        <v>690.78049315279247</v>
      </c>
      <c r="F70" s="4">
        <v>679.75507172296045</v>
      </c>
      <c r="G70" s="4">
        <v>732.72072731885601</v>
      </c>
      <c r="H70" s="4">
        <v>772.04591421513942</v>
      </c>
      <c r="I70" s="4">
        <v>773.00207013552415</v>
      </c>
    </row>
    <row r="71" spans="1:9" x14ac:dyDescent="0.25">
      <c r="A71" s="3" t="s">
        <v>268</v>
      </c>
      <c r="B71" s="3" t="s">
        <v>42</v>
      </c>
      <c r="C71" s="3">
        <v>1</v>
      </c>
      <c r="D71" s="3" t="s">
        <v>412</v>
      </c>
      <c r="E71" s="4">
        <v>4062.1698875737929</v>
      </c>
      <c r="F71" s="4">
        <v>4357.0009355462771</v>
      </c>
      <c r="G71" s="4">
        <v>4722.7877832176646</v>
      </c>
      <c r="H71" s="4">
        <v>4697.9836523898448</v>
      </c>
      <c r="I71" s="4">
        <v>4266.6907945092444</v>
      </c>
    </row>
    <row r="72" spans="1:9" x14ac:dyDescent="0.25">
      <c r="A72" s="3" t="s">
        <v>230</v>
      </c>
      <c r="B72" s="3" t="s">
        <v>405</v>
      </c>
      <c r="C72" s="3">
        <v>2</v>
      </c>
      <c r="D72" s="3" t="s">
        <v>412</v>
      </c>
      <c r="E72" s="4">
        <v>42107.517270307399</v>
      </c>
      <c r="F72" s="4">
        <v>44542.295204083275</v>
      </c>
      <c r="G72" s="4">
        <v>47950.180814204105</v>
      </c>
      <c r="H72" s="4">
        <v>46794.899291560272</v>
      </c>
      <c r="I72" s="4">
        <v>46208.429471747171</v>
      </c>
    </row>
    <row r="73" spans="1:9" x14ac:dyDescent="0.25">
      <c r="A73" s="3" t="s">
        <v>315</v>
      </c>
      <c r="B73" s="3" t="s">
        <v>223</v>
      </c>
      <c r="C73" s="3">
        <v>1</v>
      </c>
      <c r="D73" s="3" t="s">
        <v>412</v>
      </c>
      <c r="E73" s="4">
        <v>1971.9569346459884</v>
      </c>
      <c r="F73" s="4">
        <v>2074.290732722689</v>
      </c>
      <c r="G73" s="4">
        <v>2260.8605672933677</v>
      </c>
      <c r="H73" s="4">
        <v>2246.625578164324</v>
      </c>
      <c r="I73" s="4">
        <v>2205.5290158584007</v>
      </c>
    </row>
    <row r="74" spans="1:9" x14ac:dyDescent="0.25">
      <c r="A74" s="3" t="s">
        <v>53</v>
      </c>
      <c r="B74" s="3" t="s">
        <v>277</v>
      </c>
      <c r="C74" s="3">
        <v>1</v>
      </c>
      <c r="D74" s="3" t="s">
        <v>412</v>
      </c>
      <c r="E74" s="4">
        <v>17911.799377494623</v>
      </c>
      <c r="F74" s="4">
        <v>18536.190717843336</v>
      </c>
      <c r="G74" s="4">
        <v>19747.342583793488</v>
      </c>
      <c r="H74" s="4">
        <v>19133.757763625435</v>
      </c>
      <c r="I74" s="4">
        <v>17622.541003350387</v>
      </c>
    </row>
    <row r="75" spans="1:9" x14ac:dyDescent="0.25">
      <c r="A75" s="3" t="s">
        <v>333</v>
      </c>
      <c r="B75" s="3" t="s">
        <v>328</v>
      </c>
      <c r="C75" s="3">
        <v>2</v>
      </c>
      <c r="D75" s="3" t="s">
        <v>412</v>
      </c>
      <c r="E75" s="4">
        <v>48181.874188063957</v>
      </c>
      <c r="F75" s="4">
        <v>50765.695647723282</v>
      </c>
      <c r="G75" s="4">
        <v>54270.82230552382</v>
      </c>
      <c r="H75" s="4">
        <v>53041.303310195952</v>
      </c>
      <c r="I75" s="10">
        <v>54102.129376399869</v>
      </c>
    </row>
    <row r="76" spans="1:9" x14ac:dyDescent="0.25">
      <c r="A76" s="3" t="s">
        <v>5</v>
      </c>
      <c r="B76" s="3" t="s">
        <v>212</v>
      </c>
      <c r="C76" s="3">
        <v>1</v>
      </c>
      <c r="D76" s="3" t="s">
        <v>412</v>
      </c>
      <c r="E76" s="4">
        <v>9628.2591689029014</v>
      </c>
      <c r="F76" s="4">
        <v>10152.832811887234</v>
      </c>
      <c r="G76" s="4">
        <v>10466.882211195754</v>
      </c>
      <c r="H76" s="4">
        <v>10827.435290507377</v>
      </c>
      <c r="I76" s="4">
        <v>9261.5518761769617</v>
      </c>
    </row>
    <row r="77" spans="1:9" x14ac:dyDescent="0.25">
      <c r="A77" s="3" t="s">
        <v>40</v>
      </c>
      <c r="B77" s="3" t="s">
        <v>355</v>
      </c>
      <c r="C77" s="3">
        <v>2</v>
      </c>
      <c r="D77" s="3" t="s">
        <v>412</v>
      </c>
      <c r="E77" s="4">
        <v>36214.006922453787</v>
      </c>
      <c r="F77" s="4">
        <v>36601.919881179201</v>
      </c>
      <c r="G77" s="4">
        <v>36556.674911021291</v>
      </c>
      <c r="H77" s="4">
        <v>38040.586987058785</v>
      </c>
      <c r="I77" s="4">
        <v>34624.340129041433</v>
      </c>
    </row>
    <row r="78" spans="1:9" x14ac:dyDescent="0.25">
      <c r="A78" s="3" t="s">
        <v>232</v>
      </c>
      <c r="B78" s="3" t="s">
        <v>104</v>
      </c>
      <c r="C78" s="3">
        <v>1</v>
      </c>
      <c r="D78" s="3" t="s">
        <v>412</v>
      </c>
      <c r="E78" s="4">
        <v>4173.3016661947386</v>
      </c>
      <c r="F78" s="4">
        <v>4454.0481498354757</v>
      </c>
      <c r="G78" s="4">
        <v>4478.424645509439</v>
      </c>
      <c r="H78" s="4">
        <v>4638.6349431951057</v>
      </c>
      <c r="I78" s="4">
        <v>4603.339616709748</v>
      </c>
    </row>
    <row r="79" spans="1:9" x14ac:dyDescent="0.25">
      <c r="A79" s="3" t="s">
        <v>377</v>
      </c>
      <c r="B79" s="3" t="s">
        <v>343</v>
      </c>
      <c r="C79" s="3">
        <v>1</v>
      </c>
      <c r="D79" s="3" t="s">
        <v>412</v>
      </c>
      <c r="E79" s="4">
        <v>732.29151190166169</v>
      </c>
      <c r="F79" s="4">
        <v>855.5752705521237</v>
      </c>
      <c r="G79" s="4">
        <v>955.11128113671145</v>
      </c>
      <c r="H79" s="4">
        <v>1058.1433681735582</v>
      </c>
      <c r="I79" s="4">
        <v>1194.0378646944453</v>
      </c>
    </row>
    <row r="80" spans="1:9" x14ac:dyDescent="0.25">
      <c r="A80" s="3" t="s">
        <v>159</v>
      </c>
      <c r="B80" s="3" t="s">
        <v>231</v>
      </c>
      <c r="C80" s="3">
        <v>1</v>
      </c>
      <c r="D80" s="3" t="s">
        <v>412</v>
      </c>
      <c r="E80" s="4">
        <v>661.45783867960336</v>
      </c>
      <c r="F80" s="4">
        <v>738.54994489078229</v>
      </c>
      <c r="G80" s="4">
        <v>802.76738511615554</v>
      </c>
      <c r="H80" s="4">
        <v>749.45374702880599</v>
      </c>
      <c r="I80" s="4">
        <v>727.52017171956163</v>
      </c>
    </row>
    <row r="81" spans="1:9" x14ac:dyDescent="0.25">
      <c r="A81" s="3" t="s">
        <v>368</v>
      </c>
      <c r="B81" s="3" t="s">
        <v>94</v>
      </c>
      <c r="C81" s="3">
        <v>1</v>
      </c>
      <c r="D81" s="3" t="s">
        <v>412</v>
      </c>
      <c r="E81" s="4">
        <v>5811.3979236257683</v>
      </c>
      <c r="F81" s="4">
        <v>6124.9536699875853</v>
      </c>
      <c r="G81" s="4">
        <v>6145.8192766437705</v>
      </c>
      <c r="H81" s="4">
        <v>6609.5112795458754</v>
      </c>
      <c r="I81" s="4">
        <v>6955.9392171778854</v>
      </c>
    </row>
    <row r="82" spans="1:9" x14ac:dyDescent="0.25">
      <c r="A82" s="3" t="s">
        <v>135</v>
      </c>
      <c r="B82" s="3" t="s">
        <v>370</v>
      </c>
      <c r="C82" s="3">
        <v>1</v>
      </c>
      <c r="D82" s="3" t="s">
        <v>412</v>
      </c>
      <c r="E82" s="4">
        <v>1290.3805081231756</v>
      </c>
      <c r="F82" s="4">
        <v>1369.0637339513708</v>
      </c>
      <c r="G82" s="4">
        <v>1479.3458268884981</v>
      </c>
      <c r="H82" s="4">
        <v>1312.7706360667632</v>
      </c>
      <c r="I82" s="4">
        <v>1272.3679920420495</v>
      </c>
    </row>
    <row r="83" spans="1:9" x14ac:dyDescent="0.25">
      <c r="A83" s="3" t="s">
        <v>289</v>
      </c>
      <c r="B83" s="3" t="s">
        <v>310</v>
      </c>
      <c r="C83" s="3">
        <v>1</v>
      </c>
      <c r="D83" s="3" t="s">
        <v>412</v>
      </c>
      <c r="E83" s="4">
        <v>2326.2972782704151</v>
      </c>
      <c r="F83" s="4">
        <v>2436.6716359866982</v>
      </c>
      <c r="G83" s="4">
        <v>2492.8689676913568</v>
      </c>
      <c r="H83" s="4">
        <v>2556.4568906845857</v>
      </c>
      <c r="I83" s="4">
        <v>2389.0124307710034</v>
      </c>
    </row>
    <row r="84" spans="1:9" x14ac:dyDescent="0.25">
      <c r="A84" s="3" t="s">
        <v>323</v>
      </c>
      <c r="B84" s="3" t="s">
        <v>331</v>
      </c>
      <c r="C84" s="3">
        <v>2</v>
      </c>
      <c r="D84" s="3" t="s">
        <v>412</v>
      </c>
      <c r="E84" s="4">
        <v>43731.106824529867</v>
      </c>
      <c r="F84" s="4">
        <v>46165.856511595332</v>
      </c>
      <c r="G84" s="4">
        <v>48542.681869916094</v>
      </c>
      <c r="H84" s="4">
        <v>48354.473367413033</v>
      </c>
      <c r="I84" s="4">
        <v>46323.863442438356</v>
      </c>
    </row>
    <row r="85" spans="1:9" x14ac:dyDescent="0.25">
      <c r="A85" s="3" t="s">
        <v>351</v>
      </c>
      <c r="B85" s="3" t="s">
        <v>64</v>
      </c>
      <c r="C85" s="3">
        <v>1</v>
      </c>
      <c r="D85" s="3" t="s">
        <v>412</v>
      </c>
      <c r="E85" s="4">
        <v>13107.377913774431</v>
      </c>
      <c r="F85" s="4">
        <v>14623.696649231098</v>
      </c>
      <c r="G85" s="4">
        <v>16427.372761147839</v>
      </c>
      <c r="H85" s="4">
        <v>16735.659779476086</v>
      </c>
      <c r="I85" s="4">
        <v>15980.740889649034</v>
      </c>
    </row>
    <row r="86" spans="1:9" x14ac:dyDescent="0.25">
      <c r="A86" s="3" t="s">
        <v>193</v>
      </c>
      <c r="B86" s="3" t="s">
        <v>131</v>
      </c>
      <c r="C86" s="3">
        <v>2</v>
      </c>
      <c r="D86" s="3" t="s">
        <v>412</v>
      </c>
      <c r="E86" s="4">
        <v>61987.926362028345</v>
      </c>
      <c r="F86" s="4">
        <v>72010.149031625842</v>
      </c>
      <c r="G86" s="4">
        <v>74469.804059155911</v>
      </c>
      <c r="H86" s="4">
        <v>68941.46222723939</v>
      </c>
      <c r="I86" s="4">
        <v>59270.180051048315</v>
      </c>
    </row>
    <row r="87" spans="1:9" x14ac:dyDescent="0.25">
      <c r="A87" s="3" t="s">
        <v>418</v>
      </c>
      <c r="B87" s="3" t="s">
        <v>72</v>
      </c>
      <c r="C87" s="3">
        <v>1</v>
      </c>
      <c r="D87" s="3" t="s">
        <v>412</v>
      </c>
      <c r="E87" s="4">
        <v>1732.5542423165914</v>
      </c>
      <c r="F87" s="4">
        <v>1980.6670198280233</v>
      </c>
      <c r="G87" s="4">
        <v>1996.9150873978911</v>
      </c>
      <c r="H87" s="4">
        <v>2100.7514606080495</v>
      </c>
      <c r="I87" s="4">
        <v>1927.7078230933537</v>
      </c>
    </row>
    <row r="88" spans="1:9" x14ac:dyDescent="0.25">
      <c r="A88" s="3" t="s">
        <v>18</v>
      </c>
      <c r="B88" s="3" t="s">
        <v>67</v>
      </c>
      <c r="C88" s="3">
        <v>1</v>
      </c>
      <c r="D88" s="3" t="s">
        <v>412</v>
      </c>
      <c r="E88" s="4">
        <v>3562.8163335218346</v>
      </c>
      <c r="F88" s="4">
        <v>3837.5780236263286</v>
      </c>
      <c r="G88" s="4">
        <v>3893.8595781487702</v>
      </c>
      <c r="H88" s="4">
        <v>4135.2015313269367</v>
      </c>
      <c r="I88" s="4">
        <v>3869.5884270453721</v>
      </c>
    </row>
    <row r="89" spans="1:9" x14ac:dyDescent="0.25">
      <c r="A89" s="3" t="s">
        <v>322</v>
      </c>
      <c r="B89" s="3" t="s">
        <v>292</v>
      </c>
      <c r="C89" s="3">
        <v>1</v>
      </c>
      <c r="D89" s="3" t="s">
        <v>412</v>
      </c>
      <c r="E89" s="4">
        <v>5253.4265603335552</v>
      </c>
      <c r="F89" s="4">
        <v>5520.3147821399843</v>
      </c>
      <c r="G89" s="4">
        <v>3598.4834539612925</v>
      </c>
      <c r="H89" s="4">
        <v>3114.6227528406325</v>
      </c>
      <c r="I89" s="4">
        <v>2422.4806568277704</v>
      </c>
    </row>
    <row r="90" spans="1:9" x14ac:dyDescent="0.25">
      <c r="A90" s="3" t="s">
        <v>3</v>
      </c>
      <c r="B90" s="3" t="s">
        <v>399</v>
      </c>
      <c r="C90" s="3">
        <v>1</v>
      </c>
      <c r="D90" s="3" t="s">
        <v>412</v>
      </c>
      <c r="E90" s="4">
        <v>4550.658637848288</v>
      </c>
      <c r="F90" s="4">
        <v>4985.4528794299586</v>
      </c>
      <c r="G90" s="4">
        <v>5915.8508536964382</v>
      </c>
      <c r="H90" s="4">
        <v>5980.6269179797046</v>
      </c>
      <c r="I90" s="4">
        <v>4145.8629363760165</v>
      </c>
    </row>
    <row r="91" spans="1:9" x14ac:dyDescent="0.25">
      <c r="A91" s="3" t="s">
        <v>47</v>
      </c>
      <c r="B91" s="3" t="s">
        <v>403</v>
      </c>
      <c r="C91" s="3">
        <v>3</v>
      </c>
      <c r="D91" s="3" t="s">
        <v>412</v>
      </c>
      <c r="E91" s="4">
        <v>62818.966364980508</v>
      </c>
      <c r="F91" s="4">
        <v>69601.683881773017</v>
      </c>
      <c r="G91" s="4">
        <v>79068.974611678728</v>
      </c>
      <c r="H91" s="4">
        <v>80886.615738710418</v>
      </c>
      <c r="I91" s="4">
        <v>85267.764743758162</v>
      </c>
    </row>
    <row r="92" spans="1:9" x14ac:dyDescent="0.25">
      <c r="A92" s="3" t="s">
        <v>313</v>
      </c>
      <c r="B92" s="3" t="s">
        <v>236</v>
      </c>
      <c r="C92" s="3">
        <v>3</v>
      </c>
      <c r="D92" s="3" t="s">
        <v>412</v>
      </c>
      <c r="E92" s="4">
        <v>82197.126770259987</v>
      </c>
      <c r="F92" s="4">
        <v>83477.834285153978</v>
      </c>
      <c r="G92" s="4">
        <v>89112.667715857053</v>
      </c>
      <c r="H92" s="4">
        <v>86481.552590533931</v>
      </c>
      <c r="I92" s="10">
        <v>88211.183642344608</v>
      </c>
    </row>
    <row r="93" spans="1:9" x14ac:dyDescent="0.25">
      <c r="A93" s="3" t="s">
        <v>184</v>
      </c>
      <c r="B93" s="3" t="s">
        <v>52</v>
      </c>
      <c r="C93" s="3">
        <v>2</v>
      </c>
      <c r="D93" s="3" t="s">
        <v>412</v>
      </c>
      <c r="E93" s="4">
        <v>37330.261796968021</v>
      </c>
      <c r="F93" s="4">
        <v>40774.129607322713</v>
      </c>
      <c r="G93" s="4">
        <v>42063.453127481138</v>
      </c>
      <c r="H93" s="4">
        <v>43951.247730567746</v>
      </c>
      <c r="I93" s="4">
        <v>44168.943635502648</v>
      </c>
    </row>
    <row r="94" spans="1:9" x14ac:dyDescent="0.25">
      <c r="A94" s="3" t="s">
        <v>256</v>
      </c>
      <c r="B94" s="3" t="s">
        <v>22</v>
      </c>
      <c r="C94" s="3">
        <v>2</v>
      </c>
      <c r="D94" s="3" t="s">
        <v>412</v>
      </c>
      <c r="E94" s="4">
        <v>30939.714246229771</v>
      </c>
      <c r="F94" s="4">
        <v>32326.674211399353</v>
      </c>
      <c r="G94" s="4">
        <v>34605.26272520575</v>
      </c>
      <c r="H94" s="4">
        <v>33641.63375136222</v>
      </c>
      <c r="I94" s="4">
        <v>31714.220946710451</v>
      </c>
    </row>
    <row r="95" spans="1:9" x14ac:dyDescent="0.25">
      <c r="A95" s="3" t="s">
        <v>66</v>
      </c>
      <c r="B95" s="3" t="s">
        <v>359</v>
      </c>
      <c r="C95" s="3">
        <v>1</v>
      </c>
      <c r="D95" s="3" t="s">
        <v>412</v>
      </c>
      <c r="E95" s="4">
        <v>4843.749899994008</v>
      </c>
      <c r="F95" s="4">
        <v>5070.0995030615968</v>
      </c>
      <c r="G95" s="4">
        <v>5359.9937893963843</v>
      </c>
      <c r="H95" s="4">
        <v>5369.4983713849042</v>
      </c>
      <c r="I95" s="4">
        <v>4664.5302422213308</v>
      </c>
    </row>
    <row r="96" spans="1:9" x14ac:dyDescent="0.25">
      <c r="A96" s="3" t="s">
        <v>82</v>
      </c>
      <c r="B96" s="3" t="s">
        <v>221</v>
      </c>
      <c r="C96" s="3">
        <v>2</v>
      </c>
      <c r="D96" s="3" t="s">
        <v>412</v>
      </c>
      <c r="E96" s="4">
        <v>39400.739355925711</v>
      </c>
      <c r="F96" s="4">
        <v>38891.086271685635</v>
      </c>
      <c r="G96" s="4">
        <v>39808.168560879276</v>
      </c>
      <c r="H96" s="4">
        <v>40777.608697051226</v>
      </c>
      <c r="I96" s="4">
        <v>40193.252444835663</v>
      </c>
    </row>
    <row r="97" spans="1:9" x14ac:dyDescent="0.25">
      <c r="A97" s="3" t="s">
        <v>257</v>
      </c>
      <c r="B97" s="3" t="s">
        <v>14</v>
      </c>
      <c r="C97" s="3">
        <v>1</v>
      </c>
      <c r="D97" s="3" t="s">
        <v>412</v>
      </c>
      <c r="E97" s="4">
        <v>4175.3566019230075</v>
      </c>
      <c r="F97" s="4">
        <v>4231.5182799913373</v>
      </c>
      <c r="G97" s="4">
        <v>4308.151073899704</v>
      </c>
      <c r="H97" s="4">
        <v>4405.4871092939093</v>
      </c>
      <c r="I97" s="4">
        <v>4282.7658246162109</v>
      </c>
    </row>
    <row r="98" spans="1:9" x14ac:dyDescent="0.25">
      <c r="A98" s="3" t="s">
        <v>361</v>
      </c>
      <c r="B98" s="3" t="s">
        <v>235</v>
      </c>
      <c r="C98" s="3">
        <v>1</v>
      </c>
      <c r="D98" s="3" t="s">
        <v>412</v>
      </c>
      <c r="E98" s="4">
        <v>7714.8418437602413</v>
      </c>
      <c r="F98" s="4">
        <v>9247.5813312962582</v>
      </c>
      <c r="G98" s="4">
        <v>9812.6263707739563</v>
      </c>
      <c r="H98" s="4">
        <v>9812.5958082731995</v>
      </c>
      <c r="I98" s="4">
        <v>9122.2334302164363</v>
      </c>
    </row>
    <row r="99" spans="1:9" x14ac:dyDescent="0.25">
      <c r="A99" s="3" t="s">
        <v>303</v>
      </c>
      <c r="B99" s="3" t="s">
        <v>296</v>
      </c>
      <c r="C99" s="3">
        <v>1</v>
      </c>
      <c r="D99" s="3" t="s">
        <v>412</v>
      </c>
      <c r="E99" s="4">
        <v>1525.2351922499231</v>
      </c>
      <c r="F99" s="4">
        <v>1633.4912163929316</v>
      </c>
      <c r="G99" s="4">
        <v>1794.0911754468004</v>
      </c>
      <c r="H99" s="4">
        <v>1912.6478668034376</v>
      </c>
      <c r="I99" s="4">
        <v>1878.5807025134818</v>
      </c>
    </row>
    <row r="100" spans="1:9" x14ac:dyDescent="0.25">
      <c r="A100" s="3" t="s">
        <v>180</v>
      </c>
      <c r="B100" s="3" t="s">
        <v>163</v>
      </c>
      <c r="C100" s="3">
        <v>1</v>
      </c>
      <c r="D100" s="3" t="s">
        <v>412</v>
      </c>
      <c r="E100" s="4">
        <v>1584.7380150617507</v>
      </c>
      <c r="F100" s="4">
        <v>1640.5712052297433</v>
      </c>
      <c r="G100" s="4">
        <v>1727.8450013164352</v>
      </c>
      <c r="H100" s="4">
        <v>1601.8618685528538</v>
      </c>
      <c r="I100" s="4">
        <v>1653.5402972431461</v>
      </c>
    </row>
    <row r="101" spans="1:9" x14ac:dyDescent="0.25">
      <c r="A101" s="3" t="s">
        <v>80</v>
      </c>
      <c r="B101" s="3" t="s">
        <v>346</v>
      </c>
      <c r="C101" s="3">
        <v>2</v>
      </c>
      <c r="D101" s="3" t="s">
        <v>412</v>
      </c>
      <c r="E101" s="4">
        <v>29288.870438983333</v>
      </c>
      <c r="F101" s="4">
        <v>31616.843400468311</v>
      </c>
      <c r="G101" s="4">
        <v>33422.944210083602</v>
      </c>
      <c r="H101" s="4">
        <v>31936.796353472808</v>
      </c>
      <c r="I101" s="4">
        <v>31631.469450986566</v>
      </c>
    </row>
    <row r="102" spans="1:9" x14ac:dyDescent="0.25">
      <c r="A102" s="3" t="s">
        <v>344</v>
      </c>
      <c r="B102" s="3" t="s">
        <v>373</v>
      </c>
      <c r="C102" s="3">
        <v>1</v>
      </c>
      <c r="D102" s="3" t="s">
        <v>412</v>
      </c>
      <c r="E102" s="4">
        <v>3759.5602460444647</v>
      </c>
      <c r="F102" s="4">
        <v>4009.3809868036847</v>
      </c>
      <c r="G102" s="4">
        <v>4384.0488917318971</v>
      </c>
      <c r="H102" s="4">
        <v>4416.1083575463563</v>
      </c>
      <c r="I102" s="4">
        <v>4346.6379306972131</v>
      </c>
    </row>
    <row r="103" spans="1:9" x14ac:dyDescent="0.25">
      <c r="A103" s="3" t="s">
        <v>224</v>
      </c>
      <c r="B103" s="3" t="s">
        <v>137</v>
      </c>
      <c r="C103" s="3">
        <v>2</v>
      </c>
      <c r="D103" s="3" t="s">
        <v>412</v>
      </c>
      <c r="E103" s="4">
        <v>27653.157620028134</v>
      </c>
      <c r="F103" s="4">
        <v>29759.467474527832</v>
      </c>
      <c r="G103" s="4">
        <v>33399.060436584179</v>
      </c>
      <c r="H103" s="4">
        <v>32373.2511220507</v>
      </c>
      <c r="I103" s="4">
        <v>24811.769710023087</v>
      </c>
    </row>
    <row r="104" spans="1:9" x14ac:dyDescent="0.25">
      <c r="A104" s="3" t="s">
        <v>317</v>
      </c>
      <c r="B104" s="3" t="s">
        <v>410</v>
      </c>
      <c r="C104" s="3">
        <v>1</v>
      </c>
      <c r="D104" s="3" t="s">
        <v>412</v>
      </c>
      <c r="E104" s="4">
        <v>1120.6665130084834</v>
      </c>
      <c r="F104" s="4">
        <v>1242.7696428202323</v>
      </c>
      <c r="G104" s="4">
        <v>1308.1401654961901</v>
      </c>
      <c r="H104" s="4">
        <v>1374.0321046742079</v>
      </c>
      <c r="I104" s="4">
        <v>1173.6113041992583</v>
      </c>
    </row>
    <row r="105" spans="1:9" x14ac:dyDescent="0.25">
      <c r="A105" s="3" t="s">
        <v>164</v>
      </c>
      <c r="B105" s="3" t="s">
        <v>327</v>
      </c>
      <c r="C105" s="3">
        <v>1</v>
      </c>
      <c r="D105" s="3" t="s">
        <v>412</v>
      </c>
      <c r="E105" s="4">
        <v>2324.4009170042455</v>
      </c>
      <c r="F105" s="4">
        <v>2455.2115594489269</v>
      </c>
      <c r="G105" s="4">
        <v>2569.0938921725142</v>
      </c>
      <c r="H105" s="4">
        <v>2635.8000150335856</v>
      </c>
      <c r="I105" s="4">
        <v>2629.7145828711532</v>
      </c>
    </row>
    <row r="106" spans="1:9" x14ac:dyDescent="0.25">
      <c r="A106" s="3" t="s">
        <v>73</v>
      </c>
      <c r="B106" s="3" t="s">
        <v>284</v>
      </c>
      <c r="C106" s="3">
        <v>1</v>
      </c>
      <c r="D106" s="3" t="s">
        <v>412</v>
      </c>
      <c r="E106" s="4">
        <v>14322.022677951427</v>
      </c>
      <c r="F106" s="4">
        <v>15656.347491051785</v>
      </c>
      <c r="G106" s="4">
        <v>17856.307117197648</v>
      </c>
      <c r="H106" s="4">
        <v>17926.841589918971</v>
      </c>
      <c r="I106" s="4">
        <v>17726.252935136843</v>
      </c>
    </row>
    <row r="107" spans="1:9" x14ac:dyDescent="0.25">
      <c r="A107" s="3" t="s">
        <v>378</v>
      </c>
      <c r="B107" s="3" t="s">
        <v>93</v>
      </c>
      <c r="C107" s="3">
        <v>1</v>
      </c>
      <c r="D107" s="3" t="s">
        <v>412</v>
      </c>
      <c r="E107" s="4">
        <v>7653.73362998424</v>
      </c>
      <c r="F107" s="4">
        <v>7819.6046701964942</v>
      </c>
      <c r="G107" s="4">
        <v>8058.4443369232404</v>
      </c>
      <c r="H107" s="4">
        <v>7578.1723680817076</v>
      </c>
      <c r="I107" s="4">
        <v>4649.5476460783739</v>
      </c>
    </row>
    <row r="108" spans="1:9" x14ac:dyDescent="0.25">
      <c r="A108" s="3" t="s">
        <v>239</v>
      </c>
      <c r="B108" s="3" t="s">
        <v>229</v>
      </c>
      <c r="C108" s="3">
        <v>1</v>
      </c>
      <c r="D108" s="3" t="s">
        <v>412</v>
      </c>
      <c r="E108" s="4">
        <v>1018.9310929194469</v>
      </c>
      <c r="F108" s="4">
        <v>1102.9444103788653</v>
      </c>
      <c r="G108" s="4">
        <v>1192.4843195181006</v>
      </c>
      <c r="H108" s="4">
        <v>1113.3721403358106</v>
      </c>
      <c r="I108" s="4">
        <v>875.35343296392602</v>
      </c>
    </row>
    <row r="109" spans="1:9" x14ac:dyDescent="0.25">
      <c r="A109" s="3" t="s">
        <v>81</v>
      </c>
      <c r="B109" s="3" t="s">
        <v>157</v>
      </c>
      <c r="C109" s="3">
        <v>1</v>
      </c>
      <c r="D109" s="3" t="s">
        <v>412</v>
      </c>
      <c r="E109" s="4">
        <v>740.91490603010209</v>
      </c>
      <c r="F109" s="4">
        <v>721.08504401321591</v>
      </c>
      <c r="G109" s="4">
        <v>710.26599841958125</v>
      </c>
      <c r="H109" s="4">
        <v>672.34049922084091</v>
      </c>
      <c r="I109" s="4">
        <v>632.93638561734963</v>
      </c>
    </row>
    <row r="110" spans="1:9" x14ac:dyDescent="0.25">
      <c r="A110" s="3" t="s">
        <v>374</v>
      </c>
      <c r="B110" s="3" t="s">
        <v>324</v>
      </c>
      <c r="C110" s="3">
        <v>1</v>
      </c>
      <c r="D110" s="3" t="s">
        <v>412</v>
      </c>
      <c r="E110" s="4">
        <v>4035.1968016999394</v>
      </c>
      <c r="F110" s="4">
        <v>5756.6993247477521</v>
      </c>
      <c r="G110" s="4">
        <v>7877.1246095454208</v>
      </c>
      <c r="H110" s="4">
        <v>7685.9481324831786</v>
      </c>
      <c r="I110" s="4">
        <v>3699.2947651431764</v>
      </c>
    </row>
    <row r="111" spans="1:9" x14ac:dyDescent="0.25">
      <c r="A111" s="3" t="s">
        <v>326</v>
      </c>
      <c r="B111" s="3" t="s">
        <v>372</v>
      </c>
      <c r="C111" s="3">
        <v>3</v>
      </c>
      <c r="D111" s="3" t="s">
        <v>412</v>
      </c>
      <c r="E111" s="4">
        <v>165642.38627555457</v>
      </c>
      <c r="F111" s="4">
        <v>171253.96425379728</v>
      </c>
      <c r="G111" s="4">
        <v>180366.71519757481</v>
      </c>
      <c r="H111" s="4">
        <v>175813.87559205844</v>
      </c>
      <c r="I111" s="10">
        <v>179330.15310389962</v>
      </c>
    </row>
    <row r="112" spans="1:9" x14ac:dyDescent="0.25">
      <c r="A112" s="3" t="s">
        <v>401</v>
      </c>
      <c r="B112" s="3" t="s">
        <v>291</v>
      </c>
      <c r="C112" s="3">
        <v>1</v>
      </c>
      <c r="D112" s="3" t="s">
        <v>412</v>
      </c>
      <c r="E112" s="4">
        <v>14998.125059513717</v>
      </c>
      <c r="F112" s="4">
        <v>16843.699654691009</v>
      </c>
      <c r="G112" s="4">
        <v>19176.812150505022</v>
      </c>
      <c r="H112" s="4">
        <v>19575.768481407049</v>
      </c>
      <c r="I112" s="4">
        <v>20233.641348084304</v>
      </c>
    </row>
    <row r="113" spans="1:9" x14ac:dyDescent="0.25">
      <c r="A113" s="3" t="s">
        <v>318</v>
      </c>
      <c r="B113" s="3" t="s">
        <v>115</v>
      </c>
      <c r="C113" s="3">
        <v>3</v>
      </c>
      <c r="D113" s="3" t="s">
        <v>412</v>
      </c>
      <c r="E113" s="4">
        <v>106826.72644854175</v>
      </c>
      <c r="F113" s="4">
        <v>109921.03144358512</v>
      </c>
      <c r="G113" s="4">
        <v>117197.48169363024</v>
      </c>
      <c r="H113" s="4">
        <v>113218.71334967784</v>
      </c>
      <c r="I113" s="4">
        <v>116014.6024968686</v>
      </c>
    </row>
    <row r="114" spans="1:9" x14ac:dyDescent="0.25">
      <c r="A114" s="3" t="s">
        <v>161</v>
      </c>
      <c r="B114" s="3" t="s">
        <v>360</v>
      </c>
      <c r="C114" s="3">
        <v>2</v>
      </c>
      <c r="D114" s="3" t="s">
        <v>412</v>
      </c>
      <c r="E114" s="4">
        <v>73545.758237307018</v>
      </c>
      <c r="F114" s="4">
        <v>81019.473766659314</v>
      </c>
      <c r="G114" s="4">
        <v>87526.079991263454</v>
      </c>
      <c r="H114" s="4">
        <v>86197.365694394888</v>
      </c>
      <c r="I114" s="4">
        <v>39403.135907336218</v>
      </c>
    </row>
    <row r="115" spans="1:9" x14ac:dyDescent="0.25">
      <c r="A115" s="3" t="s">
        <v>96</v>
      </c>
      <c r="B115" s="3" t="s">
        <v>77</v>
      </c>
      <c r="C115" s="3">
        <v>1</v>
      </c>
      <c r="D115" s="3" t="s">
        <v>412</v>
      </c>
      <c r="E115" s="4">
        <v>475.95555682633591</v>
      </c>
      <c r="F115" s="4">
        <v>515.29332337323331</v>
      </c>
      <c r="G115" s="4">
        <v>523.9459714196604</v>
      </c>
      <c r="H115" s="4">
        <v>522.98952427140796</v>
      </c>
      <c r="I115" s="4">
        <v>471.49149630025238</v>
      </c>
    </row>
    <row r="116" spans="1:9" x14ac:dyDescent="0.25">
      <c r="A116" s="3" t="s">
        <v>363</v>
      </c>
      <c r="B116" s="3" t="s">
        <v>407</v>
      </c>
      <c r="C116" s="3">
        <v>1</v>
      </c>
      <c r="D116" s="3" t="s">
        <v>412</v>
      </c>
      <c r="E116" s="4">
        <v>315.77798710007147</v>
      </c>
      <c r="F116" s="4">
        <v>506.1372944363988</v>
      </c>
      <c r="G116" s="4">
        <v>544.59343539337272</v>
      </c>
      <c r="H116" s="4">
        <v>591.84638955664639</v>
      </c>
      <c r="I116" s="4">
        <v>636.8205368338472</v>
      </c>
    </row>
    <row r="117" spans="1:9" x14ac:dyDescent="0.25">
      <c r="A117" s="3" t="s">
        <v>197</v>
      </c>
      <c r="B117" s="3" t="s">
        <v>246</v>
      </c>
      <c r="C117" s="3">
        <v>1</v>
      </c>
      <c r="D117" s="3" t="s">
        <v>412</v>
      </c>
      <c r="E117" s="4">
        <v>9817.787090310092</v>
      </c>
      <c r="F117" s="4">
        <v>10259.304806481139</v>
      </c>
      <c r="G117" s="4">
        <v>11380.082090047545</v>
      </c>
      <c r="H117" s="4">
        <v>11432.822997301837</v>
      </c>
      <c r="I117" s="4">
        <v>10412.348983438125</v>
      </c>
    </row>
    <row r="118" spans="1:9" x14ac:dyDescent="0.25">
      <c r="A118" s="3" t="s">
        <v>130</v>
      </c>
      <c r="B118" s="3" t="s">
        <v>367</v>
      </c>
      <c r="C118" s="3">
        <v>1</v>
      </c>
      <c r="D118" s="3" t="s">
        <v>412</v>
      </c>
      <c r="E118" s="4">
        <v>9209.4435638547857</v>
      </c>
      <c r="F118" s="4">
        <v>9577.3469458786458</v>
      </c>
      <c r="G118" s="4">
        <v>10279.079975161869</v>
      </c>
      <c r="H118" s="4">
        <v>10561.613511350777</v>
      </c>
      <c r="I118" s="4">
        <v>6924.1057446562545</v>
      </c>
    </row>
    <row r="119" spans="1:9" x14ac:dyDescent="0.25">
      <c r="A119" s="3" t="s">
        <v>173</v>
      </c>
      <c r="B119" s="3" t="s">
        <v>295</v>
      </c>
      <c r="C119" s="3">
        <v>1</v>
      </c>
      <c r="D119" s="3" t="s">
        <v>412</v>
      </c>
      <c r="E119" s="4">
        <v>780.72356952808741</v>
      </c>
      <c r="F119" s="4">
        <v>830.02151534688574</v>
      </c>
      <c r="G119" s="4">
        <v>894.80477651036563</v>
      </c>
      <c r="H119" s="4">
        <v>879.04318730081184</v>
      </c>
      <c r="I119" s="4">
        <v>862.4530187702519</v>
      </c>
    </row>
    <row r="120" spans="1:9" x14ac:dyDescent="0.25">
      <c r="A120" s="3" t="s">
        <v>316</v>
      </c>
      <c r="B120" s="3" t="s">
        <v>213</v>
      </c>
      <c r="C120" s="3">
        <v>2</v>
      </c>
      <c r="D120" s="3" t="s">
        <v>412</v>
      </c>
      <c r="E120" s="4">
        <v>25741.44606136774</v>
      </c>
      <c r="F120" s="4">
        <v>28250.697774758926</v>
      </c>
      <c r="G120" s="4">
        <v>30672.292243903776</v>
      </c>
      <c r="H120" s="4">
        <v>30186.195962197886</v>
      </c>
      <c r="I120" s="4">
        <v>27884.642827425108</v>
      </c>
    </row>
    <row r="121" spans="1:9" x14ac:dyDescent="0.25">
      <c r="A121" s="3" t="s">
        <v>222</v>
      </c>
      <c r="B121" s="3" t="s">
        <v>305</v>
      </c>
      <c r="C121" s="3">
        <v>1</v>
      </c>
      <c r="D121" s="3" t="s">
        <v>412</v>
      </c>
      <c r="E121" s="4">
        <v>3490.9983888571278</v>
      </c>
      <c r="F121" s="4">
        <v>3672.5767832842403</v>
      </c>
      <c r="G121" s="4">
        <v>3793.550982674793</v>
      </c>
      <c r="H121" s="4">
        <v>4073.109829735844</v>
      </c>
      <c r="I121" s="4">
        <v>4129.850998412001</v>
      </c>
    </row>
    <row r="122" spans="1:9" x14ac:dyDescent="0.25">
      <c r="A122" s="3" t="s">
        <v>263</v>
      </c>
      <c r="B122" s="3" t="s">
        <v>286</v>
      </c>
      <c r="C122" s="3">
        <v>1</v>
      </c>
      <c r="D122" s="3" t="s">
        <v>412</v>
      </c>
      <c r="E122" s="4">
        <v>1536.8548878887666</v>
      </c>
      <c r="F122" s="4">
        <v>1587.6112632506311</v>
      </c>
      <c r="G122" s="4">
        <v>1670.2041645288041</v>
      </c>
      <c r="H122" s="4">
        <v>1743.3029009376776</v>
      </c>
      <c r="I122" s="4">
        <v>1701.9911630490822</v>
      </c>
    </row>
    <row r="123" spans="1:9" x14ac:dyDescent="0.25">
      <c r="A123" s="3" t="s">
        <v>118</v>
      </c>
      <c r="B123" s="3" t="s">
        <v>7</v>
      </c>
      <c r="C123" s="3">
        <v>1</v>
      </c>
      <c r="D123" s="3" t="s">
        <v>412</v>
      </c>
      <c r="E123" s="4">
        <v>9681.6185668967355</v>
      </c>
      <c r="F123" s="4">
        <v>10484.908362041104</v>
      </c>
      <c r="G123" s="4">
        <v>11208.343818447358</v>
      </c>
      <c r="H123" s="4">
        <v>11097.168977136957</v>
      </c>
      <c r="I123" s="4">
        <v>8627.8431571198125</v>
      </c>
    </row>
    <row r="124" spans="1:9" x14ac:dyDescent="0.25">
      <c r="A124" s="3" t="s">
        <v>208</v>
      </c>
      <c r="B124" s="3" t="s">
        <v>376</v>
      </c>
      <c r="C124" s="3">
        <v>1</v>
      </c>
      <c r="D124" s="3" t="s">
        <v>412</v>
      </c>
      <c r="E124" s="4">
        <v>8744.5155591278562</v>
      </c>
      <c r="F124" s="4">
        <v>9287.8495873230222</v>
      </c>
      <c r="G124" s="4">
        <v>9686.9849265558551</v>
      </c>
      <c r="H124" s="4">
        <v>9950.4500804845866</v>
      </c>
      <c r="I124" s="4">
        <v>8329.2713126392664</v>
      </c>
    </row>
    <row r="125" spans="1:9" x14ac:dyDescent="0.25">
      <c r="A125" s="3" t="s">
        <v>299</v>
      </c>
      <c r="B125" s="3" t="s">
        <v>200</v>
      </c>
      <c r="C125" s="3">
        <v>1</v>
      </c>
      <c r="D125" s="3" t="s">
        <v>412</v>
      </c>
      <c r="E125" s="4">
        <v>3014.7003583904188</v>
      </c>
      <c r="F125" s="4">
        <v>3289.64211697365</v>
      </c>
      <c r="G125" s="4">
        <v>3568.291015625</v>
      </c>
      <c r="H125" s="4">
        <v>3585.3924488845541</v>
      </c>
      <c r="I125" s="4">
        <v>3565.2932942680031</v>
      </c>
    </row>
    <row r="126" spans="1:9" x14ac:dyDescent="0.25">
      <c r="A126" s="3" t="s">
        <v>31</v>
      </c>
      <c r="B126" s="3" t="s">
        <v>271</v>
      </c>
      <c r="C126" s="3">
        <v>1</v>
      </c>
      <c r="D126" s="3" t="s">
        <v>412</v>
      </c>
      <c r="E126" s="4">
        <v>2880.439281292955</v>
      </c>
      <c r="F126" s="4">
        <v>3509.6934502581439</v>
      </c>
      <c r="G126" s="4">
        <v>4230.3630367861997</v>
      </c>
      <c r="H126" s="4">
        <v>4491.688826938198</v>
      </c>
      <c r="I126" s="4">
        <v>4547.0597206467119</v>
      </c>
    </row>
    <row r="127" spans="1:9" x14ac:dyDescent="0.25">
      <c r="A127" s="3" t="s">
        <v>111</v>
      </c>
      <c r="B127" s="3" t="s">
        <v>57</v>
      </c>
      <c r="C127" s="3">
        <v>3</v>
      </c>
      <c r="D127" s="3" t="s">
        <v>412</v>
      </c>
      <c r="E127" s="4">
        <v>170028.65571786449</v>
      </c>
      <c r="F127" s="4">
        <v>167517.05972785602</v>
      </c>
      <c r="G127" s="4">
        <v>185978.60925135555</v>
      </c>
      <c r="H127" s="4">
        <v>189487.14712837973</v>
      </c>
      <c r="I127" s="4">
        <v>173688.18936029158</v>
      </c>
    </row>
    <row r="128" spans="1:9" x14ac:dyDescent="0.25">
      <c r="A128" s="3" t="s">
        <v>393</v>
      </c>
      <c r="B128" s="3" t="s">
        <v>381</v>
      </c>
      <c r="C128" s="3">
        <v>1</v>
      </c>
      <c r="D128" s="3" t="s">
        <v>412</v>
      </c>
      <c r="E128" s="4">
        <v>3658.3903003091641</v>
      </c>
      <c r="F128" s="4">
        <v>3687.1000033781079</v>
      </c>
      <c r="G128" s="4">
        <v>4156.8469697801993</v>
      </c>
      <c r="H128" s="4">
        <v>4404.8458302020754</v>
      </c>
      <c r="I128" s="4">
        <v>4060.9505177003803</v>
      </c>
    </row>
    <row r="129" spans="1:9" x14ac:dyDescent="0.25">
      <c r="A129" s="3" t="s">
        <v>186</v>
      </c>
      <c r="B129" s="3" t="s">
        <v>202</v>
      </c>
      <c r="C129" s="3">
        <v>1</v>
      </c>
      <c r="D129" s="3" t="s">
        <v>412</v>
      </c>
      <c r="E129" s="4">
        <v>7028.9365768509397</v>
      </c>
      <c r="F129" s="4">
        <v>7784.0652899655715</v>
      </c>
      <c r="G129" s="4">
        <v>8845.914218872962</v>
      </c>
      <c r="H129" s="4">
        <v>8910.6508341461285</v>
      </c>
      <c r="I129" s="4">
        <v>7677.1522256999642</v>
      </c>
    </row>
    <row r="130" spans="1:9" x14ac:dyDescent="0.25">
      <c r="A130" s="3" t="s">
        <v>267</v>
      </c>
      <c r="B130" s="3" t="s">
        <v>336</v>
      </c>
      <c r="C130" s="3">
        <v>1</v>
      </c>
      <c r="D130" s="3" t="s">
        <v>412</v>
      </c>
      <c r="E130" s="4">
        <v>2896.7221956266499</v>
      </c>
      <c r="F130" s="4">
        <v>3035.4544332310502</v>
      </c>
      <c r="G130" s="4">
        <v>3226.9827935686199</v>
      </c>
      <c r="H130" s="4">
        <v>3235.0006604823802</v>
      </c>
      <c r="I130" s="4">
        <v>3058.6916886695699</v>
      </c>
    </row>
    <row r="131" spans="1:9" x14ac:dyDescent="0.25">
      <c r="A131" s="3" t="s">
        <v>341</v>
      </c>
      <c r="B131" s="3" t="s">
        <v>122</v>
      </c>
      <c r="C131" s="3">
        <v>1</v>
      </c>
      <c r="D131" s="3" t="s">
        <v>412</v>
      </c>
      <c r="E131" s="4">
        <v>428.92667294452889</v>
      </c>
      <c r="F131" s="4">
        <v>461.41509412058878</v>
      </c>
      <c r="G131" s="4">
        <v>503.31792517113922</v>
      </c>
      <c r="H131" s="4">
        <v>506.64163908304602</v>
      </c>
      <c r="I131" s="4">
        <v>448.54428070498182</v>
      </c>
    </row>
    <row r="132" spans="1:9" x14ac:dyDescent="0.25">
      <c r="A132" s="3" t="s">
        <v>62</v>
      </c>
      <c r="B132" s="3" t="s">
        <v>41</v>
      </c>
      <c r="C132" s="3">
        <v>1</v>
      </c>
      <c r="D132" s="3" t="s">
        <v>412</v>
      </c>
      <c r="E132" s="4">
        <v>1136.6106654586829</v>
      </c>
      <c r="F132" s="4">
        <v>1151.1144615506237</v>
      </c>
      <c r="G132" s="4">
        <v>1250.1736913066302</v>
      </c>
      <c r="H132" s="4">
        <v>1271.1115749486009</v>
      </c>
      <c r="I132" s="4">
        <v>1467.604281151433</v>
      </c>
    </row>
    <row r="133" spans="1:9" x14ac:dyDescent="0.25">
      <c r="A133" s="3" t="s">
        <v>404</v>
      </c>
      <c r="B133" s="3" t="s">
        <v>116</v>
      </c>
      <c r="C133" s="3">
        <v>1</v>
      </c>
      <c r="D133" s="3" t="s">
        <v>412</v>
      </c>
      <c r="E133" s="4">
        <v>4546.9866875495754</v>
      </c>
      <c r="F133" s="4">
        <v>5367.1146744478801</v>
      </c>
      <c r="G133" s="4">
        <v>5588.3928641194234</v>
      </c>
      <c r="H133" s="4">
        <v>5009.6859039140136</v>
      </c>
      <c r="I133" s="4">
        <v>4179.2780656087543</v>
      </c>
    </row>
    <row r="134" spans="1:9" x14ac:dyDescent="0.25">
      <c r="A134" s="3" t="s">
        <v>423</v>
      </c>
      <c r="B134" s="3" t="s">
        <v>409</v>
      </c>
      <c r="C134" s="3">
        <v>1</v>
      </c>
      <c r="D134" s="3" t="s">
        <v>412</v>
      </c>
      <c r="E134" s="4">
        <v>9521.0421007138339</v>
      </c>
      <c r="F134" s="4">
        <v>10339.385479551001</v>
      </c>
      <c r="G134" s="4">
        <v>11614.665076831954</v>
      </c>
      <c r="H134" s="4">
        <v>11029.735582421332</v>
      </c>
      <c r="I134" s="4">
        <v>10580.268188390548</v>
      </c>
    </row>
    <row r="135" spans="1:9" x14ac:dyDescent="0.25">
      <c r="A135" s="3" t="s">
        <v>23</v>
      </c>
      <c r="B135" s="3" t="s">
        <v>109</v>
      </c>
      <c r="C135" s="3">
        <v>1</v>
      </c>
      <c r="D135" s="3" t="s">
        <v>412</v>
      </c>
      <c r="E135" s="4">
        <v>899.52358101763423</v>
      </c>
      <c r="F135" s="4">
        <v>1048.453755344271</v>
      </c>
      <c r="G135" s="4">
        <v>1178.5259324523706</v>
      </c>
      <c r="H135" s="4">
        <v>1194.9568757257528</v>
      </c>
      <c r="I135" s="4">
        <v>1155.1428544035789</v>
      </c>
    </row>
    <row r="136" spans="1:9" x14ac:dyDescent="0.25">
      <c r="A136" s="3" t="s">
        <v>120</v>
      </c>
      <c r="B136" s="3" t="s">
        <v>199</v>
      </c>
      <c r="C136" s="3">
        <v>2</v>
      </c>
      <c r="D136" s="3" t="s">
        <v>412</v>
      </c>
      <c r="E136" s="4">
        <v>46007.852920654703</v>
      </c>
      <c r="F136" s="4">
        <v>48554.992276175639</v>
      </c>
      <c r="G136" s="4">
        <v>53018.629356269579</v>
      </c>
      <c r="H136" s="4">
        <v>52476.273253332714</v>
      </c>
      <c r="I136" s="4">
        <v>52397.116712955831</v>
      </c>
    </row>
    <row r="137" spans="1:9" x14ac:dyDescent="0.25">
      <c r="A137" s="3" t="s">
        <v>139</v>
      </c>
      <c r="B137" s="3" t="s">
        <v>146</v>
      </c>
      <c r="C137" s="3">
        <v>2</v>
      </c>
      <c r="D137" s="3" t="s">
        <v>412</v>
      </c>
      <c r="E137" s="4">
        <v>32391.197218039404</v>
      </c>
      <c r="F137" s="4">
        <v>33976.555554068873</v>
      </c>
      <c r="G137" s="4">
        <v>36382.48765568099</v>
      </c>
      <c r="H137" s="4">
        <v>34788.529281587042</v>
      </c>
      <c r="I137" s="10">
        <v>35484.299867218782</v>
      </c>
    </row>
    <row r="138" spans="1:9" x14ac:dyDescent="0.25">
      <c r="A138" s="3" t="s">
        <v>189</v>
      </c>
      <c r="B138" s="3" t="s">
        <v>101</v>
      </c>
      <c r="C138" s="3">
        <v>2</v>
      </c>
      <c r="D138" s="3" t="s">
        <v>412</v>
      </c>
      <c r="E138" s="4">
        <v>40080.494113717155</v>
      </c>
      <c r="F138" s="4">
        <v>42992.89527388956</v>
      </c>
      <c r="G138" s="4">
        <v>43306.070003237248</v>
      </c>
      <c r="H138" s="4">
        <v>42755.216263452246</v>
      </c>
      <c r="I138" s="4">
        <v>41441.466666701133</v>
      </c>
    </row>
    <row r="139" spans="1:9" x14ac:dyDescent="0.25">
      <c r="A139" s="3" t="s">
        <v>396</v>
      </c>
      <c r="B139" s="3" t="s">
        <v>282</v>
      </c>
      <c r="C139" s="3">
        <v>1</v>
      </c>
      <c r="D139" s="3" t="s">
        <v>412</v>
      </c>
      <c r="E139" s="4">
        <v>2107.5740596602045</v>
      </c>
      <c r="F139" s="4">
        <v>2159.1567136919298</v>
      </c>
      <c r="G139" s="4">
        <v>2014.5751887904669</v>
      </c>
      <c r="H139" s="4">
        <v>1926.6996939827582</v>
      </c>
      <c r="I139" s="4">
        <v>1905.2611515592125</v>
      </c>
    </row>
    <row r="140" spans="1:9" x14ac:dyDescent="0.25">
      <c r="A140" s="3" t="s">
        <v>156</v>
      </c>
      <c r="B140" s="3" t="s">
        <v>338</v>
      </c>
      <c r="C140" s="3">
        <v>1</v>
      </c>
      <c r="D140" s="3" t="s">
        <v>412</v>
      </c>
      <c r="E140" s="4">
        <v>500.21491126653518</v>
      </c>
      <c r="F140" s="4">
        <v>517.77157227137127</v>
      </c>
      <c r="G140" s="4">
        <v>570.72392195359214</v>
      </c>
      <c r="H140" s="4">
        <v>554.09938925985455</v>
      </c>
      <c r="I140" s="4">
        <v>567.66989226161104</v>
      </c>
    </row>
    <row r="141" spans="1:9" x14ac:dyDescent="0.25">
      <c r="A141" s="3" t="s">
        <v>335</v>
      </c>
      <c r="B141" s="3" t="s">
        <v>147</v>
      </c>
      <c r="C141" s="3">
        <v>1</v>
      </c>
      <c r="D141" s="3" t="s">
        <v>412</v>
      </c>
      <c r="E141" s="4">
        <v>2176.0027720151456</v>
      </c>
      <c r="F141" s="4">
        <v>1968.565398474444</v>
      </c>
      <c r="G141" s="4">
        <v>2027.7785486384198</v>
      </c>
      <c r="H141" s="4">
        <v>2229.8586518612988</v>
      </c>
      <c r="I141" s="4">
        <v>2097.0924728902164</v>
      </c>
    </row>
    <row r="142" spans="1:9" x14ac:dyDescent="0.25">
      <c r="A142" s="3" t="s">
        <v>50</v>
      </c>
      <c r="B142" s="3" t="s">
        <v>288</v>
      </c>
      <c r="C142" s="3">
        <v>1</v>
      </c>
      <c r="D142" s="3" t="s">
        <v>412</v>
      </c>
      <c r="E142" s="4">
        <v>5149.5890743590589</v>
      </c>
      <c r="F142" s="4">
        <v>5450.4928808666009</v>
      </c>
      <c r="G142" s="4">
        <v>6108.7401083169771</v>
      </c>
      <c r="H142" s="4">
        <v>6070.3880535827466</v>
      </c>
      <c r="I142" s="4">
        <v>5917.2625754522069</v>
      </c>
    </row>
    <row r="143" spans="1:9" x14ac:dyDescent="0.25">
      <c r="A143" s="3" t="s">
        <v>141</v>
      </c>
      <c r="B143" s="3" t="s">
        <v>415</v>
      </c>
      <c r="C143" s="3">
        <v>1</v>
      </c>
      <c r="D143" s="3" t="s">
        <v>412</v>
      </c>
      <c r="E143" s="4">
        <v>21891.184793635537</v>
      </c>
      <c r="F143" s="4">
        <v>27584.743514932896</v>
      </c>
      <c r="G143" s="4">
        <v>22886.674049464746</v>
      </c>
      <c r="H143" s="4">
        <v>20659.640291542131</v>
      </c>
      <c r="I143" s="10">
        <v>21072.833097372975</v>
      </c>
    </row>
    <row r="144" spans="1:9" x14ac:dyDescent="0.25">
      <c r="A144" s="3" t="s">
        <v>151</v>
      </c>
      <c r="B144" s="3" t="s">
        <v>210</v>
      </c>
      <c r="C144" s="3">
        <v>2</v>
      </c>
      <c r="D144" s="3" t="s">
        <v>412</v>
      </c>
      <c r="E144" s="4">
        <v>70460.560532332165</v>
      </c>
      <c r="F144" s="4">
        <v>75496.754058199775</v>
      </c>
      <c r="G144" s="4">
        <v>82267.809316158993</v>
      </c>
      <c r="H144" s="4">
        <v>75719.752896534192</v>
      </c>
      <c r="I144" s="4">
        <v>67329.677791096692</v>
      </c>
    </row>
    <row r="145" spans="1:9" x14ac:dyDescent="0.25">
      <c r="A145" s="3" t="s">
        <v>59</v>
      </c>
      <c r="B145" s="3" t="s">
        <v>84</v>
      </c>
      <c r="C145" s="3">
        <v>1</v>
      </c>
      <c r="D145" s="3" t="s">
        <v>412</v>
      </c>
      <c r="E145" s="4">
        <v>16772.73921348005</v>
      </c>
      <c r="F145" s="4">
        <v>17329.185462671874</v>
      </c>
      <c r="G145" s="4">
        <v>18947.366495977338</v>
      </c>
      <c r="H145" s="4">
        <v>17700.703490071388</v>
      </c>
      <c r="I145" s="4">
        <v>14485.386115797337</v>
      </c>
    </row>
    <row r="146" spans="1:9" x14ac:dyDescent="0.25">
      <c r="A146" s="3" t="s">
        <v>278</v>
      </c>
      <c r="B146" s="3" t="s">
        <v>17</v>
      </c>
      <c r="C146" s="3">
        <v>1</v>
      </c>
      <c r="D146" s="3" t="s">
        <v>412</v>
      </c>
      <c r="E146" s="4">
        <v>1368.4269614041655</v>
      </c>
      <c r="F146" s="4">
        <v>1464.9261954181025</v>
      </c>
      <c r="G146" s="4">
        <v>1482.2130665179698</v>
      </c>
      <c r="H146" s="4">
        <v>1288.556324504344</v>
      </c>
      <c r="I146" s="4">
        <v>1188.8597569216167</v>
      </c>
    </row>
    <row r="147" spans="1:9" x14ac:dyDescent="0.25">
      <c r="A147" s="3" t="s">
        <v>43</v>
      </c>
      <c r="B147" s="3" t="s">
        <v>201</v>
      </c>
      <c r="C147" s="3">
        <v>1</v>
      </c>
      <c r="D147" s="3" t="s">
        <v>412</v>
      </c>
      <c r="E147" s="4">
        <v>16835.986002934867</v>
      </c>
      <c r="F147" s="4">
        <v>16019.989892750857</v>
      </c>
      <c r="G147" s="4">
        <v>15895.259896153202</v>
      </c>
      <c r="H147" s="4">
        <v>15232.487084050887</v>
      </c>
      <c r="I147" s="4">
        <v>14243.864691576387</v>
      </c>
    </row>
    <row r="148" spans="1:9" x14ac:dyDescent="0.25">
      <c r="A148" s="3" t="s">
        <v>132</v>
      </c>
      <c r="B148" s="3" t="s">
        <v>152</v>
      </c>
      <c r="C148" s="3">
        <v>1</v>
      </c>
      <c r="D148" s="3" t="s">
        <v>412</v>
      </c>
      <c r="E148" s="4">
        <v>14343.980257215859</v>
      </c>
      <c r="F148" s="4">
        <v>15146.408511534775</v>
      </c>
      <c r="G148" s="4">
        <v>15544.999078844867</v>
      </c>
      <c r="H148" s="4">
        <v>15774.254940684668</v>
      </c>
      <c r="I148" s="4">
        <v>12509.835290141416</v>
      </c>
    </row>
    <row r="149" spans="1:9" x14ac:dyDescent="0.25">
      <c r="A149" s="3" t="s">
        <v>240</v>
      </c>
      <c r="B149" s="3" t="s">
        <v>369</v>
      </c>
      <c r="C149" s="3">
        <v>1</v>
      </c>
      <c r="D149" s="3" t="s">
        <v>412</v>
      </c>
      <c r="E149" s="4">
        <v>2509.6296368993117</v>
      </c>
      <c r="F149" s="4">
        <v>2695.2490085595618</v>
      </c>
      <c r="G149" s="4">
        <v>2801.3713930291547</v>
      </c>
      <c r="H149" s="4">
        <v>2820.3063965068918</v>
      </c>
      <c r="I149" s="4">
        <v>2757.2175297369604</v>
      </c>
    </row>
    <row r="150" spans="1:9" x14ac:dyDescent="0.25">
      <c r="A150" s="3" t="s">
        <v>174</v>
      </c>
      <c r="B150" s="3" t="s">
        <v>150</v>
      </c>
      <c r="C150" s="3">
        <v>1</v>
      </c>
      <c r="D150" s="3" t="s">
        <v>412</v>
      </c>
      <c r="E150" s="4">
        <v>5324.6090677777684</v>
      </c>
      <c r="F150" s="4">
        <v>5678.869972200001</v>
      </c>
      <c r="G150" s="4">
        <v>5782.7845498128563</v>
      </c>
      <c r="H150" s="4">
        <v>5380.963321841301</v>
      </c>
      <c r="I150" s="4">
        <v>5001.0727604519134</v>
      </c>
    </row>
    <row r="151" spans="1:9" x14ac:dyDescent="0.25">
      <c r="A151" s="3" t="s">
        <v>220</v>
      </c>
      <c r="B151" s="3" t="s">
        <v>416</v>
      </c>
      <c r="C151" s="3">
        <v>1</v>
      </c>
      <c r="D151" s="3" t="s">
        <v>412</v>
      </c>
      <c r="E151" s="4">
        <v>6204.9964574796031</v>
      </c>
      <c r="F151" s="4">
        <v>6710.5076021416407</v>
      </c>
      <c r="G151" s="4">
        <v>6957.7934114935879</v>
      </c>
      <c r="H151" s="4">
        <v>7027.6122069772264</v>
      </c>
      <c r="I151" s="4">
        <v>6126.8745397886678</v>
      </c>
    </row>
    <row r="152" spans="1:9" x14ac:dyDescent="0.25">
      <c r="A152" s="3" t="s">
        <v>112</v>
      </c>
      <c r="B152" s="3" t="s">
        <v>175</v>
      </c>
      <c r="C152" s="3">
        <v>1</v>
      </c>
      <c r="D152" s="3" t="s">
        <v>412</v>
      </c>
      <c r="E152" s="4">
        <v>3073.654685709465</v>
      </c>
      <c r="F152" s="4">
        <v>3123.2456417484477</v>
      </c>
      <c r="G152" s="4">
        <v>3252.1102741002433</v>
      </c>
      <c r="H152" s="4">
        <v>3485.3408438976994</v>
      </c>
      <c r="I152" s="4">
        <v>3298.8295856965701</v>
      </c>
    </row>
    <row r="153" spans="1:9" x14ac:dyDescent="0.25">
      <c r="A153" s="3" t="s">
        <v>260</v>
      </c>
      <c r="B153" s="3" t="s">
        <v>63</v>
      </c>
      <c r="C153" s="3">
        <v>1</v>
      </c>
      <c r="D153" s="3" t="s">
        <v>412</v>
      </c>
      <c r="E153" s="4">
        <v>12447.439591280814</v>
      </c>
      <c r="F153" s="4">
        <v>13864.681757997289</v>
      </c>
      <c r="G153" s="4">
        <v>15468.482219410484</v>
      </c>
      <c r="H153" s="4">
        <v>15732.203131175449</v>
      </c>
      <c r="I153" s="4">
        <v>15720.99466355601</v>
      </c>
    </row>
    <row r="154" spans="1:9" x14ac:dyDescent="0.25">
      <c r="A154" s="3" t="s">
        <v>102</v>
      </c>
      <c r="B154" s="3" t="s">
        <v>266</v>
      </c>
      <c r="C154" s="3">
        <v>1</v>
      </c>
      <c r="D154" s="3" t="s">
        <v>412</v>
      </c>
      <c r="E154" s="4">
        <v>19978.401214968002</v>
      </c>
      <c r="F154" s="4">
        <v>21437.347503679397</v>
      </c>
      <c r="G154" s="4">
        <v>23551.048290561375</v>
      </c>
      <c r="H154" s="4">
        <v>23330.817288932005</v>
      </c>
      <c r="I154" s="4">
        <v>22176.296711692896</v>
      </c>
    </row>
    <row r="155" spans="1:9" x14ac:dyDescent="0.25">
      <c r="A155" s="3" t="s">
        <v>298</v>
      </c>
      <c r="B155" s="3" t="s">
        <v>350</v>
      </c>
      <c r="C155" s="3">
        <v>2</v>
      </c>
      <c r="D155" s="3" t="s">
        <v>412</v>
      </c>
      <c r="E155" s="4">
        <v>30627.163401701131</v>
      </c>
      <c r="F155" s="4">
        <v>31108.760569767532</v>
      </c>
      <c r="G155" s="4">
        <v>31604.70151445784</v>
      </c>
      <c r="H155" s="4">
        <v>32850.548612359227</v>
      </c>
      <c r="I155" s="4">
        <v>32290.921136093104</v>
      </c>
    </row>
    <row r="156" spans="1:9" x14ac:dyDescent="0.25">
      <c r="A156" s="3" t="s">
        <v>276</v>
      </c>
      <c r="B156" s="3" t="s">
        <v>273</v>
      </c>
      <c r="C156" s="3">
        <v>2</v>
      </c>
      <c r="D156" s="3" t="s">
        <v>412</v>
      </c>
      <c r="E156" s="4">
        <v>57162.968011776713</v>
      </c>
      <c r="F156" s="4">
        <v>59124.867271207251</v>
      </c>
      <c r="G156" s="4">
        <v>65907.948435040846</v>
      </c>
      <c r="H156" s="4">
        <v>62276.428694436538</v>
      </c>
      <c r="I156" s="4">
        <v>50124.385936172825</v>
      </c>
    </row>
    <row r="157" spans="1:9" x14ac:dyDescent="0.25">
      <c r="A157" s="3" t="s">
        <v>103</v>
      </c>
      <c r="B157" s="3" t="s">
        <v>206</v>
      </c>
      <c r="C157" s="3">
        <v>1</v>
      </c>
      <c r="D157" s="3" t="s">
        <v>412</v>
      </c>
      <c r="E157" s="4">
        <v>9548.5874029826755</v>
      </c>
      <c r="F157" s="4">
        <v>10807.009167199336</v>
      </c>
      <c r="G157" s="4">
        <v>12398.981978766609</v>
      </c>
      <c r="H157" s="4">
        <v>12899.346111289662</v>
      </c>
      <c r="I157" s="4">
        <v>12896.088621162235</v>
      </c>
    </row>
    <row r="158" spans="1:9" x14ac:dyDescent="0.25">
      <c r="A158" s="3" t="s">
        <v>69</v>
      </c>
      <c r="B158" s="3" t="s">
        <v>91</v>
      </c>
      <c r="C158" s="3">
        <v>1</v>
      </c>
      <c r="D158" s="3" t="s">
        <v>412</v>
      </c>
      <c r="E158" s="4">
        <v>8704.8984132959395</v>
      </c>
      <c r="F158" s="4">
        <v>10720.3326583505</v>
      </c>
      <c r="G158" s="4">
        <v>11287.355278081501</v>
      </c>
      <c r="H158" s="4">
        <v>11497.6492498593</v>
      </c>
      <c r="I158" s="4">
        <v>10126.721793529699</v>
      </c>
    </row>
    <row r="159" spans="1:9" x14ac:dyDescent="0.25">
      <c r="A159" s="3" t="s">
        <v>1</v>
      </c>
      <c r="B159" s="3" t="s">
        <v>388</v>
      </c>
      <c r="C159" s="3">
        <v>1</v>
      </c>
      <c r="D159" s="3" t="s">
        <v>412</v>
      </c>
      <c r="E159" s="4">
        <v>744.76074875597726</v>
      </c>
      <c r="F159" s="4">
        <v>772.31698914591857</v>
      </c>
      <c r="G159" s="4">
        <v>783.63716281480811</v>
      </c>
      <c r="H159" s="4">
        <v>820.14928855859421</v>
      </c>
      <c r="I159" s="4">
        <v>797.85552067174842</v>
      </c>
    </row>
    <row r="160" spans="1:9" x14ac:dyDescent="0.25">
      <c r="A160" s="3" t="s">
        <v>128</v>
      </c>
      <c r="B160" s="3" t="s">
        <v>281</v>
      </c>
      <c r="C160" s="3">
        <v>1</v>
      </c>
      <c r="D160" s="3" t="s">
        <v>412</v>
      </c>
      <c r="E160" s="4">
        <v>4109.663227740808</v>
      </c>
      <c r="F160" s="4">
        <v>4258.9787671034446</v>
      </c>
      <c r="G160" s="4">
        <v>4187.5047292366371</v>
      </c>
      <c r="H160" s="4">
        <v>4322.8684566404545</v>
      </c>
      <c r="I160" s="4">
        <v>4067.8434587376232</v>
      </c>
    </row>
    <row r="161" spans="1:9" x14ac:dyDescent="0.25">
      <c r="A161" s="3" t="s">
        <v>90</v>
      </c>
      <c r="B161" s="3" t="s">
        <v>329</v>
      </c>
      <c r="C161" s="3">
        <v>2</v>
      </c>
      <c r="D161" s="3" t="s">
        <v>412</v>
      </c>
      <c r="E161" s="4">
        <v>43828.232460931489</v>
      </c>
      <c r="F161" s="4">
        <v>45399.029060554894</v>
      </c>
      <c r="G161" s="4">
        <v>48996.59224882401</v>
      </c>
      <c r="H161" s="4">
        <v>47731.208539934749</v>
      </c>
      <c r="I161" s="10">
        <v>48685.832710733448</v>
      </c>
    </row>
    <row r="162" spans="1:9" x14ac:dyDescent="0.25">
      <c r="A162" s="3" t="s">
        <v>79</v>
      </c>
      <c r="B162" s="3" t="s">
        <v>36</v>
      </c>
      <c r="C162" s="3">
        <v>1</v>
      </c>
      <c r="D162" s="3" t="s">
        <v>412</v>
      </c>
      <c r="E162" s="4">
        <v>1700.0979966636439</v>
      </c>
      <c r="F162" s="4">
        <v>1813.8074335970416</v>
      </c>
      <c r="G162" s="4">
        <v>1953.5132573675983</v>
      </c>
      <c r="H162" s="4">
        <v>1987.5797016681831</v>
      </c>
      <c r="I162" s="4">
        <v>2157.8404456966778</v>
      </c>
    </row>
    <row r="163" spans="1:9" x14ac:dyDescent="0.25">
      <c r="A163" s="3" t="s">
        <v>144</v>
      </c>
      <c r="B163" s="3" t="s">
        <v>307</v>
      </c>
      <c r="C163" s="3">
        <v>1</v>
      </c>
      <c r="D163" s="3" t="s">
        <v>412</v>
      </c>
      <c r="E163" s="4">
        <v>19878.76383650157</v>
      </c>
      <c r="F163" s="4">
        <v>20802.466313464789</v>
      </c>
      <c r="G163" s="4">
        <v>23337.017549434706</v>
      </c>
      <c r="H163" s="4">
        <v>23139.797980823747</v>
      </c>
      <c r="I163" s="4">
        <v>20110.316192491151</v>
      </c>
    </row>
    <row r="164" spans="1:9" x14ac:dyDescent="0.25">
      <c r="A164" s="3" t="s">
        <v>356</v>
      </c>
      <c r="B164" s="3" t="s">
        <v>242</v>
      </c>
      <c r="C164" s="3">
        <v>1</v>
      </c>
      <c r="D164" s="3" t="s">
        <v>412</v>
      </c>
      <c r="E164" s="4">
        <v>1269.9032938598457</v>
      </c>
      <c r="F164" s="4">
        <v>1361.7019721837473</v>
      </c>
      <c r="G164" s="4">
        <v>1458.0690925814524</v>
      </c>
      <c r="H164" s="4">
        <v>1430.1482590016221</v>
      </c>
      <c r="I164" s="4">
        <v>1471.8309617071127</v>
      </c>
    </row>
    <row r="165" spans="1:9" x14ac:dyDescent="0.25">
      <c r="A165" s="3" t="s">
        <v>70</v>
      </c>
      <c r="B165" s="3" t="s">
        <v>169</v>
      </c>
      <c r="C165" s="3">
        <v>1</v>
      </c>
      <c r="D165" s="3" t="s">
        <v>412</v>
      </c>
      <c r="E165" s="4">
        <v>5765.2007620271133</v>
      </c>
      <c r="F165" s="4">
        <v>6292.5436292670665</v>
      </c>
      <c r="G165" s="4">
        <v>7252.4018577399229</v>
      </c>
      <c r="H165" s="4">
        <v>7417.2036485220124</v>
      </c>
      <c r="I165" s="4">
        <v>7720.5105719523353</v>
      </c>
    </row>
    <row r="166" spans="1:9" x14ac:dyDescent="0.25">
      <c r="A166" s="3" t="s">
        <v>27</v>
      </c>
      <c r="B166" s="3" t="s">
        <v>304</v>
      </c>
      <c r="C166" s="3">
        <v>1</v>
      </c>
      <c r="D166" s="3" t="s">
        <v>412</v>
      </c>
      <c r="E166" s="4">
        <v>15068.620349418406</v>
      </c>
      <c r="F166" s="4">
        <v>15945.264926626294</v>
      </c>
      <c r="G166" s="4">
        <v>15994.819861553355</v>
      </c>
      <c r="H166" s="4">
        <v>16213.480756924841</v>
      </c>
      <c r="I166" s="4">
        <v>10764.420422461086</v>
      </c>
    </row>
    <row r="167" spans="1:9" x14ac:dyDescent="0.25">
      <c r="A167" s="3" t="s">
        <v>353</v>
      </c>
      <c r="B167" s="3" t="s">
        <v>87</v>
      </c>
      <c r="C167" s="3">
        <v>1</v>
      </c>
      <c r="D167" s="3" t="s">
        <v>412</v>
      </c>
      <c r="E167" s="4">
        <v>501.41516552395348</v>
      </c>
      <c r="F167" s="4">
        <v>496.68229487313147</v>
      </c>
      <c r="G167" s="4">
        <v>533.99153326598434</v>
      </c>
      <c r="H167" s="4">
        <v>521.75483672224073</v>
      </c>
      <c r="I167" s="4">
        <v>509.37659398732154</v>
      </c>
    </row>
    <row r="168" spans="1:9" x14ac:dyDescent="0.25">
      <c r="A168" s="3" t="s">
        <v>165</v>
      </c>
      <c r="B168" s="3" t="s">
        <v>382</v>
      </c>
      <c r="C168" s="3">
        <v>2</v>
      </c>
      <c r="D168" s="3" t="s">
        <v>412</v>
      </c>
      <c r="E168" s="4">
        <v>56848.175391836674</v>
      </c>
      <c r="F168" s="4">
        <v>61176.456361156481</v>
      </c>
      <c r="G168" s="4">
        <v>66679.046489975211</v>
      </c>
      <c r="H168" s="4">
        <v>65640.707948498472</v>
      </c>
      <c r="I168" s="4">
        <v>59797.752180118812</v>
      </c>
    </row>
    <row r="169" spans="1:9" x14ac:dyDescent="0.25">
      <c r="A169" s="3" t="s">
        <v>366</v>
      </c>
      <c r="B169" s="3" t="s">
        <v>26</v>
      </c>
      <c r="C169" s="3">
        <v>2</v>
      </c>
      <c r="D169" s="3" t="s">
        <v>412</v>
      </c>
      <c r="E169" s="4">
        <v>31616.681699266654</v>
      </c>
      <c r="F169" s="4">
        <v>29369.056827816916</v>
      </c>
      <c r="G169" s="4">
        <v>29160.103811068911</v>
      </c>
      <c r="H169" s="10">
        <v>29743.305887290291</v>
      </c>
      <c r="I169" s="10">
        <v>30338.172005036096</v>
      </c>
    </row>
    <row r="170" spans="1:9" x14ac:dyDescent="0.25">
      <c r="A170" s="3" t="s">
        <v>319</v>
      </c>
      <c r="B170" s="3" t="s">
        <v>321</v>
      </c>
      <c r="C170" s="3">
        <v>1</v>
      </c>
      <c r="D170" s="3" t="s">
        <v>412</v>
      </c>
      <c r="E170" s="4">
        <v>16501.083845098623</v>
      </c>
      <c r="F170" s="4">
        <v>17494.72879020359</v>
      </c>
      <c r="G170" s="4">
        <v>19380.513507054766</v>
      </c>
      <c r="H170" s="4">
        <v>19303.545658138271</v>
      </c>
      <c r="I170" s="4">
        <v>19266.513573624732</v>
      </c>
    </row>
    <row r="171" spans="1:9" x14ac:dyDescent="0.25">
      <c r="A171" s="3" t="s">
        <v>140</v>
      </c>
      <c r="B171" s="3" t="s">
        <v>136</v>
      </c>
      <c r="C171" s="3">
        <v>2</v>
      </c>
      <c r="D171" s="3" t="s">
        <v>412</v>
      </c>
      <c r="E171" s="4">
        <v>21663.643413766978</v>
      </c>
      <c r="F171" s="4">
        <v>23455.944725922203</v>
      </c>
      <c r="G171" s="4">
        <v>26104.102788994947</v>
      </c>
      <c r="H171" s="4">
        <v>25942.954774143614</v>
      </c>
      <c r="I171" s="4">
        <v>25517.330665260026</v>
      </c>
    </row>
    <row r="172" spans="1:9" x14ac:dyDescent="0.25">
      <c r="A172" s="3" t="s">
        <v>265</v>
      </c>
      <c r="B172" s="3" t="s">
        <v>391</v>
      </c>
      <c r="C172" s="3">
        <v>1</v>
      </c>
      <c r="D172" s="3" t="s">
        <v>412</v>
      </c>
      <c r="E172" s="4">
        <v>2225.4868420927314</v>
      </c>
      <c r="F172" s="4">
        <v>2332.8442158554521</v>
      </c>
      <c r="G172" s="4">
        <v>2411.8629263527737</v>
      </c>
      <c r="H172" s="4">
        <v>2344.0489761531494</v>
      </c>
      <c r="I172" s="4">
        <v>2250.6011638606951</v>
      </c>
    </row>
    <row r="173" spans="1:9" x14ac:dyDescent="0.25">
      <c r="A173" s="3" t="s">
        <v>28</v>
      </c>
      <c r="B173" s="3" t="s">
        <v>68</v>
      </c>
      <c r="C173" s="3">
        <v>1</v>
      </c>
      <c r="D173" s="3" t="s">
        <v>412</v>
      </c>
      <c r="E173" s="4">
        <v>5756.9657409880383</v>
      </c>
      <c r="F173" s="4">
        <v>6690.9398473509627</v>
      </c>
      <c r="G173" s="4">
        <v>7005.0954126602228</v>
      </c>
      <c r="H173" s="4">
        <v>6624.7618649330934</v>
      </c>
      <c r="I173" s="4">
        <v>5655.8676539039616</v>
      </c>
    </row>
    <row r="174" spans="1:9" x14ac:dyDescent="0.25">
      <c r="A174" s="3" t="s">
        <v>113</v>
      </c>
      <c r="B174" s="3" t="s">
        <v>46</v>
      </c>
      <c r="C174" s="3">
        <v>1</v>
      </c>
      <c r="D174" s="3" t="s">
        <v>412</v>
      </c>
      <c r="E174" s="10">
        <v>286</v>
      </c>
      <c r="F174" s="10">
        <v>277</v>
      </c>
      <c r="G174" s="10">
        <v>359</v>
      </c>
      <c r="H174" s="10">
        <v>343</v>
      </c>
      <c r="I174" s="10">
        <v>322</v>
      </c>
    </row>
    <row r="175" spans="1:9" x14ac:dyDescent="0.25">
      <c r="A175" s="3" t="s">
        <v>330</v>
      </c>
      <c r="B175" s="3" t="s">
        <v>408</v>
      </c>
      <c r="C175" s="3">
        <v>2</v>
      </c>
      <c r="D175" s="3" t="s">
        <v>412</v>
      </c>
      <c r="E175" s="4">
        <v>26505.343215520417</v>
      </c>
      <c r="F175" s="4">
        <v>28100.58624194529</v>
      </c>
      <c r="G175" s="4">
        <v>30349.752098436053</v>
      </c>
      <c r="H175" s="4">
        <v>29555.315698507919</v>
      </c>
      <c r="I175" s="4">
        <v>27063.193918029858</v>
      </c>
    </row>
    <row r="176" spans="1:9" x14ac:dyDescent="0.25">
      <c r="A176" s="3" t="s">
        <v>237</v>
      </c>
      <c r="B176" s="3" t="s">
        <v>275</v>
      </c>
      <c r="C176" s="3">
        <v>1</v>
      </c>
      <c r="D176" s="3" t="s">
        <v>412</v>
      </c>
      <c r="E176" s="4">
        <v>3886.2915016523889</v>
      </c>
      <c r="F176" s="4">
        <v>4077.0438408748769</v>
      </c>
      <c r="G176" s="4">
        <v>4059.2082298494656</v>
      </c>
      <c r="H176" s="4">
        <v>3852.2656028741512</v>
      </c>
      <c r="I176" s="4">
        <v>3680.6734766174536</v>
      </c>
    </row>
    <row r="177" spans="1:9" x14ac:dyDescent="0.25">
      <c r="A177" s="3" t="s">
        <v>172</v>
      </c>
      <c r="B177" s="3" t="s">
        <v>51</v>
      </c>
      <c r="C177" s="3">
        <v>1</v>
      </c>
      <c r="D177" s="3" t="s">
        <v>412</v>
      </c>
      <c r="E177" s="4">
        <v>19541.127832979309</v>
      </c>
      <c r="F177" s="4">
        <v>20384.747881096562</v>
      </c>
      <c r="G177" s="4">
        <v>20567.499113591639</v>
      </c>
      <c r="H177" s="4">
        <v>22046.689912079622</v>
      </c>
      <c r="I177" s="4">
        <v>18437.748923536259</v>
      </c>
    </row>
    <row r="178" spans="1:9" x14ac:dyDescent="0.25">
      <c r="A178" s="3" t="s">
        <v>170</v>
      </c>
      <c r="B178" s="3" t="s">
        <v>247</v>
      </c>
      <c r="C178" s="3">
        <v>1</v>
      </c>
      <c r="D178" s="3" t="s">
        <v>412</v>
      </c>
      <c r="E178" s="4">
        <v>10362.351658877755</v>
      </c>
      <c r="F178" s="4">
        <v>11034.629849655685</v>
      </c>
      <c r="G178" s="4">
        <v>11353.7152084186</v>
      </c>
      <c r="H178" s="4">
        <v>11591.080475699857</v>
      </c>
      <c r="I178" s="4">
        <v>8804.5610483133951</v>
      </c>
    </row>
    <row r="179" spans="1:9" x14ac:dyDescent="0.25">
      <c r="A179" s="3" t="s">
        <v>8</v>
      </c>
      <c r="B179" s="3" t="s">
        <v>196</v>
      </c>
      <c r="C179" s="3">
        <v>1</v>
      </c>
      <c r="D179" s="3" t="s">
        <v>412</v>
      </c>
      <c r="E179" s="4">
        <v>7074.5487647385025</v>
      </c>
      <c r="F179" s="4">
        <v>7213.0258570627875</v>
      </c>
      <c r="G179" s="4">
        <v>7361.4009618001992</v>
      </c>
      <c r="H179" s="4">
        <v>7460.1533617927053</v>
      </c>
      <c r="I179" s="4">
        <v>7278.016296736947</v>
      </c>
    </row>
    <row r="180" spans="1:9" x14ac:dyDescent="0.25">
      <c r="A180" s="3" t="s">
        <v>241</v>
      </c>
      <c r="B180" s="3" t="s">
        <v>108</v>
      </c>
      <c r="C180" s="3">
        <v>1</v>
      </c>
      <c r="D180" s="3" t="s">
        <v>412</v>
      </c>
      <c r="E180" s="4">
        <v>1069.8399568172899</v>
      </c>
      <c r="F180" s="4">
        <v>1011.5212160524</v>
      </c>
      <c r="G180" s="4">
        <v>740.74676700140799</v>
      </c>
      <c r="H180" s="4">
        <v>610.927861513165</v>
      </c>
      <c r="I180" s="4">
        <v>486.41881628192499</v>
      </c>
    </row>
    <row r="181" spans="1:9" x14ac:dyDescent="0.25">
      <c r="A181" s="3" t="s">
        <v>74</v>
      </c>
      <c r="B181" s="3" t="s">
        <v>357</v>
      </c>
      <c r="C181" s="3">
        <v>1</v>
      </c>
      <c r="D181" s="3" t="s">
        <v>412</v>
      </c>
      <c r="E181" s="4">
        <v>5872.7894286616593</v>
      </c>
      <c r="F181" s="4">
        <v>6295.5605617357787</v>
      </c>
      <c r="G181" s="4">
        <v>6938.0869814729404</v>
      </c>
      <c r="H181" s="4">
        <v>6853.6934107798834</v>
      </c>
      <c r="I181" s="4">
        <v>4916.6056663791778</v>
      </c>
    </row>
    <row r="182" spans="1:9" x14ac:dyDescent="0.25">
      <c r="A182" s="3" t="s">
        <v>60</v>
      </c>
      <c r="B182" s="3" t="s">
        <v>215</v>
      </c>
      <c r="C182" s="3">
        <v>2</v>
      </c>
      <c r="D182" s="3" t="s">
        <v>412</v>
      </c>
      <c r="E182" s="4">
        <v>51965.157153198517</v>
      </c>
      <c r="F182" s="4">
        <v>53791.50872984028</v>
      </c>
      <c r="G182" s="4">
        <v>54589.060386060613</v>
      </c>
      <c r="H182" s="4">
        <v>51939.429744529123</v>
      </c>
      <c r="I182" s="4">
        <v>52274.408786879772</v>
      </c>
    </row>
    <row r="183" spans="1:9" x14ac:dyDescent="0.25">
      <c r="A183" s="3" t="s">
        <v>54</v>
      </c>
      <c r="B183" s="3" t="s">
        <v>92</v>
      </c>
      <c r="C183" s="3">
        <v>3</v>
      </c>
      <c r="D183" s="3" t="s">
        <v>412</v>
      </c>
      <c r="E183" s="4">
        <v>83073.2800824812</v>
      </c>
      <c r="F183" s="4">
        <v>83352.088653341154</v>
      </c>
      <c r="G183" s="4">
        <v>86388.404952718367</v>
      </c>
      <c r="H183" s="4">
        <v>85334.519462090931</v>
      </c>
      <c r="I183" s="4">
        <v>87097.036450376429</v>
      </c>
    </row>
    <row r="184" spans="1:9" x14ac:dyDescent="0.25">
      <c r="A184" s="3" t="s">
        <v>61</v>
      </c>
      <c r="B184" s="3" t="s">
        <v>167</v>
      </c>
      <c r="C184" s="3">
        <v>1</v>
      </c>
      <c r="D184" s="3" t="s">
        <v>412</v>
      </c>
      <c r="E184" s="4">
        <v>707.50526672362173</v>
      </c>
      <c r="F184" s="4">
        <v>942.51891586570628</v>
      </c>
      <c r="G184" s="4">
        <v>1268.2358486405403</v>
      </c>
      <c r="H184" s="4">
        <v>1334.3705933329343</v>
      </c>
      <c r="I184" s="10">
        <v>1361.058005199593</v>
      </c>
    </row>
    <row r="185" spans="1:9" x14ac:dyDescent="0.25">
      <c r="A185" s="3" t="s">
        <v>379</v>
      </c>
      <c r="B185" s="3" t="s">
        <v>380</v>
      </c>
      <c r="C185" s="3">
        <v>1</v>
      </c>
      <c r="D185" s="3" t="s">
        <v>412</v>
      </c>
      <c r="E185" s="4">
        <v>807.10258610434039</v>
      </c>
      <c r="F185" s="4">
        <v>848.67237990323906</v>
      </c>
      <c r="G185" s="4">
        <v>853.21887340132105</v>
      </c>
      <c r="H185" s="4">
        <v>890.54440235573281</v>
      </c>
      <c r="I185" s="4">
        <v>859.13796112136777</v>
      </c>
    </row>
    <row r="186" spans="1:9" x14ac:dyDescent="0.25">
      <c r="A186" s="3" t="s">
        <v>371</v>
      </c>
      <c r="B186" s="3" t="s">
        <v>21</v>
      </c>
      <c r="C186" s="3">
        <v>1</v>
      </c>
      <c r="D186" s="3" t="s">
        <v>412</v>
      </c>
      <c r="E186" s="4">
        <v>966.50301656961096</v>
      </c>
      <c r="F186" s="4">
        <v>1004.90658838695</v>
      </c>
      <c r="G186" s="4">
        <v>1042.8387560512999</v>
      </c>
      <c r="H186" s="4">
        <v>1085.88486002476</v>
      </c>
      <c r="I186" s="4">
        <v>1076.46970642052</v>
      </c>
    </row>
    <row r="187" spans="1:9" x14ac:dyDescent="0.25">
      <c r="A187" s="3" t="s">
        <v>349</v>
      </c>
      <c r="B187" s="3" t="s">
        <v>133</v>
      </c>
      <c r="C187" s="3">
        <v>1</v>
      </c>
      <c r="D187" s="3" t="s">
        <v>412</v>
      </c>
      <c r="E187" s="4">
        <v>5993.305516100454</v>
      </c>
      <c r="F187" s="4">
        <v>6593.8183515713818</v>
      </c>
      <c r="G187" s="4">
        <v>7296.879607723391</v>
      </c>
      <c r="H187" s="4">
        <v>7817.0096711891811</v>
      </c>
      <c r="I187" s="4">
        <v>7186.8740920652535</v>
      </c>
    </row>
    <row r="188" spans="1:9" x14ac:dyDescent="0.25">
      <c r="A188" s="3" t="s">
        <v>129</v>
      </c>
      <c r="B188" s="3" t="s">
        <v>332</v>
      </c>
      <c r="C188" s="3">
        <v>1</v>
      </c>
      <c r="D188" s="3" t="s">
        <v>412</v>
      </c>
      <c r="E188" s="4">
        <v>1353.7549342280624</v>
      </c>
      <c r="F188" s="4">
        <v>1299.4946350723098</v>
      </c>
      <c r="G188" s="4">
        <v>1249.1383505195292</v>
      </c>
      <c r="H188" s="4">
        <v>1583.7135764662212</v>
      </c>
      <c r="I188" s="4">
        <v>1442.7307382501467</v>
      </c>
    </row>
    <row r="189" spans="1:9" x14ac:dyDescent="0.25">
      <c r="A189" s="3" t="s">
        <v>238</v>
      </c>
      <c r="B189" s="3" t="s">
        <v>339</v>
      </c>
      <c r="C189" s="3">
        <v>1</v>
      </c>
      <c r="D189" s="3" t="s">
        <v>412</v>
      </c>
      <c r="E189" s="4">
        <v>803.15189340410018</v>
      </c>
      <c r="F189" s="4">
        <v>830.74527665143751</v>
      </c>
      <c r="G189" s="4">
        <v>901.5230168989367</v>
      </c>
      <c r="H189" s="4">
        <v>893.35245412167478</v>
      </c>
      <c r="I189" s="4">
        <v>914.95079245321222</v>
      </c>
    </row>
    <row r="190" spans="1:9" x14ac:dyDescent="0.25">
      <c r="A190" s="3" t="s">
        <v>217</v>
      </c>
      <c r="B190" s="3" t="s">
        <v>419</v>
      </c>
      <c r="C190" s="3">
        <v>1</v>
      </c>
      <c r="D190" s="3" t="s">
        <v>412</v>
      </c>
      <c r="E190" s="4">
        <v>4157.8772487609485</v>
      </c>
      <c r="F190" s="4">
        <v>4513.4325306349019</v>
      </c>
      <c r="G190" s="4">
        <v>4740.7002722447605</v>
      </c>
      <c r="H190" s="4">
        <v>4903.0121383544929</v>
      </c>
      <c r="I190" s="4">
        <v>4624.8234488284388</v>
      </c>
    </row>
    <row r="191" spans="1:9" x14ac:dyDescent="0.25">
      <c r="A191" s="3" t="s">
        <v>134</v>
      </c>
      <c r="B191" s="3" t="s">
        <v>309</v>
      </c>
      <c r="C191" s="3">
        <v>1</v>
      </c>
      <c r="D191" s="3" t="s">
        <v>412</v>
      </c>
      <c r="E191" s="4">
        <v>16250.62868799281</v>
      </c>
      <c r="F191" s="4">
        <v>16173.740050202325</v>
      </c>
      <c r="G191" s="4">
        <v>17037.862356189715</v>
      </c>
      <c r="H191" s="4">
        <v>16637.162938769739</v>
      </c>
      <c r="I191" s="4">
        <v>15425.635109478506</v>
      </c>
    </row>
    <row r="192" spans="1:9" x14ac:dyDescent="0.25">
      <c r="A192" s="3" t="s">
        <v>123</v>
      </c>
      <c r="B192" s="3" t="s">
        <v>198</v>
      </c>
      <c r="C192" s="3">
        <v>1</v>
      </c>
      <c r="D192" s="3" t="s">
        <v>412</v>
      </c>
      <c r="E192" s="4">
        <v>3924.363345916533</v>
      </c>
      <c r="F192" s="4">
        <v>3687.7774608550312</v>
      </c>
      <c r="G192" s="4">
        <v>3680.8925971394301</v>
      </c>
      <c r="H192" s="4">
        <v>3574.6540241845405</v>
      </c>
      <c r="I192" s="4">
        <v>3521.5919480863881</v>
      </c>
    </row>
    <row r="193" spans="1:9" x14ac:dyDescent="0.25">
      <c r="A193" s="3" t="s">
        <v>227</v>
      </c>
      <c r="B193" s="3" t="s">
        <v>250</v>
      </c>
      <c r="C193" s="3">
        <v>1</v>
      </c>
      <c r="D193" s="3" t="s">
        <v>412</v>
      </c>
      <c r="E193" s="4">
        <v>10894.603377927504</v>
      </c>
      <c r="F193" s="4">
        <v>10589.667724687044</v>
      </c>
      <c r="G193" s="4">
        <v>9454.3484427227104</v>
      </c>
      <c r="H193" s="4">
        <v>9121.5151667370828</v>
      </c>
      <c r="I193" s="4">
        <v>8536.4333196063162</v>
      </c>
    </row>
    <row r="194" spans="1:9" x14ac:dyDescent="0.25">
      <c r="A194" s="3" t="s">
        <v>216</v>
      </c>
      <c r="B194" s="3" t="s">
        <v>385</v>
      </c>
      <c r="C194" s="3">
        <v>1</v>
      </c>
      <c r="D194" s="3" t="s">
        <v>412</v>
      </c>
      <c r="E194" s="4">
        <v>6387.6825752725445</v>
      </c>
      <c r="F194" s="4">
        <v>6587.092604397877</v>
      </c>
      <c r="G194" s="4">
        <v>6967.3750425880617</v>
      </c>
      <c r="H194" s="4">
        <v>7612.0351800945209</v>
      </c>
      <c r="I194" s="10">
        <v>7764.2758836964113</v>
      </c>
    </row>
    <row r="195" spans="1:9" x14ac:dyDescent="0.25">
      <c r="A195" s="3" t="s">
        <v>39</v>
      </c>
      <c r="B195" s="3" t="s">
        <v>190</v>
      </c>
      <c r="C195" s="3">
        <v>1</v>
      </c>
      <c r="D195" s="3" t="s">
        <v>412</v>
      </c>
      <c r="E195" s="4">
        <v>28241.479293177963</v>
      </c>
      <c r="F195" s="4">
        <v>27545.128785429464</v>
      </c>
      <c r="G195" s="4">
        <v>29553.136697905327</v>
      </c>
      <c r="H195" s="4">
        <v>31350.86662826622</v>
      </c>
      <c r="I195" s="4">
        <v>23879.926649103774</v>
      </c>
    </row>
    <row r="196" spans="1:9" x14ac:dyDescent="0.25">
      <c r="A196" s="3" t="s">
        <v>255</v>
      </c>
      <c r="B196" s="3" t="s">
        <v>308</v>
      </c>
      <c r="C196" s="3">
        <v>1</v>
      </c>
      <c r="D196" s="3" t="s">
        <v>412</v>
      </c>
      <c r="E196" s="4">
        <v>3253.8995355862735</v>
      </c>
      <c r="F196" s="4">
        <v>3574.0652875180422</v>
      </c>
      <c r="G196" s="4">
        <v>3701.7092545069286</v>
      </c>
      <c r="H196" s="4">
        <v>4055.8956095973822</v>
      </c>
      <c r="I196" s="4">
        <v>4143.1097526301091</v>
      </c>
    </row>
    <row r="197" spans="1:9" x14ac:dyDescent="0.25">
      <c r="A197" s="3" t="s">
        <v>417</v>
      </c>
      <c r="B197" s="3" t="s">
        <v>194</v>
      </c>
      <c r="C197" s="3">
        <v>1</v>
      </c>
      <c r="D197" s="3" t="s">
        <v>412</v>
      </c>
      <c r="E197" s="4">
        <v>736.55984741213308</v>
      </c>
      <c r="F197" s="4">
        <v>746.83075292835076</v>
      </c>
      <c r="G197" s="4">
        <v>770.60078434329239</v>
      </c>
      <c r="H197" s="4">
        <v>798.58573413395914</v>
      </c>
      <c r="I197" s="4">
        <v>822.0276815316663</v>
      </c>
    </row>
    <row r="198" spans="1:9" x14ac:dyDescent="0.25">
      <c r="A198" s="3" t="s">
        <v>185</v>
      </c>
      <c r="B198" s="3" t="s">
        <v>158</v>
      </c>
      <c r="C198" s="3">
        <v>1</v>
      </c>
      <c r="D198" s="3" t="s">
        <v>412</v>
      </c>
      <c r="E198" s="4">
        <v>2187.73050991433</v>
      </c>
      <c r="F198" s="4">
        <v>2638.3260548503999</v>
      </c>
      <c r="G198" s="4">
        <v>3096.5616966192301</v>
      </c>
      <c r="H198" s="4">
        <v>3661.4562043022802</v>
      </c>
      <c r="I198" s="4">
        <v>3724.9384368975602</v>
      </c>
    </row>
    <row r="199" spans="1:9" x14ac:dyDescent="0.25">
      <c r="A199" s="3" t="s">
        <v>287</v>
      </c>
      <c r="B199" s="3" t="s">
        <v>301</v>
      </c>
      <c r="C199" s="3">
        <v>2</v>
      </c>
      <c r="D199" s="3" t="s">
        <v>412</v>
      </c>
      <c r="E199" s="4">
        <v>38141.867131345127</v>
      </c>
      <c r="F199" s="4">
        <v>40644.791190177173</v>
      </c>
      <c r="G199" s="4">
        <v>43839.324486690311</v>
      </c>
      <c r="H199" s="4">
        <v>42701.443045478234</v>
      </c>
      <c r="I199" s="4">
        <v>36284.555242955234</v>
      </c>
    </row>
    <row r="200" spans="1:9" x14ac:dyDescent="0.25">
      <c r="A200" s="3" t="s">
        <v>56</v>
      </c>
      <c r="B200" s="3" t="s">
        <v>195</v>
      </c>
      <c r="C200" s="3">
        <v>2</v>
      </c>
      <c r="D200" s="3" t="s">
        <v>412</v>
      </c>
      <c r="E200" s="4">
        <v>41499.555703307269</v>
      </c>
      <c r="F200" s="4">
        <v>40857.755582962665</v>
      </c>
      <c r="G200" s="4">
        <v>43646.951971149349</v>
      </c>
      <c r="H200" s="4">
        <v>43070.498359588775</v>
      </c>
      <c r="I200" s="4">
        <v>41059.168809054696</v>
      </c>
    </row>
    <row r="201" spans="1:9" x14ac:dyDescent="0.25">
      <c r="A201" s="3" t="s">
        <v>177</v>
      </c>
      <c r="B201" s="3" t="s">
        <v>15</v>
      </c>
      <c r="C201" s="3">
        <v>2</v>
      </c>
      <c r="D201" s="3" t="s">
        <v>412</v>
      </c>
      <c r="E201" s="4">
        <v>58021.400499712516</v>
      </c>
      <c r="F201" s="4">
        <v>60109.655726047662</v>
      </c>
      <c r="G201" s="4">
        <v>63064.418409673097</v>
      </c>
      <c r="H201" s="4">
        <v>65279.529026095282</v>
      </c>
      <c r="I201" s="4">
        <v>63593.44362095408</v>
      </c>
    </row>
    <row r="202" spans="1:9" x14ac:dyDescent="0.25">
      <c r="A202" s="3" t="s">
        <v>402</v>
      </c>
      <c r="B202" s="3" t="s">
        <v>218</v>
      </c>
      <c r="C202" s="3">
        <v>1</v>
      </c>
      <c r="D202" s="3" t="s">
        <v>412</v>
      </c>
      <c r="E202" s="4">
        <v>16715.633474625283</v>
      </c>
      <c r="F202" s="4">
        <v>18690.893840141114</v>
      </c>
      <c r="G202" s="4">
        <v>18703.860292447818</v>
      </c>
      <c r="H202" s="4">
        <v>17688.015007689984</v>
      </c>
      <c r="I202" s="4">
        <v>15438.411665729105</v>
      </c>
    </row>
    <row r="203" spans="1:9" x14ac:dyDescent="0.25">
      <c r="A203" s="3" t="s">
        <v>49</v>
      </c>
      <c r="B203" s="3" t="s">
        <v>285</v>
      </c>
      <c r="C203" s="3">
        <v>1</v>
      </c>
      <c r="D203" s="3" t="s">
        <v>412</v>
      </c>
      <c r="E203" s="4">
        <v>2704.6771879816811</v>
      </c>
      <c r="F203" s="4">
        <v>1916.7646424677932</v>
      </c>
      <c r="G203" s="4">
        <v>1597.0683366108963</v>
      </c>
      <c r="H203" s="4">
        <v>1784.0098160819514</v>
      </c>
      <c r="I203" s="4">
        <v>1750.6971132129054</v>
      </c>
    </row>
    <row r="204" spans="1:9" x14ac:dyDescent="0.25">
      <c r="A204" s="3" t="s">
        <v>183</v>
      </c>
      <c r="B204" s="3" t="s">
        <v>97</v>
      </c>
      <c r="C204" s="3">
        <v>1</v>
      </c>
      <c r="D204" s="3" t="s">
        <v>412</v>
      </c>
      <c r="E204" s="4">
        <v>2805.6653201640415</v>
      </c>
      <c r="F204" s="4">
        <v>3082.4750830946582</v>
      </c>
      <c r="G204" s="4">
        <v>3125.4049991895217</v>
      </c>
      <c r="H204" s="4">
        <v>3116.2977591252861</v>
      </c>
      <c r="I204" s="4">
        <v>2870.0893002891426</v>
      </c>
    </row>
    <row r="205" spans="1:9" x14ac:dyDescent="0.25">
      <c r="A205" s="3" t="s">
        <v>342</v>
      </c>
      <c r="B205" s="3" t="s">
        <v>225</v>
      </c>
      <c r="C205" s="3">
        <v>1</v>
      </c>
      <c r="D205" s="3" t="s">
        <v>412</v>
      </c>
      <c r="E205" s="10">
        <v>9092</v>
      </c>
      <c r="F205" s="10">
        <v>4725</v>
      </c>
      <c r="G205" s="10">
        <v>3404</v>
      </c>
      <c r="H205" s="10">
        <v>2299</v>
      </c>
      <c r="I205" s="10">
        <v>1690</v>
      </c>
    </row>
    <row r="206" spans="1:9" x14ac:dyDescent="0.25">
      <c r="A206" s="3" t="s">
        <v>395</v>
      </c>
      <c r="B206" s="3" t="s">
        <v>16</v>
      </c>
      <c r="C206" s="3">
        <v>1</v>
      </c>
      <c r="D206" s="3" t="s">
        <v>412</v>
      </c>
      <c r="E206" s="4">
        <v>2192.1744824754542</v>
      </c>
      <c r="F206" s="4">
        <v>2365.5216150611423</v>
      </c>
      <c r="G206" s="4">
        <v>2566.4474870062982</v>
      </c>
      <c r="H206" s="4">
        <v>2715.2759801099546</v>
      </c>
      <c r="I206" s="4">
        <v>2785.7241608760319</v>
      </c>
    </row>
    <row r="207" spans="1:9" x14ac:dyDescent="0.25">
      <c r="A207" s="3" t="s">
        <v>312</v>
      </c>
      <c r="B207" s="3" t="s">
        <v>78</v>
      </c>
      <c r="C207" s="3">
        <v>2</v>
      </c>
      <c r="D207" s="3" t="s">
        <v>412</v>
      </c>
      <c r="E207" s="4">
        <v>35324.974887458608</v>
      </c>
      <c r="F207" s="4">
        <v>35365.069303977405</v>
      </c>
      <c r="G207" s="4">
        <v>36448.257492920624</v>
      </c>
      <c r="H207" s="4">
        <v>38136.665760436488</v>
      </c>
      <c r="I207" s="10">
        <v>38899.399075645219</v>
      </c>
    </row>
    <row r="208" spans="1:9" x14ac:dyDescent="0.25">
      <c r="A208" s="3" t="s">
        <v>168</v>
      </c>
      <c r="B208" s="3" t="s">
        <v>127</v>
      </c>
      <c r="C208" s="3">
        <v>1</v>
      </c>
      <c r="D208" s="3" t="s">
        <v>412</v>
      </c>
      <c r="E208" s="4">
        <v>3527.6138241317785</v>
      </c>
      <c r="F208" s="4">
        <v>3620.3604871593707</v>
      </c>
      <c r="G208" s="4">
        <v>3562.3309427025574</v>
      </c>
      <c r="H208" s="4">
        <v>3656.8582713701089</v>
      </c>
      <c r="I208" s="4">
        <v>3239.7311081265698</v>
      </c>
    </row>
    <row r="209" spans="1:9" x14ac:dyDescent="0.25">
      <c r="A209" s="3" t="s">
        <v>30</v>
      </c>
      <c r="B209" s="3" t="s">
        <v>272</v>
      </c>
      <c r="C209" s="3">
        <v>1</v>
      </c>
      <c r="D209" s="3" t="s">
        <v>412</v>
      </c>
      <c r="E209" s="4">
        <v>1152.720965770696</v>
      </c>
      <c r="F209" s="4">
        <v>964.26481054118915</v>
      </c>
      <c r="G209" s="4">
        <v>758.14524156942343</v>
      </c>
      <c r="H209" s="10">
        <v>691</v>
      </c>
      <c r="I209" s="10">
        <v>580</v>
      </c>
    </row>
    <row r="210" spans="1:9" x14ac:dyDescent="0.25">
      <c r="A210" s="3" t="s">
        <v>261</v>
      </c>
      <c r="B210" s="3" t="s">
        <v>274</v>
      </c>
      <c r="C210" s="3">
        <v>1</v>
      </c>
      <c r="D210" s="3" t="s">
        <v>412</v>
      </c>
      <c r="E210" s="4">
        <v>1280.8065425760392</v>
      </c>
      <c r="F210" s="4">
        <v>1535.1965739819809</v>
      </c>
      <c r="G210" s="4">
        <v>1516.3683712572799</v>
      </c>
      <c r="H210" s="4">
        <v>1305.001030804026</v>
      </c>
      <c r="I210" s="4">
        <v>985.1324360388694</v>
      </c>
    </row>
    <row r="211" spans="1:9" x14ac:dyDescent="0.25">
      <c r="A211" s="3" t="s">
        <v>254</v>
      </c>
      <c r="B211" s="3" t="s">
        <v>386</v>
      </c>
      <c r="C211" s="3">
        <v>1</v>
      </c>
      <c r="D211" s="3" t="s">
        <v>412</v>
      </c>
      <c r="E211" s="4">
        <v>1464.5889571584091</v>
      </c>
      <c r="F211" s="4">
        <v>1235.1890319206368</v>
      </c>
      <c r="G211" s="4">
        <v>1254.6422649443412</v>
      </c>
      <c r="H211" s="4">
        <v>1316.7406569287105</v>
      </c>
      <c r="I211" s="4">
        <v>1214.5098202353445</v>
      </c>
    </row>
    <row r="213" spans="1:9" x14ac:dyDescent="0.25">
      <c r="I213" s="11"/>
    </row>
    <row r="214" spans="1:9" x14ac:dyDescent="0.25">
      <c r="I214" s="11"/>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5BDE3-0573-49AC-837F-CE450010E650}">
  <dimension ref="A1:L209"/>
  <sheetViews>
    <sheetView showGridLines="0" topLeftCell="A156" zoomScaleNormal="100" workbookViewId="0">
      <selection activeCell="I173" sqref="I173"/>
    </sheetView>
  </sheetViews>
  <sheetFormatPr defaultColWidth="8.7109375" defaultRowHeight="15.75" x14ac:dyDescent="0.25"/>
  <cols>
    <col min="1" max="1" width="46.85546875" style="3" customWidth="1"/>
    <col min="2" max="2" width="25.5703125" style="3" bestFit="1" customWidth="1"/>
    <col min="3" max="3" width="13.5703125" style="3" customWidth="1"/>
    <col min="4" max="8" width="9.42578125" style="3" bestFit="1" customWidth="1"/>
    <col min="9" max="9" width="15.140625" style="3" bestFit="1" customWidth="1"/>
    <col min="10" max="16384" width="8.7109375" style="3"/>
  </cols>
  <sheetData>
    <row r="1" spans="1:12" ht="16.5" thickBot="1" x14ac:dyDescent="0.3">
      <c r="A1" s="7" t="s">
        <v>245</v>
      </c>
      <c r="B1" s="7" t="s">
        <v>105</v>
      </c>
      <c r="C1" s="7" t="s">
        <v>426</v>
      </c>
      <c r="D1" s="7" t="s">
        <v>458</v>
      </c>
      <c r="E1" s="7" t="s">
        <v>459</v>
      </c>
      <c r="F1" s="7" t="s">
        <v>460</v>
      </c>
      <c r="G1" s="7" t="s">
        <v>461</v>
      </c>
      <c r="H1" s="7" t="s">
        <v>462</v>
      </c>
      <c r="I1" s="7" t="s">
        <v>469</v>
      </c>
    </row>
    <row r="2" spans="1:12" x14ac:dyDescent="0.25">
      <c r="A2" s="3" t="s">
        <v>300</v>
      </c>
      <c r="B2" s="3" t="s">
        <v>211</v>
      </c>
      <c r="C2" s="3">
        <f>VLOOKUP(A2,'GDP Per Capita'!$A$2:$C$211,3,FALSE)</f>
        <v>2</v>
      </c>
      <c r="D2" s="3">
        <v>100</v>
      </c>
      <c r="E2" s="3">
        <v>100</v>
      </c>
      <c r="F2" s="3">
        <v>100</v>
      </c>
      <c r="G2" s="3">
        <v>100</v>
      </c>
      <c r="H2" s="3">
        <v>100</v>
      </c>
      <c r="I2" s="4">
        <f>AVERAGE(D2:H2)</f>
        <v>100</v>
      </c>
    </row>
    <row r="3" spans="1:12" x14ac:dyDescent="0.25">
      <c r="A3" s="3" t="s">
        <v>10</v>
      </c>
      <c r="B3" s="3" t="s">
        <v>345</v>
      </c>
      <c r="C3" s="3">
        <f>VLOOKUP(A3,'GDP Per Capita'!$A$2:$C$211,3,FALSE)</f>
        <v>1</v>
      </c>
      <c r="D3" s="4">
        <v>71.5</v>
      </c>
      <c r="E3" s="4">
        <v>97.7</v>
      </c>
      <c r="F3" s="4">
        <v>97.7</v>
      </c>
      <c r="G3" s="4">
        <v>98.715621948242202</v>
      </c>
      <c r="H3" s="4">
        <v>97.7</v>
      </c>
      <c r="I3" s="4">
        <f t="shared" ref="I3:I64" si="0">AVERAGE(D3:H3)</f>
        <v>92.663124389648431</v>
      </c>
    </row>
    <row r="4" spans="1:12" x14ac:dyDescent="0.25">
      <c r="A4" s="3" t="s">
        <v>188</v>
      </c>
      <c r="B4" s="3" t="s">
        <v>166</v>
      </c>
      <c r="C4" s="3">
        <f>VLOOKUP(A4,'GDP Per Capita'!$A$2:$C$211,3,FALSE)</f>
        <v>1</v>
      </c>
      <c r="D4" s="4">
        <v>42</v>
      </c>
      <c r="E4" s="4">
        <v>41.797378540039098</v>
      </c>
      <c r="F4" s="4">
        <v>43.001609802246101</v>
      </c>
      <c r="G4" s="4">
        <v>45.29</v>
      </c>
      <c r="H4" s="4">
        <v>45.670314788818402</v>
      </c>
      <c r="I4" s="4">
        <f t="shared" si="0"/>
        <v>43.551860626220716</v>
      </c>
    </row>
    <row r="5" spans="1:12" x14ac:dyDescent="0.25">
      <c r="A5" s="3" t="s">
        <v>117</v>
      </c>
      <c r="B5" s="3" t="s">
        <v>406</v>
      </c>
      <c r="C5" s="3">
        <f>VLOOKUP(A5,'GDP Per Capita'!$A$2:$C$211,3,FALSE)</f>
        <v>1</v>
      </c>
      <c r="D5" s="4">
        <v>99.98</v>
      </c>
      <c r="E5" s="4">
        <v>99.89</v>
      </c>
      <c r="F5" s="4">
        <v>99.89</v>
      </c>
      <c r="G5" s="4">
        <v>100</v>
      </c>
      <c r="H5" s="4">
        <v>100</v>
      </c>
      <c r="I5" s="4">
        <f t="shared" si="0"/>
        <v>99.951999999999998</v>
      </c>
    </row>
    <row r="6" spans="1:12" x14ac:dyDescent="0.25">
      <c r="A6" s="3" t="s">
        <v>354</v>
      </c>
      <c r="B6" s="3" t="s">
        <v>143</v>
      </c>
      <c r="C6" s="3">
        <f>VLOOKUP(A6,'GDP Per Capita'!$A$2:$C$211,3,FALSE)</f>
        <v>2</v>
      </c>
      <c r="D6" s="4">
        <v>100</v>
      </c>
      <c r="E6" s="4">
        <v>100</v>
      </c>
      <c r="F6" s="4">
        <v>100</v>
      </c>
      <c r="G6" s="4">
        <v>100</v>
      </c>
      <c r="H6" s="4">
        <v>100</v>
      </c>
      <c r="I6" s="4">
        <f t="shared" si="0"/>
        <v>100</v>
      </c>
    </row>
    <row r="7" spans="1:12" x14ac:dyDescent="0.25">
      <c r="A7" s="3" t="s">
        <v>287</v>
      </c>
      <c r="B7" s="3" t="s">
        <v>301</v>
      </c>
      <c r="C7" s="3">
        <f>VLOOKUP(A7,'GDP Per Capita'!$A$2:$C$211,3,FALSE)</f>
        <v>2</v>
      </c>
      <c r="D7" s="4">
        <v>100</v>
      </c>
      <c r="E7" s="4">
        <v>100</v>
      </c>
      <c r="F7" s="4">
        <v>100</v>
      </c>
      <c r="G7" s="4">
        <v>100</v>
      </c>
      <c r="H7" s="4">
        <v>100</v>
      </c>
      <c r="I7" s="4">
        <f t="shared" si="0"/>
        <v>100</v>
      </c>
    </row>
    <row r="8" spans="1:12" x14ac:dyDescent="0.25">
      <c r="A8" s="3" t="s">
        <v>124</v>
      </c>
      <c r="B8" s="3" t="s">
        <v>55</v>
      </c>
      <c r="C8" s="3">
        <f>VLOOKUP(A8,'GDP Per Capita'!$A$2:$C$211,3,FALSE)</f>
        <v>1</v>
      </c>
      <c r="D8" s="4">
        <v>99.811683654785199</v>
      </c>
      <c r="E8" s="4">
        <v>99.956016540527301</v>
      </c>
      <c r="F8" s="4">
        <v>100</v>
      </c>
      <c r="G8" s="4">
        <v>100</v>
      </c>
      <c r="H8" s="4">
        <v>100</v>
      </c>
      <c r="I8" s="4">
        <f t="shared" si="0"/>
        <v>99.953540039062503</v>
      </c>
    </row>
    <row r="9" spans="1:12" x14ac:dyDescent="0.25">
      <c r="A9" s="3" t="s">
        <v>203</v>
      </c>
      <c r="B9" s="3" t="s">
        <v>400</v>
      </c>
      <c r="C9" s="3">
        <f>VLOOKUP(A9,'GDP Per Capita'!$A$2:$C$211,3,FALSE)</f>
        <v>1</v>
      </c>
      <c r="D9" s="4">
        <v>100</v>
      </c>
      <c r="E9" s="4">
        <v>99.8</v>
      </c>
      <c r="F9" s="4">
        <v>99.7</v>
      </c>
      <c r="G9" s="4">
        <v>99.9</v>
      </c>
      <c r="H9" s="4">
        <v>100</v>
      </c>
      <c r="I9" s="4">
        <f t="shared" si="0"/>
        <v>99.88</v>
      </c>
    </row>
    <row r="10" spans="1:12" x14ac:dyDescent="0.25">
      <c r="A10" s="3" t="s">
        <v>88</v>
      </c>
      <c r="B10" s="3" t="s">
        <v>6</v>
      </c>
      <c r="C10" s="3">
        <f>VLOOKUP(A10,'GDP Per Capita'!$A$2:$C$211,3,FALSE)</f>
        <v>1</v>
      </c>
      <c r="D10" s="4">
        <v>100</v>
      </c>
      <c r="E10" s="4">
        <v>100</v>
      </c>
      <c r="F10" s="4">
        <v>100</v>
      </c>
      <c r="G10" s="4">
        <v>99.999725341796903</v>
      </c>
      <c r="H10" s="4">
        <v>100</v>
      </c>
      <c r="I10" s="4">
        <f t="shared" si="0"/>
        <v>99.999945068359381</v>
      </c>
      <c r="L10" s="3" t="s">
        <v>434</v>
      </c>
    </row>
    <row r="11" spans="1:12" x14ac:dyDescent="0.25">
      <c r="A11" s="3" t="s">
        <v>37</v>
      </c>
      <c r="B11" s="3" t="s">
        <v>320</v>
      </c>
      <c r="C11" s="3">
        <f>VLOOKUP(A11,'GDP Per Capita'!$A$2:$C$211,3,FALSE)</f>
        <v>2</v>
      </c>
      <c r="D11" s="4">
        <v>100</v>
      </c>
      <c r="E11" s="4">
        <v>100</v>
      </c>
      <c r="F11" s="4">
        <v>100</v>
      </c>
      <c r="G11" s="4">
        <v>100</v>
      </c>
      <c r="H11" s="4">
        <v>100</v>
      </c>
      <c r="I11" s="4">
        <f t="shared" si="0"/>
        <v>100</v>
      </c>
      <c r="K11" s="3">
        <v>1</v>
      </c>
      <c r="L11" s="3">
        <f>AVERAGEIF(C2:$C$209,1,I2:$I$209)</f>
        <v>80.545266158676966</v>
      </c>
    </row>
    <row r="12" spans="1:12" x14ac:dyDescent="0.25">
      <c r="A12" s="3" t="s">
        <v>85</v>
      </c>
      <c r="B12" s="3" t="s">
        <v>252</v>
      </c>
      <c r="C12" s="3">
        <f>VLOOKUP(A12,'GDP Per Capita'!$A$2:$C$211,3,FALSE)</f>
        <v>2</v>
      </c>
      <c r="D12" s="4">
        <v>100</v>
      </c>
      <c r="E12" s="4">
        <v>100</v>
      </c>
      <c r="F12" s="4">
        <v>100</v>
      </c>
      <c r="G12" s="4">
        <v>100</v>
      </c>
      <c r="H12" s="4">
        <v>100</v>
      </c>
      <c r="I12" s="4">
        <f t="shared" si="0"/>
        <v>100</v>
      </c>
      <c r="K12" s="3">
        <v>2</v>
      </c>
      <c r="L12" s="3">
        <f>AVERAGEIF(C3:$C$209,2,I3:$I$209)</f>
        <v>100</v>
      </c>
    </row>
    <row r="13" spans="1:12" x14ac:dyDescent="0.25">
      <c r="A13" s="3" t="s">
        <v>269</v>
      </c>
      <c r="B13" s="3" t="s">
        <v>334</v>
      </c>
      <c r="C13" s="3">
        <f>VLOOKUP(A13,'GDP Per Capita'!$A$2:$C$211,3,FALSE)</f>
        <v>1</v>
      </c>
      <c r="D13" s="4">
        <v>100</v>
      </c>
      <c r="E13" s="4">
        <v>100</v>
      </c>
      <c r="F13" s="4">
        <v>100</v>
      </c>
      <c r="G13" s="4">
        <v>100</v>
      </c>
      <c r="H13" s="4">
        <v>100</v>
      </c>
      <c r="I13" s="4">
        <f t="shared" si="0"/>
        <v>100</v>
      </c>
      <c r="K13" s="3">
        <v>3</v>
      </c>
      <c r="L13" s="3">
        <f>AVERAGEIF(C4:$C$209,3,I4:$I$209)</f>
        <v>100</v>
      </c>
    </row>
    <row r="14" spans="1:12" x14ac:dyDescent="0.25">
      <c r="A14" s="3" t="s">
        <v>387</v>
      </c>
      <c r="B14" s="3" t="s">
        <v>19</v>
      </c>
      <c r="C14" s="3">
        <f>VLOOKUP(A14,'GDP Per Capita'!$A$2:$C$211,3,FALSE)</f>
        <v>1</v>
      </c>
      <c r="D14" s="4">
        <v>8.4030895233154297</v>
      </c>
      <c r="E14" s="4">
        <v>9.2517995834350604</v>
      </c>
      <c r="F14" s="4">
        <v>9.3000000000000007</v>
      </c>
      <c r="G14" s="4">
        <v>10.598614692688001</v>
      </c>
      <c r="H14" s="4">
        <v>11.0647974014282</v>
      </c>
      <c r="I14" s="4">
        <f t="shared" si="0"/>
        <v>9.7236602401733379</v>
      </c>
    </row>
    <row r="15" spans="1:12" x14ac:dyDescent="0.25">
      <c r="A15" s="3" t="s">
        <v>226</v>
      </c>
      <c r="B15" s="3" t="s">
        <v>392</v>
      </c>
      <c r="C15" s="3">
        <f>VLOOKUP(A15,'GDP Per Capita'!$A$2:$C$211,3,FALSE)</f>
        <v>2</v>
      </c>
      <c r="D15" s="4">
        <v>100</v>
      </c>
      <c r="E15" s="4">
        <v>100</v>
      </c>
      <c r="F15" s="4">
        <v>100</v>
      </c>
      <c r="G15" s="4">
        <v>100</v>
      </c>
      <c r="H15" s="4">
        <v>100</v>
      </c>
      <c r="I15" s="4">
        <f t="shared" si="0"/>
        <v>100</v>
      </c>
    </row>
    <row r="16" spans="1:12" x14ac:dyDescent="0.25">
      <c r="A16" s="3" t="s">
        <v>422</v>
      </c>
      <c r="B16" s="3" t="s">
        <v>162</v>
      </c>
      <c r="C16" s="3">
        <f>VLOOKUP(A16,'GDP Per Capita'!$A$2:$C$211,3,FALSE)</f>
        <v>1</v>
      </c>
      <c r="D16" s="4">
        <v>29.62</v>
      </c>
      <c r="E16" s="4">
        <v>37.083686828613303</v>
      </c>
      <c r="F16" s="4">
        <v>34.5</v>
      </c>
      <c r="G16" s="4">
        <v>39.238601684570298</v>
      </c>
      <c r="H16" s="4">
        <v>40.318740844726598</v>
      </c>
      <c r="I16" s="4">
        <f t="shared" si="0"/>
        <v>36.152205871582041</v>
      </c>
    </row>
    <row r="17" spans="1:9" x14ac:dyDescent="0.25">
      <c r="A17" s="3" t="s">
        <v>35</v>
      </c>
      <c r="B17" s="3" t="s">
        <v>311</v>
      </c>
      <c r="C17" s="3">
        <f>VLOOKUP(A17,'GDP Per Capita'!$A$2:$C$211,3,FALSE)</f>
        <v>1</v>
      </c>
      <c r="D17" s="4">
        <v>16.070703506469702</v>
      </c>
      <c r="E17" s="4">
        <v>16.639612197876001</v>
      </c>
      <c r="F17" s="4">
        <v>17.216556549072301</v>
      </c>
      <c r="G17" s="4">
        <v>14.4</v>
      </c>
      <c r="H17" s="4">
        <v>18.379152297973601</v>
      </c>
      <c r="I17" s="4">
        <f t="shared" si="0"/>
        <v>16.541204910278321</v>
      </c>
    </row>
    <row r="18" spans="1:9" x14ac:dyDescent="0.25">
      <c r="A18" s="3" t="s">
        <v>340</v>
      </c>
      <c r="B18" s="3" t="s">
        <v>138</v>
      </c>
      <c r="C18" s="3">
        <f>VLOOKUP(A18,'GDP Per Capita'!$A$2:$C$211,3,FALSE)</f>
        <v>1</v>
      </c>
      <c r="D18" s="4">
        <v>74.440078735351605</v>
      </c>
      <c r="E18" s="4">
        <v>75.92</v>
      </c>
      <c r="F18" s="4">
        <v>88</v>
      </c>
      <c r="G18" s="4">
        <v>91.8</v>
      </c>
      <c r="H18" s="4">
        <v>92.2</v>
      </c>
      <c r="I18" s="4">
        <f t="shared" si="0"/>
        <v>84.472015747070316</v>
      </c>
    </row>
    <row r="19" spans="1:9" x14ac:dyDescent="0.25">
      <c r="A19" s="3" t="s">
        <v>413</v>
      </c>
      <c r="B19" s="3" t="s">
        <v>45</v>
      </c>
      <c r="C19" s="3">
        <f>VLOOKUP(A19,'GDP Per Capita'!$A$2:$C$211,3,FALSE)</f>
        <v>1</v>
      </c>
      <c r="D19" s="4">
        <v>100</v>
      </c>
      <c r="E19" s="4">
        <v>100</v>
      </c>
      <c r="F19" s="4">
        <v>100</v>
      </c>
      <c r="G19" s="4">
        <v>100</v>
      </c>
      <c r="H19" s="4">
        <v>100</v>
      </c>
      <c r="I19" s="4">
        <f t="shared" si="0"/>
        <v>100</v>
      </c>
    </row>
    <row r="20" spans="1:9" x14ac:dyDescent="0.25">
      <c r="A20" s="3" t="s">
        <v>233</v>
      </c>
      <c r="B20" s="3" t="s">
        <v>306</v>
      </c>
      <c r="C20" s="3">
        <f>VLOOKUP(A20,'GDP Per Capita'!$A$2:$C$211,3,FALSE)</f>
        <v>1</v>
      </c>
      <c r="D20" s="4">
        <v>100</v>
      </c>
      <c r="E20" s="4">
        <v>100</v>
      </c>
      <c r="F20" s="4">
        <v>100</v>
      </c>
      <c r="G20" s="4">
        <v>100</v>
      </c>
      <c r="H20" s="4">
        <v>100</v>
      </c>
      <c r="I20" s="4">
        <f t="shared" si="0"/>
        <v>100</v>
      </c>
    </row>
    <row r="21" spans="1:9" x14ac:dyDescent="0.25">
      <c r="A21" s="3" t="s">
        <v>106</v>
      </c>
      <c r="B21" s="3" t="s">
        <v>126</v>
      </c>
      <c r="C21" s="3">
        <f>VLOOKUP(A21,'GDP Per Capita'!$A$2:$C$211,3,FALSE)</f>
        <v>2</v>
      </c>
      <c r="D21" s="4">
        <v>100</v>
      </c>
      <c r="E21" s="4">
        <v>100</v>
      </c>
      <c r="F21" s="4">
        <v>100</v>
      </c>
      <c r="G21" s="4">
        <v>100</v>
      </c>
      <c r="H21" s="4">
        <v>100</v>
      </c>
      <c r="I21" s="4">
        <f t="shared" si="0"/>
        <v>100</v>
      </c>
    </row>
    <row r="22" spans="1:9" x14ac:dyDescent="0.25">
      <c r="A22" s="3" t="s">
        <v>65</v>
      </c>
      <c r="B22" s="3" t="s">
        <v>153</v>
      </c>
      <c r="C22" s="3">
        <f>VLOOKUP(A22,'GDP Per Capita'!$A$2:$C$211,3,FALSE)</f>
        <v>1</v>
      </c>
      <c r="D22" s="4">
        <v>99.7</v>
      </c>
      <c r="E22" s="4">
        <v>100</v>
      </c>
      <c r="F22" s="4">
        <v>100</v>
      </c>
      <c r="G22" s="4">
        <v>100</v>
      </c>
      <c r="H22" s="4">
        <v>100</v>
      </c>
      <c r="I22" s="4">
        <f t="shared" si="0"/>
        <v>99.94</v>
      </c>
    </row>
    <row r="23" spans="1:9" x14ac:dyDescent="0.25">
      <c r="A23" s="3" t="s">
        <v>58</v>
      </c>
      <c r="B23" s="3" t="s">
        <v>107</v>
      </c>
      <c r="C23" s="3">
        <f>VLOOKUP(A23,'GDP Per Capita'!$A$2:$C$211,3,FALSE)</f>
        <v>1</v>
      </c>
      <c r="D23" s="4">
        <v>100</v>
      </c>
      <c r="E23" s="4">
        <v>100</v>
      </c>
      <c r="F23" s="4">
        <v>100</v>
      </c>
      <c r="G23" s="4">
        <v>100</v>
      </c>
      <c r="H23" s="4">
        <v>100</v>
      </c>
      <c r="I23" s="4">
        <f t="shared" si="0"/>
        <v>100</v>
      </c>
    </row>
    <row r="24" spans="1:9" x14ac:dyDescent="0.25">
      <c r="A24" s="3" t="s">
        <v>290</v>
      </c>
      <c r="B24" s="3" t="s">
        <v>214</v>
      </c>
      <c r="C24" s="3">
        <f>VLOOKUP(A24,'GDP Per Capita'!$A$2:$C$211,3,FALSE)</f>
        <v>1</v>
      </c>
      <c r="D24" s="4">
        <v>91.8</v>
      </c>
      <c r="E24" s="4">
        <v>93.218208312988295</v>
      </c>
      <c r="F24" s="4">
        <v>94.189842224121094</v>
      </c>
      <c r="G24" s="4">
        <v>91.72</v>
      </c>
      <c r="H24" s="4">
        <v>92.72</v>
      </c>
      <c r="I24" s="4">
        <f t="shared" si="0"/>
        <v>92.729610107421877</v>
      </c>
    </row>
    <row r="25" spans="1:9" x14ac:dyDescent="0.25">
      <c r="A25" s="3" t="s">
        <v>390</v>
      </c>
      <c r="B25" s="3" t="s">
        <v>358</v>
      </c>
      <c r="C25" s="3">
        <f>VLOOKUP(A25,'GDP Per Capita'!$A$2:$C$211,3,FALSE)</f>
        <v>3</v>
      </c>
      <c r="D25" s="4">
        <v>100</v>
      </c>
      <c r="E25" s="4">
        <v>100</v>
      </c>
      <c r="F25" s="4">
        <v>100</v>
      </c>
      <c r="G25" s="4">
        <v>100</v>
      </c>
      <c r="H25" s="4">
        <v>100</v>
      </c>
      <c r="I25" s="4">
        <f t="shared" si="0"/>
        <v>100</v>
      </c>
    </row>
    <row r="26" spans="1:9" x14ac:dyDescent="0.25">
      <c r="A26" s="3" t="s">
        <v>362</v>
      </c>
      <c r="B26" s="3" t="s">
        <v>270</v>
      </c>
      <c r="C26" s="3">
        <f>VLOOKUP(A26,'GDP Per Capita'!$A$2:$C$211,3,FALSE)</f>
        <v>1</v>
      </c>
      <c r="D26" s="4">
        <v>91.522822000000005</v>
      </c>
      <c r="E26" s="4">
        <v>91.8</v>
      </c>
      <c r="F26" s="4">
        <v>91.8</v>
      </c>
      <c r="G26" s="4">
        <v>92.8</v>
      </c>
      <c r="H26" s="4">
        <v>96.3031005859375</v>
      </c>
      <c r="I26" s="4">
        <f t="shared" si="0"/>
        <v>92.845184517187505</v>
      </c>
    </row>
    <row r="27" spans="1:9" x14ac:dyDescent="0.25">
      <c r="A27" s="3" t="s">
        <v>83</v>
      </c>
      <c r="B27" s="3" t="s">
        <v>9</v>
      </c>
      <c r="C27" s="3">
        <f>VLOOKUP(A27,'GDP Per Capita'!$A$2:$C$211,3,FALSE)</f>
        <v>1</v>
      </c>
      <c r="D27" s="4">
        <v>99.710902000000004</v>
      </c>
      <c r="E27" s="4">
        <v>99.7</v>
      </c>
      <c r="F27" s="4">
        <v>99.8</v>
      </c>
      <c r="G27" s="4">
        <v>99.7</v>
      </c>
      <c r="H27" s="4">
        <v>99.8</v>
      </c>
      <c r="I27" s="4">
        <f t="shared" si="0"/>
        <v>99.742180400000009</v>
      </c>
    </row>
    <row r="28" spans="1:9" x14ac:dyDescent="0.25">
      <c r="A28" s="3" t="s">
        <v>24</v>
      </c>
      <c r="B28" s="3" t="s">
        <v>384</v>
      </c>
      <c r="C28" s="3">
        <f>VLOOKUP(A28,'GDP Per Capita'!$A$2:$C$211,3,FALSE)</f>
        <v>1</v>
      </c>
      <c r="D28" s="4">
        <v>100</v>
      </c>
      <c r="E28" s="4">
        <v>100</v>
      </c>
      <c r="F28" s="4">
        <v>100</v>
      </c>
      <c r="G28" s="4">
        <v>100</v>
      </c>
      <c r="H28" s="4">
        <v>100</v>
      </c>
      <c r="I28" s="4">
        <f t="shared" si="0"/>
        <v>100</v>
      </c>
    </row>
    <row r="29" spans="1:9" x14ac:dyDescent="0.25">
      <c r="A29" s="3" t="s">
        <v>297</v>
      </c>
      <c r="B29" s="3" t="s">
        <v>125</v>
      </c>
      <c r="C29" s="3">
        <f>VLOOKUP(A29,'GDP Per Capita'!$A$2:$C$211,3,FALSE)</f>
        <v>2</v>
      </c>
      <c r="D29" s="4">
        <v>100</v>
      </c>
      <c r="E29" s="4">
        <v>100</v>
      </c>
      <c r="F29" s="4">
        <v>100</v>
      </c>
      <c r="G29" s="4">
        <v>100</v>
      </c>
      <c r="H29" s="4">
        <v>100</v>
      </c>
      <c r="I29" s="4">
        <f t="shared" si="0"/>
        <v>100</v>
      </c>
    </row>
    <row r="30" spans="1:9" x14ac:dyDescent="0.25">
      <c r="A30" s="3" t="s">
        <v>155</v>
      </c>
      <c r="B30" s="3" t="s">
        <v>76</v>
      </c>
      <c r="C30" s="3">
        <f>VLOOKUP(A30,'GDP Per Capita'!$A$2:$C$211,3,FALSE)</f>
        <v>1</v>
      </c>
      <c r="D30" s="4">
        <v>95.443893432617202</v>
      </c>
      <c r="E30" s="4">
        <v>99.500358581542997</v>
      </c>
      <c r="F30" s="4">
        <v>97.7</v>
      </c>
      <c r="G30" s="4">
        <v>99.968772888183594</v>
      </c>
      <c r="H30" s="4">
        <v>100</v>
      </c>
      <c r="I30" s="4">
        <f t="shared" si="0"/>
        <v>98.522604980468756</v>
      </c>
    </row>
    <row r="31" spans="1:9" x14ac:dyDescent="0.25">
      <c r="A31" s="3" t="s">
        <v>365</v>
      </c>
      <c r="B31" s="3" t="s">
        <v>71</v>
      </c>
      <c r="C31" s="3">
        <f>VLOOKUP(A31,'GDP Per Capita'!$A$2:$C$211,3,FALSE)</f>
        <v>1</v>
      </c>
      <c r="D31" s="4">
        <v>62.13</v>
      </c>
      <c r="E31" s="4">
        <v>64.295150756835895</v>
      </c>
      <c r="F31" s="4">
        <v>67.400000000000006</v>
      </c>
      <c r="G31" s="4">
        <v>68.358657836914105</v>
      </c>
      <c r="H31" s="4">
        <v>70.183181762695298</v>
      </c>
      <c r="I31" s="4">
        <f t="shared" si="0"/>
        <v>66.473398071289068</v>
      </c>
    </row>
    <row r="32" spans="1:9" x14ac:dyDescent="0.25">
      <c r="A32" s="3" t="s">
        <v>207</v>
      </c>
      <c r="B32" s="3" t="s">
        <v>142</v>
      </c>
      <c r="C32" s="3">
        <f>VLOOKUP(A32,'GDP Per Capita'!$A$2:$C$211,3,FALSE)</f>
        <v>1</v>
      </c>
      <c r="D32" s="4">
        <v>12.7457284927368</v>
      </c>
      <c r="E32" s="4">
        <v>13.498670578002899</v>
      </c>
      <c r="F32" s="4">
        <v>14.169054031372101</v>
      </c>
      <c r="G32" s="4">
        <v>14.6539525985718</v>
      </c>
      <c r="H32" s="4">
        <v>14.3</v>
      </c>
      <c r="I32" s="4">
        <f t="shared" si="0"/>
        <v>13.873481140136722</v>
      </c>
    </row>
    <row r="33" spans="1:9" x14ac:dyDescent="0.25">
      <c r="A33" s="3" t="s">
        <v>205</v>
      </c>
      <c r="B33" s="3" t="s">
        <v>244</v>
      </c>
      <c r="C33" s="3">
        <f>VLOOKUP(A33,'GDP Per Capita'!$A$2:$C$211,3,FALSE)</f>
        <v>2</v>
      </c>
      <c r="D33" s="4">
        <v>100</v>
      </c>
      <c r="E33" s="4">
        <v>100</v>
      </c>
      <c r="F33" s="4">
        <v>100</v>
      </c>
      <c r="G33" s="4">
        <v>100</v>
      </c>
      <c r="H33" s="4">
        <v>100</v>
      </c>
      <c r="I33" s="4">
        <f t="shared" si="0"/>
        <v>100</v>
      </c>
    </row>
    <row r="34" spans="1:9" x14ac:dyDescent="0.25">
      <c r="A34" s="3" t="s">
        <v>54</v>
      </c>
      <c r="B34" s="3" t="s">
        <v>92</v>
      </c>
      <c r="C34" s="3">
        <f>VLOOKUP(A34,'GDP Per Capita'!$A$2:$C$211,3,FALSE)</f>
        <v>3</v>
      </c>
      <c r="D34" s="4">
        <v>100</v>
      </c>
      <c r="E34" s="4">
        <v>100</v>
      </c>
      <c r="F34" s="4">
        <v>100</v>
      </c>
      <c r="G34" s="4">
        <v>100</v>
      </c>
      <c r="H34" s="4">
        <v>100</v>
      </c>
      <c r="I34" s="4">
        <f t="shared" si="0"/>
        <v>100</v>
      </c>
    </row>
    <row r="35" spans="1:9" x14ac:dyDescent="0.25">
      <c r="A35" s="3" t="s">
        <v>4</v>
      </c>
      <c r="B35" s="3" t="s">
        <v>262</v>
      </c>
      <c r="C35" s="3">
        <f>VLOOKUP(A35,'GDP Per Capita'!$A$2:$C$211,3,FALSE)</f>
        <v>1</v>
      </c>
      <c r="D35" s="4">
        <v>99.714843999999999</v>
      </c>
      <c r="E35" s="4">
        <v>100</v>
      </c>
      <c r="F35" s="4">
        <v>99.7</v>
      </c>
      <c r="G35" s="4">
        <v>100</v>
      </c>
      <c r="H35" s="4">
        <v>100</v>
      </c>
      <c r="I35" s="4">
        <f t="shared" si="0"/>
        <v>99.8829688</v>
      </c>
    </row>
    <row r="36" spans="1:9" x14ac:dyDescent="0.25">
      <c r="A36" s="3" t="s">
        <v>347</v>
      </c>
      <c r="B36" s="3" t="s">
        <v>12</v>
      </c>
      <c r="C36" s="3">
        <f>VLOOKUP(A36,'GDP Per Capita'!$A$2:$C$211,3,FALSE)</f>
        <v>1</v>
      </c>
      <c r="D36" s="4">
        <v>100</v>
      </c>
      <c r="E36" s="4">
        <v>100</v>
      </c>
      <c r="F36" s="4">
        <v>100</v>
      </c>
      <c r="G36" s="4">
        <v>100</v>
      </c>
      <c r="H36" s="4">
        <v>100</v>
      </c>
      <c r="I36" s="4">
        <f t="shared" si="0"/>
        <v>100</v>
      </c>
    </row>
    <row r="37" spans="1:9" x14ac:dyDescent="0.25">
      <c r="A37" s="3" t="s">
        <v>389</v>
      </c>
      <c r="B37" s="3" t="s">
        <v>259</v>
      </c>
      <c r="C37" s="3">
        <f>VLOOKUP(A37,'GDP Per Capita'!$A$2:$C$211,3,FALSE)</f>
        <v>1</v>
      </c>
      <c r="D37" s="4">
        <v>62.6</v>
      </c>
      <c r="E37" s="4">
        <v>64.3</v>
      </c>
      <c r="F37" s="4">
        <v>65.599999999999994</v>
      </c>
      <c r="G37" s="4">
        <v>67.172370910644503</v>
      </c>
      <c r="H37" s="4">
        <v>68.550109863281307</v>
      </c>
      <c r="I37" s="4">
        <f t="shared" si="0"/>
        <v>65.644496154785173</v>
      </c>
    </row>
    <row r="38" spans="1:9" x14ac:dyDescent="0.25">
      <c r="A38" s="3" t="s">
        <v>279</v>
      </c>
      <c r="B38" s="3" t="s">
        <v>2</v>
      </c>
      <c r="C38" s="3">
        <f>VLOOKUP(A38,'GDP Per Capita'!$A$2:$C$211,3,FALSE)</f>
        <v>1</v>
      </c>
      <c r="D38" s="4">
        <v>58.552078247070298</v>
      </c>
      <c r="E38" s="4">
        <v>59.768932342529297</v>
      </c>
      <c r="F38" s="4">
        <v>60.993824005127003</v>
      </c>
      <c r="G38" s="4">
        <v>62.2</v>
      </c>
      <c r="H38" s="4">
        <v>63.452312469482401</v>
      </c>
      <c r="I38" s="4">
        <f t="shared" si="0"/>
        <v>60.993429412841806</v>
      </c>
    </row>
    <row r="39" spans="1:9" x14ac:dyDescent="0.25">
      <c r="A39" s="3" t="s">
        <v>249</v>
      </c>
      <c r="B39" s="3" t="s">
        <v>364</v>
      </c>
      <c r="C39" s="3">
        <f>VLOOKUP(A39,'GDP Per Capita'!$A$2:$C$211,3,FALSE)</f>
        <v>1</v>
      </c>
      <c r="D39" s="4">
        <v>16.436292648315401</v>
      </c>
      <c r="E39" s="4">
        <v>17.201581954956101</v>
      </c>
      <c r="F39" s="4">
        <v>18.006385803222699</v>
      </c>
      <c r="G39" s="4">
        <v>18.752252578735401</v>
      </c>
      <c r="H39" s="4">
        <v>19.100000000000001</v>
      </c>
      <c r="I39" s="4">
        <f t="shared" si="0"/>
        <v>17.899302597045921</v>
      </c>
    </row>
    <row r="40" spans="1:9" x14ac:dyDescent="0.25">
      <c r="A40" s="3" t="s">
        <v>280</v>
      </c>
      <c r="B40" s="3" t="s">
        <v>179</v>
      </c>
      <c r="C40" s="3">
        <f>VLOOKUP(A40,'GDP Per Capita'!$A$2:$C$211,3,FALSE)</f>
        <v>1</v>
      </c>
      <c r="D40" s="4">
        <v>44.187320709228501</v>
      </c>
      <c r="E40" s="4">
        <v>45.178131103515597</v>
      </c>
      <c r="F40" s="4">
        <v>46.121879577636697</v>
      </c>
      <c r="G40" s="4">
        <v>47.225467681884801</v>
      </c>
      <c r="H40" s="4">
        <v>48.329723358154297</v>
      </c>
      <c r="I40" s="4">
        <f t="shared" si="0"/>
        <v>46.208504486083982</v>
      </c>
    </row>
    <row r="41" spans="1:9" x14ac:dyDescent="0.25">
      <c r="A41" s="3" t="s">
        <v>176</v>
      </c>
      <c r="B41" s="3" t="s">
        <v>38</v>
      </c>
      <c r="C41" s="3">
        <f>VLOOKUP(A41,'GDP Per Capita'!$A$2:$C$211,3,FALSE)</f>
        <v>1</v>
      </c>
      <c r="D41" s="4">
        <v>98.186897999999999</v>
      </c>
      <c r="E41" s="4">
        <v>98.4</v>
      </c>
      <c r="F41" s="4">
        <v>98.5</v>
      </c>
      <c r="G41" s="4">
        <v>98.5</v>
      </c>
      <c r="H41" s="4">
        <v>99.766273498535199</v>
      </c>
      <c r="I41" s="4">
        <f t="shared" si="0"/>
        <v>98.670634299707046</v>
      </c>
    </row>
    <row r="42" spans="1:9" x14ac:dyDescent="0.25">
      <c r="A42" s="3" t="s">
        <v>253</v>
      </c>
      <c r="B42" s="3" t="s">
        <v>398</v>
      </c>
      <c r="C42" s="3">
        <f>VLOOKUP(A42,'GDP Per Capita'!$A$2:$C$211,3,FALSE)</f>
        <v>1</v>
      </c>
      <c r="D42" s="4">
        <v>74.371826171875</v>
      </c>
      <c r="E42" s="4">
        <v>76.782722473144503</v>
      </c>
      <c r="F42" s="4">
        <v>79.20166015625</v>
      </c>
      <c r="G42" s="4">
        <v>81.624610900878906</v>
      </c>
      <c r="H42" s="4">
        <v>84.048240661621094</v>
      </c>
      <c r="I42" s="4">
        <f t="shared" si="0"/>
        <v>79.205812072753901</v>
      </c>
    </row>
    <row r="43" spans="1:9" x14ac:dyDescent="0.25">
      <c r="A43" s="3" t="s">
        <v>95</v>
      </c>
      <c r="B43" s="3" t="s">
        <v>171</v>
      </c>
      <c r="C43" s="3">
        <f>VLOOKUP(A43,'GDP Per Capita'!$A$2:$C$211,3,FALSE)</f>
        <v>1</v>
      </c>
      <c r="D43" s="4">
        <v>87.136695861816406</v>
      </c>
      <c r="E43" s="4">
        <v>89.227699279785199</v>
      </c>
      <c r="F43" s="4">
        <v>91.326744079589801</v>
      </c>
      <c r="G43" s="4">
        <v>93.4298095703125</v>
      </c>
      <c r="H43" s="4">
        <v>95.533538818359403</v>
      </c>
      <c r="I43" s="4">
        <f t="shared" si="0"/>
        <v>91.330897521972659</v>
      </c>
    </row>
    <row r="44" spans="1:9" x14ac:dyDescent="0.25">
      <c r="A44" s="3" t="s">
        <v>228</v>
      </c>
      <c r="B44" s="3" t="s">
        <v>11</v>
      </c>
      <c r="C44" s="3">
        <f>VLOOKUP(A44,'GDP Per Capita'!$A$2:$C$211,3,FALSE)</f>
        <v>1</v>
      </c>
      <c r="D44" s="4">
        <v>99.409803999999994</v>
      </c>
      <c r="E44" s="4">
        <v>99.5</v>
      </c>
      <c r="F44" s="4">
        <v>99.6</v>
      </c>
      <c r="G44" s="4">
        <v>99.7</v>
      </c>
      <c r="H44" s="4">
        <v>99.71</v>
      </c>
      <c r="I44" s="4">
        <f t="shared" si="0"/>
        <v>99.5839608</v>
      </c>
    </row>
    <row r="45" spans="1:9" x14ac:dyDescent="0.25">
      <c r="A45" s="3" t="s">
        <v>219</v>
      </c>
      <c r="B45" s="3" t="s">
        <v>251</v>
      </c>
      <c r="C45" s="3">
        <f>VLOOKUP(A45,'GDP Per Capita'!$A$2:$C$211,3,FALSE)</f>
        <v>1</v>
      </c>
      <c r="D45" s="4">
        <v>98.674545288085895</v>
      </c>
      <c r="E45" s="4">
        <v>98.952598571777301</v>
      </c>
      <c r="F45" s="4">
        <v>99.238693237304702</v>
      </c>
      <c r="G45" s="4">
        <v>99.528800964355497</v>
      </c>
      <c r="H45" s="4">
        <v>99.8</v>
      </c>
      <c r="I45" s="4">
        <f t="shared" si="0"/>
        <v>99.238927612304693</v>
      </c>
    </row>
    <row r="46" spans="1:9" x14ac:dyDescent="0.25">
      <c r="A46" s="3" t="s">
        <v>34</v>
      </c>
      <c r="B46" s="3" t="s">
        <v>32</v>
      </c>
      <c r="C46" s="3">
        <f>VLOOKUP(A46,'GDP Per Capita'!$A$2:$C$211,3,FALSE)</f>
        <v>1</v>
      </c>
      <c r="D46" s="4">
        <v>100</v>
      </c>
      <c r="E46" s="4">
        <v>100</v>
      </c>
      <c r="F46" s="4">
        <v>100</v>
      </c>
      <c r="G46" s="4">
        <v>100</v>
      </c>
      <c r="H46" s="4">
        <v>100</v>
      </c>
      <c r="I46" s="4">
        <f t="shared" si="0"/>
        <v>100</v>
      </c>
    </row>
    <row r="47" spans="1:9" x14ac:dyDescent="0.25">
      <c r="A47" s="3" t="s">
        <v>375</v>
      </c>
      <c r="B47" s="3" t="s">
        <v>394</v>
      </c>
      <c r="C47" s="3">
        <f>VLOOKUP(A47,'GDP Per Capita'!$A$2:$C$211,3,FALSE)</f>
        <v>3</v>
      </c>
      <c r="D47" s="4">
        <v>100</v>
      </c>
      <c r="E47" s="4">
        <v>100</v>
      </c>
      <c r="F47" s="4">
        <v>100</v>
      </c>
      <c r="G47" s="4">
        <v>100</v>
      </c>
      <c r="H47" s="4">
        <v>100</v>
      </c>
      <c r="I47" s="4">
        <f t="shared" si="0"/>
        <v>100</v>
      </c>
    </row>
    <row r="48" spans="1:9" x14ac:dyDescent="0.25">
      <c r="A48" s="3" t="s">
        <v>154</v>
      </c>
      <c r="B48" s="3" t="s">
        <v>89</v>
      </c>
      <c r="C48" s="3">
        <f>VLOOKUP(A48,'GDP Per Capita'!$A$2:$C$211,3,FALSE)</f>
        <v>2</v>
      </c>
      <c r="D48" s="4">
        <v>100</v>
      </c>
      <c r="E48" s="4">
        <v>100</v>
      </c>
      <c r="F48" s="4">
        <v>100</v>
      </c>
      <c r="G48" s="4">
        <v>100</v>
      </c>
      <c r="H48" s="4">
        <v>100</v>
      </c>
      <c r="I48" s="4">
        <f t="shared" si="0"/>
        <v>100</v>
      </c>
    </row>
    <row r="49" spans="1:9" x14ac:dyDescent="0.25">
      <c r="A49" s="3" t="s">
        <v>48</v>
      </c>
      <c r="B49" s="3" t="s">
        <v>411</v>
      </c>
      <c r="C49" s="3">
        <f>VLOOKUP(A49,'GDP Per Capita'!$A$2:$C$211,3,FALSE)</f>
        <v>1</v>
      </c>
      <c r="D49" s="4">
        <v>100</v>
      </c>
      <c r="E49" s="4">
        <v>100</v>
      </c>
      <c r="F49" s="4">
        <v>100</v>
      </c>
      <c r="G49" s="4">
        <v>100</v>
      </c>
      <c r="H49" s="4">
        <v>100</v>
      </c>
      <c r="I49" s="4">
        <f t="shared" si="0"/>
        <v>100</v>
      </c>
    </row>
    <row r="50" spans="1:9" x14ac:dyDescent="0.25">
      <c r="A50" s="3" t="s">
        <v>230</v>
      </c>
      <c r="B50" s="3" t="s">
        <v>405</v>
      </c>
      <c r="C50" s="3">
        <f>VLOOKUP(A50,'GDP Per Capita'!$A$2:$C$211,3,FALSE)</f>
        <v>2</v>
      </c>
      <c r="D50" s="4">
        <v>100</v>
      </c>
      <c r="E50" s="4">
        <v>100</v>
      </c>
      <c r="F50" s="4">
        <v>100</v>
      </c>
      <c r="G50" s="4">
        <v>100</v>
      </c>
      <c r="H50" s="4">
        <v>100</v>
      </c>
      <c r="I50" s="4">
        <f t="shared" si="0"/>
        <v>100</v>
      </c>
    </row>
    <row r="51" spans="1:9" x14ac:dyDescent="0.25">
      <c r="A51" s="3" t="s">
        <v>99</v>
      </c>
      <c r="B51" s="3" t="s">
        <v>191</v>
      </c>
      <c r="C51" s="3">
        <f>VLOOKUP(A51,'GDP Per Capita'!$A$2:$C$211,3,FALSE)</f>
        <v>1</v>
      </c>
      <c r="D51" s="4">
        <v>57.661453247070298</v>
      </c>
      <c r="E51" s="4">
        <v>58.748355865478501</v>
      </c>
      <c r="F51" s="4">
        <v>60.2</v>
      </c>
      <c r="G51" s="4">
        <v>60.571559906005902</v>
      </c>
      <c r="H51" s="4">
        <v>61.275936126708999</v>
      </c>
      <c r="I51" s="4">
        <f t="shared" si="0"/>
        <v>59.691461029052746</v>
      </c>
    </row>
    <row r="52" spans="1:9" x14ac:dyDescent="0.25">
      <c r="A52" s="3" t="s">
        <v>100</v>
      </c>
      <c r="B52" s="3" t="s">
        <v>182</v>
      </c>
      <c r="C52" s="3">
        <f>VLOOKUP(A52,'GDP Per Capita'!$A$2:$C$211,3,FALSE)</f>
        <v>1</v>
      </c>
      <c r="D52" s="4">
        <v>99.776771545410199</v>
      </c>
      <c r="E52" s="4">
        <v>99.972969055175795</v>
      </c>
      <c r="F52" s="4">
        <v>100</v>
      </c>
      <c r="G52" s="4">
        <v>100</v>
      </c>
      <c r="H52" s="4">
        <v>100</v>
      </c>
      <c r="I52" s="4">
        <f t="shared" si="0"/>
        <v>99.949948120117199</v>
      </c>
    </row>
    <row r="53" spans="1:9" x14ac:dyDescent="0.25">
      <c r="A53" s="3" t="s">
        <v>13</v>
      </c>
      <c r="B53" s="3" t="s">
        <v>293</v>
      </c>
      <c r="C53" s="3">
        <f>VLOOKUP(A53,'GDP Per Capita'!$A$2:$C$211,3,FALSE)</f>
        <v>2</v>
      </c>
      <c r="D53" s="4">
        <v>100</v>
      </c>
      <c r="E53" s="4">
        <v>100</v>
      </c>
      <c r="F53" s="4">
        <v>100</v>
      </c>
      <c r="G53" s="4">
        <v>100</v>
      </c>
      <c r="H53" s="4">
        <v>100</v>
      </c>
      <c r="I53" s="4">
        <f t="shared" si="0"/>
        <v>100</v>
      </c>
    </row>
    <row r="54" spans="1:9" x14ac:dyDescent="0.25">
      <c r="A54" s="3" t="s">
        <v>119</v>
      </c>
      <c r="B54" s="3" t="s">
        <v>302</v>
      </c>
      <c r="C54" s="3">
        <f>VLOOKUP(A54,'GDP Per Capita'!$A$2:$C$211,3,FALSE)</f>
        <v>1</v>
      </c>
      <c r="D54" s="4">
        <v>98.560364000000007</v>
      </c>
      <c r="E54" s="4">
        <v>98.9</v>
      </c>
      <c r="F54" s="4">
        <v>100</v>
      </c>
      <c r="G54" s="4">
        <v>98.9</v>
      </c>
      <c r="H54" s="4">
        <v>100</v>
      </c>
      <c r="I54" s="4">
        <f t="shared" si="0"/>
        <v>99.272072800000004</v>
      </c>
    </row>
    <row r="55" spans="1:9" x14ac:dyDescent="0.25">
      <c r="A55" s="3" t="s">
        <v>397</v>
      </c>
      <c r="B55" s="3" t="s">
        <v>149</v>
      </c>
      <c r="C55" s="3">
        <f>VLOOKUP(A55,'GDP Per Capita'!$A$2:$C$211,3,FALSE)</f>
        <v>1</v>
      </c>
      <c r="D55" s="4">
        <v>99.1868896484375</v>
      </c>
      <c r="E55" s="4">
        <v>99.402870178222699</v>
      </c>
      <c r="F55" s="4">
        <v>99.615135192871094</v>
      </c>
      <c r="G55" s="4">
        <v>99.641921997070298</v>
      </c>
      <c r="H55" s="4">
        <v>99.5</v>
      </c>
      <c r="I55" s="4">
        <f t="shared" si="0"/>
        <v>99.46936340332033</v>
      </c>
    </row>
    <row r="56" spans="1:9" x14ac:dyDescent="0.25">
      <c r="A56" s="3" t="s">
        <v>420</v>
      </c>
      <c r="B56" s="3" t="s">
        <v>352</v>
      </c>
      <c r="C56" s="3">
        <f>VLOOKUP(A56,'GDP Per Capita'!$A$2:$C$211,3,FALSE)</f>
        <v>1</v>
      </c>
      <c r="D56" s="4">
        <v>98.825883000000005</v>
      </c>
      <c r="E56" s="4">
        <v>98.7</v>
      </c>
      <c r="F56" s="4">
        <v>99.2</v>
      </c>
      <c r="G56" s="4">
        <v>98.7</v>
      </c>
      <c r="H56" s="4">
        <v>100</v>
      </c>
      <c r="I56" s="4">
        <f t="shared" si="0"/>
        <v>99.085176599999997</v>
      </c>
    </row>
    <row r="57" spans="1:9" x14ac:dyDescent="0.25">
      <c r="A57" s="3" t="s">
        <v>234</v>
      </c>
      <c r="B57" s="3" t="s">
        <v>209</v>
      </c>
      <c r="C57" s="3">
        <f>VLOOKUP(A57,'GDP Per Capita'!$A$2:$C$211,3,FALSE)</f>
        <v>1</v>
      </c>
      <c r="D57" s="4">
        <v>99.3</v>
      </c>
      <c r="E57" s="4">
        <v>100</v>
      </c>
      <c r="F57" s="4">
        <v>100</v>
      </c>
      <c r="G57" s="4">
        <v>100</v>
      </c>
      <c r="H57" s="4">
        <v>100</v>
      </c>
      <c r="I57" s="4">
        <f t="shared" si="0"/>
        <v>99.86</v>
      </c>
    </row>
    <row r="58" spans="1:9" x14ac:dyDescent="0.25">
      <c r="A58" s="3" t="s">
        <v>0</v>
      </c>
      <c r="B58" s="3" t="s">
        <v>114</v>
      </c>
      <c r="C58" s="3">
        <f>VLOOKUP(A58,'GDP Per Capita'!$A$2:$C$211,3,FALSE)</f>
        <v>1</v>
      </c>
      <c r="D58" s="4">
        <v>45.577445983886697</v>
      </c>
      <c r="E58" s="4">
        <v>46.771312713622997</v>
      </c>
      <c r="F58" s="4">
        <v>47.973213195800803</v>
      </c>
      <c r="G58" s="4">
        <v>49.1791381835938</v>
      </c>
      <c r="H58" s="4">
        <v>50.385730743408203</v>
      </c>
      <c r="I58" s="4">
        <f t="shared" si="0"/>
        <v>47.977368164062497</v>
      </c>
    </row>
    <row r="59" spans="1:9" x14ac:dyDescent="0.25">
      <c r="A59" s="3" t="s">
        <v>330</v>
      </c>
      <c r="B59" s="3" t="s">
        <v>408</v>
      </c>
      <c r="C59" s="3">
        <f>VLOOKUP(A59,'GDP Per Capita'!$A$2:$C$211,3,FALSE)</f>
        <v>2</v>
      </c>
      <c r="D59" s="4">
        <v>100</v>
      </c>
      <c r="E59" s="4">
        <v>100</v>
      </c>
      <c r="F59" s="4">
        <v>100</v>
      </c>
      <c r="G59" s="4">
        <v>100</v>
      </c>
      <c r="H59" s="4">
        <v>100</v>
      </c>
      <c r="I59" s="4">
        <f t="shared" si="0"/>
        <v>100</v>
      </c>
    </row>
    <row r="60" spans="1:9" x14ac:dyDescent="0.25">
      <c r="A60" s="3" t="s">
        <v>421</v>
      </c>
      <c r="B60" s="3" t="s">
        <v>44</v>
      </c>
      <c r="C60" s="3">
        <f>VLOOKUP(A60,'GDP Per Capita'!$A$2:$C$211,3,FALSE)</f>
        <v>1</v>
      </c>
      <c r="D60" s="4">
        <v>100</v>
      </c>
      <c r="E60" s="4">
        <v>100</v>
      </c>
      <c r="F60" s="4">
        <v>100</v>
      </c>
      <c r="G60" s="4">
        <v>100</v>
      </c>
      <c r="H60" s="4">
        <v>100</v>
      </c>
      <c r="I60" s="4">
        <f t="shared" si="0"/>
        <v>100</v>
      </c>
    </row>
    <row r="61" spans="1:9" x14ac:dyDescent="0.25">
      <c r="A61" s="3" t="s">
        <v>264</v>
      </c>
      <c r="B61" s="3" t="s">
        <v>145</v>
      </c>
      <c r="C61" s="3">
        <f>VLOOKUP(A61,'GDP Per Capita'!$A$2:$C$211,3,FALSE)</f>
        <v>1</v>
      </c>
      <c r="D61" s="4">
        <v>29</v>
      </c>
      <c r="E61" s="4">
        <v>42.9</v>
      </c>
      <c r="F61" s="4">
        <v>44.3</v>
      </c>
      <c r="G61" s="4">
        <v>45.053401947021499</v>
      </c>
      <c r="H61" s="4">
        <v>48.271621704101598</v>
      </c>
      <c r="I61" s="4">
        <f t="shared" si="0"/>
        <v>41.905004730224618</v>
      </c>
    </row>
    <row r="62" spans="1:9" x14ac:dyDescent="0.25">
      <c r="A62" s="3" t="s">
        <v>29</v>
      </c>
      <c r="B62" s="3" t="s">
        <v>148</v>
      </c>
      <c r="C62" s="3">
        <f>VLOOKUP(A62,'GDP Per Capita'!$A$2:$C$211,3,FALSE)</f>
        <v>2</v>
      </c>
      <c r="D62" s="4">
        <v>100</v>
      </c>
      <c r="E62" s="4">
        <v>100</v>
      </c>
      <c r="F62" s="4">
        <v>100</v>
      </c>
      <c r="G62" s="4">
        <v>100</v>
      </c>
      <c r="H62" s="4">
        <v>100</v>
      </c>
      <c r="I62" s="4">
        <f t="shared" si="0"/>
        <v>100</v>
      </c>
    </row>
    <row r="63" spans="1:9" x14ac:dyDescent="0.25">
      <c r="A63" s="3" t="s">
        <v>294</v>
      </c>
      <c r="B63" s="3" t="s">
        <v>283</v>
      </c>
      <c r="C63" s="3">
        <f>VLOOKUP(A63,'GDP Per Capita'!$A$2:$C$211,3,FALSE)</f>
        <v>1</v>
      </c>
      <c r="D63" s="4">
        <v>95.128135681152301</v>
      </c>
      <c r="E63" s="4">
        <v>96.524993896484403</v>
      </c>
      <c r="F63" s="4">
        <v>96</v>
      </c>
      <c r="G63" s="4">
        <v>99.338790893554702</v>
      </c>
      <c r="H63" s="4">
        <v>100</v>
      </c>
      <c r="I63" s="4">
        <f t="shared" si="0"/>
        <v>97.398384094238281</v>
      </c>
    </row>
    <row r="64" spans="1:9" x14ac:dyDescent="0.25">
      <c r="A64" s="3" t="s">
        <v>348</v>
      </c>
      <c r="B64" s="3" t="s">
        <v>204</v>
      </c>
      <c r="C64" s="3">
        <f>VLOOKUP(A64,'GDP Per Capita'!$A$2:$C$211,3,FALSE)</f>
        <v>2</v>
      </c>
      <c r="D64" s="4">
        <v>100</v>
      </c>
      <c r="E64" s="4">
        <v>100</v>
      </c>
      <c r="F64" s="4">
        <v>100</v>
      </c>
      <c r="G64" s="4">
        <v>100</v>
      </c>
      <c r="H64" s="4">
        <v>100</v>
      </c>
      <c r="I64" s="4">
        <f t="shared" si="0"/>
        <v>100</v>
      </c>
    </row>
    <row r="65" spans="1:9" x14ac:dyDescent="0.25">
      <c r="A65" s="3" t="s">
        <v>25</v>
      </c>
      <c r="B65" s="3" t="s">
        <v>243</v>
      </c>
      <c r="C65" s="3">
        <f>VLOOKUP(A65,'GDP Per Capita'!$A$2:$C$211,3,FALSE)</f>
        <v>2</v>
      </c>
      <c r="D65" s="4">
        <v>100</v>
      </c>
      <c r="E65" s="4">
        <v>100</v>
      </c>
      <c r="F65" s="4">
        <v>100</v>
      </c>
      <c r="G65" s="4">
        <v>100</v>
      </c>
      <c r="H65" s="4">
        <v>100</v>
      </c>
      <c r="I65" s="4">
        <f t="shared" ref="I65:I128" si="1">AVERAGE(D65:H65)</f>
        <v>100</v>
      </c>
    </row>
    <row r="66" spans="1:9" x14ac:dyDescent="0.25">
      <c r="A66" s="3" t="s">
        <v>299</v>
      </c>
      <c r="B66" s="3" t="s">
        <v>200</v>
      </c>
      <c r="C66" s="3">
        <f>VLOOKUP(A66,'GDP Per Capita'!$A$2:$C$211,3,FALSE)</f>
        <v>1</v>
      </c>
      <c r="D66" s="4">
        <v>74.476875305175795</v>
      </c>
      <c r="E66" s="4">
        <v>76.570175170898395</v>
      </c>
      <c r="F66" s="4">
        <v>78.580917358398395</v>
      </c>
      <c r="G66" s="4">
        <v>80.406166076660199</v>
      </c>
      <c r="H66" s="4">
        <v>82.116943359375</v>
      </c>
      <c r="I66" s="4">
        <f t="shared" si="1"/>
        <v>78.430215454101557</v>
      </c>
    </row>
    <row r="67" spans="1:9" x14ac:dyDescent="0.25">
      <c r="A67" s="3" t="s">
        <v>33</v>
      </c>
      <c r="B67" s="3" t="s">
        <v>258</v>
      </c>
      <c r="C67" s="3">
        <f>VLOOKUP(A67,'GDP Per Capita'!$A$2:$C$211,3,FALSE)</f>
        <v>1</v>
      </c>
      <c r="D67" s="4">
        <v>87.329673767089801</v>
      </c>
      <c r="E67" s="4">
        <v>88.160369873046903</v>
      </c>
      <c r="F67" s="4">
        <v>86.27</v>
      </c>
      <c r="G67" s="4">
        <v>89.841842651367202</v>
      </c>
      <c r="H67" s="4">
        <v>90.685256958007798</v>
      </c>
      <c r="I67" s="4">
        <f t="shared" si="1"/>
        <v>88.45742864990234</v>
      </c>
    </row>
    <row r="68" spans="1:9" x14ac:dyDescent="0.25">
      <c r="A68" s="3" t="s">
        <v>56</v>
      </c>
      <c r="B68" s="3" t="s">
        <v>195</v>
      </c>
      <c r="C68" s="3">
        <f>VLOOKUP(A68,'GDP Per Capita'!$A$2:$C$211,3,FALSE)</f>
        <v>2</v>
      </c>
      <c r="D68" s="4">
        <v>100</v>
      </c>
      <c r="E68" s="4">
        <v>100</v>
      </c>
      <c r="F68" s="4">
        <v>100</v>
      </c>
      <c r="G68" s="4">
        <v>100</v>
      </c>
      <c r="H68" s="4">
        <v>100</v>
      </c>
      <c r="I68" s="4">
        <f t="shared" si="1"/>
        <v>100</v>
      </c>
    </row>
    <row r="69" spans="1:9" x14ac:dyDescent="0.25">
      <c r="A69" s="3" t="s">
        <v>268</v>
      </c>
      <c r="B69" s="3" t="s">
        <v>42</v>
      </c>
      <c r="C69" s="3">
        <f>VLOOKUP(A69,'GDP Per Capita'!$A$2:$C$211,3,FALSE)</f>
        <v>1</v>
      </c>
      <c r="D69" s="4">
        <v>100</v>
      </c>
      <c r="E69" s="4">
        <v>100</v>
      </c>
      <c r="F69" s="4">
        <v>100</v>
      </c>
      <c r="G69" s="4">
        <v>99.9</v>
      </c>
      <c r="H69" s="4">
        <v>100</v>
      </c>
      <c r="I69" s="4">
        <f t="shared" si="1"/>
        <v>99.97999999999999</v>
      </c>
    </row>
    <row r="70" spans="1:9" x14ac:dyDescent="0.25">
      <c r="A70" s="3" t="s">
        <v>315</v>
      </c>
      <c r="B70" s="3" t="s">
        <v>223</v>
      </c>
      <c r="C70" s="3">
        <f>VLOOKUP(A70,'GDP Per Capita'!$A$2:$C$211,3,FALSE)</f>
        <v>1</v>
      </c>
      <c r="D70" s="4">
        <v>74.171051025390597</v>
      </c>
      <c r="E70" s="4">
        <v>79.3</v>
      </c>
      <c r="F70" s="4">
        <v>79</v>
      </c>
      <c r="G70" s="4">
        <v>80.400000000000006</v>
      </c>
      <c r="H70" s="4">
        <v>83.5</v>
      </c>
      <c r="I70" s="4">
        <f t="shared" si="1"/>
        <v>79.274210205078106</v>
      </c>
    </row>
    <row r="71" spans="1:9" x14ac:dyDescent="0.25">
      <c r="A71" s="3" t="s">
        <v>377</v>
      </c>
      <c r="B71" s="3" t="s">
        <v>343</v>
      </c>
      <c r="C71" s="3">
        <f>VLOOKUP(A71,'GDP Per Capita'!$A$2:$C$211,3,FALSE)</f>
        <v>1</v>
      </c>
      <c r="D71" s="4">
        <v>33.997898101806598</v>
      </c>
      <c r="E71" s="4">
        <v>33.5</v>
      </c>
      <c r="F71" s="4">
        <v>35.4</v>
      </c>
      <c r="G71" s="4">
        <v>44</v>
      </c>
      <c r="H71" s="4">
        <v>42.418388366699197</v>
      </c>
      <c r="I71" s="4">
        <f t="shared" si="1"/>
        <v>37.863257293701153</v>
      </c>
    </row>
    <row r="72" spans="1:9" x14ac:dyDescent="0.25">
      <c r="A72" s="3" t="s">
        <v>325</v>
      </c>
      <c r="B72" s="3" t="s">
        <v>98</v>
      </c>
      <c r="C72" s="3">
        <f>VLOOKUP(A72,'GDP Per Capita'!$A$2:$C$211,3,FALSE)</f>
        <v>1</v>
      </c>
      <c r="D72" s="4">
        <v>54.446125030517599</v>
      </c>
      <c r="E72" s="4">
        <v>55.998195648193402</v>
      </c>
      <c r="F72" s="4">
        <v>56.2</v>
      </c>
      <c r="G72" s="4">
        <v>60.3</v>
      </c>
      <c r="H72" s="4">
        <v>59.921287536621101</v>
      </c>
      <c r="I72" s="4">
        <f t="shared" si="1"/>
        <v>57.373121643066419</v>
      </c>
    </row>
    <row r="73" spans="1:9" x14ac:dyDescent="0.25">
      <c r="A73" s="3" t="s">
        <v>159</v>
      </c>
      <c r="B73" s="3" t="s">
        <v>231</v>
      </c>
      <c r="C73" s="3">
        <f>VLOOKUP(A73,'GDP Per Capita'!$A$2:$C$211,3,FALSE)</f>
        <v>1</v>
      </c>
      <c r="D73" s="4">
        <v>20.141107559204102</v>
      </c>
      <c r="E73" s="4">
        <v>23.0492153167725</v>
      </c>
      <c r="F73" s="4">
        <v>26</v>
      </c>
      <c r="G73" s="4">
        <v>28.514829635620099</v>
      </c>
      <c r="H73" s="4">
        <v>31.040412902831999</v>
      </c>
      <c r="I73" s="4">
        <f t="shared" si="1"/>
        <v>25.749113082885742</v>
      </c>
    </row>
    <row r="74" spans="1:9" x14ac:dyDescent="0.25">
      <c r="A74" s="3" t="s">
        <v>181</v>
      </c>
      <c r="B74" s="3" t="s">
        <v>86</v>
      </c>
      <c r="C74" s="3">
        <f>VLOOKUP(A74,'GDP Per Capita'!$A$2:$C$211,3,FALSE)</f>
        <v>1</v>
      </c>
      <c r="D74" s="4">
        <v>65.996849060058594</v>
      </c>
      <c r="E74" s="4">
        <v>66.137474060058594</v>
      </c>
      <c r="F74" s="4">
        <v>66.286140441894503</v>
      </c>
      <c r="G74" s="4">
        <v>66.438827514648395</v>
      </c>
      <c r="H74" s="4">
        <v>66.592178344726605</v>
      </c>
      <c r="I74" s="4">
        <f t="shared" si="1"/>
        <v>66.290293884277347</v>
      </c>
    </row>
    <row r="75" spans="1:9" x14ac:dyDescent="0.25">
      <c r="A75" s="3" t="s">
        <v>53</v>
      </c>
      <c r="B75" s="3" t="s">
        <v>277</v>
      </c>
      <c r="C75" s="3">
        <f>VLOOKUP(A75,'GDP Per Capita'!$A$2:$C$211,3,FALSE)</f>
        <v>1</v>
      </c>
      <c r="D75" s="4">
        <v>100</v>
      </c>
      <c r="E75" s="4">
        <v>100</v>
      </c>
      <c r="F75" s="4">
        <v>100</v>
      </c>
      <c r="G75" s="4">
        <v>100</v>
      </c>
      <c r="H75" s="4">
        <v>100</v>
      </c>
      <c r="I75" s="4">
        <f t="shared" si="1"/>
        <v>100</v>
      </c>
    </row>
    <row r="76" spans="1:9" x14ac:dyDescent="0.25">
      <c r="A76" s="3" t="s">
        <v>5</v>
      </c>
      <c r="B76" s="3" t="s">
        <v>212</v>
      </c>
      <c r="C76" s="3">
        <f>VLOOKUP(A76,'GDP Per Capita'!$A$2:$C$211,3,FALSE)</f>
        <v>1</v>
      </c>
      <c r="D76" s="4">
        <v>92.202354431152301</v>
      </c>
      <c r="E76" s="4">
        <v>93.192237854003906</v>
      </c>
      <c r="F76" s="4">
        <v>94.099555969238295</v>
      </c>
      <c r="G76" s="4">
        <v>94.821388244628906</v>
      </c>
      <c r="H76" s="4">
        <v>95.428741455078097</v>
      </c>
      <c r="I76" s="4">
        <f t="shared" si="1"/>
        <v>93.948855590820287</v>
      </c>
    </row>
    <row r="77" spans="1:9" x14ac:dyDescent="0.25">
      <c r="A77" s="3" t="s">
        <v>333</v>
      </c>
      <c r="B77" s="3" t="s">
        <v>328</v>
      </c>
      <c r="C77" s="3">
        <f>VLOOKUP(A77,'GDP Per Capita'!$A$2:$C$211,3,FALSE)</f>
        <v>2</v>
      </c>
      <c r="D77" s="4">
        <v>100</v>
      </c>
      <c r="E77" s="4">
        <v>100</v>
      </c>
      <c r="F77" s="4">
        <v>100</v>
      </c>
      <c r="G77" s="4">
        <v>100</v>
      </c>
      <c r="H77" s="4">
        <v>100</v>
      </c>
      <c r="I77" s="4">
        <f t="shared" si="1"/>
        <v>100</v>
      </c>
    </row>
    <row r="78" spans="1:9" x14ac:dyDescent="0.25">
      <c r="A78" s="3" t="s">
        <v>232</v>
      </c>
      <c r="B78" s="3" t="s">
        <v>104</v>
      </c>
      <c r="C78" s="3">
        <f>VLOOKUP(A78,'GDP Per Capita'!$A$2:$C$211,3,FALSE)</f>
        <v>1</v>
      </c>
      <c r="D78" s="4">
        <v>90.496398925781307</v>
      </c>
      <c r="E78" s="4">
        <v>91.795234680175795</v>
      </c>
      <c r="F78" s="4">
        <v>93.3</v>
      </c>
      <c r="G78" s="4">
        <v>94.413009643554702</v>
      </c>
      <c r="H78" s="4">
        <v>95.724571228027301</v>
      </c>
      <c r="I78" s="4">
        <f t="shared" si="1"/>
        <v>93.145842895507812</v>
      </c>
    </row>
    <row r="79" spans="1:9" x14ac:dyDescent="0.25">
      <c r="A79" s="3" t="s">
        <v>40</v>
      </c>
      <c r="B79" s="3" t="s">
        <v>355</v>
      </c>
      <c r="C79" s="3">
        <f>VLOOKUP(A79,'GDP Per Capita'!$A$2:$C$211,3,FALSE)</f>
        <v>2</v>
      </c>
      <c r="D79" s="4">
        <v>100</v>
      </c>
      <c r="E79" s="4">
        <v>100</v>
      </c>
      <c r="F79" s="4">
        <v>100</v>
      </c>
      <c r="G79" s="4">
        <v>100</v>
      </c>
      <c r="H79" s="4">
        <v>100</v>
      </c>
      <c r="I79" s="4">
        <f t="shared" si="1"/>
        <v>100</v>
      </c>
    </row>
    <row r="80" spans="1:9" x14ac:dyDescent="0.25">
      <c r="A80" s="3" t="s">
        <v>368</v>
      </c>
      <c r="B80" s="3" t="s">
        <v>94</v>
      </c>
      <c r="C80" s="3">
        <f>VLOOKUP(A80,'GDP Per Capita'!$A$2:$C$211,3,FALSE)</f>
        <v>1</v>
      </c>
      <c r="D80" s="4">
        <v>88.087799072265597</v>
      </c>
      <c r="E80" s="4">
        <v>89.254554748535199</v>
      </c>
      <c r="F80" s="4">
        <v>90.3387451171875</v>
      </c>
      <c r="G80" s="4">
        <v>91.237457275390597</v>
      </c>
      <c r="H80" s="4">
        <v>92.021690368652301</v>
      </c>
      <c r="I80" s="4">
        <f t="shared" si="1"/>
        <v>90.188049316406236</v>
      </c>
    </row>
    <row r="81" spans="1:9" x14ac:dyDescent="0.25">
      <c r="A81" s="3" t="s">
        <v>323</v>
      </c>
      <c r="B81" s="3" t="s">
        <v>331</v>
      </c>
      <c r="C81" s="3">
        <f>VLOOKUP(A81,'GDP Per Capita'!$A$2:$C$211,3,FALSE)</f>
        <v>2</v>
      </c>
      <c r="D81" s="4">
        <v>100</v>
      </c>
      <c r="E81" s="4">
        <v>100</v>
      </c>
      <c r="F81" s="4">
        <v>100</v>
      </c>
      <c r="G81" s="4">
        <v>100</v>
      </c>
      <c r="H81" s="4">
        <v>100</v>
      </c>
      <c r="I81" s="4">
        <f t="shared" si="1"/>
        <v>100</v>
      </c>
    </row>
    <row r="82" spans="1:9" x14ac:dyDescent="0.25">
      <c r="A82" s="3" t="s">
        <v>289</v>
      </c>
      <c r="B82" s="3" t="s">
        <v>310</v>
      </c>
      <c r="C82" s="3">
        <f>VLOOKUP(A82,'GDP Per Capita'!$A$2:$C$211,3,FALSE)</f>
        <v>1</v>
      </c>
      <c r="D82" s="4">
        <v>89.981710000000007</v>
      </c>
      <c r="E82" s="4">
        <v>91.6</v>
      </c>
      <c r="F82" s="4">
        <v>86.5</v>
      </c>
      <c r="G82" s="4">
        <v>91.6</v>
      </c>
      <c r="H82" s="4">
        <v>92.779525756835895</v>
      </c>
      <c r="I82" s="4">
        <f t="shared" si="1"/>
        <v>90.492247151367167</v>
      </c>
    </row>
    <row r="83" spans="1:9" x14ac:dyDescent="0.25">
      <c r="A83" s="3" t="s">
        <v>160</v>
      </c>
      <c r="B83" s="3" t="s">
        <v>75</v>
      </c>
      <c r="C83" s="3">
        <f>VLOOKUP(A83,'GDP Per Capita'!$A$2:$C$211,3,FALSE)</f>
        <v>1</v>
      </c>
      <c r="D83" s="4">
        <v>100</v>
      </c>
      <c r="E83" s="4">
        <v>100</v>
      </c>
      <c r="F83" s="4">
        <v>100</v>
      </c>
      <c r="G83" s="4">
        <v>100</v>
      </c>
      <c r="H83" s="4">
        <v>100</v>
      </c>
      <c r="I83" s="4">
        <f t="shared" si="1"/>
        <v>100</v>
      </c>
    </row>
    <row r="84" spans="1:9" x14ac:dyDescent="0.25">
      <c r="A84" s="3" t="s">
        <v>135</v>
      </c>
      <c r="B84" s="3" t="s">
        <v>370</v>
      </c>
      <c r="C84" s="3">
        <f>VLOOKUP(A84,'GDP Per Capita'!$A$2:$C$211,3,FALSE)</f>
        <v>1</v>
      </c>
      <c r="D84" s="4">
        <v>40.758708953857401</v>
      </c>
      <c r="E84" s="4">
        <v>40.4</v>
      </c>
      <c r="F84" s="4">
        <v>43.349033355712898</v>
      </c>
      <c r="G84" s="4">
        <v>44.417430877685497</v>
      </c>
      <c r="H84" s="4">
        <v>45.371345520019503</v>
      </c>
      <c r="I84" s="4">
        <f t="shared" si="1"/>
        <v>42.859303741455058</v>
      </c>
    </row>
    <row r="85" spans="1:9" x14ac:dyDescent="0.25">
      <c r="A85" s="3" t="s">
        <v>351</v>
      </c>
      <c r="B85" s="3" t="s">
        <v>64</v>
      </c>
      <c r="C85" s="3">
        <f>VLOOKUP(A85,'GDP Per Capita'!$A$2:$C$211,3,FALSE)</f>
        <v>1</v>
      </c>
      <c r="D85" s="4">
        <v>100</v>
      </c>
      <c r="E85" s="4">
        <v>100</v>
      </c>
      <c r="F85" s="4">
        <v>100</v>
      </c>
      <c r="G85" s="4">
        <v>100</v>
      </c>
      <c r="H85" s="4">
        <v>100</v>
      </c>
      <c r="I85" s="4">
        <f t="shared" si="1"/>
        <v>100</v>
      </c>
    </row>
    <row r="86" spans="1:9" x14ac:dyDescent="0.25">
      <c r="A86" s="3" t="s">
        <v>18</v>
      </c>
      <c r="B86" s="3" t="s">
        <v>67</v>
      </c>
      <c r="C86" s="3">
        <f>VLOOKUP(A86,'GDP Per Capita'!$A$2:$C$211,3,FALSE)</f>
        <v>1</v>
      </c>
      <c r="D86" s="4">
        <v>97.537367436982194</v>
      </c>
      <c r="E86" s="4">
        <v>97.62</v>
      </c>
      <c r="F86" s="4">
        <v>98.14</v>
      </c>
      <c r="G86" s="4">
        <v>98.51</v>
      </c>
      <c r="H86" s="4">
        <v>98.85</v>
      </c>
      <c r="I86" s="4">
        <f t="shared" si="1"/>
        <v>98.131473487396448</v>
      </c>
    </row>
    <row r="87" spans="1:9" x14ac:dyDescent="0.25">
      <c r="A87" s="3" t="s">
        <v>313</v>
      </c>
      <c r="B87" s="3" t="s">
        <v>236</v>
      </c>
      <c r="C87" s="3">
        <f>VLOOKUP(A87,'GDP Per Capita'!$A$2:$C$211,3,FALSE)</f>
        <v>3</v>
      </c>
      <c r="D87" s="4">
        <v>100</v>
      </c>
      <c r="E87" s="4">
        <v>100</v>
      </c>
      <c r="F87" s="4">
        <v>100</v>
      </c>
      <c r="G87" s="4">
        <v>100</v>
      </c>
      <c r="H87" s="4">
        <v>100</v>
      </c>
      <c r="I87" s="4">
        <f t="shared" si="1"/>
        <v>100</v>
      </c>
    </row>
    <row r="88" spans="1:9" x14ac:dyDescent="0.25">
      <c r="A88" s="3" t="s">
        <v>47</v>
      </c>
      <c r="B88" s="3" t="s">
        <v>403</v>
      </c>
      <c r="C88" s="3">
        <f>VLOOKUP(A88,'GDP Per Capita'!$A$2:$C$211,3,FALSE)</f>
        <v>3</v>
      </c>
      <c r="D88" s="4">
        <v>100</v>
      </c>
      <c r="E88" s="4">
        <v>100</v>
      </c>
      <c r="F88" s="4">
        <v>100</v>
      </c>
      <c r="G88" s="4">
        <v>100</v>
      </c>
      <c r="H88" s="4">
        <v>100</v>
      </c>
      <c r="I88" s="4">
        <f t="shared" si="1"/>
        <v>100</v>
      </c>
    </row>
    <row r="89" spans="1:9" x14ac:dyDescent="0.25">
      <c r="A89" s="3" t="s">
        <v>322</v>
      </c>
      <c r="B89" s="3" t="s">
        <v>292</v>
      </c>
      <c r="C89" s="3">
        <f>VLOOKUP(A89,'GDP Per Capita'!$A$2:$C$211,3,FALSE)</f>
        <v>1</v>
      </c>
      <c r="D89" s="4">
        <v>99.96</v>
      </c>
      <c r="E89" s="4">
        <v>99.95</v>
      </c>
      <c r="F89" s="4">
        <v>99.94</v>
      </c>
      <c r="G89" s="4">
        <v>100</v>
      </c>
      <c r="H89" s="4">
        <v>100</v>
      </c>
      <c r="I89" s="4">
        <f t="shared" si="1"/>
        <v>99.97</v>
      </c>
    </row>
    <row r="90" spans="1:9" x14ac:dyDescent="0.25">
      <c r="A90" s="3" t="s">
        <v>3</v>
      </c>
      <c r="B90" s="3" t="s">
        <v>399</v>
      </c>
      <c r="C90" s="3">
        <f>VLOOKUP(A90,'GDP Per Capita'!$A$2:$C$211,3,FALSE)</f>
        <v>1</v>
      </c>
      <c r="D90" s="4">
        <v>99.355110168457003</v>
      </c>
      <c r="E90" s="4">
        <v>99.652687072753906</v>
      </c>
      <c r="F90" s="4">
        <v>99.836608886718807</v>
      </c>
      <c r="G90" s="4">
        <v>99.9</v>
      </c>
      <c r="H90" s="4">
        <v>100</v>
      </c>
      <c r="I90" s="4">
        <f t="shared" si="1"/>
        <v>99.748881225585933</v>
      </c>
    </row>
    <row r="91" spans="1:9" x14ac:dyDescent="0.25">
      <c r="A91" s="3" t="s">
        <v>193</v>
      </c>
      <c r="B91" s="3" t="s">
        <v>131</v>
      </c>
      <c r="C91" s="3">
        <f>VLOOKUP(A91,'GDP Per Capita'!$A$2:$C$211,3,FALSE)</f>
        <v>2</v>
      </c>
      <c r="D91" s="4">
        <v>100</v>
      </c>
      <c r="E91" s="4">
        <v>100</v>
      </c>
      <c r="F91" s="4">
        <v>100</v>
      </c>
      <c r="G91" s="4">
        <v>100</v>
      </c>
      <c r="H91" s="4">
        <v>100</v>
      </c>
      <c r="I91" s="4">
        <f t="shared" si="1"/>
        <v>100</v>
      </c>
    </row>
    <row r="92" spans="1:9" x14ac:dyDescent="0.25">
      <c r="A92" s="3" t="s">
        <v>184</v>
      </c>
      <c r="B92" s="3" t="s">
        <v>52</v>
      </c>
      <c r="C92" s="3">
        <f>VLOOKUP(A92,'GDP Per Capita'!$A$2:$C$211,3,FALSE)</f>
        <v>2</v>
      </c>
      <c r="D92" s="4">
        <v>100</v>
      </c>
      <c r="E92" s="4">
        <v>100</v>
      </c>
      <c r="F92" s="4">
        <v>100</v>
      </c>
      <c r="G92" s="4">
        <v>100</v>
      </c>
      <c r="H92" s="4">
        <v>100</v>
      </c>
      <c r="I92" s="4">
        <f t="shared" si="1"/>
        <v>100</v>
      </c>
    </row>
    <row r="93" spans="1:9" x14ac:dyDescent="0.25">
      <c r="A93" s="3" t="s">
        <v>256</v>
      </c>
      <c r="B93" s="3" t="s">
        <v>22</v>
      </c>
      <c r="C93" s="3">
        <f>VLOOKUP(A93,'GDP Per Capita'!$A$2:$C$211,3,FALSE)</f>
        <v>2</v>
      </c>
      <c r="D93" s="4">
        <v>100</v>
      </c>
      <c r="E93" s="4">
        <v>100</v>
      </c>
      <c r="F93" s="4">
        <v>100</v>
      </c>
      <c r="G93" s="4">
        <v>100</v>
      </c>
      <c r="H93" s="4">
        <v>100</v>
      </c>
      <c r="I93" s="4">
        <f t="shared" si="1"/>
        <v>100</v>
      </c>
    </row>
    <row r="94" spans="1:9" x14ac:dyDescent="0.25">
      <c r="A94" s="3" t="s">
        <v>66</v>
      </c>
      <c r="B94" s="3" t="s">
        <v>359</v>
      </c>
      <c r="C94" s="3">
        <f>VLOOKUP(A94,'GDP Per Capita'!$A$2:$C$211,3,FALSE)</f>
        <v>1</v>
      </c>
      <c r="D94" s="4">
        <v>94.9</v>
      </c>
      <c r="E94" s="4">
        <v>96.745277404785199</v>
      </c>
      <c r="F94" s="4">
        <v>97.621871948242202</v>
      </c>
      <c r="G94" s="4">
        <v>98.502487182617202</v>
      </c>
      <c r="H94" s="4">
        <v>99.383773803710895</v>
      </c>
      <c r="I94" s="4">
        <f t="shared" si="1"/>
        <v>97.430682067871089</v>
      </c>
    </row>
    <row r="95" spans="1:9" x14ac:dyDescent="0.25">
      <c r="A95" s="3" t="s">
        <v>257</v>
      </c>
      <c r="B95" s="3" t="s">
        <v>14</v>
      </c>
      <c r="C95" s="3">
        <f>VLOOKUP(A95,'GDP Per Capita'!$A$2:$C$211,3,FALSE)</f>
        <v>1</v>
      </c>
      <c r="D95" s="4">
        <v>99.964225769042997</v>
      </c>
      <c r="E95" s="4">
        <v>99.994804382324205</v>
      </c>
      <c r="F95" s="4">
        <v>100</v>
      </c>
      <c r="G95" s="4">
        <v>99.9</v>
      </c>
      <c r="H95" s="4">
        <v>100</v>
      </c>
      <c r="I95" s="4">
        <f t="shared" si="1"/>
        <v>99.971806030273427</v>
      </c>
    </row>
    <row r="96" spans="1:9" x14ac:dyDescent="0.25">
      <c r="A96" s="3" t="s">
        <v>82</v>
      </c>
      <c r="B96" s="3" t="s">
        <v>221</v>
      </c>
      <c r="C96" s="3">
        <f>VLOOKUP(A96,'GDP Per Capita'!$A$2:$C$211,3,FALSE)</f>
        <v>2</v>
      </c>
      <c r="D96" s="4">
        <v>100</v>
      </c>
      <c r="E96" s="4">
        <v>100</v>
      </c>
      <c r="F96" s="4">
        <v>100</v>
      </c>
      <c r="G96" s="4">
        <v>100</v>
      </c>
      <c r="H96" s="4">
        <v>100</v>
      </c>
      <c r="I96" s="4">
        <f t="shared" si="1"/>
        <v>100</v>
      </c>
    </row>
    <row r="97" spans="1:9" x14ac:dyDescent="0.25">
      <c r="A97" s="3" t="s">
        <v>361</v>
      </c>
      <c r="B97" s="3" t="s">
        <v>235</v>
      </c>
      <c r="C97" s="3">
        <f>VLOOKUP(A97,'GDP Per Capita'!$A$2:$C$211,3,FALSE)</f>
        <v>1</v>
      </c>
      <c r="D97" s="4">
        <v>100</v>
      </c>
      <c r="E97" s="4">
        <v>100</v>
      </c>
      <c r="F97" s="4">
        <v>100</v>
      </c>
      <c r="G97" s="4">
        <v>100</v>
      </c>
      <c r="H97" s="4">
        <v>100</v>
      </c>
      <c r="I97" s="4">
        <f t="shared" si="1"/>
        <v>100</v>
      </c>
    </row>
    <row r="98" spans="1:9" x14ac:dyDescent="0.25">
      <c r="A98" s="3" t="s">
        <v>303</v>
      </c>
      <c r="B98" s="3" t="s">
        <v>296</v>
      </c>
      <c r="C98" s="3">
        <f>VLOOKUP(A98,'GDP Per Capita'!$A$2:$C$211,3,FALSE)</f>
        <v>1</v>
      </c>
      <c r="D98" s="4">
        <v>41.6</v>
      </c>
      <c r="E98" s="4">
        <v>53.1</v>
      </c>
      <c r="F98" s="4">
        <v>56.0914306640625</v>
      </c>
      <c r="G98" s="4">
        <v>61.436416625976598</v>
      </c>
      <c r="H98" s="4">
        <v>69.7</v>
      </c>
      <c r="I98" s="4">
        <f t="shared" si="1"/>
        <v>56.385569458007822</v>
      </c>
    </row>
    <row r="99" spans="1:9" x14ac:dyDescent="0.25">
      <c r="A99" s="3" t="s">
        <v>317</v>
      </c>
      <c r="B99" s="3" t="s">
        <v>410</v>
      </c>
      <c r="C99" s="3">
        <f>VLOOKUP(A99,'GDP Per Capita'!$A$2:$C$211,3,FALSE)</f>
        <v>1</v>
      </c>
      <c r="D99" s="4">
        <v>98.69</v>
      </c>
      <c r="E99" s="4">
        <v>99.71</v>
      </c>
      <c r="F99" s="4">
        <v>100</v>
      </c>
      <c r="G99" s="4">
        <v>100</v>
      </c>
      <c r="H99" s="4">
        <v>99.881752014160199</v>
      </c>
      <c r="I99" s="4">
        <f t="shared" si="1"/>
        <v>99.656350402832032</v>
      </c>
    </row>
    <row r="100" spans="1:9" x14ac:dyDescent="0.25">
      <c r="A100" s="3" t="s">
        <v>192</v>
      </c>
      <c r="B100" s="3" t="s">
        <v>20</v>
      </c>
      <c r="C100" s="3">
        <f>VLOOKUP(A100,'GDP Per Capita'!$A$2:$C$211,3,FALSE)</f>
        <v>1</v>
      </c>
      <c r="D100" s="4">
        <v>68.847702026367202</v>
      </c>
      <c r="E100" s="4">
        <v>76.626678466796903</v>
      </c>
      <c r="F100" s="4">
        <v>89.07</v>
      </c>
      <c r="G100" s="4">
        <v>91.834014892578097</v>
      </c>
      <c r="H100" s="4">
        <v>93</v>
      </c>
      <c r="I100" s="4">
        <f t="shared" si="1"/>
        <v>83.875679077148448</v>
      </c>
    </row>
    <row r="101" spans="1:9" x14ac:dyDescent="0.25">
      <c r="A101" s="3" t="s">
        <v>180</v>
      </c>
      <c r="B101" s="3" t="s">
        <v>163</v>
      </c>
      <c r="C101" s="3">
        <f>VLOOKUP(A101,'GDP Per Capita'!$A$2:$C$211,3,FALSE)</f>
        <v>1</v>
      </c>
      <c r="D101" s="4">
        <v>90.558181408957907</v>
      </c>
      <c r="E101" s="4">
        <v>93.637008666992202</v>
      </c>
      <c r="F101" s="4">
        <v>98.6</v>
      </c>
      <c r="G101" s="4">
        <v>99.222259521484403</v>
      </c>
      <c r="H101" s="4">
        <v>100</v>
      </c>
      <c r="I101" s="4">
        <f t="shared" si="1"/>
        <v>96.403489919486901</v>
      </c>
    </row>
    <row r="102" spans="1:9" x14ac:dyDescent="0.25">
      <c r="A102" s="3" t="s">
        <v>172</v>
      </c>
      <c r="B102" s="3" t="s">
        <v>51</v>
      </c>
      <c r="C102" s="3">
        <f>VLOOKUP(A102,'GDP Per Capita'!$A$2:$C$211,3,FALSE)</f>
        <v>1</v>
      </c>
      <c r="D102" s="4">
        <v>100</v>
      </c>
      <c r="E102" s="4">
        <v>100</v>
      </c>
      <c r="F102" s="4">
        <v>100</v>
      </c>
      <c r="G102" s="4">
        <v>100</v>
      </c>
      <c r="H102" s="4">
        <v>100</v>
      </c>
      <c r="I102" s="4">
        <f t="shared" si="1"/>
        <v>100</v>
      </c>
    </row>
    <row r="103" spans="1:9" x14ac:dyDescent="0.25">
      <c r="A103" s="3" t="s">
        <v>80</v>
      </c>
      <c r="B103" s="3" t="s">
        <v>346</v>
      </c>
      <c r="C103" s="3">
        <f>VLOOKUP(A103,'GDP Per Capita'!$A$2:$C$211,3,FALSE)</f>
        <v>2</v>
      </c>
      <c r="D103" s="4">
        <v>100</v>
      </c>
      <c r="E103" s="4">
        <v>100</v>
      </c>
      <c r="F103" s="4">
        <v>100</v>
      </c>
      <c r="G103" s="4">
        <v>100</v>
      </c>
      <c r="H103" s="4">
        <v>100</v>
      </c>
      <c r="I103" s="4">
        <f t="shared" si="1"/>
        <v>100</v>
      </c>
    </row>
    <row r="104" spans="1:9" x14ac:dyDescent="0.25">
      <c r="A104" s="3" t="s">
        <v>224</v>
      </c>
      <c r="B104" s="3" t="s">
        <v>137</v>
      </c>
      <c r="C104" s="3">
        <f>VLOOKUP(A104,'GDP Per Capita'!$A$2:$C$211,3,FALSE)</f>
        <v>2</v>
      </c>
      <c r="D104" s="4">
        <v>100</v>
      </c>
      <c r="E104" s="4">
        <v>100</v>
      </c>
      <c r="F104" s="4">
        <v>100</v>
      </c>
      <c r="G104" s="4">
        <v>100</v>
      </c>
      <c r="H104" s="4">
        <v>100</v>
      </c>
      <c r="I104" s="4">
        <f t="shared" si="1"/>
        <v>100</v>
      </c>
    </row>
    <row r="105" spans="1:9" x14ac:dyDescent="0.25">
      <c r="A105" s="3" t="s">
        <v>164</v>
      </c>
      <c r="B105" s="3" t="s">
        <v>327</v>
      </c>
      <c r="C105" s="3">
        <f>VLOOKUP(A105,'GDP Per Capita'!$A$2:$C$211,3,FALSE)</f>
        <v>1</v>
      </c>
      <c r="D105" s="4">
        <v>89.7</v>
      </c>
      <c r="E105" s="4">
        <v>90.772537231445298</v>
      </c>
      <c r="F105" s="4">
        <v>93.6</v>
      </c>
      <c r="G105" s="4">
        <v>98.074600219726605</v>
      </c>
      <c r="H105" s="4">
        <v>100</v>
      </c>
      <c r="I105" s="4">
        <f t="shared" si="1"/>
        <v>94.429427490234374</v>
      </c>
    </row>
    <row r="106" spans="1:9" x14ac:dyDescent="0.25">
      <c r="A106" s="3" t="s">
        <v>378</v>
      </c>
      <c r="B106" s="3" t="s">
        <v>93</v>
      </c>
      <c r="C106" s="3">
        <f>VLOOKUP(A106,'GDP Per Capita'!$A$2:$C$211,3,FALSE)</f>
        <v>1</v>
      </c>
      <c r="D106" s="4">
        <v>100</v>
      </c>
      <c r="E106" s="4">
        <v>100</v>
      </c>
      <c r="F106" s="4">
        <v>100</v>
      </c>
      <c r="G106" s="4">
        <v>100</v>
      </c>
      <c r="H106" s="4">
        <v>100</v>
      </c>
      <c r="I106" s="4">
        <f t="shared" si="1"/>
        <v>100</v>
      </c>
    </row>
    <row r="107" spans="1:9" x14ac:dyDescent="0.25">
      <c r="A107" s="3" t="s">
        <v>81</v>
      </c>
      <c r="B107" s="3" t="s">
        <v>157</v>
      </c>
      <c r="C107" s="3">
        <f>VLOOKUP(A107,'GDP Per Capita'!$A$2:$C$211,3,FALSE)</f>
        <v>1</v>
      </c>
      <c r="D107" s="4">
        <v>15.5277109146118</v>
      </c>
      <c r="E107" s="4">
        <v>17.7</v>
      </c>
      <c r="F107" s="4">
        <v>24.2</v>
      </c>
      <c r="G107" s="4">
        <v>24.818078994751001</v>
      </c>
      <c r="H107" s="4">
        <v>27.6492099761963</v>
      </c>
      <c r="I107" s="4">
        <f t="shared" si="1"/>
        <v>21.978999977111819</v>
      </c>
    </row>
    <row r="108" spans="1:9" x14ac:dyDescent="0.25">
      <c r="A108" s="3" t="s">
        <v>374</v>
      </c>
      <c r="B108" s="3" t="s">
        <v>324</v>
      </c>
      <c r="C108" s="3">
        <f>VLOOKUP(A108,'GDP Per Capita'!$A$2:$C$211,3,FALSE)</f>
        <v>1</v>
      </c>
      <c r="D108" s="4">
        <v>73.497871398925795</v>
      </c>
      <c r="E108" s="4">
        <v>71.913551330566406</v>
      </c>
      <c r="F108" s="4">
        <v>70.337272644042997</v>
      </c>
      <c r="G108" s="4">
        <v>67</v>
      </c>
      <c r="H108" s="4">
        <v>68.532188415527301</v>
      </c>
      <c r="I108" s="4">
        <f t="shared" si="1"/>
        <v>70.256176757812483</v>
      </c>
    </row>
    <row r="109" spans="1:9" x14ac:dyDescent="0.25">
      <c r="A109" s="3" t="s">
        <v>170</v>
      </c>
      <c r="B109" s="3" t="s">
        <v>247</v>
      </c>
      <c r="C109" s="3">
        <f>VLOOKUP(A109,'GDP Per Capita'!$A$2:$C$211,3,FALSE)</f>
        <v>1</v>
      </c>
      <c r="D109" s="4">
        <v>97.052505493164105</v>
      </c>
      <c r="E109" s="4">
        <v>97.679992675781307</v>
      </c>
      <c r="F109" s="4">
        <v>98.296966552734403</v>
      </c>
      <c r="G109" s="4">
        <v>98.91943359375</v>
      </c>
      <c r="H109" s="4">
        <v>99.547775268554702</v>
      </c>
      <c r="I109" s="4">
        <f t="shared" si="1"/>
        <v>98.299334716796892</v>
      </c>
    </row>
    <row r="110" spans="1:9" x14ac:dyDescent="0.25">
      <c r="A110" s="3" t="s">
        <v>326</v>
      </c>
      <c r="B110" s="3" t="s">
        <v>372</v>
      </c>
      <c r="C110" s="3">
        <f>VLOOKUP(A110,'GDP Per Capita'!$A$2:$C$211,3,FALSE)</f>
        <v>3</v>
      </c>
      <c r="D110" s="4">
        <v>100</v>
      </c>
      <c r="E110" s="4">
        <v>100</v>
      </c>
      <c r="F110" s="4">
        <v>100</v>
      </c>
      <c r="G110" s="4">
        <v>100</v>
      </c>
      <c r="H110" s="4">
        <v>100</v>
      </c>
      <c r="I110" s="4">
        <f t="shared" si="1"/>
        <v>100</v>
      </c>
    </row>
    <row r="111" spans="1:9" x14ac:dyDescent="0.25">
      <c r="A111" s="3" t="s">
        <v>237</v>
      </c>
      <c r="B111" s="3" t="s">
        <v>275</v>
      </c>
      <c r="C111" s="3">
        <f>VLOOKUP(A111,'GDP Per Capita'!$A$2:$C$211,3,FALSE)</f>
        <v>1</v>
      </c>
      <c r="D111" s="4">
        <v>94.334770202636705</v>
      </c>
      <c r="E111" s="4">
        <v>97.5</v>
      </c>
      <c r="F111" s="4">
        <v>97.5</v>
      </c>
      <c r="G111" s="4">
        <v>99.586860656738295</v>
      </c>
      <c r="H111" s="4">
        <v>100</v>
      </c>
      <c r="I111" s="4">
        <f t="shared" si="1"/>
        <v>97.784326171874994</v>
      </c>
    </row>
    <row r="112" spans="1:9" x14ac:dyDescent="0.25">
      <c r="A112" s="3" t="s">
        <v>239</v>
      </c>
      <c r="B112" s="3" t="s">
        <v>229</v>
      </c>
      <c r="C112" s="3">
        <f>VLOOKUP(A112,'GDP Per Capita'!$A$2:$C$211,3,FALSE)</f>
        <v>1</v>
      </c>
      <c r="D112" s="4">
        <v>31.7840766906738</v>
      </c>
      <c r="E112" s="4">
        <v>35.181510925292997</v>
      </c>
      <c r="F112" s="4">
        <v>33.700000000000003</v>
      </c>
      <c r="G112" s="4">
        <v>47</v>
      </c>
      <c r="H112" s="4">
        <v>44.640678405761697</v>
      </c>
      <c r="I112" s="4">
        <f t="shared" si="1"/>
        <v>38.461253204345695</v>
      </c>
    </row>
    <row r="113" spans="1:9" x14ac:dyDescent="0.25">
      <c r="A113" s="3" t="s">
        <v>401</v>
      </c>
      <c r="B113" s="3" t="s">
        <v>291</v>
      </c>
      <c r="C113" s="3">
        <f>VLOOKUP(A113,'GDP Per Capita'!$A$2:$C$211,3,FALSE)</f>
        <v>1</v>
      </c>
      <c r="D113" s="4">
        <v>100</v>
      </c>
      <c r="E113" s="4">
        <v>100</v>
      </c>
      <c r="F113" s="4">
        <v>100</v>
      </c>
      <c r="G113" s="4">
        <v>100</v>
      </c>
      <c r="H113" s="4">
        <v>100</v>
      </c>
      <c r="I113" s="4">
        <f t="shared" si="1"/>
        <v>100</v>
      </c>
    </row>
    <row r="114" spans="1:9" x14ac:dyDescent="0.25">
      <c r="A114" s="3" t="s">
        <v>318</v>
      </c>
      <c r="B114" s="3" t="s">
        <v>115</v>
      </c>
      <c r="C114" s="3">
        <f>VLOOKUP(A114,'GDP Per Capita'!$A$2:$C$211,3,FALSE)</f>
        <v>3</v>
      </c>
      <c r="D114" s="4">
        <v>100</v>
      </c>
      <c r="E114" s="4">
        <v>100</v>
      </c>
      <c r="F114" s="4">
        <v>100</v>
      </c>
      <c r="G114" s="4">
        <v>100</v>
      </c>
      <c r="H114" s="4">
        <v>100</v>
      </c>
      <c r="I114" s="4">
        <f t="shared" si="1"/>
        <v>100</v>
      </c>
    </row>
    <row r="115" spans="1:9" x14ac:dyDescent="0.25">
      <c r="A115" s="3" t="s">
        <v>73</v>
      </c>
      <c r="B115" s="3" t="s">
        <v>284</v>
      </c>
      <c r="C115" s="3">
        <f>VLOOKUP(A115,'GDP Per Capita'!$A$2:$C$211,3,FALSE)</f>
        <v>1</v>
      </c>
      <c r="D115" s="4">
        <v>100</v>
      </c>
      <c r="E115" s="4">
        <v>100</v>
      </c>
      <c r="F115" s="4">
        <v>100</v>
      </c>
      <c r="G115" s="4">
        <v>100</v>
      </c>
      <c r="H115" s="4">
        <v>100</v>
      </c>
      <c r="I115" s="4">
        <f t="shared" si="1"/>
        <v>100</v>
      </c>
    </row>
    <row r="116" spans="1:9" x14ac:dyDescent="0.25">
      <c r="A116" s="3" t="s">
        <v>161</v>
      </c>
      <c r="B116" s="3" t="s">
        <v>360</v>
      </c>
      <c r="C116" s="3">
        <f>VLOOKUP(A116,'GDP Per Capita'!$A$2:$C$211,3,FALSE)</f>
        <v>2</v>
      </c>
      <c r="D116" s="4">
        <v>100</v>
      </c>
      <c r="E116" s="4">
        <v>100</v>
      </c>
      <c r="F116" s="4">
        <v>100</v>
      </c>
      <c r="G116" s="4">
        <v>100</v>
      </c>
      <c r="H116" s="4">
        <v>100</v>
      </c>
      <c r="I116" s="4">
        <f t="shared" si="1"/>
        <v>100</v>
      </c>
    </row>
    <row r="117" spans="1:9" x14ac:dyDescent="0.25">
      <c r="A117" s="3" t="s">
        <v>267</v>
      </c>
      <c r="B117" s="3" t="s">
        <v>336</v>
      </c>
      <c r="C117" s="3">
        <f>VLOOKUP(A117,'GDP Per Capita'!$A$2:$C$211,3,FALSE)</f>
        <v>1</v>
      </c>
      <c r="D117" s="4">
        <v>97.3</v>
      </c>
      <c r="E117" s="4">
        <v>97.8</v>
      </c>
      <c r="F117" s="4">
        <v>100</v>
      </c>
      <c r="G117" s="4">
        <v>98.1</v>
      </c>
      <c r="H117" s="4">
        <v>99.6</v>
      </c>
      <c r="I117" s="4">
        <f t="shared" si="1"/>
        <v>98.560000000000016</v>
      </c>
    </row>
    <row r="118" spans="1:9" x14ac:dyDescent="0.25">
      <c r="A118" s="3" t="s">
        <v>111</v>
      </c>
      <c r="B118" s="3" t="s">
        <v>57</v>
      </c>
      <c r="C118" s="3">
        <f>VLOOKUP(A118,'GDP Per Capita'!$A$2:$C$211,3,FALSE)</f>
        <v>3</v>
      </c>
      <c r="D118" s="4">
        <v>100</v>
      </c>
      <c r="E118" s="4">
        <v>100</v>
      </c>
      <c r="F118" s="4">
        <v>100</v>
      </c>
      <c r="G118" s="4">
        <v>100</v>
      </c>
      <c r="H118" s="4">
        <v>100</v>
      </c>
      <c r="I118" s="4">
        <f t="shared" si="1"/>
        <v>100</v>
      </c>
    </row>
    <row r="119" spans="1:9" x14ac:dyDescent="0.25">
      <c r="A119" s="3" t="s">
        <v>31</v>
      </c>
      <c r="B119" s="3" t="s">
        <v>271</v>
      </c>
      <c r="C119" s="3">
        <f>VLOOKUP(A119,'GDP Per Capita'!$A$2:$C$211,3,FALSE)</f>
        <v>1</v>
      </c>
      <c r="D119" s="4">
        <v>100</v>
      </c>
      <c r="E119" s="4">
        <v>100</v>
      </c>
      <c r="F119" s="4">
        <v>99.98</v>
      </c>
      <c r="G119" s="4">
        <v>99.99</v>
      </c>
      <c r="H119" s="4">
        <v>100</v>
      </c>
      <c r="I119" s="4">
        <f t="shared" si="1"/>
        <v>99.994</v>
      </c>
    </row>
    <row r="120" spans="1:9" x14ac:dyDescent="0.25">
      <c r="A120" s="3" t="s">
        <v>96</v>
      </c>
      <c r="B120" s="3" t="s">
        <v>77</v>
      </c>
      <c r="C120" s="3">
        <f>VLOOKUP(A120,'GDP Per Capita'!$A$2:$C$211,3,FALSE)</f>
        <v>1</v>
      </c>
      <c r="D120" s="4">
        <v>20.543708801269499</v>
      </c>
      <c r="E120" s="4">
        <v>22.9</v>
      </c>
      <c r="F120" s="4">
        <v>24.1</v>
      </c>
      <c r="G120" s="4">
        <v>25.515560150146499</v>
      </c>
      <c r="H120" s="4">
        <v>26.907184600830099</v>
      </c>
      <c r="I120" s="4">
        <f t="shared" si="1"/>
        <v>23.993290710449219</v>
      </c>
    </row>
    <row r="121" spans="1:9" x14ac:dyDescent="0.25">
      <c r="A121" s="3" t="s">
        <v>130</v>
      </c>
      <c r="B121" s="3" t="s">
        <v>367</v>
      </c>
      <c r="C121" s="3">
        <f>VLOOKUP(A121,'GDP Per Capita'!$A$2:$C$211,3,FALSE)</f>
        <v>1</v>
      </c>
      <c r="D121" s="4">
        <v>99.7901611328125</v>
      </c>
      <c r="E121" s="4">
        <v>100</v>
      </c>
      <c r="F121" s="4">
        <v>99.8</v>
      </c>
      <c r="G121" s="4">
        <v>100</v>
      </c>
      <c r="H121" s="4">
        <v>100</v>
      </c>
      <c r="I121" s="4">
        <f t="shared" si="1"/>
        <v>99.918032226562502</v>
      </c>
    </row>
    <row r="122" spans="1:9" x14ac:dyDescent="0.25">
      <c r="A122" s="3" t="s">
        <v>208</v>
      </c>
      <c r="B122" s="3" t="s">
        <v>376</v>
      </c>
      <c r="C122" s="3">
        <f>VLOOKUP(A122,'GDP Per Capita'!$A$2:$C$211,3,FALSE)</f>
        <v>1</v>
      </c>
      <c r="D122" s="4">
        <v>99</v>
      </c>
      <c r="E122" s="4">
        <v>99.5</v>
      </c>
      <c r="F122" s="4">
        <v>100</v>
      </c>
      <c r="G122" s="4">
        <v>99.5</v>
      </c>
      <c r="H122" s="4">
        <v>100</v>
      </c>
      <c r="I122" s="4">
        <f t="shared" si="1"/>
        <v>99.6</v>
      </c>
    </row>
    <row r="123" spans="1:9" x14ac:dyDescent="0.25">
      <c r="A123" s="3" t="s">
        <v>222</v>
      </c>
      <c r="B123" s="3" t="s">
        <v>305</v>
      </c>
      <c r="C123" s="3">
        <f>VLOOKUP(A123,'GDP Per Capita'!$A$2:$C$211,3,FALSE)</f>
        <v>1</v>
      </c>
      <c r="D123" s="4">
        <v>92.582717895507798</v>
      </c>
      <c r="E123" s="4">
        <v>93.396209716796903</v>
      </c>
      <c r="F123" s="4">
        <v>94.215538024902301</v>
      </c>
      <c r="G123" s="4">
        <v>95.829231262207003</v>
      </c>
      <c r="H123" s="4">
        <v>97.443603515625</v>
      </c>
      <c r="I123" s="4">
        <f t="shared" si="1"/>
        <v>94.693460083007793</v>
      </c>
    </row>
    <row r="124" spans="1:9" x14ac:dyDescent="0.25">
      <c r="A124" s="3" t="s">
        <v>50</v>
      </c>
      <c r="B124" s="3" t="s">
        <v>288</v>
      </c>
      <c r="C124" s="3">
        <f>VLOOKUP(A124,'GDP Per Capita'!$A$2:$C$211,3,FALSE)</f>
        <v>1</v>
      </c>
      <c r="D124" s="4">
        <v>100</v>
      </c>
      <c r="E124" s="4">
        <v>100</v>
      </c>
      <c r="F124" s="4">
        <v>100</v>
      </c>
      <c r="G124" s="4">
        <v>99.8</v>
      </c>
      <c r="H124" s="4">
        <v>100</v>
      </c>
      <c r="I124" s="4">
        <f t="shared" si="1"/>
        <v>99.960000000000008</v>
      </c>
    </row>
    <row r="125" spans="1:9" x14ac:dyDescent="0.25">
      <c r="A125" s="3" t="s">
        <v>173</v>
      </c>
      <c r="B125" s="3" t="s">
        <v>295</v>
      </c>
      <c r="C125" s="3">
        <f>VLOOKUP(A125,'GDP Per Capita'!$A$2:$C$211,3,FALSE)</f>
        <v>1</v>
      </c>
      <c r="D125" s="4">
        <v>37.6</v>
      </c>
      <c r="E125" s="4">
        <v>38.867053985595703</v>
      </c>
      <c r="F125" s="4">
        <v>34.78</v>
      </c>
      <c r="G125" s="4">
        <v>50.9</v>
      </c>
      <c r="H125" s="4">
        <v>48.021247863769503</v>
      </c>
      <c r="I125" s="4">
        <f t="shared" si="1"/>
        <v>42.03366036987304</v>
      </c>
    </row>
    <row r="126" spans="1:9" x14ac:dyDescent="0.25">
      <c r="A126" s="3" t="s">
        <v>316</v>
      </c>
      <c r="B126" s="3" t="s">
        <v>213</v>
      </c>
      <c r="C126" s="3">
        <f>VLOOKUP(A126,'GDP Per Capita'!$A$2:$C$211,3,FALSE)</f>
        <v>2</v>
      </c>
      <c r="D126" s="4">
        <v>100</v>
      </c>
      <c r="E126" s="4">
        <v>100</v>
      </c>
      <c r="F126" s="4">
        <v>100</v>
      </c>
      <c r="G126" s="4">
        <v>100</v>
      </c>
      <c r="H126" s="4">
        <v>100</v>
      </c>
      <c r="I126" s="4">
        <f t="shared" si="1"/>
        <v>100</v>
      </c>
    </row>
    <row r="127" spans="1:9" x14ac:dyDescent="0.25">
      <c r="A127" s="3" t="s">
        <v>62</v>
      </c>
      <c r="B127" s="3" t="s">
        <v>41</v>
      </c>
      <c r="C127" s="3">
        <f>VLOOKUP(A127,'GDP Per Capita'!$A$2:$C$211,3,FALSE)</f>
        <v>1</v>
      </c>
      <c r="D127" s="4">
        <v>60.5</v>
      </c>
      <c r="E127" s="4">
        <v>55.6</v>
      </c>
      <c r="F127" s="4">
        <v>69.814836597508801</v>
      </c>
      <c r="G127" s="4">
        <v>66.177986145019503</v>
      </c>
      <c r="H127" s="4">
        <v>68.356651306152301</v>
      </c>
      <c r="I127" s="4">
        <f t="shared" si="1"/>
        <v>64.089894809736123</v>
      </c>
    </row>
    <row r="128" spans="1:9" x14ac:dyDescent="0.25">
      <c r="A128" s="3" t="s">
        <v>186</v>
      </c>
      <c r="B128" s="3" t="s">
        <v>202</v>
      </c>
      <c r="C128" s="3">
        <f>VLOOKUP(A128,'GDP Per Capita'!$A$2:$C$211,3,FALSE)</f>
        <v>1</v>
      </c>
      <c r="D128" s="4">
        <v>100</v>
      </c>
      <c r="E128" s="4">
        <v>100</v>
      </c>
      <c r="F128" s="4">
        <v>100</v>
      </c>
      <c r="G128" s="4">
        <v>100</v>
      </c>
      <c r="H128" s="4">
        <v>100</v>
      </c>
      <c r="I128" s="4">
        <f t="shared" si="1"/>
        <v>100</v>
      </c>
    </row>
    <row r="129" spans="1:9" x14ac:dyDescent="0.25">
      <c r="A129" s="3" t="s">
        <v>393</v>
      </c>
      <c r="B129" s="3" t="s">
        <v>381</v>
      </c>
      <c r="C129" s="3">
        <f>VLOOKUP(A129,'GDP Per Capita'!$A$2:$C$211,3,FALSE)</f>
        <v>1</v>
      </c>
      <c r="D129" s="4">
        <v>88.058837890625</v>
      </c>
      <c r="E129" s="4">
        <v>91.008728027343807</v>
      </c>
      <c r="F129" s="4">
        <v>93.876060485839801</v>
      </c>
      <c r="G129" s="4">
        <v>98.1</v>
      </c>
      <c r="H129" s="4">
        <v>99.125267028808594</v>
      </c>
      <c r="I129" s="4">
        <f t="shared" ref="I129:I191" si="2">AVERAGE(D129:H129)</f>
        <v>94.033778686523448</v>
      </c>
    </row>
    <row r="130" spans="1:9" x14ac:dyDescent="0.25">
      <c r="A130" s="3" t="s">
        <v>141</v>
      </c>
      <c r="B130" s="3" t="s">
        <v>415</v>
      </c>
      <c r="C130" s="3">
        <f>VLOOKUP(A130,'GDP Per Capita'!$A$2:$C$211,3,FALSE)</f>
        <v>1</v>
      </c>
      <c r="D130" s="4">
        <v>100</v>
      </c>
      <c r="E130" s="4">
        <v>100</v>
      </c>
      <c r="F130" s="4">
        <v>100</v>
      </c>
      <c r="G130" s="4">
        <v>100</v>
      </c>
      <c r="H130" s="4">
        <v>100</v>
      </c>
      <c r="I130" s="4">
        <f t="shared" si="2"/>
        <v>100</v>
      </c>
    </row>
    <row r="131" spans="1:9" x14ac:dyDescent="0.25">
      <c r="A131" s="3" t="s">
        <v>341</v>
      </c>
      <c r="B131" s="3" t="s">
        <v>122</v>
      </c>
      <c r="C131" s="3">
        <f>VLOOKUP(A131,'GDP Per Capita'!$A$2:$C$211,3,FALSE)</f>
        <v>1</v>
      </c>
      <c r="D131" s="4">
        <v>24</v>
      </c>
      <c r="E131" s="4">
        <v>26.269311904907202</v>
      </c>
      <c r="F131" s="4">
        <v>24.3</v>
      </c>
      <c r="G131" s="4">
        <v>31.1</v>
      </c>
      <c r="H131" s="4">
        <v>29.616161346435501</v>
      </c>
      <c r="I131" s="4">
        <f t="shared" si="2"/>
        <v>27.057094650268539</v>
      </c>
    </row>
    <row r="132" spans="1:9" x14ac:dyDescent="0.25">
      <c r="A132" s="3" t="s">
        <v>263</v>
      </c>
      <c r="B132" s="3" t="s">
        <v>286</v>
      </c>
      <c r="C132" s="3">
        <f>VLOOKUP(A132,'GDP Per Capita'!$A$2:$C$211,3,FALSE)</f>
        <v>1</v>
      </c>
      <c r="D132" s="4">
        <v>39.5</v>
      </c>
      <c r="E132" s="4">
        <v>41.334163665771499</v>
      </c>
      <c r="F132" s="4">
        <v>42.9</v>
      </c>
      <c r="G132" s="4">
        <v>44.293827056884801</v>
      </c>
      <c r="H132" s="4">
        <v>45.812068939208999</v>
      </c>
      <c r="I132" s="4">
        <f t="shared" si="2"/>
        <v>42.768011932373057</v>
      </c>
    </row>
    <row r="133" spans="1:9" x14ac:dyDescent="0.25">
      <c r="A133" s="3" t="s">
        <v>118</v>
      </c>
      <c r="B133" s="3" t="s">
        <v>7</v>
      </c>
      <c r="C133" s="3">
        <f>VLOOKUP(A133,'GDP Per Capita'!$A$2:$C$211,3,FALSE)</f>
        <v>1</v>
      </c>
      <c r="D133" s="4">
        <v>99.429817199707003</v>
      </c>
      <c r="E133" s="4">
        <v>99.543434143066406</v>
      </c>
      <c r="F133" s="4">
        <v>99.61</v>
      </c>
      <c r="G133" s="4">
        <v>99.420066833496094</v>
      </c>
      <c r="H133" s="4">
        <v>100</v>
      </c>
      <c r="I133" s="4">
        <f t="shared" si="2"/>
        <v>99.600663635253895</v>
      </c>
    </row>
    <row r="134" spans="1:9" x14ac:dyDescent="0.25">
      <c r="A134" s="3" t="s">
        <v>363</v>
      </c>
      <c r="B134" s="3" t="s">
        <v>407</v>
      </c>
      <c r="C134" s="3">
        <f>VLOOKUP(A134,'GDP Per Capita'!$A$2:$C$211,3,FALSE)</f>
        <v>1</v>
      </c>
      <c r="D134" s="4">
        <v>10.8</v>
      </c>
      <c r="E134" s="4">
        <v>11</v>
      </c>
      <c r="F134" s="4">
        <v>12.7</v>
      </c>
      <c r="G134" s="4">
        <v>18.02</v>
      </c>
      <c r="H134" s="4">
        <v>11.2</v>
      </c>
      <c r="I134" s="4">
        <f t="shared" si="2"/>
        <v>12.744</v>
      </c>
    </row>
    <row r="135" spans="1:9" x14ac:dyDescent="0.25">
      <c r="A135" s="3" t="s">
        <v>197</v>
      </c>
      <c r="B135" s="3" t="s">
        <v>246</v>
      </c>
      <c r="C135" s="3">
        <f>VLOOKUP(A135,'GDP Per Capita'!$A$2:$C$211,3,FALSE)</f>
        <v>1</v>
      </c>
      <c r="D135" s="4">
        <v>100</v>
      </c>
      <c r="E135" s="4">
        <v>100</v>
      </c>
      <c r="F135" s="4">
        <v>100</v>
      </c>
      <c r="G135" s="4">
        <v>100</v>
      </c>
      <c r="H135" s="4">
        <v>100</v>
      </c>
      <c r="I135" s="4">
        <f t="shared" si="2"/>
        <v>100</v>
      </c>
    </row>
    <row r="136" spans="1:9" x14ac:dyDescent="0.25">
      <c r="A136" s="3" t="s">
        <v>404</v>
      </c>
      <c r="B136" s="3" t="s">
        <v>116</v>
      </c>
      <c r="C136" s="3">
        <f>VLOOKUP(A136,'GDP Per Capita'!$A$2:$C$211,3,FALSE)</f>
        <v>1</v>
      </c>
      <c r="D136" s="4">
        <v>51.6</v>
      </c>
      <c r="E136" s="4">
        <v>49.7</v>
      </c>
      <c r="F136" s="4">
        <v>52.5</v>
      </c>
      <c r="G136" s="4">
        <v>53.969539642333999</v>
      </c>
      <c r="H136" s="4">
        <v>55.195117950439503</v>
      </c>
      <c r="I136" s="4">
        <f t="shared" si="2"/>
        <v>52.5929315185547</v>
      </c>
    </row>
    <row r="137" spans="1:9" x14ac:dyDescent="0.25">
      <c r="A137" s="3" t="s">
        <v>139</v>
      </c>
      <c r="B137" s="3" t="s">
        <v>146</v>
      </c>
      <c r="C137" s="3">
        <f>VLOOKUP(A137,'GDP Per Capita'!$A$2:$C$211,3,FALSE)</f>
        <v>2</v>
      </c>
      <c r="D137" s="4">
        <v>100</v>
      </c>
      <c r="E137" s="4">
        <v>100</v>
      </c>
      <c r="F137" s="4">
        <v>100</v>
      </c>
      <c r="G137" s="4">
        <v>100</v>
      </c>
      <c r="H137" s="4">
        <v>100</v>
      </c>
      <c r="I137" s="4">
        <f t="shared" si="2"/>
        <v>100</v>
      </c>
    </row>
    <row r="138" spans="1:9" x14ac:dyDescent="0.25">
      <c r="A138" s="3" t="s">
        <v>156</v>
      </c>
      <c r="B138" s="3" t="s">
        <v>338</v>
      </c>
      <c r="C138" s="3">
        <f>VLOOKUP(A138,'GDP Per Capita'!$A$2:$C$211,3,FALSE)</f>
        <v>1</v>
      </c>
      <c r="D138" s="4">
        <v>16.600000000000001</v>
      </c>
      <c r="E138" s="4">
        <v>17.2275905609131</v>
      </c>
      <c r="F138" s="4">
        <v>17.9051189422607</v>
      </c>
      <c r="G138" s="4">
        <v>17.600000000000001</v>
      </c>
      <c r="H138" s="4">
        <v>18.774724960327099</v>
      </c>
      <c r="I138" s="4">
        <f t="shared" si="2"/>
        <v>17.621486892700183</v>
      </c>
    </row>
    <row r="139" spans="1:9" x14ac:dyDescent="0.25">
      <c r="A139" s="3" t="s">
        <v>335</v>
      </c>
      <c r="B139" s="3" t="s">
        <v>147</v>
      </c>
      <c r="C139" s="3">
        <f>VLOOKUP(A139,'GDP Per Capita'!$A$2:$C$211,3,FALSE)</f>
        <v>1</v>
      </c>
      <c r="D139" s="4">
        <v>52.5</v>
      </c>
      <c r="E139" s="4">
        <v>59.3</v>
      </c>
      <c r="F139" s="4">
        <v>54.4</v>
      </c>
      <c r="G139" s="4">
        <v>56.5</v>
      </c>
      <c r="H139" s="4">
        <v>55.4</v>
      </c>
      <c r="I139" s="4">
        <f t="shared" si="2"/>
        <v>55.61999999999999</v>
      </c>
    </row>
    <row r="140" spans="1:9" x14ac:dyDescent="0.25">
      <c r="A140" s="3" t="s">
        <v>396</v>
      </c>
      <c r="B140" s="3" t="s">
        <v>282</v>
      </c>
      <c r="C140" s="3">
        <f>VLOOKUP(A140,'GDP Per Capita'!$A$2:$C$211,3,FALSE)</f>
        <v>1</v>
      </c>
      <c r="D140" s="4">
        <v>83.342315673828097</v>
      </c>
      <c r="E140" s="4">
        <v>84.743186950683594</v>
      </c>
      <c r="F140" s="4">
        <v>86.061500549316406</v>
      </c>
      <c r="G140" s="4">
        <v>87.194320678710895</v>
      </c>
      <c r="H140" s="4">
        <v>88.212669372558594</v>
      </c>
      <c r="I140" s="4">
        <f t="shared" si="2"/>
        <v>85.910798645019526</v>
      </c>
    </row>
    <row r="141" spans="1:9" x14ac:dyDescent="0.25">
      <c r="A141" s="3" t="s">
        <v>120</v>
      </c>
      <c r="B141" s="3" t="s">
        <v>199</v>
      </c>
      <c r="C141" s="3">
        <f>VLOOKUP(A141,'GDP Per Capita'!$A$2:$C$211,3,FALSE)</f>
        <v>2</v>
      </c>
      <c r="D141" s="4">
        <v>100</v>
      </c>
      <c r="E141" s="4">
        <v>100</v>
      </c>
      <c r="F141" s="4">
        <v>100</v>
      </c>
      <c r="G141" s="4">
        <v>100</v>
      </c>
      <c r="H141" s="4">
        <v>100</v>
      </c>
      <c r="I141" s="4">
        <f t="shared" si="2"/>
        <v>100</v>
      </c>
    </row>
    <row r="142" spans="1:9" x14ac:dyDescent="0.25">
      <c r="A142" s="3" t="s">
        <v>151</v>
      </c>
      <c r="B142" s="3" t="s">
        <v>210</v>
      </c>
      <c r="C142" s="3">
        <f>VLOOKUP(A142,'GDP Per Capita'!$A$2:$C$211,3,FALSE)</f>
        <v>2</v>
      </c>
      <c r="D142" s="4">
        <v>100</v>
      </c>
      <c r="E142" s="4">
        <v>100</v>
      </c>
      <c r="F142" s="4">
        <v>100</v>
      </c>
      <c r="G142" s="4">
        <v>100</v>
      </c>
      <c r="H142" s="4">
        <v>100</v>
      </c>
      <c r="I142" s="4">
        <f t="shared" si="2"/>
        <v>100</v>
      </c>
    </row>
    <row r="143" spans="1:9" x14ac:dyDescent="0.25">
      <c r="A143" s="3" t="s">
        <v>23</v>
      </c>
      <c r="B143" s="3" t="s">
        <v>109</v>
      </c>
      <c r="C143" s="3">
        <f>VLOOKUP(A143,'GDP Per Capita'!$A$2:$C$211,3,FALSE)</f>
        <v>1</v>
      </c>
      <c r="D143" s="4">
        <v>83.5274658203125</v>
      </c>
      <c r="E143" s="4">
        <v>90.7</v>
      </c>
      <c r="F143" s="4">
        <v>89.923080444335895</v>
      </c>
      <c r="G143" s="4">
        <v>93.92</v>
      </c>
      <c r="H143" s="4">
        <v>89.9</v>
      </c>
      <c r="I143" s="4">
        <f t="shared" si="2"/>
        <v>89.594109252929684</v>
      </c>
    </row>
    <row r="144" spans="1:9" x14ac:dyDescent="0.25">
      <c r="A144" s="3" t="s">
        <v>423</v>
      </c>
      <c r="B144" s="3" t="s">
        <v>409</v>
      </c>
      <c r="C144" s="3">
        <f>VLOOKUP(A144,'GDP Per Capita'!$A$2:$C$211,3,FALSE)</f>
        <v>1</v>
      </c>
      <c r="D144" s="4">
        <v>99</v>
      </c>
      <c r="E144" s="4">
        <v>99.659355163574205</v>
      </c>
      <c r="F144" s="4">
        <v>99.882049560546903</v>
      </c>
      <c r="G144" s="4">
        <v>99.919265747070298</v>
      </c>
      <c r="H144" s="4">
        <v>100</v>
      </c>
      <c r="I144" s="4">
        <f t="shared" si="2"/>
        <v>99.692134094238284</v>
      </c>
    </row>
    <row r="145" spans="1:9" x14ac:dyDescent="0.25">
      <c r="A145" s="3" t="s">
        <v>189</v>
      </c>
      <c r="B145" s="3" t="s">
        <v>101</v>
      </c>
      <c r="C145" s="3">
        <f>VLOOKUP(A145,'GDP Per Capita'!$A$2:$C$211,3,FALSE)</f>
        <v>2</v>
      </c>
      <c r="D145" s="4">
        <v>100</v>
      </c>
      <c r="E145" s="4">
        <v>100</v>
      </c>
      <c r="F145" s="4">
        <v>100</v>
      </c>
      <c r="G145" s="4">
        <v>100</v>
      </c>
      <c r="H145" s="4">
        <v>100</v>
      </c>
      <c r="I145" s="4">
        <f t="shared" si="2"/>
        <v>100</v>
      </c>
    </row>
    <row r="146" spans="1:9" x14ac:dyDescent="0.25">
      <c r="A146" s="3" t="s">
        <v>59</v>
      </c>
      <c r="B146" s="3" t="s">
        <v>84</v>
      </c>
      <c r="C146" s="3">
        <f>VLOOKUP(A146,'GDP Per Capita'!$A$2:$C$211,3,FALSE)</f>
        <v>1</v>
      </c>
      <c r="D146" s="4">
        <v>100</v>
      </c>
      <c r="E146" s="4">
        <v>100</v>
      </c>
      <c r="F146" s="4">
        <v>100</v>
      </c>
      <c r="G146" s="4">
        <v>100</v>
      </c>
      <c r="H146" s="4">
        <v>100</v>
      </c>
      <c r="I146" s="4">
        <f t="shared" si="2"/>
        <v>100</v>
      </c>
    </row>
    <row r="147" spans="1:9" x14ac:dyDescent="0.25">
      <c r="A147" s="3" t="s">
        <v>278</v>
      </c>
      <c r="B147" s="3" t="s">
        <v>17</v>
      </c>
      <c r="C147" s="3">
        <f>VLOOKUP(A147,'GDP Per Capita'!$A$2:$C$211,3,FALSE)</f>
        <v>1</v>
      </c>
      <c r="D147" s="4">
        <v>71.412124633789105</v>
      </c>
      <c r="E147" s="4">
        <v>71.585319519042997</v>
      </c>
      <c r="F147" s="4">
        <v>70.790000000000006</v>
      </c>
      <c r="G147" s="4">
        <v>72.634979248046903</v>
      </c>
      <c r="H147" s="4">
        <v>73.914360046386705</v>
      </c>
      <c r="I147" s="4">
        <f t="shared" si="2"/>
        <v>72.067356689453135</v>
      </c>
    </row>
    <row r="148" spans="1:9" x14ac:dyDescent="0.25">
      <c r="A148" s="3" t="s">
        <v>132</v>
      </c>
      <c r="B148" s="3" t="s">
        <v>152</v>
      </c>
      <c r="C148" s="3">
        <f>VLOOKUP(A148,'GDP Per Capita'!$A$2:$C$211,3,FALSE)</f>
        <v>1</v>
      </c>
      <c r="D148" s="4">
        <v>92.293708801269503</v>
      </c>
      <c r="E148" s="4">
        <v>93.170715332031307</v>
      </c>
      <c r="F148" s="4">
        <v>93.7</v>
      </c>
      <c r="G148" s="4">
        <v>94.94482421875</v>
      </c>
      <c r="H148" s="4">
        <v>95.834556579589801</v>
      </c>
      <c r="I148" s="4">
        <f t="shared" si="2"/>
        <v>93.988760986328117</v>
      </c>
    </row>
    <row r="149" spans="1:9" x14ac:dyDescent="0.25">
      <c r="A149" s="3" t="s">
        <v>220</v>
      </c>
      <c r="B149" s="3" t="s">
        <v>416</v>
      </c>
      <c r="C149" s="3">
        <f>VLOOKUP(A149,'GDP Per Capita'!$A$2:$C$211,3,FALSE)</f>
        <v>1</v>
      </c>
      <c r="D149" s="4">
        <v>93.852179000000007</v>
      </c>
      <c r="E149" s="4">
        <v>94.2</v>
      </c>
      <c r="F149" s="4">
        <v>94.8</v>
      </c>
      <c r="G149" s="4">
        <v>95.2</v>
      </c>
      <c r="H149" s="4">
        <v>98.346603393554702</v>
      </c>
      <c r="I149" s="4">
        <f t="shared" si="2"/>
        <v>95.279756478710937</v>
      </c>
    </row>
    <row r="150" spans="1:9" x14ac:dyDescent="0.25">
      <c r="A150" s="3" t="s">
        <v>112</v>
      </c>
      <c r="B150" s="3" t="s">
        <v>175</v>
      </c>
      <c r="C150" s="3">
        <f>VLOOKUP(A150,'GDP Per Capita'!$A$2:$C$211,3,FALSE)</f>
        <v>1</v>
      </c>
      <c r="D150" s="4">
        <v>89.08</v>
      </c>
      <c r="E150" s="4">
        <v>92.046371459960895</v>
      </c>
      <c r="F150" s="4">
        <v>93</v>
      </c>
      <c r="G150" s="4">
        <v>94.432754516601605</v>
      </c>
      <c r="H150" s="4">
        <v>95.628623962402301</v>
      </c>
      <c r="I150" s="4">
        <f t="shared" si="2"/>
        <v>92.837549987792954</v>
      </c>
    </row>
    <row r="151" spans="1:9" x14ac:dyDescent="0.25">
      <c r="A151" s="3" t="s">
        <v>43</v>
      </c>
      <c r="B151" s="3" t="s">
        <v>201</v>
      </c>
      <c r="C151" s="3">
        <f>VLOOKUP(A151,'GDP Per Capita'!$A$2:$C$211,3,FALSE)</f>
        <v>1</v>
      </c>
      <c r="D151" s="4">
        <v>99.406845092773395</v>
      </c>
      <c r="E151" s="4">
        <v>100</v>
      </c>
      <c r="F151" s="4">
        <v>100</v>
      </c>
      <c r="G151" s="4">
        <v>100</v>
      </c>
      <c r="H151" s="4">
        <v>100</v>
      </c>
      <c r="I151" s="4">
        <f t="shared" si="2"/>
        <v>99.881369018554679</v>
      </c>
    </row>
    <row r="152" spans="1:9" x14ac:dyDescent="0.25">
      <c r="A152" s="3" t="s">
        <v>240</v>
      </c>
      <c r="B152" s="3" t="s">
        <v>369</v>
      </c>
      <c r="C152" s="3">
        <f>VLOOKUP(A152,'GDP Per Capita'!$A$2:$C$211,3,FALSE)</f>
        <v>1</v>
      </c>
      <c r="D152" s="4">
        <v>44.360015869140597</v>
      </c>
      <c r="E152" s="4">
        <v>49.4</v>
      </c>
      <c r="F152" s="4">
        <v>54.4</v>
      </c>
      <c r="G152" s="4">
        <v>58.8876342773438</v>
      </c>
      <c r="H152" s="4">
        <v>63.464511871337898</v>
      </c>
      <c r="I152" s="4">
        <f t="shared" si="2"/>
        <v>54.102432403564464</v>
      </c>
    </row>
    <row r="153" spans="1:9" x14ac:dyDescent="0.25">
      <c r="A153" s="3" t="s">
        <v>260</v>
      </c>
      <c r="B153" s="3" t="s">
        <v>63</v>
      </c>
      <c r="C153" s="3">
        <f>VLOOKUP(A153,'GDP Per Capita'!$A$2:$C$211,3,FALSE)</f>
        <v>1</v>
      </c>
      <c r="D153" s="4">
        <v>100</v>
      </c>
      <c r="E153" s="4">
        <v>100</v>
      </c>
      <c r="F153" s="4">
        <v>100</v>
      </c>
      <c r="G153" s="4">
        <v>100</v>
      </c>
      <c r="H153" s="4">
        <v>100</v>
      </c>
      <c r="I153" s="4">
        <f t="shared" si="2"/>
        <v>100</v>
      </c>
    </row>
    <row r="154" spans="1:9" x14ac:dyDescent="0.25">
      <c r="A154" s="3" t="s">
        <v>298</v>
      </c>
      <c r="B154" s="3" t="s">
        <v>350</v>
      </c>
      <c r="C154" s="3">
        <f>VLOOKUP(A154,'GDP Per Capita'!$A$2:$C$211,3,FALSE)</f>
        <v>2</v>
      </c>
      <c r="D154" s="4">
        <v>100</v>
      </c>
      <c r="E154" s="4">
        <v>100</v>
      </c>
      <c r="F154" s="4">
        <v>100</v>
      </c>
      <c r="G154" s="4">
        <v>100</v>
      </c>
      <c r="H154" s="4">
        <v>100</v>
      </c>
      <c r="I154" s="4">
        <f t="shared" si="2"/>
        <v>100</v>
      </c>
    </row>
    <row r="155" spans="1:9" x14ac:dyDescent="0.25">
      <c r="A155" s="3" t="s">
        <v>102</v>
      </c>
      <c r="B155" s="3" t="s">
        <v>266</v>
      </c>
      <c r="C155" s="3">
        <f>VLOOKUP(A155,'GDP Per Capita'!$A$2:$C$211,3,FALSE)</f>
        <v>1</v>
      </c>
      <c r="D155" s="4">
        <v>100</v>
      </c>
      <c r="E155" s="4">
        <v>100</v>
      </c>
      <c r="F155" s="4">
        <v>100</v>
      </c>
      <c r="G155" s="4">
        <v>100</v>
      </c>
      <c r="H155" s="4">
        <v>100</v>
      </c>
      <c r="I155" s="4">
        <f t="shared" si="2"/>
        <v>100</v>
      </c>
    </row>
    <row r="156" spans="1:9" x14ac:dyDescent="0.25">
      <c r="A156" s="3" t="s">
        <v>174</v>
      </c>
      <c r="B156" s="3" t="s">
        <v>150</v>
      </c>
      <c r="C156" s="3">
        <f>VLOOKUP(A156,'GDP Per Capita'!$A$2:$C$211,3,FALSE)</f>
        <v>1</v>
      </c>
      <c r="D156" s="4">
        <v>99.331531999999996</v>
      </c>
      <c r="E156" s="4">
        <v>98.4</v>
      </c>
      <c r="F156" s="4">
        <v>99.3</v>
      </c>
      <c r="G156" s="4">
        <v>99.6</v>
      </c>
      <c r="H156" s="4">
        <v>100</v>
      </c>
      <c r="I156" s="4">
        <f t="shared" si="2"/>
        <v>99.326306399999993</v>
      </c>
    </row>
    <row r="157" spans="1:9" x14ac:dyDescent="0.25">
      <c r="A157" s="3" t="s">
        <v>168</v>
      </c>
      <c r="B157" s="3" t="s">
        <v>127</v>
      </c>
      <c r="C157" s="3">
        <f>VLOOKUP(A157,'GDP Per Capita'!$A$2:$C$211,3,FALSE)</f>
        <v>1</v>
      </c>
      <c r="D157" s="4">
        <v>99.9</v>
      </c>
      <c r="E157" s="4">
        <v>100</v>
      </c>
      <c r="F157" s="4">
        <v>99.7</v>
      </c>
      <c r="G157" s="4">
        <v>99.990371704101605</v>
      </c>
      <c r="H157" s="4">
        <v>100</v>
      </c>
      <c r="I157" s="4">
        <f t="shared" si="2"/>
        <v>99.918074340820326</v>
      </c>
    </row>
    <row r="158" spans="1:9" x14ac:dyDescent="0.25">
      <c r="A158" s="3" t="s">
        <v>276</v>
      </c>
      <c r="B158" s="3" t="s">
        <v>273</v>
      </c>
      <c r="C158" s="3">
        <f>VLOOKUP(A158,'GDP Per Capita'!$A$2:$C$211,3,FALSE)</f>
        <v>2</v>
      </c>
      <c r="D158" s="4">
        <v>100</v>
      </c>
      <c r="E158" s="4">
        <v>100</v>
      </c>
      <c r="F158" s="4">
        <v>100</v>
      </c>
      <c r="G158" s="4">
        <v>100</v>
      </c>
      <c r="H158" s="4">
        <v>100</v>
      </c>
      <c r="I158" s="4">
        <f t="shared" si="2"/>
        <v>100</v>
      </c>
    </row>
    <row r="159" spans="1:9" x14ac:dyDescent="0.25">
      <c r="A159" s="3" t="s">
        <v>103</v>
      </c>
      <c r="B159" s="3" t="s">
        <v>206</v>
      </c>
      <c r="C159" s="3">
        <f>VLOOKUP(A159,'GDP Per Capita'!$A$2:$C$211,3,FALSE)</f>
        <v>1</v>
      </c>
      <c r="D159" s="4">
        <v>100</v>
      </c>
      <c r="E159" s="4">
        <v>99.1</v>
      </c>
      <c r="F159" s="4">
        <v>100</v>
      </c>
      <c r="G159" s="4">
        <v>100</v>
      </c>
      <c r="H159" s="4">
        <v>100</v>
      </c>
      <c r="I159" s="4">
        <f t="shared" si="2"/>
        <v>99.820000000000007</v>
      </c>
    </row>
    <row r="160" spans="1:9" x14ac:dyDescent="0.25">
      <c r="A160" s="3" t="s">
        <v>69</v>
      </c>
      <c r="B160" s="3" t="s">
        <v>91</v>
      </c>
      <c r="C160" s="3">
        <f>VLOOKUP(A160,'GDP Per Capita'!$A$2:$C$211,3,FALSE)</f>
        <v>1</v>
      </c>
      <c r="D160" s="4">
        <v>95.5</v>
      </c>
      <c r="E160" s="4">
        <v>100</v>
      </c>
      <c r="F160" s="4">
        <v>100</v>
      </c>
      <c r="G160" s="4">
        <v>100</v>
      </c>
      <c r="H160" s="4">
        <v>100</v>
      </c>
      <c r="I160" s="4">
        <f t="shared" si="2"/>
        <v>99.1</v>
      </c>
    </row>
    <row r="161" spans="1:9" x14ac:dyDescent="0.25">
      <c r="A161" s="3" t="s">
        <v>1</v>
      </c>
      <c r="B161" s="3" t="s">
        <v>388</v>
      </c>
      <c r="C161" s="3">
        <f>VLOOKUP(A161,'GDP Per Capita'!$A$2:$C$211,3,FALSE)</f>
        <v>1</v>
      </c>
      <c r="D161" s="4">
        <v>22.8</v>
      </c>
      <c r="E161" s="4">
        <v>29.37</v>
      </c>
      <c r="F161" s="4">
        <v>34.1</v>
      </c>
      <c r="G161" s="4">
        <v>34.742237091064503</v>
      </c>
      <c r="H161" s="4">
        <v>37.782436370849602</v>
      </c>
      <c r="I161" s="4">
        <f t="shared" si="2"/>
        <v>31.758934692382827</v>
      </c>
    </row>
    <row r="162" spans="1:9" x14ac:dyDescent="0.25">
      <c r="A162" s="3" t="s">
        <v>144</v>
      </c>
      <c r="B162" s="3" t="s">
        <v>307</v>
      </c>
      <c r="C162" s="3">
        <f>VLOOKUP(A162,'GDP Per Capita'!$A$2:$C$211,3,FALSE)</f>
        <v>1</v>
      </c>
      <c r="D162" s="4">
        <v>100</v>
      </c>
      <c r="E162" s="4">
        <v>99.9</v>
      </c>
      <c r="F162" s="4">
        <v>99.93</v>
      </c>
      <c r="G162" s="4">
        <v>100</v>
      </c>
      <c r="H162" s="4">
        <v>100</v>
      </c>
      <c r="I162" s="4">
        <f t="shared" si="2"/>
        <v>99.966000000000008</v>
      </c>
    </row>
    <row r="163" spans="1:9" x14ac:dyDescent="0.25">
      <c r="A163" s="3" t="s">
        <v>241</v>
      </c>
      <c r="B163" s="3" t="s">
        <v>108</v>
      </c>
      <c r="C163" s="3">
        <f>VLOOKUP(A163,'GDP Per Capita'!$A$2:$C$211,3,FALSE)</f>
        <v>1</v>
      </c>
      <c r="D163" s="4">
        <v>46.924995422363303</v>
      </c>
      <c r="E163" s="4">
        <v>48.830909729003899</v>
      </c>
      <c r="F163" s="4">
        <v>50.655464172363303</v>
      </c>
      <c r="G163" s="4">
        <v>52.297565460205099</v>
      </c>
      <c r="H163" s="4">
        <v>53.827072143554702</v>
      </c>
      <c r="I163" s="4">
        <f t="shared" si="2"/>
        <v>50.507201385498057</v>
      </c>
    </row>
    <row r="164" spans="1:9" x14ac:dyDescent="0.25">
      <c r="A164" s="3" t="s">
        <v>356</v>
      </c>
      <c r="B164" s="3" t="s">
        <v>242</v>
      </c>
      <c r="C164" s="3">
        <f>VLOOKUP(A164,'GDP Per Capita'!$A$2:$C$211,3,FALSE)</f>
        <v>1</v>
      </c>
      <c r="D164" s="4">
        <v>60.5</v>
      </c>
      <c r="E164" s="4">
        <v>64.5</v>
      </c>
      <c r="F164" s="4">
        <v>61.7</v>
      </c>
      <c r="G164" s="4">
        <v>66</v>
      </c>
      <c r="H164" s="4">
        <v>70.400000000000006</v>
      </c>
      <c r="I164" s="4">
        <f t="shared" si="2"/>
        <v>64.62</v>
      </c>
    </row>
    <row r="165" spans="1:9" x14ac:dyDescent="0.25">
      <c r="A165" s="3" t="s">
        <v>165</v>
      </c>
      <c r="B165" s="3" t="s">
        <v>382</v>
      </c>
      <c r="C165" s="3">
        <f>VLOOKUP(A165,'GDP Per Capita'!$A$2:$C$211,3,FALSE)</f>
        <v>2</v>
      </c>
      <c r="D165" s="4">
        <v>100</v>
      </c>
      <c r="E165" s="4">
        <v>100</v>
      </c>
      <c r="F165" s="4">
        <v>100</v>
      </c>
      <c r="G165" s="4">
        <v>100</v>
      </c>
      <c r="H165" s="4">
        <v>100</v>
      </c>
      <c r="I165" s="4">
        <f t="shared" si="2"/>
        <v>100</v>
      </c>
    </row>
    <row r="166" spans="1:9" x14ac:dyDescent="0.25">
      <c r="A166" s="3" t="s">
        <v>265</v>
      </c>
      <c r="B166" s="3" t="s">
        <v>391</v>
      </c>
      <c r="C166" s="3">
        <f>VLOOKUP(A166,'GDP Per Capita'!$A$2:$C$211,3,FALSE)</f>
        <v>1</v>
      </c>
      <c r="D166" s="4">
        <v>55.1</v>
      </c>
      <c r="E166" s="4">
        <v>58.487701416015597</v>
      </c>
      <c r="F166" s="4">
        <v>62.9</v>
      </c>
      <c r="G166" s="4">
        <v>66.473045349121094</v>
      </c>
      <c r="H166" s="4">
        <v>70.258491516113295</v>
      </c>
      <c r="I166" s="4">
        <f t="shared" si="2"/>
        <v>62.643847656250003</v>
      </c>
    </row>
    <row r="167" spans="1:9" x14ac:dyDescent="0.25">
      <c r="A167" s="3" t="s">
        <v>353</v>
      </c>
      <c r="B167" s="3" t="s">
        <v>87</v>
      </c>
      <c r="C167" s="3">
        <f>VLOOKUP(A167,'GDP Per Capita'!$A$2:$C$211,3,FALSE)</f>
        <v>1</v>
      </c>
      <c r="D167" s="4">
        <v>19.5242595672607</v>
      </c>
      <c r="E167" s="4">
        <v>20.3</v>
      </c>
      <c r="F167" s="4">
        <v>23.4</v>
      </c>
      <c r="G167" s="4">
        <v>26.1</v>
      </c>
      <c r="H167" s="4">
        <v>22.7</v>
      </c>
      <c r="I167" s="4">
        <f t="shared" si="2"/>
        <v>22.404851913452141</v>
      </c>
    </row>
    <row r="168" spans="1:9" x14ac:dyDescent="0.25">
      <c r="A168" s="3" t="s">
        <v>110</v>
      </c>
      <c r="B168" s="3" t="s">
        <v>248</v>
      </c>
      <c r="C168" s="3">
        <f>VLOOKUP(A168,'GDP Per Capita'!$A$2:$C$211,3,FALSE)</f>
        <v>1</v>
      </c>
      <c r="D168" s="4">
        <v>95.4</v>
      </c>
      <c r="E168" s="4">
        <v>96</v>
      </c>
      <c r="F168" s="4">
        <v>96.8</v>
      </c>
      <c r="G168" s="4">
        <v>97</v>
      </c>
      <c r="H168" s="4">
        <v>100</v>
      </c>
      <c r="I168" s="4">
        <f t="shared" si="2"/>
        <v>97.039999999999992</v>
      </c>
    </row>
    <row r="169" spans="1:9" x14ac:dyDescent="0.25">
      <c r="A169" s="3" t="s">
        <v>90</v>
      </c>
      <c r="B169" s="3" t="s">
        <v>329</v>
      </c>
      <c r="C169" s="3">
        <f>VLOOKUP(A169,'GDP Per Capita'!$A$2:$C$211,3,FALSE)</f>
        <v>2</v>
      </c>
      <c r="D169" s="4">
        <v>100</v>
      </c>
      <c r="E169" s="4">
        <v>100</v>
      </c>
      <c r="F169" s="4">
        <v>100</v>
      </c>
      <c r="G169" s="4">
        <v>100</v>
      </c>
      <c r="H169" s="4">
        <v>100</v>
      </c>
      <c r="I169" s="4">
        <f t="shared" si="2"/>
        <v>100</v>
      </c>
    </row>
    <row r="170" spans="1:9" x14ac:dyDescent="0.25">
      <c r="A170" s="3" t="s">
        <v>70</v>
      </c>
      <c r="B170" s="3" t="s">
        <v>169</v>
      </c>
      <c r="C170" s="3">
        <f>VLOOKUP(A170,'GDP Per Capita'!$A$2:$C$211,3,FALSE)</f>
        <v>1</v>
      </c>
      <c r="D170" s="4">
        <v>99.9</v>
      </c>
      <c r="E170" s="4">
        <v>100</v>
      </c>
      <c r="F170" s="4">
        <v>100</v>
      </c>
      <c r="G170" s="4">
        <v>100</v>
      </c>
      <c r="H170" s="4">
        <v>99.8</v>
      </c>
      <c r="I170" s="4">
        <f t="shared" si="2"/>
        <v>99.94</v>
      </c>
    </row>
    <row r="171" spans="1:9" x14ac:dyDescent="0.25">
      <c r="A171" s="3" t="s">
        <v>113</v>
      </c>
      <c r="B171" s="3" t="s">
        <v>46</v>
      </c>
      <c r="C171" s="3">
        <f>VLOOKUP(A171,'GDP Per Capita'!$A$2:$C$211,3,FALSE)</f>
        <v>1</v>
      </c>
      <c r="D171" s="4">
        <v>4.6083574295043901</v>
      </c>
      <c r="E171" s="4">
        <v>5.1281971931457502</v>
      </c>
      <c r="F171" s="4">
        <v>4.2</v>
      </c>
      <c r="G171" s="4">
        <v>6.1879701614379901</v>
      </c>
      <c r="H171" s="4">
        <v>6.7205352783203098</v>
      </c>
      <c r="I171" s="4">
        <f t="shared" si="2"/>
        <v>5.3690120124816882</v>
      </c>
    </row>
    <row r="172" spans="1:9" x14ac:dyDescent="0.25">
      <c r="A172" s="3" t="s">
        <v>79</v>
      </c>
      <c r="B172" s="3" t="s">
        <v>36</v>
      </c>
      <c r="C172" s="3">
        <f>VLOOKUP(A172,'GDP Per Capita'!$A$2:$C$211,3,FALSE)</f>
        <v>1</v>
      </c>
      <c r="D172" s="4">
        <v>67.263763427734403</v>
      </c>
      <c r="E172" s="4">
        <v>69.426582336425795</v>
      </c>
      <c r="F172" s="4">
        <v>74.27</v>
      </c>
      <c r="G172" s="4">
        <v>71</v>
      </c>
      <c r="H172" s="4">
        <v>75.181907653808594</v>
      </c>
      <c r="I172" s="4">
        <f t="shared" si="2"/>
        <v>71.428450683593752</v>
      </c>
    </row>
    <row r="173" spans="1:9" x14ac:dyDescent="0.25">
      <c r="A173" s="3" t="s">
        <v>74</v>
      </c>
      <c r="B173" s="3" t="s">
        <v>357</v>
      </c>
      <c r="C173" s="3">
        <f>VLOOKUP(A173,'GDP Per Capita'!$A$2:$C$211,3,FALSE)</f>
        <v>1</v>
      </c>
      <c r="D173" s="4">
        <v>95.002044677734403</v>
      </c>
      <c r="E173" s="4">
        <v>95.906654357910199</v>
      </c>
      <c r="F173" s="4">
        <v>96.728706359863295</v>
      </c>
      <c r="G173" s="4">
        <v>97.4</v>
      </c>
      <c r="H173" s="4">
        <v>97.887351989746094</v>
      </c>
      <c r="I173" s="4">
        <f t="shared" si="2"/>
        <v>96.584951477050794</v>
      </c>
    </row>
    <row r="174" spans="1:9" x14ac:dyDescent="0.25">
      <c r="A174" s="3" t="s">
        <v>319</v>
      </c>
      <c r="B174" s="3" t="s">
        <v>321</v>
      </c>
      <c r="C174" s="3">
        <f>VLOOKUP(A174,'GDP Per Capita'!$A$2:$C$211,3,FALSE)</f>
        <v>1</v>
      </c>
      <c r="D174" s="4">
        <v>100</v>
      </c>
      <c r="E174" s="4">
        <v>100</v>
      </c>
      <c r="F174" s="4">
        <v>100</v>
      </c>
      <c r="G174" s="4">
        <v>100</v>
      </c>
      <c r="H174" s="4">
        <v>100</v>
      </c>
      <c r="I174" s="4">
        <f t="shared" si="2"/>
        <v>100</v>
      </c>
    </row>
    <row r="175" spans="1:9" x14ac:dyDescent="0.25">
      <c r="A175" s="3" t="s">
        <v>140</v>
      </c>
      <c r="B175" s="3" t="s">
        <v>136</v>
      </c>
      <c r="C175" s="3">
        <f>VLOOKUP(A175,'GDP Per Capita'!$A$2:$C$211,3,FALSE)</f>
        <v>2</v>
      </c>
      <c r="D175" s="4">
        <v>100</v>
      </c>
      <c r="E175" s="4">
        <v>100</v>
      </c>
      <c r="F175" s="4">
        <v>100</v>
      </c>
      <c r="G175" s="4">
        <v>100</v>
      </c>
      <c r="H175" s="4">
        <v>100</v>
      </c>
      <c r="I175" s="4">
        <f t="shared" si="2"/>
        <v>100</v>
      </c>
    </row>
    <row r="176" spans="1:9" x14ac:dyDescent="0.25">
      <c r="A176" s="3" t="s">
        <v>60</v>
      </c>
      <c r="B176" s="3" t="s">
        <v>215</v>
      </c>
      <c r="C176" s="3">
        <f>VLOOKUP(A176,'GDP Per Capita'!$A$2:$C$211,3,FALSE)</f>
        <v>2</v>
      </c>
      <c r="D176" s="4">
        <v>100</v>
      </c>
      <c r="E176" s="4">
        <v>100</v>
      </c>
      <c r="F176" s="4">
        <v>100</v>
      </c>
      <c r="G176" s="4">
        <v>100</v>
      </c>
      <c r="H176" s="4">
        <v>100</v>
      </c>
      <c r="I176" s="4">
        <f t="shared" si="2"/>
        <v>100</v>
      </c>
    </row>
    <row r="177" spans="1:9" x14ac:dyDescent="0.25">
      <c r="A177" s="3" t="s">
        <v>337</v>
      </c>
      <c r="B177" s="3" t="s">
        <v>414</v>
      </c>
      <c r="C177" s="3">
        <f>VLOOKUP(A177,'GDP Per Capita'!$A$2:$C$211,3,FALSE)</f>
        <v>1</v>
      </c>
      <c r="D177" s="4">
        <v>64.131851196289105</v>
      </c>
      <c r="E177" s="4">
        <v>63.43</v>
      </c>
      <c r="F177" s="4">
        <v>73.5</v>
      </c>
      <c r="G177" s="4">
        <v>74.109436035156307</v>
      </c>
      <c r="H177" s="4">
        <v>77.169639587402301</v>
      </c>
      <c r="I177" s="4">
        <f t="shared" si="2"/>
        <v>70.468185363769535</v>
      </c>
    </row>
    <row r="178" spans="1:9" x14ac:dyDescent="0.25">
      <c r="A178" s="3" t="s">
        <v>366</v>
      </c>
      <c r="B178" s="3" t="s">
        <v>26</v>
      </c>
      <c r="C178" s="3">
        <f>VLOOKUP(A178,'GDP Per Capita'!$A$2:$C$211,3,FALSE)</f>
        <v>2</v>
      </c>
      <c r="D178" s="4">
        <v>100</v>
      </c>
      <c r="E178" s="4">
        <v>100</v>
      </c>
      <c r="F178" s="4">
        <v>100</v>
      </c>
      <c r="G178" s="4">
        <v>100</v>
      </c>
      <c r="H178" s="4">
        <v>100</v>
      </c>
      <c r="I178" s="4">
        <f t="shared" si="2"/>
        <v>100</v>
      </c>
    </row>
    <row r="179" spans="1:9" x14ac:dyDescent="0.25">
      <c r="A179" s="3" t="s">
        <v>27</v>
      </c>
      <c r="B179" s="3" t="s">
        <v>304</v>
      </c>
      <c r="C179" s="3">
        <f>VLOOKUP(A179,'GDP Per Capita'!$A$2:$C$211,3,FALSE)</f>
        <v>1</v>
      </c>
      <c r="D179" s="4">
        <v>100</v>
      </c>
      <c r="E179" s="4">
        <v>100</v>
      </c>
      <c r="F179" s="4">
        <v>100</v>
      </c>
      <c r="G179" s="4">
        <v>100</v>
      </c>
      <c r="H179" s="4">
        <v>100</v>
      </c>
      <c r="I179" s="4">
        <f t="shared" si="2"/>
        <v>100</v>
      </c>
    </row>
    <row r="180" spans="1:9" x14ac:dyDescent="0.25">
      <c r="A180" s="3" t="s">
        <v>61</v>
      </c>
      <c r="B180" s="3" t="s">
        <v>167</v>
      </c>
      <c r="C180" s="3">
        <f>VLOOKUP(A180,'GDP Per Capita'!$A$2:$C$211,3,FALSE)</f>
        <v>1</v>
      </c>
      <c r="D180" s="4">
        <v>89.829772949218807</v>
      </c>
      <c r="E180" s="4">
        <v>89.695343017578097</v>
      </c>
      <c r="F180" s="4">
        <v>89.568954467773395</v>
      </c>
      <c r="G180" s="4">
        <v>86</v>
      </c>
      <c r="H180" s="4">
        <v>89.324882507324205</v>
      </c>
      <c r="I180" s="4">
        <f t="shared" si="2"/>
        <v>88.883790588378901</v>
      </c>
    </row>
    <row r="181" spans="1:9" x14ac:dyDescent="0.25">
      <c r="A181" s="3" t="s">
        <v>39</v>
      </c>
      <c r="B181" s="3" t="s">
        <v>190</v>
      </c>
      <c r="C181" s="3">
        <f>VLOOKUP(A181,'GDP Per Capita'!$A$2:$C$211,3,FALSE)</f>
        <v>1</v>
      </c>
      <c r="D181" s="4">
        <v>100</v>
      </c>
      <c r="E181" s="4">
        <v>100</v>
      </c>
      <c r="F181" s="4">
        <v>100</v>
      </c>
      <c r="G181" s="4">
        <v>100</v>
      </c>
      <c r="H181" s="4">
        <v>100</v>
      </c>
      <c r="I181" s="4">
        <f t="shared" si="2"/>
        <v>100</v>
      </c>
    </row>
    <row r="182" spans="1:9" x14ac:dyDescent="0.25">
      <c r="A182" s="3" t="s">
        <v>187</v>
      </c>
      <c r="B182" s="3" t="s">
        <v>314</v>
      </c>
      <c r="C182" s="3">
        <f>VLOOKUP(A182,'GDP Per Capita'!$A$2:$C$211,3,FALSE)</f>
        <v>1</v>
      </c>
      <c r="D182" s="4">
        <v>7.7</v>
      </c>
      <c r="E182" s="4">
        <v>9.2409553527831996</v>
      </c>
      <c r="F182" s="4">
        <v>10.9</v>
      </c>
      <c r="G182" s="4">
        <v>10.1215171813965</v>
      </c>
      <c r="H182" s="4">
        <v>8.4</v>
      </c>
      <c r="I182" s="4">
        <f t="shared" si="2"/>
        <v>9.2724945068359386</v>
      </c>
    </row>
    <row r="183" spans="1:9" x14ac:dyDescent="0.25">
      <c r="A183" s="3" t="s">
        <v>238</v>
      </c>
      <c r="B183" s="3" t="s">
        <v>339</v>
      </c>
      <c r="C183" s="3">
        <f>VLOOKUP(A183,'GDP Per Capita'!$A$2:$C$211,3,FALSE)</f>
        <v>1</v>
      </c>
      <c r="D183" s="4">
        <v>44.741920471191399</v>
      </c>
      <c r="E183" s="4">
        <v>46.849998474121101</v>
      </c>
      <c r="F183" s="4">
        <v>48</v>
      </c>
      <c r="G183" s="4">
        <v>50</v>
      </c>
      <c r="H183" s="4">
        <v>52.441097259521499</v>
      </c>
      <c r="I183" s="4">
        <f t="shared" si="2"/>
        <v>48.406603240966795</v>
      </c>
    </row>
    <row r="184" spans="1:9" x14ac:dyDescent="0.25">
      <c r="A184" s="3" t="s">
        <v>349</v>
      </c>
      <c r="B184" s="3" t="s">
        <v>133</v>
      </c>
      <c r="C184" s="3">
        <f>VLOOKUP(A184,'GDP Per Capita'!$A$2:$C$211,3,FALSE)</f>
        <v>1</v>
      </c>
      <c r="D184" s="4">
        <v>99.6</v>
      </c>
      <c r="E184" s="4">
        <v>99.852127075195298</v>
      </c>
      <c r="F184" s="4">
        <v>99.9</v>
      </c>
      <c r="G184" s="4">
        <v>99.82</v>
      </c>
      <c r="H184" s="4">
        <v>99.9</v>
      </c>
      <c r="I184" s="4">
        <f t="shared" si="2"/>
        <v>99.814425415039068</v>
      </c>
    </row>
    <row r="185" spans="1:9" x14ac:dyDescent="0.25">
      <c r="A185" s="3" t="s">
        <v>379</v>
      </c>
      <c r="B185" s="3" t="s">
        <v>380</v>
      </c>
      <c r="C185" s="3">
        <f>VLOOKUP(A185,'GDP Per Capita'!$A$2:$C$211,3,FALSE)</f>
        <v>1</v>
      </c>
      <c r="D185" s="4">
        <v>98</v>
      </c>
      <c r="E185" s="4">
        <v>99.199882507324205</v>
      </c>
      <c r="F185" s="4">
        <v>99.3</v>
      </c>
      <c r="G185" s="4">
        <v>99.3</v>
      </c>
      <c r="H185" s="4">
        <v>99.635391235351605</v>
      </c>
      <c r="I185" s="4">
        <f t="shared" si="2"/>
        <v>99.087054748535166</v>
      </c>
    </row>
    <row r="186" spans="1:9" x14ac:dyDescent="0.25">
      <c r="A186" s="3" t="s">
        <v>216</v>
      </c>
      <c r="B186" s="3" t="s">
        <v>385</v>
      </c>
      <c r="C186" s="3">
        <f>VLOOKUP(A186,'GDP Per Capita'!$A$2:$C$211,3,FALSE)</f>
        <v>1</v>
      </c>
      <c r="D186" s="4">
        <v>100</v>
      </c>
      <c r="E186" s="4">
        <v>99.994010925292997</v>
      </c>
      <c r="F186" s="4">
        <v>100</v>
      </c>
      <c r="G186" s="4">
        <v>100</v>
      </c>
      <c r="H186" s="4">
        <v>99.9</v>
      </c>
      <c r="I186" s="4">
        <f t="shared" si="2"/>
        <v>99.978802185058584</v>
      </c>
    </row>
    <row r="187" spans="1:9" x14ac:dyDescent="0.25">
      <c r="A187" s="3" t="s">
        <v>129</v>
      </c>
      <c r="B187" s="3" t="s">
        <v>332</v>
      </c>
      <c r="C187" s="3">
        <f>VLOOKUP(A187,'GDP Per Capita'!$A$2:$C$211,3,FALSE)</f>
        <v>1</v>
      </c>
      <c r="D187" s="4">
        <v>67.2815339423354</v>
      </c>
      <c r="E187" s="4">
        <v>76.5</v>
      </c>
      <c r="F187" s="4">
        <v>83.237548828125</v>
      </c>
      <c r="G187" s="4">
        <v>89.034103393554702</v>
      </c>
      <c r="H187" s="4">
        <v>94.716178894042997</v>
      </c>
      <c r="I187" s="4">
        <f t="shared" si="2"/>
        <v>82.153873011611608</v>
      </c>
    </row>
    <row r="188" spans="1:9" x14ac:dyDescent="0.25">
      <c r="A188" s="3" t="s">
        <v>217</v>
      </c>
      <c r="B188" s="3" t="s">
        <v>419</v>
      </c>
      <c r="C188" s="3">
        <f>VLOOKUP(A188,'GDP Per Capita'!$A$2:$C$211,3,FALSE)</f>
        <v>1</v>
      </c>
      <c r="D188" s="4">
        <v>100</v>
      </c>
      <c r="E188" s="4">
        <v>97.02</v>
      </c>
      <c r="F188" s="4">
        <v>98.331016540527301</v>
      </c>
      <c r="G188" s="4">
        <v>99.131301879882798</v>
      </c>
      <c r="H188" s="4">
        <v>98.4</v>
      </c>
      <c r="I188" s="4">
        <f t="shared" si="2"/>
        <v>98.576463684082029</v>
      </c>
    </row>
    <row r="189" spans="1:9" x14ac:dyDescent="0.25">
      <c r="A189" s="3" t="s">
        <v>134</v>
      </c>
      <c r="B189" s="3" t="s">
        <v>309</v>
      </c>
      <c r="C189" s="3">
        <f>VLOOKUP(A189,'GDP Per Capita'!$A$2:$C$211,3,FALSE)</f>
        <v>1</v>
      </c>
      <c r="D189" s="4">
        <v>100</v>
      </c>
      <c r="E189" s="4">
        <v>100</v>
      </c>
      <c r="F189" s="4">
        <v>100</v>
      </c>
      <c r="G189" s="4">
        <v>100</v>
      </c>
      <c r="H189" s="4">
        <v>100</v>
      </c>
      <c r="I189" s="4">
        <f t="shared" si="2"/>
        <v>100</v>
      </c>
    </row>
    <row r="190" spans="1:9" x14ac:dyDescent="0.25">
      <c r="A190" s="3" t="s">
        <v>123</v>
      </c>
      <c r="B190" s="3" t="s">
        <v>198</v>
      </c>
      <c r="C190" s="3">
        <f>VLOOKUP(A190,'GDP Per Capita'!$A$2:$C$211,3,FALSE)</f>
        <v>1</v>
      </c>
      <c r="D190" s="4">
        <v>99.9</v>
      </c>
      <c r="E190" s="4">
        <v>100</v>
      </c>
      <c r="F190" s="4">
        <v>100</v>
      </c>
      <c r="G190" s="4">
        <v>99.8</v>
      </c>
      <c r="H190" s="4">
        <v>100</v>
      </c>
      <c r="I190" s="4">
        <f t="shared" si="2"/>
        <v>99.94</v>
      </c>
    </row>
    <row r="191" spans="1:9" x14ac:dyDescent="0.25">
      <c r="A191" s="3" t="s">
        <v>227</v>
      </c>
      <c r="B191" s="3" t="s">
        <v>250</v>
      </c>
      <c r="C191" s="3">
        <f>VLOOKUP(A191,'GDP Per Capita'!$A$2:$C$211,3,FALSE)</f>
        <v>1</v>
      </c>
      <c r="D191" s="4">
        <v>100</v>
      </c>
      <c r="E191" s="4">
        <v>100</v>
      </c>
      <c r="F191" s="4">
        <v>100</v>
      </c>
      <c r="G191" s="4">
        <v>100</v>
      </c>
      <c r="H191" s="4">
        <v>100</v>
      </c>
      <c r="I191" s="4">
        <f t="shared" si="2"/>
        <v>100</v>
      </c>
    </row>
    <row r="192" spans="1:9" x14ac:dyDescent="0.25">
      <c r="A192" s="3" t="s">
        <v>255</v>
      </c>
      <c r="B192" s="3" t="s">
        <v>308</v>
      </c>
      <c r="C192" s="3">
        <f>VLOOKUP(A192,'GDP Per Capita'!$A$2:$C$211,3,FALSE)</f>
        <v>1</v>
      </c>
      <c r="D192" s="4">
        <v>98.917282104492202</v>
      </c>
      <c r="E192" s="4">
        <v>99.335746765136705</v>
      </c>
      <c r="F192" s="4">
        <v>99.762252807617202</v>
      </c>
      <c r="G192" s="4">
        <v>99.8990478515625</v>
      </c>
      <c r="H192" s="4">
        <v>100</v>
      </c>
      <c r="I192" s="4">
        <f t="shared" ref="I192:I209" si="3">AVERAGE(D192:H192)</f>
        <v>99.582865905761722</v>
      </c>
    </row>
    <row r="193" spans="1:9" x14ac:dyDescent="0.25">
      <c r="A193" s="3" t="s">
        <v>371</v>
      </c>
      <c r="B193" s="3" t="s">
        <v>21</v>
      </c>
      <c r="C193" s="3">
        <f>VLOOKUP(A193,'GDP Per Capita'!$A$2:$C$211,3,FALSE)</f>
        <v>1</v>
      </c>
      <c r="D193" s="4">
        <v>26.342781066894499</v>
      </c>
      <c r="E193" s="4">
        <v>32.799999999999997</v>
      </c>
      <c r="F193" s="4">
        <v>32.418403625488303</v>
      </c>
      <c r="G193" s="4">
        <v>35.229450225830099</v>
      </c>
      <c r="H193" s="4">
        <v>37.700000000000003</v>
      </c>
      <c r="I193" s="4">
        <f t="shared" si="3"/>
        <v>32.898126983642577</v>
      </c>
    </row>
    <row r="194" spans="1:9" x14ac:dyDescent="0.25">
      <c r="A194" s="3" t="s">
        <v>417</v>
      </c>
      <c r="B194" s="3" t="s">
        <v>194</v>
      </c>
      <c r="C194" s="3">
        <f>VLOOKUP(A194,'GDP Per Capita'!$A$2:$C$211,3,FALSE)</f>
        <v>1</v>
      </c>
      <c r="D194" s="4">
        <v>18.5</v>
      </c>
      <c r="E194" s="4">
        <v>26.7</v>
      </c>
      <c r="F194" s="4">
        <v>32.724559783935497</v>
      </c>
      <c r="G194" s="4">
        <v>42.7</v>
      </c>
      <c r="H194" s="4">
        <v>41.3</v>
      </c>
      <c r="I194" s="4">
        <f t="shared" si="3"/>
        <v>32.3849119567871</v>
      </c>
    </row>
    <row r="195" spans="1:9" x14ac:dyDescent="0.25">
      <c r="A195" s="3" t="s">
        <v>185</v>
      </c>
      <c r="B195" s="3" t="s">
        <v>158</v>
      </c>
      <c r="C195" s="3">
        <f>VLOOKUP(A195,'GDP Per Capita'!$A$2:$C$211,3,FALSE)</f>
        <v>1</v>
      </c>
      <c r="D195" s="4">
        <v>100</v>
      </c>
      <c r="E195" s="4">
        <v>100</v>
      </c>
      <c r="F195" s="4">
        <v>100</v>
      </c>
      <c r="G195" s="4">
        <v>100</v>
      </c>
      <c r="H195" s="4">
        <v>100</v>
      </c>
      <c r="I195" s="4">
        <f t="shared" si="3"/>
        <v>100</v>
      </c>
    </row>
    <row r="196" spans="1:9" x14ac:dyDescent="0.25">
      <c r="A196" s="3" t="s">
        <v>402</v>
      </c>
      <c r="B196" s="3" t="s">
        <v>218</v>
      </c>
      <c r="C196" s="3">
        <f>VLOOKUP(A196,'GDP Per Capita'!$A$2:$C$211,3,FALSE)</f>
        <v>1</v>
      </c>
      <c r="D196" s="4">
        <v>99.709479999999999</v>
      </c>
      <c r="E196" s="4">
        <v>99.7</v>
      </c>
      <c r="F196" s="4">
        <v>99.8</v>
      </c>
      <c r="G196" s="4">
        <v>99.8</v>
      </c>
      <c r="H196" s="4">
        <v>99.9</v>
      </c>
      <c r="I196" s="4">
        <f t="shared" si="3"/>
        <v>99.781896000000003</v>
      </c>
    </row>
    <row r="197" spans="1:9" x14ac:dyDescent="0.25">
      <c r="A197" s="3" t="s">
        <v>177</v>
      </c>
      <c r="B197" s="3" t="s">
        <v>15</v>
      </c>
      <c r="C197" s="3">
        <f>VLOOKUP(A197,'GDP Per Capita'!$A$2:$C$211,3,FALSE)</f>
        <v>2</v>
      </c>
      <c r="D197" s="4">
        <v>100</v>
      </c>
      <c r="E197" s="4">
        <v>100</v>
      </c>
      <c r="F197" s="4">
        <v>100</v>
      </c>
      <c r="G197" s="4">
        <v>100</v>
      </c>
      <c r="H197" s="4">
        <v>100</v>
      </c>
      <c r="I197" s="4">
        <f t="shared" si="3"/>
        <v>100</v>
      </c>
    </row>
    <row r="198" spans="1:9" x14ac:dyDescent="0.25">
      <c r="A198" s="3" t="s">
        <v>49</v>
      </c>
      <c r="B198" s="3" t="s">
        <v>285</v>
      </c>
      <c r="C198" s="3">
        <f>VLOOKUP(A198,'GDP Per Capita'!$A$2:$C$211,3,FALSE)</f>
        <v>1</v>
      </c>
      <c r="D198" s="4">
        <v>100</v>
      </c>
      <c r="E198" s="4">
        <v>100</v>
      </c>
      <c r="F198" s="4">
        <v>100</v>
      </c>
      <c r="G198" s="4">
        <v>100</v>
      </c>
      <c r="H198" s="4">
        <v>100</v>
      </c>
      <c r="I198" s="4">
        <f t="shared" si="3"/>
        <v>100</v>
      </c>
    </row>
    <row r="199" spans="1:9" x14ac:dyDescent="0.25">
      <c r="A199" s="3" t="s">
        <v>8</v>
      </c>
      <c r="B199" s="3" t="s">
        <v>196</v>
      </c>
      <c r="C199" s="3">
        <f>VLOOKUP(A199,'GDP Per Capita'!$A$2:$C$211,3,FALSE)</f>
        <v>1</v>
      </c>
      <c r="D199" s="4">
        <v>99.540069580078097</v>
      </c>
      <c r="E199" s="4">
        <v>99.7685546875</v>
      </c>
      <c r="F199" s="4">
        <v>99.971252441406307</v>
      </c>
      <c r="G199" s="4">
        <v>100</v>
      </c>
      <c r="H199" s="4">
        <v>100</v>
      </c>
      <c r="I199" s="4">
        <f t="shared" si="3"/>
        <v>99.855975341796878</v>
      </c>
    </row>
    <row r="200" spans="1:9" x14ac:dyDescent="0.25">
      <c r="A200" s="3" t="s">
        <v>342</v>
      </c>
      <c r="B200" s="3" t="s">
        <v>225</v>
      </c>
      <c r="C200" s="3">
        <f>VLOOKUP(A200,'GDP Per Capita'!$A$2:$C$211,3,FALSE)</f>
        <v>1</v>
      </c>
      <c r="D200" s="4">
        <v>100</v>
      </c>
      <c r="E200" s="4">
        <v>99.4</v>
      </c>
      <c r="F200" s="4">
        <v>99.2</v>
      </c>
      <c r="G200" s="4">
        <v>99.908302307128906</v>
      </c>
      <c r="H200" s="4">
        <v>100</v>
      </c>
      <c r="I200" s="4">
        <f t="shared" si="3"/>
        <v>99.701660461425789</v>
      </c>
    </row>
    <row r="201" spans="1:9" x14ac:dyDescent="0.25">
      <c r="A201" s="3" t="s">
        <v>312</v>
      </c>
      <c r="B201" s="3" t="s">
        <v>78</v>
      </c>
      <c r="C201" s="3">
        <f>VLOOKUP(A201,'GDP Per Capita'!$A$2:$C$211,3,FALSE)</f>
        <v>2</v>
      </c>
      <c r="D201" s="4">
        <v>100</v>
      </c>
      <c r="E201" s="4">
        <v>100</v>
      </c>
      <c r="F201" s="4">
        <v>100</v>
      </c>
      <c r="G201" s="4">
        <v>100</v>
      </c>
      <c r="H201" s="4">
        <v>100</v>
      </c>
      <c r="I201" s="4">
        <f t="shared" si="3"/>
        <v>100</v>
      </c>
    </row>
    <row r="202" spans="1:9" x14ac:dyDescent="0.25">
      <c r="A202" s="3" t="s">
        <v>395</v>
      </c>
      <c r="B202" s="3" t="s">
        <v>16</v>
      </c>
      <c r="C202" s="3">
        <f>VLOOKUP(A202,'GDP Per Capita'!$A$2:$C$211,3,FALSE)</f>
        <v>1</v>
      </c>
      <c r="D202" s="4">
        <v>99.803405761718807</v>
      </c>
      <c r="E202" s="4">
        <v>99.2</v>
      </c>
      <c r="F202" s="4">
        <v>100</v>
      </c>
      <c r="G202" s="4">
        <v>100</v>
      </c>
      <c r="H202" s="4">
        <v>99.4</v>
      </c>
      <c r="I202" s="4">
        <f t="shared" si="3"/>
        <v>99.680681152343752</v>
      </c>
    </row>
    <row r="203" spans="1:9" x14ac:dyDescent="0.25">
      <c r="A203" s="3" t="s">
        <v>183</v>
      </c>
      <c r="B203" s="3" t="s">
        <v>97</v>
      </c>
      <c r="C203" s="3">
        <f>VLOOKUP(A203,'GDP Per Capita'!$A$2:$C$211,3,FALSE)</f>
        <v>1</v>
      </c>
      <c r="D203" s="4">
        <v>52.294124603271499</v>
      </c>
      <c r="E203" s="4">
        <v>57.82</v>
      </c>
      <c r="F203" s="4">
        <v>62.8</v>
      </c>
      <c r="G203" s="4">
        <v>61.772453308105497</v>
      </c>
      <c r="H203" s="4">
        <v>64.666236877441406</v>
      </c>
      <c r="I203" s="4">
        <f t="shared" si="3"/>
        <v>59.870562957763674</v>
      </c>
    </row>
    <row r="204" spans="1:9" x14ac:dyDescent="0.25">
      <c r="A204" s="3" t="s">
        <v>128</v>
      </c>
      <c r="B204" s="3" t="s">
        <v>281</v>
      </c>
      <c r="C204" s="3">
        <f>VLOOKUP(A204,'GDP Per Capita'!$A$2:$C$211,3,FALSE)</f>
        <v>1</v>
      </c>
      <c r="D204" s="4">
        <v>99.048187255859403</v>
      </c>
      <c r="E204" s="4">
        <v>99.897796630859403</v>
      </c>
      <c r="F204" s="4">
        <v>96.8</v>
      </c>
      <c r="G204" s="4">
        <v>99.993614196777301</v>
      </c>
      <c r="H204" s="4">
        <v>99.2</v>
      </c>
      <c r="I204" s="4">
        <f t="shared" si="3"/>
        <v>98.987919616699216</v>
      </c>
    </row>
    <row r="205" spans="1:9" x14ac:dyDescent="0.25">
      <c r="A205" s="3" t="s">
        <v>344</v>
      </c>
      <c r="B205" s="3" t="s">
        <v>373</v>
      </c>
      <c r="C205" s="3">
        <f>VLOOKUP(A205,'GDP Per Capita'!$A$2:$C$211,3,FALSE)</f>
        <v>1</v>
      </c>
      <c r="D205" s="4">
        <v>99.86</v>
      </c>
      <c r="E205" s="4">
        <v>99.8</v>
      </c>
      <c r="F205" s="4">
        <v>99.8</v>
      </c>
      <c r="G205" s="4">
        <v>100</v>
      </c>
      <c r="H205" s="4">
        <v>100</v>
      </c>
      <c r="I205" s="4">
        <f t="shared" si="3"/>
        <v>99.891999999999996</v>
      </c>
    </row>
    <row r="206" spans="1:9" x14ac:dyDescent="0.25">
      <c r="A206" s="3" t="s">
        <v>30</v>
      </c>
      <c r="B206" s="3" t="s">
        <v>272</v>
      </c>
      <c r="C206" s="3">
        <f>VLOOKUP(A206,'GDP Per Capita'!$A$2:$C$211,3,FALSE)</f>
        <v>1</v>
      </c>
      <c r="D206" s="4">
        <v>67.396667480468807</v>
      </c>
      <c r="E206" s="4">
        <v>68.918708801269503</v>
      </c>
      <c r="F206" s="4">
        <v>79.2</v>
      </c>
      <c r="G206" s="4">
        <v>62</v>
      </c>
      <c r="H206" s="4">
        <v>72.751701354980497</v>
      </c>
      <c r="I206" s="4">
        <f t="shared" si="3"/>
        <v>70.053415527343759</v>
      </c>
    </row>
    <row r="207" spans="1:9" x14ac:dyDescent="0.25">
      <c r="A207" s="3" t="s">
        <v>28</v>
      </c>
      <c r="B207" s="3" t="s">
        <v>68</v>
      </c>
      <c r="C207" s="3">
        <f>VLOOKUP(A207,'GDP Per Capita'!$A$2:$C$211,3,FALSE)</f>
        <v>1</v>
      </c>
      <c r="D207" s="4">
        <v>85.3</v>
      </c>
      <c r="E207" s="4">
        <v>84.2</v>
      </c>
      <c r="F207" s="4">
        <v>84.4</v>
      </c>
      <c r="G207" s="4">
        <v>84.7</v>
      </c>
      <c r="H207" s="4">
        <v>85</v>
      </c>
      <c r="I207" s="4">
        <f t="shared" si="3"/>
        <v>84.72</v>
      </c>
    </row>
    <row r="208" spans="1:9" x14ac:dyDescent="0.25">
      <c r="A208" s="3" t="s">
        <v>261</v>
      </c>
      <c r="B208" s="3" t="s">
        <v>274</v>
      </c>
      <c r="C208" s="3">
        <f>VLOOKUP(A208,'GDP Per Capita'!$A$2:$C$211,3,FALSE)</f>
        <v>1</v>
      </c>
      <c r="D208" s="4">
        <v>31.1</v>
      </c>
      <c r="E208" s="4">
        <v>35.173164367675803</v>
      </c>
      <c r="F208" s="4">
        <v>40.299999999999997</v>
      </c>
      <c r="G208" s="4">
        <v>39.822303771972699</v>
      </c>
      <c r="H208" s="4">
        <v>43</v>
      </c>
      <c r="I208" s="4">
        <f t="shared" si="3"/>
        <v>37.879093627929699</v>
      </c>
    </row>
    <row r="209" spans="1:9" x14ac:dyDescent="0.25">
      <c r="A209" s="3" t="s">
        <v>254</v>
      </c>
      <c r="B209" s="3" t="s">
        <v>386</v>
      </c>
      <c r="C209" s="3">
        <f>VLOOKUP(A209,'GDP Per Capita'!$A$2:$C$211,3,FALSE)</f>
        <v>1</v>
      </c>
      <c r="D209" s="4">
        <v>33.700000000000003</v>
      </c>
      <c r="E209" s="4">
        <v>39.676227569580099</v>
      </c>
      <c r="F209" s="4">
        <v>40.144283294677699</v>
      </c>
      <c r="G209" s="4">
        <v>40.616359710693402</v>
      </c>
      <c r="H209" s="4">
        <v>41.089107513427699</v>
      </c>
      <c r="I209" s="4">
        <f t="shared" si="3"/>
        <v>39.045195617675788</v>
      </c>
    </row>
  </sheetData>
  <autoFilter ref="A1:I209" xr:uid="{B445BDE3-0573-49AC-837F-CE450010E650}"/>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00553-FD28-482C-8D52-D94B30DABA5B}">
  <dimension ref="A1:L159"/>
  <sheetViews>
    <sheetView showGridLines="0" topLeftCell="A6" zoomScaleNormal="100" workbookViewId="0">
      <selection activeCell="A20" sqref="A20"/>
    </sheetView>
  </sheetViews>
  <sheetFormatPr defaultRowHeight="15" x14ac:dyDescent="0.25"/>
  <cols>
    <col min="1" max="1" width="46.85546875" bestFit="1" customWidth="1"/>
    <col min="2" max="2" width="14.140625" bestFit="1" customWidth="1"/>
    <col min="3" max="3" width="14.42578125" style="6" bestFit="1" customWidth="1"/>
    <col min="4" max="8" width="9.5703125" style="6" bestFit="1" customWidth="1"/>
    <col min="9" max="9" width="15.28515625" style="6" bestFit="1" customWidth="1"/>
  </cols>
  <sheetData>
    <row r="1" spans="1:12" ht="16.5" thickBot="1" x14ac:dyDescent="0.3">
      <c r="A1" s="7" t="s">
        <v>245</v>
      </c>
      <c r="B1" s="7" t="s">
        <v>105</v>
      </c>
      <c r="C1" s="1" t="s">
        <v>426</v>
      </c>
      <c r="D1" s="1" t="s">
        <v>463</v>
      </c>
      <c r="E1" s="1" t="s">
        <v>464</v>
      </c>
      <c r="F1" s="1" t="s">
        <v>465</v>
      </c>
      <c r="G1" s="1" t="s">
        <v>466</v>
      </c>
      <c r="H1" s="1" t="s">
        <v>467</v>
      </c>
      <c r="I1" s="1" t="s">
        <v>468</v>
      </c>
    </row>
    <row r="2" spans="1:12" ht="15.75" x14ac:dyDescent="0.25">
      <c r="A2" s="3" t="s">
        <v>10</v>
      </c>
      <c r="B2" s="3" t="s">
        <v>345</v>
      </c>
      <c r="C2" s="6">
        <f>VLOOKUP(A2,'GDP Per Capita'!$A$2:$C$211,3,FALSE)</f>
        <v>1</v>
      </c>
      <c r="D2" s="6">
        <v>21.5</v>
      </c>
      <c r="E2" s="6">
        <v>22.2</v>
      </c>
      <c r="F2" s="6">
        <v>23</v>
      </c>
      <c r="G2" s="6">
        <v>23.4</v>
      </c>
      <c r="H2" s="6">
        <v>25.6</v>
      </c>
      <c r="I2" s="6">
        <v>23.139999999999997</v>
      </c>
    </row>
    <row r="3" spans="1:12" ht="15.75" x14ac:dyDescent="0.25">
      <c r="A3" s="3" t="s">
        <v>188</v>
      </c>
      <c r="B3" s="3" t="s">
        <v>166</v>
      </c>
      <c r="C3" s="6">
        <f>VLOOKUP(A3,'GDP Per Capita'!$A$2:$C$211,3,FALSE)</f>
        <v>1</v>
      </c>
      <c r="D3" s="6">
        <v>14.5</v>
      </c>
      <c r="E3" s="6">
        <v>15.4</v>
      </c>
      <c r="F3" s="6">
        <v>15.4</v>
      </c>
      <c r="G3" s="6">
        <v>15.5</v>
      </c>
      <c r="H3" s="6">
        <v>17.3</v>
      </c>
      <c r="I3" s="6">
        <v>15.62</v>
      </c>
    </row>
    <row r="4" spans="1:12" ht="15.75" x14ac:dyDescent="0.25">
      <c r="A4" s="3" t="s">
        <v>117</v>
      </c>
      <c r="B4" s="3" t="s">
        <v>406</v>
      </c>
      <c r="C4" s="6">
        <f>VLOOKUP(A4,'GDP Per Capita'!$A$2:$C$211,3,FALSE)</f>
        <v>1</v>
      </c>
      <c r="D4" s="6">
        <v>4.7</v>
      </c>
      <c r="E4" s="6">
        <v>4.3</v>
      </c>
      <c r="F4" s="6">
        <v>4.0999999999999996</v>
      </c>
      <c r="G4" s="6">
        <v>4</v>
      </c>
      <c r="H4" s="6">
        <v>3.9</v>
      </c>
      <c r="I4" s="6">
        <v>4.2</v>
      </c>
    </row>
    <row r="5" spans="1:12" ht="15.75" x14ac:dyDescent="0.25">
      <c r="A5" s="3" t="s">
        <v>287</v>
      </c>
      <c r="B5" s="3" t="s">
        <v>301</v>
      </c>
      <c r="C5" s="6">
        <f>VLOOKUP(A5,'GDP Per Capita'!$A$2:$C$211,3,FALSE)</f>
        <v>2</v>
      </c>
      <c r="D5" s="6">
        <v>2.7</v>
      </c>
      <c r="E5" s="6">
        <v>2.9</v>
      </c>
      <c r="F5" s="6">
        <v>3.2</v>
      </c>
      <c r="G5" s="6">
        <v>3.4</v>
      </c>
      <c r="H5" s="6">
        <v>3.7</v>
      </c>
      <c r="I5" s="6">
        <v>3.1800000000000006</v>
      </c>
    </row>
    <row r="6" spans="1:12" ht="15.75" x14ac:dyDescent="0.25">
      <c r="A6" s="3" t="s">
        <v>124</v>
      </c>
      <c r="B6" s="3" t="s">
        <v>55</v>
      </c>
      <c r="C6" s="6">
        <f>VLOOKUP(A6,'GDP Per Capita'!$A$2:$C$211,3,FALSE)</f>
        <v>1</v>
      </c>
      <c r="D6" s="6">
        <v>2.5</v>
      </c>
      <c r="E6" s="6">
        <v>2.6</v>
      </c>
      <c r="F6" s="6">
        <v>3.1</v>
      </c>
      <c r="G6" s="6">
        <v>3.5</v>
      </c>
      <c r="H6" s="6">
        <v>3.9</v>
      </c>
      <c r="I6" s="6">
        <v>3.12</v>
      </c>
    </row>
    <row r="7" spans="1:12" ht="15.75" x14ac:dyDescent="0.25">
      <c r="A7" s="3" t="s">
        <v>203</v>
      </c>
      <c r="B7" s="3" t="s">
        <v>400</v>
      </c>
      <c r="C7" s="6">
        <f>VLOOKUP(A7,'GDP Per Capita'!$A$2:$C$211,3,FALSE)</f>
        <v>1</v>
      </c>
      <c r="D7" s="6">
        <v>2.8</v>
      </c>
      <c r="E7" s="6">
        <v>2.8</v>
      </c>
      <c r="F7" s="6">
        <v>3.1</v>
      </c>
      <c r="G7" s="6">
        <v>3.2</v>
      </c>
      <c r="H7" s="6">
        <v>3.4</v>
      </c>
      <c r="I7" s="6">
        <v>3.0599999999999996</v>
      </c>
    </row>
    <row r="8" spans="1:12" ht="15.75" x14ac:dyDescent="0.25">
      <c r="A8" s="3" t="s">
        <v>37</v>
      </c>
      <c r="B8" s="3" t="s">
        <v>320</v>
      </c>
      <c r="C8" s="6">
        <f>VLOOKUP(A8,'GDP Per Capita'!$A$2:$C$211,3,FALSE)</f>
        <v>2</v>
      </c>
      <c r="D8" s="6">
        <v>2.5</v>
      </c>
      <c r="E8" s="6">
        <v>2.5</v>
      </c>
      <c r="F8" s="6">
        <v>2.5</v>
      </c>
      <c r="G8" s="6">
        <v>2.5</v>
      </c>
      <c r="H8" s="6">
        <v>2.5</v>
      </c>
      <c r="I8" s="6">
        <v>2.5</v>
      </c>
      <c r="K8" s="6">
        <v>1</v>
      </c>
      <c r="L8" s="12">
        <f>AVERAGEIF($C$2:$C$159,1,$I$2:$I$159)</f>
        <v>11.222857142857139</v>
      </c>
    </row>
    <row r="9" spans="1:12" ht="15.75" x14ac:dyDescent="0.25">
      <c r="A9" s="3" t="s">
        <v>85</v>
      </c>
      <c r="B9" s="3" t="s">
        <v>252</v>
      </c>
      <c r="C9" s="6">
        <f>VLOOKUP(A9,'GDP Per Capita'!$A$2:$C$211,3,FALSE)</f>
        <v>2</v>
      </c>
      <c r="D9" s="6">
        <v>2.5</v>
      </c>
      <c r="E9" s="6">
        <v>2.5</v>
      </c>
      <c r="F9" s="6">
        <v>2.5</v>
      </c>
      <c r="G9" s="6">
        <v>2.5</v>
      </c>
      <c r="H9" s="6">
        <v>2.5</v>
      </c>
      <c r="I9" s="6">
        <v>2.5</v>
      </c>
      <c r="K9" s="6">
        <v>2</v>
      </c>
      <c r="L9" s="12">
        <f>AVERAGEIF($C$2:$C$159,2,$I$2:$I$159)</f>
        <v>2.7448275862068963</v>
      </c>
    </row>
    <row r="10" spans="1:12" ht="15.75" x14ac:dyDescent="0.25">
      <c r="A10" s="3" t="s">
        <v>269</v>
      </c>
      <c r="B10" s="3" t="s">
        <v>334</v>
      </c>
      <c r="C10" s="6">
        <f>VLOOKUP(A10,'GDP Per Capita'!$A$2:$C$211,3,FALSE)</f>
        <v>1</v>
      </c>
      <c r="D10" s="6">
        <v>2.5</v>
      </c>
      <c r="E10" s="6">
        <v>2.5</v>
      </c>
      <c r="F10" s="6">
        <v>2.5</v>
      </c>
      <c r="G10" s="6">
        <v>2.5</v>
      </c>
      <c r="H10" s="6">
        <v>2.5</v>
      </c>
      <c r="I10" s="6">
        <v>2.5</v>
      </c>
      <c r="K10" s="6">
        <v>3</v>
      </c>
      <c r="L10" s="12">
        <f>AVERAGEIF($C$2:$C$159,3,$I$2:$I$159)</f>
        <v>2.5</v>
      </c>
    </row>
    <row r="11" spans="1:12" ht="15.75" x14ac:dyDescent="0.25">
      <c r="A11" s="3" t="s">
        <v>226</v>
      </c>
      <c r="B11" s="3" t="s">
        <v>392</v>
      </c>
      <c r="C11" s="6">
        <f>VLOOKUP(A11,'GDP Per Capita'!$A$2:$C$211,3,FALSE)</f>
        <v>2</v>
      </c>
      <c r="D11" s="6">
        <v>2.5</v>
      </c>
      <c r="E11" s="6">
        <v>2.5</v>
      </c>
      <c r="F11" s="6">
        <v>2.5</v>
      </c>
      <c r="G11" s="6">
        <v>2.5</v>
      </c>
      <c r="H11" s="6">
        <v>2.5</v>
      </c>
      <c r="I11" s="6">
        <v>2.5</v>
      </c>
      <c r="K11" s="6"/>
    </row>
    <row r="12" spans="1:12" ht="15.75" x14ac:dyDescent="0.25">
      <c r="A12" s="3" t="s">
        <v>422</v>
      </c>
      <c r="B12" s="3" t="s">
        <v>162</v>
      </c>
      <c r="C12" s="6">
        <f>VLOOKUP(A12,'GDP Per Capita'!$A$2:$C$211,3,FALSE)</f>
        <v>1</v>
      </c>
      <c r="D12" s="6">
        <v>7.3</v>
      </c>
      <c r="E12" s="6">
        <v>7.3</v>
      </c>
      <c r="F12" s="6">
        <v>7.2</v>
      </c>
      <c r="G12" s="6">
        <v>7.3</v>
      </c>
      <c r="H12" s="6">
        <v>7.6</v>
      </c>
      <c r="I12" s="6">
        <v>7.3400000000000007</v>
      </c>
      <c r="K12" s="6"/>
    </row>
    <row r="13" spans="1:12" ht="15.75" x14ac:dyDescent="0.25">
      <c r="A13" s="3" t="s">
        <v>35</v>
      </c>
      <c r="B13" s="3" t="s">
        <v>311</v>
      </c>
      <c r="C13" s="6">
        <f>VLOOKUP(A13,'GDP Per Capita'!$A$2:$C$211,3,FALSE)</f>
        <v>1</v>
      </c>
      <c r="D13" s="6">
        <v>12</v>
      </c>
      <c r="E13" s="6">
        <v>12.3</v>
      </c>
      <c r="F13" s="6">
        <v>12.4</v>
      </c>
      <c r="G13" s="6">
        <v>12.7</v>
      </c>
      <c r="H13" s="6">
        <v>14.4</v>
      </c>
      <c r="I13" s="6">
        <v>12.760000000000002</v>
      </c>
    </row>
    <row r="14" spans="1:12" ht="15.75" x14ac:dyDescent="0.25">
      <c r="A14" s="3" t="s">
        <v>340</v>
      </c>
      <c r="B14" s="3" t="s">
        <v>138</v>
      </c>
      <c r="C14" s="6">
        <f>VLOOKUP(A14,'GDP Per Capita'!$A$2:$C$211,3,FALSE)</f>
        <v>1</v>
      </c>
      <c r="D14" s="6">
        <v>14</v>
      </c>
      <c r="E14" s="6">
        <v>13.3</v>
      </c>
      <c r="F14" s="6">
        <v>12.5</v>
      </c>
      <c r="G14" s="6">
        <v>10.8</v>
      </c>
      <c r="H14" s="6">
        <v>9.6999999999999993</v>
      </c>
      <c r="I14" s="6">
        <v>12.059999999999999</v>
      </c>
    </row>
    <row r="15" spans="1:12" ht="15.75" x14ac:dyDescent="0.25">
      <c r="A15" s="3" t="s">
        <v>413</v>
      </c>
      <c r="B15" s="3" t="s">
        <v>45</v>
      </c>
      <c r="C15" s="6">
        <f>VLOOKUP(A15,'GDP Per Capita'!$A$2:$C$211,3,FALSE)</f>
        <v>1</v>
      </c>
      <c r="D15" s="6">
        <v>3.4</v>
      </c>
      <c r="E15" s="6">
        <v>3.6</v>
      </c>
      <c r="F15" s="6">
        <v>3.1</v>
      </c>
      <c r="G15" s="6">
        <v>2.8</v>
      </c>
      <c r="H15" s="6">
        <v>3</v>
      </c>
      <c r="I15" s="6">
        <v>3.1799999999999997</v>
      </c>
    </row>
    <row r="16" spans="1:12" ht="15.75" x14ac:dyDescent="0.25">
      <c r="A16" s="3" t="s">
        <v>65</v>
      </c>
      <c r="B16" s="3" t="s">
        <v>153</v>
      </c>
      <c r="C16" s="6">
        <f>VLOOKUP(A16,'GDP Per Capita'!$A$2:$C$211,3,FALSE)</f>
        <v>1</v>
      </c>
      <c r="D16" s="6">
        <v>2.5</v>
      </c>
      <c r="E16" s="6">
        <v>2.5</v>
      </c>
      <c r="F16" s="6">
        <v>2.5</v>
      </c>
      <c r="G16" s="6">
        <v>2.5</v>
      </c>
      <c r="H16" s="6">
        <v>2.5</v>
      </c>
      <c r="I16" s="6">
        <v>2.5</v>
      </c>
    </row>
    <row r="17" spans="1:9" ht="15.75" x14ac:dyDescent="0.25">
      <c r="A17" s="3" t="s">
        <v>58</v>
      </c>
      <c r="B17" s="3" t="s">
        <v>107</v>
      </c>
      <c r="C17" s="6">
        <f>VLOOKUP(A17,'GDP Per Capita'!$A$2:$C$211,3,FALSE)</f>
        <v>1</v>
      </c>
      <c r="D17" s="6">
        <v>2.5</v>
      </c>
      <c r="E17" s="6">
        <v>2.5</v>
      </c>
      <c r="F17" s="6">
        <v>2.5</v>
      </c>
      <c r="G17" s="6">
        <v>2.5</v>
      </c>
      <c r="H17" s="6">
        <v>2.5</v>
      </c>
      <c r="I17" s="6">
        <v>2.5</v>
      </c>
    </row>
    <row r="18" spans="1:9" ht="15.75" x14ac:dyDescent="0.25">
      <c r="A18" s="3" t="s">
        <v>290</v>
      </c>
      <c r="B18" s="3" t="s">
        <v>214</v>
      </c>
      <c r="C18" s="6">
        <f>VLOOKUP(A18,'GDP Per Capita'!$A$2:$C$211,3,FALSE)</f>
        <v>1</v>
      </c>
      <c r="D18" s="6">
        <v>7.7</v>
      </c>
      <c r="E18" s="6">
        <v>7.2</v>
      </c>
      <c r="F18" s="6">
        <v>6.7</v>
      </c>
      <c r="G18" s="6">
        <v>6.2</v>
      </c>
      <c r="H18" s="6">
        <v>5.9</v>
      </c>
      <c r="I18" s="6">
        <v>6.74</v>
      </c>
    </row>
    <row r="19" spans="1:9" ht="15.75" x14ac:dyDescent="0.25">
      <c r="A19" s="3" t="s">
        <v>362</v>
      </c>
      <c r="B19" s="3" t="s">
        <v>270</v>
      </c>
      <c r="C19" s="6">
        <f>VLOOKUP(A19,'GDP Per Capita'!$A$2:$C$211,3,FALSE)</f>
        <v>1</v>
      </c>
      <c r="D19" s="6">
        <v>14.3</v>
      </c>
      <c r="E19" s="6">
        <v>13.1</v>
      </c>
      <c r="F19" s="6">
        <v>12.5</v>
      </c>
      <c r="G19" s="6">
        <v>12.6</v>
      </c>
      <c r="H19" s="6">
        <v>12.6</v>
      </c>
      <c r="I19" s="6">
        <v>13.02</v>
      </c>
    </row>
    <row r="20" spans="1:9" ht="15.75" x14ac:dyDescent="0.25">
      <c r="A20" s="3" t="s">
        <v>83</v>
      </c>
      <c r="B20" s="3" t="s">
        <v>9</v>
      </c>
      <c r="C20" s="6">
        <f>VLOOKUP(A20,'GDP Per Capita'!$A$2:$C$211,3,FALSE)</f>
        <v>1</v>
      </c>
      <c r="D20" s="6">
        <v>2.5</v>
      </c>
      <c r="E20" s="6">
        <v>2.5</v>
      </c>
      <c r="F20" s="6">
        <v>2.5</v>
      </c>
      <c r="G20" s="6">
        <v>2.5</v>
      </c>
      <c r="H20" s="6">
        <v>2.5</v>
      </c>
      <c r="I20" s="6">
        <v>2.5</v>
      </c>
    </row>
    <row r="21" spans="1:9" ht="15.75" x14ac:dyDescent="0.25">
      <c r="A21" s="3" t="s">
        <v>24</v>
      </c>
      <c r="B21" s="3" t="s">
        <v>384</v>
      </c>
      <c r="C21" s="6">
        <f>VLOOKUP(A21,'GDP Per Capita'!$A$2:$C$211,3,FALSE)</f>
        <v>1</v>
      </c>
      <c r="D21" s="6">
        <v>4.3</v>
      </c>
      <c r="E21" s="6">
        <v>4.3</v>
      </c>
      <c r="F21" s="6">
        <v>4.3</v>
      </c>
      <c r="G21" s="6">
        <v>4.2</v>
      </c>
      <c r="H21" s="6">
        <v>4.0999999999999996</v>
      </c>
      <c r="I21" s="6">
        <v>4.2399999999999993</v>
      </c>
    </row>
    <row r="22" spans="1:9" ht="15.75" x14ac:dyDescent="0.25">
      <c r="A22" s="3" t="s">
        <v>297</v>
      </c>
      <c r="B22" s="3" t="s">
        <v>125</v>
      </c>
      <c r="C22" s="6">
        <f>VLOOKUP(A22,'GDP Per Capita'!$A$2:$C$211,3,FALSE)</f>
        <v>2</v>
      </c>
      <c r="D22" s="6">
        <v>2.5</v>
      </c>
      <c r="E22" s="6">
        <v>2.5</v>
      </c>
      <c r="F22" s="6">
        <v>2.5</v>
      </c>
      <c r="G22" s="6">
        <v>2.5</v>
      </c>
      <c r="H22" s="6">
        <v>2.5</v>
      </c>
      <c r="I22" s="6">
        <v>2.5</v>
      </c>
    </row>
    <row r="23" spans="1:9" ht="15.75" x14ac:dyDescent="0.25">
      <c r="A23" s="3" t="s">
        <v>365</v>
      </c>
      <c r="B23" s="3" t="s">
        <v>71</v>
      </c>
      <c r="C23" s="6">
        <f>VLOOKUP(A23,'GDP Per Capita'!$A$2:$C$211,3,FALSE)</f>
        <v>1</v>
      </c>
      <c r="D23" s="6">
        <v>26.4</v>
      </c>
      <c r="E23" s="6">
        <v>27.7</v>
      </c>
      <c r="F23" s="6">
        <v>28.9</v>
      </c>
      <c r="G23" s="6">
        <v>29.5</v>
      </c>
      <c r="H23" s="6">
        <v>29.3</v>
      </c>
      <c r="I23" s="6">
        <v>28.360000000000003</v>
      </c>
    </row>
    <row r="24" spans="1:9" ht="15.75" x14ac:dyDescent="0.25">
      <c r="A24" s="3" t="s">
        <v>207</v>
      </c>
      <c r="B24" s="3" t="s">
        <v>142</v>
      </c>
      <c r="C24" s="6">
        <f>VLOOKUP(A24,'GDP Per Capita'!$A$2:$C$211,3,FALSE)</f>
        <v>1</v>
      </c>
      <c r="D24" s="6">
        <v>49.9</v>
      </c>
      <c r="E24" s="6">
        <v>48.6</v>
      </c>
      <c r="F24" s="6">
        <v>46.1</v>
      </c>
      <c r="G24" s="6">
        <v>46.7</v>
      </c>
      <c r="H24" s="6">
        <v>48.2</v>
      </c>
      <c r="I24" s="6">
        <v>47.9</v>
      </c>
    </row>
    <row r="25" spans="1:9" ht="15.75" x14ac:dyDescent="0.25">
      <c r="A25" s="3" t="s">
        <v>205</v>
      </c>
      <c r="B25" s="3" t="s">
        <v>244</v>
      </c>
      <c r="C25" s="6">
        <f>VLOOKUP(A25,'GDP Per Capita'!$A$2:$C$211,3,FALSE)</f>
        <v>2</v>
      </c>
      <c r="D25" s="6">
        <v>2.5</v>
      </c>
      <c r="E25" s="6">
        <v>2.5</v>
      </c>
      <c r="F25" s="6">
        <v>2.5</v>
      </c>
      <c r="G25" s="6">
        <v>2.5</v>
      </c>
      <c r="H25" s="6">
        <v>2.5</v>
      </c>
      <c r="I25" s="6">
        <v>2.5</v>
      </c>
    </row>
    <row r="26" spans="1:9" ht="15.75" x14ac:dyDescent="0.25">
      <c r="A26" s="3" t="s">
        <v>54</v>
      </c>
      <c r="B26" s="3" t="s">
        <v>92</v>
      </c>
      <c r="C26" s="6">
        <f>VLOOKUP(A26,'GDP Per Capita'!$A$2:$C$211,3,FALSE)</f>
        <v>3</v>
      </c>
      <c r="D26" s="6">
        <v>2.5</v>
      </c>
      <c r="E26" s="6">
        <v>2.5</v>
      </c>
      <c r="F26" s="6">
        <v>2.5</v>
      </c>
      <c r="G26" s="6">
        <v>2.5</v>
      </c>
      <c r="H26" s="6">
        <v>2.5</v>
      </c>
      <c r="I26" s="6">
        <v>2.5</v>
      </c>
    </row>
    <row r="27" spans="1:9" ht="15.75" x14ac:dyDescent="0.25">
      <c r="A27" s="3" t="s">
        <v>4</v>
      </c>
      <c r="B27" s="3" t="s">
        <v>262</v>
      </c>
      <c r="C27" s="6">
        <f>VLOOKUP(A27,'GDP Per Capita'!$A$2:$C$211,3,FALSE)</f>
        <v>1</v>
      </c>
      <c r="D27" s="6">
        <v>3</v>
      </c>
      <c r="E27" s="6">
        <v>3.1</v>
      </c>
      <c r="F27" s="6">
        <v>3</v>
      </c>
      <c r="G27" s="6">
        <v>3</v>
      </c>
      <c r="H27" s="6">
        <v>3.4</v>
      </c>
      <c r="I27" s="6">
        <v>3.1</v>
      </c>
    </row>
    <row r="28" spans="1:9" ht="15.75" x14ac:dyDescent="0.25">
      <c r="A28" s="3" t="s">
        <v>347</v>
      </c>
      <c r="B28" s="3" t="s">
        <v>12</v>
      </c>
      <c r="C28" s="6">
        <f>VLOOKUP(A28,'GDP Per Capita'!$A$2:$C$211,3,FALSE)</f>
        <v>1</v>
      </c>
      <c r="D28" s="6">
        <v>2.5</v>
      </c>
      <c r="E28" s="6">
        <v>2.5</v>
      </c>
      <c r="F28" s="6">
        <v>2.5</v>
      </c>
      <c r="G28" s="6">
        <v>2.5</v>
      </c>
      <c r="H28" s="6">
        <v>2.5</v>
      </c>
      <c r="I28" s="6">
        <v>2.5</v>
      </c>
    </row>
    <row r="29" spans="1:9" ht="15.75" x14ac:dyDescent="0.25">
      <c r="A29" s="3" t="s">
        <v>389</v>
      </c>
      <c r="B29" s="3" t="s">
        <v>259</v>
      </c>
      <c r="C29" s="6">
        <f>VLOOKUP(A29,'GDP Per Capita'!$A$2:$C$211,3,FALSE)</f>
        <v>1</v>
      </c>
      <c r="D29" s="6">
        <v>16.5</v>
      </c>
      <c r="E29" s="6">
        <v>15.5</v>
      </c>
      <c r="F29" s="6">
        <v>15</v>
      </c>
      <c r="G29" s="6">
        <v>14.9</v>
      </c>
      <c r="H29" s="6">
        <v>14.9</v>
      </c>
      <c r="I29" s="6">
        <v>15.36</v>
      </c>
    </row>
    <row r="30" spans="1:9" ht="15.75" x14ac:dyDescent="0.25">
      <c r="A30" s="3" t="s">
        <v>279</v>
      </c>
      <c r="B30" s="3" t="s">
        <v>2</v>
      </c>
      <c r="C30" s="6">
        <f>VLOOKUP(A30,'GDP Per Capita'!$A$2:$C$211,3,FALSE)</f>
        <v>1</v>
      </c>
      <c r="D30" s="6">
        <v>5.4</v>
      </c>
      <c r="E30" s="6">
        <v>5.5</v>
      </c>
      <c r="F30" s="6">
        <v>5.6</v>
      </c>
      <c r="G30" s="6">
        <v>5.6</v>
      </c>
      <c r="H30" s="6">
        <v>5.3</v>
      </c>
      <c r="I30" s="6">
        <v>5.48</v>
      </c>
    </row>
    <row r="31" spans="1:9" ht="15.75" x14ac:dyDescent="0.25">
      <c r="A31" s="3" t="s">
        <v>249</v>
      </c>
      <c r="B31" s="3" t="s">
        <v>364</v>
      </c>
      <c r="C31" s="6">
        <f>VLOOKUP(A31,'GDP Per Capita'!$A$2:$C$211,3,FALSE)</f>
        <v>1</v>
      </c>
      <c r="D31" s="6">
        <v>40.1</v>
      </c>
      <c r="E31" s="6">
        <v>39.9</v>
      </c>
      <c r="F31" s="6">
        <v>40.200000000000003</v>
      </c>
      <c r="G31" s="6">
        <v>40.4</v>
      </c>
      <c r="H31" s="6">
        <v>41.7</v>
      </c>
      <c r="I31" s="6">
        <v>40.46</v>
      </c>
    </row>
    <row r="32" spans="1:9" ht="15.75" x14ac:dyDescent="0.25">
      <c r="A32" s="3" t="s">
        <v>280</v>
      </c>
      <c r="B32" s="3" t="s">
        <v>179</v>
      </c>
      <c r="C32" s="6">
        <f>VLOOKUP(A32,'GDP Per Capita'!$A$2:$C$211,3,FALSE)</f>
        <v>1</v>
      </c>
      <c r="D32" s="6">
        <v>34.1</v>
      </c>
      <c r="E32" s="6">
        <v>34.6</v>
      </c>
      <c r="F32" s="6">
        <v>36</v>
      </c>
      <c r="G32" s="6">
        <v>36.799999999999997</v>
      </c>
      <c r="H32" s="6">
        <v>37.700000000000003</v>
      </c>
      <c r="I32" s="6">
        <v>35.839999999999996</v>
      </c>
    </row>
    <row r="33" spans="1:9" ht="15.75" x14ac:dyDescent="0.25">
      <c r="A33" s="3" t="s">
        <v>176</v>
      </c>
      <c r="B33" s="3" t="s">
        <v>38</v>
      </c>
      <c r="C33" s="6">
        <f>VLOOKUP(A33,'GDP Per Capita'!$A$2:$C$211,3,FALSE)</f>
        <v>1</v>
      </c>
      <c r="D33" s="6">
        <v>6.5</v>
      </c>
      <c r="E33" s="6">
        <v>6.8</v>
      </c>
      <c r="F33" s="6">
        <v>7.1</v>
      </c>
      <c r="G33" s="6">
        <v>7.9</v>
      </c>
      <c r="H33" s="6">
        <v>8.8000000000000007</v>
      </c>
      <c r="I33" s="6">
        <v>7.419999999999999</v>
      </c>
    </row>
    <row r="34" spans="1:9" ht="15.75" x14ac:dyDescent="0.25">
      <c r="A34" s="3" t="s">
        <v>95</v>
      </c>
      <c r="B34" s="3" t="s">
        <v>171</v>
      </c>
      <c r="C34" s="6">
        <f>VLOOKUP(A34,'GDP Per Capita'!$A$2:$C$211,3,FALSE)</f>
        <v>1</v>
      </c>
      <c r="D34" s="6">
        <v>16.8</v>
      </c>
      <c r="E34" s="6">
        <v>17</v>
      </c>
      <c r="F34" s="6">
        <v>16.7</v>
      </c>
      <c r="G34" s="6">
        <v>16.2</v>
      </c>
      <c r="H34" s="6">
        <v>15.4</v>
      </c>
      <c r="I34" s="6">
        <v>16.420000000000002</v>
      </c>
    </row>
    <row r="35" spans="1:9" ht="15.75" x14ac:dyDescent="0.25">
      <c r="A35" s="3" t="s">
        <v>228</v>
      </c>
      <c r="B35" s="3" t="s">
        <v>11</v>
      </c>
      <c r="C35" s="6">
        <f>VLOOKUP(A35,'GDP Per Capita'!$A$2:$C$211,3,FALSE)</f>
        <v>1</v>
      </c>
      <c r="D35" s="6">
        <v>4.0999999999999996</v>
      </c>
      <c r="E35" s="6">
        <v>3.6</v>
      </c>
      <c r="F35" s="6">
        <v>3.1</v>
      </c>
      <c r="G35" s="6">
        <v>3</v>
      </c>
      <c r="H35" s="6">
        <v>3.1</v>
      </c>
      <c r="I35" s="6">
        <v>3.38</v>
      </c>
    </row>
    <row r="36" spans="1:9" ht="15.75" x14ac:dyDescent="0.25">
      <c r="A36" s="3" t="s">
        <v>219</v>
      </c>
      <c r="B36" s="3" t="s">
        <v>251</v>
      </c>
      <c r="C36" s="6">
        <f>VLOOKUP(A36,'GDP Per Capita'!$A$2:$C$211,3,FALSE)</f>
        <v>1</v>
      </c>
      <c r="D36" s="6">
        <v>2.5</v>
      </c>
      <c r="E36" s="6">
        <v>2.5</v>
      </c>
      <c r="F36" s="6">
        <v>2.5</v>
      </c>
      <c r="G36" s="6">
        <v>2.5</v>
      </c>
      <c r="H36" s="6">
        <v>2.5</v>
      </c>
      <c r="I36" s="6">
        <v>2.5</v>
      </c>
    </row>
    <row r="37" spans="1:9" ht="15.75" x14ac:dyDescent="0.25">
      <c r="A37" s="3" t="s">
        <v>154</v>
      </c>
      <c r="B37" s="3" t="s">
        <v>89</v>
      </c>
      <c r="C37" s="6">
        <f>VLOOKUP(A37,'GDP Per Capita'!$A$2:$C$211,3,FALSE)</f>
        <v>2</v>
      </c>
      <c r="D37" s="6">
        <v>2.5</v>
      </c>
      <c r="E37" s="6">
        <v>2.5</v>
      </c>
      <c r="F37" s="6">
        <v>2.5</v>
      </c>
      <c r="G37" s="6">
        <v>2.5</v>
      </c>
      <c r="H37" s="6">
        <v>2.5</v>
      </c>
      <c r="I37" s="6">
        <v>2.5</v>
      </c>
    </row>
    <row r="38" spans="1:9" ht="15.75" x14ac:dyDescent="0.25">
      <c r="A38" s="3" t="s">
        <v>48</v>
      </c>
      <c r="B38" s="3" t="s">
        <v>411</v>
      </c>
      <c r="C38" s="6">
        <f>VLOOKUP(A38,'GDP Per Capita'!$A$2:$C$211,3,FALSE)</f>
        <v>1</v>
      </c>
      <c r="D38" s="6">
        <v>2.5</v>
      </c>
      <c r="E38" s="6">
        <v>2.5</v>
      </c>
      <c r="F38" s="6">
        <v>2.5</v>
      </c>
      <c r="G38" s="6">
        <v>2.5</v>
      </c>
      <c r="H38" s="6">
        <v>2.5</v>
      </c>
      <c r="I38" s="6">
        <v>2.5</v>
      </c>
    </row>
    <row r="39" spans="1:9" ht="15.75" x14ac:dyDescent="0.25">
      <c r="A39" s="3" t="s">
        <v>230</v>
      </c>
      <c r="B39" s="3" t="s">
        <v>405</v>
      </c>
      <c r="C39" s="6">
        <f>VLOOKUP(A39,'GDP Per Capita'!$A$2:$C$211,3,FALSE)</f>
        <v>2</v>
      </c>
      <c r="D39" s="6">
        <v>2.5</v>
      </c>
      <c r="E39" s="6">
        <v>2.5</v>
      </c>
      <c r="F39" s="6">
        <v>2.5</v>
      </c>
      <c r="G39" s="6">
        <v>2.5</v>
      </c>
      <c r="H39" s="6">
        <v>2.5</v>
      </c>
      <c r="I39" s="6">
        <v>2.5</v>
      </c>
    </row>
    <row r="40" spans="1:9" ht="15.75" x14ac:dyDescent="0.25">
      <c r="A40" s="3" t="s">
        <v>99</v>
      </c>
      <c r="B40" s="3" t="s">
        <v>191</v>
      </c>
      <c r="C40" s="6">
        <f>VLOOKUP(A40,'GDP Per Capita'!$A$2:$C$211,3,FALSE)</f>
        <v>1</v>
      </c>
      <c r="D40" s="6">
        <v>17.5</v>
      </c>
      <c r="E40" s="6">
        <v>16.7</v>
      </c>
      <c r="F40" s="6">
        <v>16.399999999999999</v>
      </c>
      <c r="G40" s="6">
        <v>16</v>
      </c>
      <c r="H40" s="6">
        <v>16.2</v>
      </c>
      <c r="I40" s="6">
        <v>16.559999999999999</v>
      </c>
    </row>
    <row r="41" spans="1:9" ht="15.75" x14ac:dyDescent="0.25">
      <c r="A41" s="3" t="s">
        <v>100</v>
      </c>
      <c r="B41" s="3" t="s">
        <v>182</v>
      </c>
      <c r="C41" s="6">
        <f>VLOOKUP(A41,'GDP Per Capita'!$A$2:$C$211,3,FALSE)</f>
        <v>1</v>
      </c>
      <c r="D41" s="6">
        <v>5.0999999999999996</v>
      </c>
      <c r="E41" s="6">
        <v>5</v>
      </c>
      <c r="F41" s="6">
        <v>5.3</v>
      </c>
      <c r="G41" s="6">
        <v>5.5</v>
      </c>
      <c r="H41" s="6">
        <v>5.6</v>
      </c>
      <c r="I41" s="6">
        <v>5.3</v>
      </c>
    </row>
    <row r="42" spans="1:9" ht="15.75" x14ac:dyDescent="0.25">
      <c r="A42" s="3" t="s">
        <v>13</v>
      </c>
      <c r="B42" s="3" t="s">
        <v>293</v>
      </c>
      <c r="C42" s="6">
        <f>VLOOKUP(A42,'GDP Per Capita'!$A$2:$C$211,3,FALSE)</f>
        <v>2</v>
      </c>
      <c r="D42" s="6">
        <v>2.5</v>
      </c>
      <c r="E42" s="6">
        <v>2.5</v>
      </c>
      <c r="F42" s="6">
        <v>2.5</v>
      </c>
      <c r="G42" s="6">
        <v>2.5</v>
      </c>
      <c r="H42" s="6">
        <v>2.5</v>
      </c>
      <c r="I42" s="6">
        <v>2.5</v>
      </c>
    </row>
    <row r="43" spans="1:9" ht="15.75" x14ac:dyDescent="0.25">
      <c r="A43" s="3" t="s">
        <v>119</v>
      </c>
      <c r="B43" s="3" t="s">
        <v>302</v>
      </c>
      <c r="C43" s="6">
        <f>VLOOKUP(A43,'GDP Per Capita'!$A$2:$C$211,3,FALSE)</f>
        <v>1</v>
      </c>
      <c r="D43" s="6">
        <v>7.4</v>
      </c>
      <c r="E43" s="6">
        <v>6.8</v>
      </c>
      <c r="F43" s="6">
        <v>6.4</v>
      </c>
      <c r="G43" s="6">
        <v>6.7</v>
      </c>
      <c r="H43" s="6">
        <v>8.3000000000000007</v>
      </c>
      <c r="I43" s="6">
        <v>7.12</v>
      </c>
    </row>
    <row r="44" spans="1:9" ht="15.75" x14ac:dyDescent="0.25">
      <c r="A44" s="3" t="s">
        <v>397</v>
      </c>
      <c r="B44" s="3" t="s">
        <v>149</v>
      </c>
      <c r="C44" s="6">
        <f>VLOOKUP(A44,'GDP Per Capita'!$A$2:$C$211,3,FALSE)</f>
        <v>1</v>
      </c>
      <c r="D44" s="6">
        <v>2.8</v>
      </c>
      <c r="E44" s="6">
        <v>2.8</v>
      </c>
      <c r="F44" s="6">
        <v>2.7</v>
      </c>
      <c r="G44" s="6">
        <v>2.5</v>
      </c>
      <c r="H44" s="6">
        <v>2.5</v>
      </c>
      <c r="I44" s="6">
        <v>2.66</v>
      </c>
    </row>
    <row r="45" spans="1:9" ht="15.75" x14ac:dyDescent="0.25">
      <c r="A45" s="3" t="s">
        <v>420</v>
      </c>
      <c r="B45" s="3" t="s">
        <v>352</v>
      </c>
      <c r="C45" s="6">
        <f>VLOOKUP(A45,'GDP Per Capita'!$A$2:$C$211,3,FALSE)</f>
        <v>1</v>
      </c>
      <c r="D45" s="6">
        <v>9</v>
      </c>
      <c r="E45" s="6">
        <v>9.6999999999999993</v>
      </c>
      <c r="F45" s="6">
        <v>10.7</v>
      </c>
      <c r="G45" s="6">
        <v>11.2</v>
      </c>
      <c r="H45" s="6">
        <v>12.4</v>
      </c>
      <c r="I45" s="6">
        <v>10.599999999999998</v>
      </c>
    </row>
    <row r="46" spans="1:9" ht="15.75" x14ac:dyDescent="0.25">
      <c r="A46" s="3" t="s">
        <v>234</v>
      </c>
      <c r="B46" s="3" t="s">
        <v>209</v>
      </c>
      <c r="C46" s="6">
        <f>VLOOKUP(A46,'GDP Per Capita'!$A$2:$C$211,3,FALSE)</f>
        <v>1</v>
      </c>
      <c r="D46" s="6">
        <v>4.4000000000000004</v>
      </c>
      <c r="E46" s="6">
        <v>4.5999999999999996</v>
      </c>
      <c r="F46" s="6">
        <v>4.9000000000000004</v>
      </c>
      <c r="G46" s="6">
        <v>5.0999999999999996</v>
      </c>
      <c r="H46" s="6">
        <v>5.4</v>
      </c>
      <c r="I46" s="6">
        <v>4.88</v>
      </c>
    </row>
    <row r="47" spans="1:9" ht="15.75" x14ac:dyDescent="0.25">
      <c r="A47" s="3" t="s">
        <v>330</v>
      </c>
      <c r="B47" s="3" t="s">
        <v>408</v>
      </c>
      <c r="C47" s="6">
        <f>VLOOKUP(A47,'GDP Per Capita'!$A$2:$C$211,3,FALSE)</f>
        <v>2</v>
      </c>
      <c r="D47" s="6">
        <v>2.5</v>
      </c>
      <c r="E47" s="6">
        <v>2.5</v>
      </c>
      <c r="F47" s="6">
        <v>2.5</v>
      </c>
      <c r="G47" s="6">
        <v>2.5</v>
      </c>
      <c r="H47" s="6">
        <v>2.5</v>
      </c>
      <c r="I47" s="6">
        <v>2.5</v>
      </c>
    </row>
    <row r="48" spans="1:9" ht="15.75" x14ac:dyDescent="0.25">
      <c r="A48" s="3" t="s">
        <v>421</v>
      </c>
      <c r="B48" s="3" t="s">
        <v>44</v>
      </c>
      <c r="C48" s="6">
        <f>VLOOKUP(A48,'GDP Per Capita'!$A$2:$C$211,3,FALSE)</f>
        <v>1</v>
      </c>
      <c r="D48" s="6">
        <v>2.5</v>
      </c>
      <c r="E48" s="6">
        <v>2.5</v>
      </c>
      <c r="F48" s="6">
        <v>2.5</v>
      </c>
      <c r="G48" s="6">
        <v>2.5</v>
      </c>
      <c r="H48" s="6">
        <v>2.5</v>
      </c>
      <c r="I48" s="6">
        <v>2.5</v>
      </c>
    </row>
    <row r="49" spans="1:9" ht="15.75" x14ac:dyDescent="0.25">
      <c r="A49" s="3" t="s">
        <v>264</v>
      </c>
      <c r="B49" s="3" t="s">
        <v>145</v>
      </c>
      <c r="C49" s="6">
        <f>VLOOKUP(A49,'GDP Per Capita'!$A$2:$C$211,3,FALSE)</f>
        <v>1</v>
      </c>
      <c r="D49" s="6">
        <v>14.8</v>
      </c>
      <c r="E49" s="6">
        <v>13.8</v>
      </c>
      <c r="F49" s="6">
        <v>14</v>
      </c>
      <c r="G49" s="6">
        <v>14.4</v>
      </c>
      <c r="H49" s="6">
        <v>16.2</v>
      </c>
      <c r="I49" s="6">
        <v>14.64</v>
      </c>
    </row>
    <row r="50" spans="1:9" ht="15.75" x14ac:dyDescent="0.25">
      <c r="A50" s="3" t="s">
        <v>29</v>
      </c>
      <c r="B50" s="3" t="s">
        <v>148</v>
      </c>
      <c r="C50" s="6">
        <f>VLOOKUP(A50,'GDP Per Capita'!$A$2:$C$211,3,FALSE)</f>
        <v>2</v>
      </c>
      <c r="D50" s="6">
        <v>2.5</v>
      </c>
      <c r="E50" s="6">
        <v>2.5</v>
      </c>
      <c r="F50" s="6">
        <v>2.5</v>
      </c>
      <c r="G50" s="6">
        <v>2.5</v>
      </c>
      <c r="H50" s="6">
        <v>2.5</v>
      </c>
      <c r="I50" s="6">
        <v>2.5</v>
      </c>
    </row>
    <row r="51" spans="1:9" ht="15.75" x14ac:dyDescent="0.25">
      <c r="A51" s="3" t="s">
        <v>294</v>
      </c>
      <c r="B51" s="3" t="s">
        <v>283</v>
      </c>
      <c r="C51" s="6">
        <f>VLOOKUP(A51,'GDP Per Capita'!$A$2:$C$211,3,FALSE)</f>
        <v>1</v>
      </c>
      <c r="D51" s="6">
        <v>6.4</v>
      </c>
      <c r="E51" s="6">
        <v>6.3</v>
      </c>
      <c r="F51" s="6">
        <v>6.3</v>
      </c>
      <c r="G51" s="6">
        <v>5.8</v>
      </c>
      <c r="H51" s="6">
        <v>5.6</v>
      </c>
      <c r="I51" s="6">
        <v>6.08</v>
      </c>
    </row>
    <row r="52" spans="1:9" ht="15.75" x14ac:dyDescent="0.25">
      <c r="A52" s="3" t="s">
        <v>348</v>
      </c>
      <c r="B52" s="3" t="s">
        <v>204</v>
      </c>
      <c r="C52" s="6">
        <f>VLOOKUP(A52,'GDP Per Capita'!$A$2:$C$211,3,FALSE)</f>
        <v>2</v>
      </c>
      <c r="D52" s="6">
        <v>2.5</v>
      </c>
      <c r="E52" s="6">
        <v>2.5</v>
      </c>
      <c r="F52" s="6">
        <v>2.5</v>
      </c>
      <c r="G52" s="6">
        <v>2.5</v>
      </c>
      <c r="H52" s="6">
        <v>2.5</v>
      </c>
      <c r="I52" s="6">
        <v>2.5</v>
      </c>
    </row>
    <row r="53" spans="1:9" ht="15.75" x14ac:dyDescent="0.25">
      <c r="A53" s="3" t="s">
        <v>33</v>
      </c>
      <c r="B53" s="3" t="s">
        <v>258</v>
      </c>
      <c r="C53" s="6">
        <f>VLOOKUP(A53,'GDP Per Capita'!$A$2:$C$211,3,FALSE)</f>
        <v>1</v>
      </c>
      <c r="D53" s="6">
        <v>13.9</v>
      </c>
      <c r="E53" s="6">
        <v>15</v>
      </c>
      <c r="F53" s="6">
        <v>16</v>
      </c>
      <c r="G53" s="6">
        <v>16.2</v>
      </c>
      <c r="H53" s="6">
        <v>15.7</v>
      </c>
      <c r="I53" s="6">
        <v>15.36</v>
      </c>
    </row>
    <row r="54" spans="1:9" ht="15.75" x14ac:dyDescent="0.25">
      <c r="A54" s="3" t="s">
        <v>56</v>
      </c>
      <c r="B54" s="3" t="s">
        <v>195</v>
      </c>
      <c r="C54" s="6">
        <f>VLOOKUP(A54,'GDP Per Capita'!$A$2:$C$211,3,FALSE)</f>
        <v>2</v>
      </c>
      <c r="D54" s="6">
        <v>2.5</v>
      </c>
      <c r="E54" s="6">
        <v>2.5</v>
      </c>
      <c r="F54" s="6">
        <v>2.5</v>
      </c>
      <c r="G54" s="6">
        <v>2.5</v>
      </c>
      <c r="H54" s="6">
        <v>2.5</v>
      </c>
      <c r="I54" s="6">
        <v>2.5</v>
      </c>
    </row>
    <row r="55" spans="1:9" ht="15.75" x14ac:dyDescent="0.25">
      <c r="A55" s="3" t="s">
        <v>268</v>
      </c>
      <c r="B55" s="3" t="s">
        <v>42</v>
      </c>
      <c r="C55" s="6">
        <f>VLOOKUP(A55,'GDP Per Capita'!$A$2:$C$211,3,FALSE)</f>
        <v>1</v>
      </c>
      <c r="D55" s="6">
        <v>8.1</v>
      </c>
      <c r="E55" s="6">
        <v>8.3000000000000007</v>
      </c>
      <c r="F55" s="6">
        <v>8.3000000000000007</v>
      </c>
      <c r="G55" s="6">
        <v>8.1</v>
      </c>
      <c r="H55" s="6">
        <v>8.6999999999999993</v>
      </c>
      <c r="I55" s="6">
        <v>8.3000000000000007</v>
      </c>
    </row>
    <row r="56" spans="1:9" ht="15.75" x14ac:dyDescent="0.25">
      <c r="A56" s="3" t="s">
        <v>315</v>
      </c>
      <c r="B56" s="3" t="s">
        <v>223</v>
      </c>
      <c r="C56" s="6">
        <f>VLOOKUP(A56,'GDP Per Capita'!$A$2:$C$211,3,FALSE)</f>
        <v>1</v>
      </c>
      <c r="D56" s="6">
        <v>7.7</v>
      </c>
      <c r="E56" s="6">
        <v>7.6</v>
      </c>
      <c r="F56" s="6">
        <v>7.1</v>
      </c>
      <c r="G56" s="6">
        <v>6.4</v>
      </c>
      <c r="H56" s="6">
        <v>6.1</v>
      </c>
      <c r="I56" s="6">
        <v>6.9799999999999995</v>
      </c>
    </row>
    <row r="57" spans="1:9" ht="15.75" x14ac:dyDescent="0.25">
      <c r="A57" s="3" t="s">
        <v>325</v>
      </c>
      <c r="B57" s="3" t="s">
        <v>98</v>
      </c>
      <c r="C57" s="6">
        <f>VLOOKUP(A57,'GDP Per Capita'!$A$2:$C$211,3,FALSE)</f>
        <v>1</v>
      </c>
      <c r="D57" s="6">
        <v>11.3</v>
      </c>
      <c r="E57" s="6">
        <v>11.7</v>
      </c>
      <c r="F57" s="6">
        <v>11.9</v>
      </c>
      <c r="G57" s="6">
        <v>12.4</v>
      </c>
      <c r="H57" s="6">
        <v>13.6</v>
      </c>
      <c r="I57" s="6">
        <v>12.18</v>
      </c>
    </row>
    <row r="58" spans="1:9" ht="15.75" x14ac:dyDescent="0.25">
      <c r="A58" s="3" t="s">
        <v>53</v>
      </c>
      <c r="B58" s="3" t="s">
        <v>277</v>
      </c>
      <c r="C58" s="6">
        <f>VLOOKUP(A58,'GDP Per Capita'!$A$2:$C$211,3,FALSE)</f>
        <v>1</v>
      </c>
      <c r="D58" s="6">
        <v>2.5</v>
      </c>
      <c r="E58" s="6">
        <v>2.5</v>
      </c>
      <c r="F58" s="6">
        <v>2.5</v>
      </c>
      <c r="G58" s="6">
        <v>2.5</v>
      </c>
      <c r="H58" s="6">
        <v>2.5</v>
      </c>
      <c r="I58" s="6">
        <v>2.5</v>
      </c>
    </row>
    <row r="59" spans="1:9" ht="15.75" x14ac:dyDescent="0.25">
      <c r="A59" s="3" t="s">
        <v>232</v>
      </c>
      <c r="B59" s="3" t="s">
        <v>104</v>
      </c>
      <c r="C59" s="6">
        <f>VLOOKUP(A59,'GDP Per Capita'!$A$2:$C$211,3,FALSE)</f>
        <v>1</v>
      </c>
      <c r="D59" s="6">
        <v>17.3</v>
      </c>
      <c r="E59" s="6">
        <v>16.399999999999999</v>
      </c>
      <c r="F59" s="6">
        <v>16.3</v>
      </c>
      <c r="G59" s="6">
        <v>16</v>
      </c>
      <c r="H59" s="6">
        <v>16.8</v>
      </c>
      <c r="I59" s="6">
        <v>16.559999999999999</v>
      </c>
    </row>
    <row r="60" spans="1:9" ht="15.75" x14ac:dyDescent="0.25">
      <c r="A60" s="3" t="s">
        <v>368</v>
      </c>
      <c r="B60" s="3" t="s">
        <v>94</v>
      </c>
      <c r="C60" s="6">
        <f>VLOOKUP(A60,'GDP Per Capita'!$A$2:$C$211,3,FALSE)</f>
        <v>1</v>
      </c>
      <c r="D60" s="6">
        <v>6.7</v>
      </c>
      <c r="E60" s="6">
        <v>6.3</v>
      </c>
      <c r="F60" s="6">
        <v>6</v>
      </c>
      <c r="G60" s="6">
        <v>5.5</v>
      </c>
      <c r="H60" s="6">
        <v>5.2</v>
      </c>
      <c r="I60" s="6">
        <v>5.9399999999999995</v>
      </c>
    </row>
    <row r="61" spans="1:9" ht="15.75" x14ac:dyDescent="0.25">
      <c r="A61" s="3" t="s">
        <v>323</v>
      </c>
      <c r="B61" s="3" t="s">
        <v>331</v>
      </c>
      <c r="C61" s="6">
        <f>VLOOKUP(A61,'GDP Per Capita'!$A$2:$C$211,3,FALSE)</f>
        <v>2</v>
      </c>
      <c r="D61" s="6">
        <v>2.5</v>
      </c>
      <c r="E61" s="6">
        <v>2.5</v>
      </c>
      <c r="F61" s="6">
        <v>2.5</v>
      </c>
      <c r="G61" s="6">
        <v>2.5</v>
      </c>
      <c r="H61" s="6">
        <v>2.5</v>
      </c>
      <c r="I61" s="6">
        <v>2.5</v>
      </c>
    </row>
    <row r="62" spans="1:9" ht="15.75" x14ac:dyDescent="0.25">
      <c r="A62" s="3" t="s">
        <v>289</v>
      </c>
      <c r="B62" s="3" t="s">
        <v>310</v>
      </c>
      <c r="C62" s="6">
        <f>VLOOKUP(A62,'GDP Per Capita'!$A$2:$C$211,3,FALSE)</f>
        <v>1</v>
      </c>
      <c r="D62" s="6">
        <v>14.5</v>
      </c>
      <c r="E62" s="6">
        <v>13.8</v>
      </c>
      <c r="F62" s="6">
        <v>13.2</v>
      </c>
      <c r="G62" s="6">
        <v>13.1</v>
      </c>
      <c r="H62" s="6">
        <v>13.5</v>
      </c>
      <c r="I62" s="6">
        <v>13.62</v>
      </c>
    </row>
    <row r="63" spans="1:9" ht="15.75" x14ac:dyDescent="0.25">
      <c r="A63" s="3" t="s">
        <v>160</v>
      </c>
      <c r="B63" s="3" t="s">
        <v>75</v>
      </c>
      <c r="C63" s="6">
        <f>VLOOKUP(A63,'GDP Per Capita'!$A$2:$C$211,3,FALSE)</f>
        <v>1</v>
      </c>
      <c r="D63" s="6">
        <v>2.5</v>
      </c>
      <c r="E63" s="6">
        <v>2.5</v>
      </c>
      <c r="F63" s="6">
        <v>2.5</v>
      </c>
      <c r="G63" s="6">
        <v>2.5</v>
      </c>
      <c r="H63" s="6">
        <v>2.5</v>
      </c>
      <c r="I63" s="6">
        <v>2.5</v>
      </c>
    </row>
    <row r="64" spans="1:9" ht="15.75" x14ac:dyDescent="0.25">
      <c r="A64" s="3" t="s">
        <v>135</v>
      </c>
      <c r="B64" s="3" t="s">
        <v>370</v>
      </c>
      <c r="C64" s="6">
        <f>VLOOKUP(A64,'GDP Per Capita'!$A$2:$C$211,3,FALSE)</f>
        <v>1</v>
      </c>
      <c r="D64" s="6">
        <v>46.1</v>
      </c>
      <c r="E64" s="6">
        <v>46.7</v>
      </c>
      <c r="F64" s="6">
        <v>48</v>
      </c>
      <c r="G64" s="6">
        <v>47.9</v>
      </c>
      <c r="H64" s="6">
        <v>46.8</v>
      </c>
      <c r="I64" s="6">
        <v>47.1</v>
      </c>
    </row>
    <row r="65" spans="1:9" ht="15.75" x14ac:dyDescent="0.25">
      <c r="A65" s="3" t="s">
        <v>351</v>
      </c>
      <c r="B65" s="3" t="s">
        <v>64</v>
      </c>
      <c r="C65" s="6">
        <f>VLOOKUP(A65,'GDP Per Capita'!$A$2:$C$211,3,FALSE)</f>
        <v>1</v>
      </c>
      <c r="D65" s="6">
        <v>2.5</v>
      </c>
      <c r="E65" s="6">
        <v>2.5</v>
      </c>
      <c r="F65" s="6">
        <v>2.5</v>
      </c>
      <c r="G65" s="6">
        <v>2.5</v>
      </c>
      <c r="H65" s="6">
        <v>2.5</v>
      </c>
      <c r="I65" s="6">
        <v>2.5</v>
      </c>
    </row>
    <row r="66" spans="1:9" ht="15.75" x14ac:dyDescent="0.25">
      <c r="A66" s="3" t="s">
        <v>18</v>
      </c>
      <c r="B66" s="3" t="s">
        <v>67</v>
      </c>
      <c r="C66" s="6">
        <f>VLOOKUP(A66,'GDP Per Capita'!$A$2:$C$211,3,FALSE)</f>
        <v>1</v>
      </c>
      <c r="D66" s="6">
        <v>7</v>
      </c>
      <c r="E66" s="6">
        <v>6.8</v>
      </c>
      <c r="F66" s="6">
        <v>6.4</v>
      </c>
      <c r="G66" s="6">
        <v>6.4</v>
      </c>
      <c r="H66" s="6">
        <v>6.5</v>
      </c>
      <c r="I66" s="6">
        <v>6.62</v>
      </c>
    </row>
    <row r="67" spans="1:9" ht="15.75" x14ac:dyDescent="0.25">
      <c r="A67" s="3" t="s">
        <v>418</v>
      </c>
      <c r="B67" s="3" t="s">
        <v>72</v>
      </c>
      <c r="C67" s="6">
        <f>VLOOKUP(A67,'GDP Per Capita'!$A$2:$C$211,3,FALSE)</f>
        <v>1</v>
      </c>
      <c r="D67" s="6">
        <v>14.7</v>
      </c>
      <c r="E67" s="6">
        <v>14.2</v>
      </c>
      <c r="F67" s="6">
        <v>13.8</v>
      </c>
      <c r="G67" s="6">
        <v>14</v>
      </c>
      <c r="H67" s="6">
        <v>15.3</v>
      </c>
      <c r="I67" s="6">
        <v>14.4</v>
      </c>
    </row>
    <row r="68" spans="1:9" ht="15.75" x14ac:dyDescent="0.25">
      <c r="A68" s="3" t="s">
        <v>47</v>
      </c>
      <c r="B68" s="3" t="s">
        <v>403</v>
      </c>
      <c r="C68" s="6">
        <f>VLOOKUP(A68,'GDP Per Capita'!$A$2:$C$211,3,FALSE)</f>
        <v>3</v>
      </c>
      <c r="D68" s="6">
        <v>2.5</v>
      </c>
      <c r="E68" s="6">
        <v>2.5</v>
      </c>
      <c r="F68" s="6">
        <v>2.5</v>
      </c>
      <c r="G68" s="6">
        <v>2.5</v>
      </c>
      <c r="H68" s="6">
        <v>2.5</v>
      </c>
      <c r="I68" s="6">
        <v>2.5</v>
      </c>
    </row>
    <row r="69" spans="1:9" ht="15.75" x14ac:dyDescent="0.25">
      <c r="A69" s="3" t="s">
        <v>322</v>
      </c>
      <c r="B69" s="3" t="s">
        <v>292</v>
      </c>
      <c r="C69" s="6">
        <f>VLOOKUP(A69,'GDP Per Capita'!$A$2:$C$211,3,FALSE)</f>
        <v>1</v>
      </c>
      <c r="D69" s="6">
        <v>4.7</v>
      </c>
      <c r="E69" s="6">
        <v>4.9000000000000004</v>
      </c>
      <c r="F69" s="6">
        <v>5.2</v>
      </c>
      <c r="G69" s="6">
        <v>5.4</v>
      </c>
      <c r="H69" s="6">
        <v>5.5</v>
      </c>
      <c r="I69" s="6">
        <v>5.1400000000000006</v>
      </c>
    </row>
    <row r="70" spans="1:9" ht="15.75" x14ac:dyDescent="0.25">
      <c r="A70" s="3" t="s">
        <v>3</v>
      </c>
      <c r="B70" s="3" t="s">
        <v>399</v>
      </c>
      <c r="C70" s="6">
        <f>VLOOKUP(A70,'GDP Per Capita'!$A$2:$C$211,3,FALSE)</f>
        <v>1</v>
      </c>
      <c r="D70" s="6">
        <v>37.799999999999997</v>
      </c>
      <c r="E70" s="6">
        <v>38.4</v>
      </c>
      <c r="F70" s="6">
        <v>37.9</v>
      </c>
      <c r="G70" s="6">
        <v>37.4</v>
      </c>
      <c r="H70" s="6">
        <v>37.5</v>
      </c>
      <c r="I70" s="6">
        <v>37.799999999999997</v>
      </c>
    </row>
    <row r="71" spans="1:9" ht="15.75" x14ac:dyDescent="0.25">
      <c r="A71" s="3" t="s">
        <v>193</v>
      </c>
      <c r="B71" s="3" t="s">
        <v>131</v>
      </c>
      <c r="C71" s="6">
        <f>VLOOKUP(A71,'GDP Per Capita'!$A$2:$C$211,3,FALSE)</f>
        <v>2</v>
      </c>
      <c r="D71" s="6">
        <v>2.5</v>
      </c>
      <c r="E71" s="6">
        <v>2.5</v>
      </c>
      <c r="F71" s="6">
        <v>2.5</v>
      </c>
      <c r="G71" s="6">
        <v>2.5</v>
      </c>
      <c r="H71" s="6">
        <v>2.5</v>
      </c>
      <c r="I71" s="6">
        <v>2.5</v>
      </c>
    </row>
    <row r="72" spans="1:9" ht="15.75" x14ac:dyDescent="0.25">
      <c r="A72" s="3" t="s">
        <v>184</v>
      </c>
      <c r="B72" s="3" t="s">
        <v>52</v>
      </c>
      <c r="C72" s="6">
        <f>VLOOKUP(A72,'GDP Per Capita'!$A$2:$C$211,3,FALSE)</f>
        <v>2</v>
      </c>
      <c r="D72" s="6">
        <v>2.5</v>
      </c>
      <c r="E72" s="6">
        <v>2.5</v>
      </c>
      <c r="F72" s="6">
        <v>2.5</v>
      </c>
      <c r="G72" s="6">
        <v>2.5</v>
      </c>
      <c r="H72" s="6">
        <v>2.5</v>
      </c>
      <c r="I72" s="6">
        <v>2.5</v>
      </c>
    </row>
    <row r="73" spans="1:9" ht="15.75" x14ac:dyDescent="0.25">
      <c r="A73" s="3" t="s">
        <v>256</v>
      </c>
      <c r="B73" s="3" t="s">
        <v>22</v>
      </c>
      <c r="C73" s="6">
        <f>VLOOKUP(A73,'GDP Per Capita'!$A$2:$C$211,3,FALSE)</f>
        <v>2</v>
      </c>
      <c r="D73" s="6">
        <v>2.5</v>
      </c>
      <c r="E73" s="6">
        <v>2.5</v>
      </c>
      <c r="F73" s="6">
        <v>2.5</v>
      </c>
      <c r="G73" s="6">
        <v>2.5</v>
      </c>
      <c r="H73" s="6">
        <v>2.5</v>
      </c>
      <c r="I73" s="6">
        <v>2.5</v>
      </c>
    </row>
    <row r="74" spans="1:9" ht="15.75" x14ac:dyDescent="0.25">
      <c r="A74" s="3" t="s">
        <v>66</v>
      </c>
      <c r="B74" s="3" t="s">
        <v>359</v>
      </c>
      <c r="C74" s="6">
        <f>VLOOKUP(A74,'GDP Per Capita'!$A$2:$C$211,3,FALSE)</f>
        <v>1</v>
      </c>
      <c r="D74" s="6">
        <v>9.6</v>
      </c>
      <c r="E74" s="6">
        <v>9.3000000000000007</v>
      </c>
      <c r="F74" s="6">
        <v>8.8000000000000007</v>
      </c>
      <c r="G74" s="6">
        <v>7.7</v>
      </c>
      <c r="H74" s="6">
        <v>7.7</v>
      </c>
      <c r="I74" s="6">
        <v>8.620000000000001</v>
      </c>
    </row>
    <row r="75" spans="1:9" ht="15.75" x14ac:dyDescent="0.25">
      <c r="A75" s="3" t="s">
        <v>257</v>
      </c>
      <c r="B75" s="3" t="s">
        <v>14</v>
      </c>
      <c r="C75" s="6">
        <f>VLOOKUP(A75,'GDP Per Capita'!$A$2:$C$211,3,FALSE)</f>
        <v>1</v>
      </c>
      <c r="D75" s="6">
        <v>6.3</v>
      </c>
      <c r="E75" s="6">
        <v>7.1</v>
      </c>
      <c r="F75" s="6">
        <v>7.7</v>
      </c>
      <c r="G75" s="6">
        <v>8.1999999999999993</v>
      </c>
      <c r="H75" s="6">
        <v>9.5</v>
      </c>
      <c r="I75" s="6">
        <v>7.76</v>
      </c>
    </row>
    <row r="76" spans="1:9" ht="15.75" x14ac:dyDescent="0.25">
      <c r="A76" s="3" t="s">
        <v>82</v>
      </c>
      <c r="B76" s="3" t="s">
        <v>221</v>
      </c>
      <c r="C76" s="6">
        <f>VLOOKUP(A76,'GDP Per Capita'!$A$2:$C$211,3,FALSE)</f>
        <v>2</v>
      </c>
      <c r="D76" s="6">
        <v>2.5</v>
      </c>
      <c r="E76" s="6">
        <v>2.5</v>
      </c>
      <c r="F76" s="6">
        <v>2.5</v>
      </c>
      <c r="G76" s="6">
        <v>2.5</v>
      </c>
      <c r="H76" s="6">
        <v>2.5</v>
      </c>
      <c r="I76" s="6">
        <v>2.5</v>
      </c>
    </row>
    <row r="77" spans="1:9" ht="15.75" x14ac:dyDescent="0.25">
      <c r="A77" s="3" t="s">
        <v>361</v>
      </c>
      <c r="B77" s="3" t="s">
        <v>235</v>
      </c>
      <c r="C77" s="6">
        <f>VLOOKUP(A77,'GDP Per Capita'!$A$2:$C$211,3,FALSE)</f>
        <v>1</v>
      </c>
      <c r="D77" s="6">
        <v>2.5</v>
      </c>
      <c r="E77" s="6">
        <v>2.5</v>
      </c>
      <c r="F77" s="6">
        <v>2.6</v>
      </c>
      <c r="G77" s="6">
        <v>2.5</v>
      </c>
      <c r="H77" s="6">
        <v>2.5</v>
      </c>
      <c r="I77" s="6">
        <v>2.52</v>
      </c>
    </row>
    <row r="78" spans="1:9" ht="15.75" x14ac:dyDescent="0.25">
      <c r="A78" s="3" t="s">
        <v>303</v>
      </c>
      <c r="B78" s="3" t="s">
        <v>296</v>
      </c>
      <c r="C78" s="6">
        <f>VLOOKUP(A78,'GDP Per Capita'!$A$2:$C$211,3,FALSE)</f>
        <v>1</v>
      </c>
      <c r="D78" s="6">
        <v>21.5</v>
      </c>
      <c r="E78" s="6">
        <v>23.2</v>
      </c>
      <c r="F78" s="6">
        <v>24.6</v>
      </c>
      <c r="G78" s="6">
        <v>24.4</v>
      </c>
      <c r="H78" s="6">
        <v>24.8</v>
      </c>
      <c r="I78" s="6">
        <v>23.700000000000003</v>
      </c>
    </row>
    <row r="79" spans="1:9" ht="15.75" x14ac:dyDescent="0.25">
      <c r="A79" s="3" t="s">
        <v>317</v>
      </c>
      <c r="B79" s="3" t="s">
        <v>410</v>
      </c>
      <c r="C79" s="6">
        <f>VLOOKUP(A79,'GDP Per Capita'!$A$2:$C$211,3,FALSE)</f>
        <v>1</v>
      </c>
      <c r="D79" s="6">
        <v>8</v>
      </c>
      <c r="E79" s="6">
        <v>7.9</v>
      </c>
      <c r="F79" s="6">
        <v>7.7</v>
      </c>
      <c r="G79" s="6">
        <v>7.2</v>
      </c>
      <c r="H79" s="6">
        <v>7.2</v>
      </c>
      <c r="I79" s="6">
        <v>7.6</v>
      </c>
    </row>
    <row r="80" spans="1:9" ht="15.75" x14ac:dyDescent="0.25">
      <c r="A80" s="3" t="s">
        <v>192</v>
      </c>
      <c r="B80" s="3" t="s">
        <v>20</v>
      </c>
      <c r="C80" s="6">
        <f>VLOOKUP(A80,'GDP Per Capita'!$A$2:$C$211,3,FALSE)</f>
        <v>1</v>
      </c>
      <c r="D80" s="6">
        <v>8.9</v>
      </c>
      <c r="E80" s="6">
        <v>8.5</v>
      </c>
      <c r="F80" s="6">
        <v>7.7</v>
      </c>
      <c r="G80" s="6">
        <v>6.8</v>
      </c>
      <c r="H80" s="6">
        <v>6.2</v>
      </c>
      <c r="I80" s="6">
        <v>7.62</v>
      </c>
    </row>
    <row r="81" spans="1:9" ht="15.75" x14ac:dyDescent="0.25">
      <c r="A81" s="3" t="s">
        <v>180</v>
      </c>
      <c r="B81" s="3" t="s">
        <v>163</v>
      </c>
      <c r="C81" s="6">
        <f>VLOOKUP(A81,'GDP Per Capita'!$A$2:$C$211,3,FALSE)</f>
        <v>1</v>
      </c>
      <c r="D81" s="6">
        <v>3.2</v>
      </c>
      <c r="E81" s="6">
        <v>3.3</v>
      </c>
      <c r="F81" s="6">
        <v>3.5</v>
      </c>
      <c r="G81" s="6">
        <v>3.8</v>
      </c>
      <c r="H81" s="6">
        <v>4.0999999999999996</v>
      </c>
      <c r="I81" s="6">
        <v>3.5799999999999996</v>
      </c>
    </row>
    <row r="82" spans="1:9" ht="15.75" x14ac:dyDescent="0.25">
      <c r="A82" s="3" t="s">
        <v>80</v>
      </c>
      <c r="B82" s="3" t="s">
        <v>346</v>
      </c>
      <c r="C82" s="6">
        <f>VLOOKUP(A82,'GDP Per Capita'!$A$2:$C$211,3,FALSE)</f>
        <v>2</v>
      </c>
      <c r="D82" s="6">
        <v>2.5</v>
      </c>
      <c r="E82" s="6">
        <v>2.5</v>
      </c>
      <c r="F82" s="6">
        <v>2.5</v>
      </c>
      <c r="G82" s="6">
        <v>2.5</v>
      </c>
      <c r="H82" s="6">
        <v>2.5</v>
      </c>
      <c r="I82" s="6">
        <v>2.5</v>
      </c>
    </row>
    <row r="83" spans="1:9" ht="15.75" x14ac:dyDescent="0.25">
      <c r="A83" s="3" t="s">
        <v>224</v>
      </c>
      <c r="B83" s="3" t="s">
        <v>137</v>
      </c>
      <c r="C83" s="6">
        <f>VLOOKUP(A83,'GDP Per Capita'!$A$2:$C$211,3,FALSE)</f>
        <v>2</v>
      </c>
      <c r="D83" s="6">
        <v>2.5</v>
      </c>
      <c r="E83" s="6">
        <v>2.5</v>
      </c>
      <c r="F83" s="6">
        <v>2.5</v>
      </c>
      <c r="G83" s="6">
        <v>2.5</v>
      </c>
      <c r="H83" s="6">
        <v>2.5</v>
      </c>
      <c r="I83" s="6">
        <v>2.5</v>
      </c>
    </row>
    <row r="84" spans="1:9" ht="15.75" x14ac:dyDescent="0.25">
      <c r="A84" s="3" t="s">
        <v>164</v>
      </c>
      <c r="B84" s="3" t="s">
        <v>327</v>
      </c>
      <c r="C84" s="6">
        <f>VLOOKUP(A84,'GDP Per Capita'!$A$2:$C$211,3,FALSE)</f>
        <v>1</v>
      </c>
      <c r="D84" s="6">
        <v>6.7</v>
      </c>
      <c r="E84" s="6">
        <v>5.9</v>
      </c>
      <c r="F84" s="6">
        <v>5.6</v>
      </c>
      <c r="G84" s="6">
        <v>5.4</v>
      </c>
      <c r="H84" s="6">
        <v>5.3</v>
      </c>
      <c r="I84" s="6">
        <v>5.78</v>
      </c>
    </row>
    <row r="85" spans="1:9" ht="15.75" x14ac:dyDescent="0.25">
      <c r="A85" s="3" t="s">
        <v>378</v>
      </c>
      <c r="B85" s="3" t="s">
        <v>93</v>
      </c>
      <c r="C85" s="6">
        <f>VLOOKUP(A85,'GDP Per Capita'!$A$2:$C$211,3,FALSE)</f>
        <v>1</v>
      </c>
      <c r="D85" s="6">
        <v>5.9</v>
      </c>
      <c r="E85" s="6">
        <v>6.2</v>
      </c>
      <c r="F85" s="6">
        <v>6.7</v>
      </c>
      <c r="G85" s="6">
        <v>7.2</v>
      </c>
      <c r="H85" s="6">
        <v>9.3000000000000007</v>
      </c>
      <c r="I85" s="6">
        <v>7.06</v>
      </c>
    </row>
    <row r="86" spans="1:9" ht="15.75" x14ac:dyDescent="0.25">
      <c r="A86" s="3" t="s">
        <v>81</v>
      </c>
      <c r="B86" s="3" t="s">
        <v>157</v>
      </c>
      <c r="C86" s="6">
        <f>VLOOKUP(A86,'GDP Per Capita'!$A$2:$C$211,3,FALSE)</f>
        <v>1</v>
      </c>
      <c r="D86" s="6">
        <v>36.4</v>
      </c>
      <c r="E86" s="6">
        <v>36.4</v>
      </c>
      <c r="F86" s="6">
        <v>36.6</v>
      </c>
      <c r="G86" s="6">
        <v>37.5</v>
      </c>
      <c r="H86" s="6">
        <v>38.9</v>
      </c>
      <c r="I86" s="6">
        <v>37.160000000000004</v>
      </c>
    </row>
    <row r="87" spans="1:9" ht="15.75" x14ac:dyDescent="0.25">
      <c r="A87" s="3" t="s">
        <v>237</v>
      </c>
      <c r="B87" s="3" t="s">
        <v>275</v>
      </c>
      <c r="C87" s="6">
        <f>VLOOKUP(A87,'GDP Per Capita'!$A$2:$C$211,3,FALSE)</f>
        <v>1</v>
      </c>
      <c r="D87" s="6">
        <v>6.8</v>
      </c>
      <c r="E87" s="6">
        <v>6.3</v>
      </c>
      <c r="F87" s="6">
        <v>5.9</v>
      </c>
      <c r="G87" s="6">
        <v>6</v>
      </c>
      <c r="H87" s="6">
        <v>6.8</v>
      </c>
      <c r="I87" s="6">
        <v>6.36</v>
      </c>
    </row>
    <row r="88" spans="1:9" ht="15.75" x14ac:dyDescent="0.25">
      <c r="A88" s="3" t="s">
        <v>239</v>
      </c>
      <c r="B88" s="3" t="s">
        <v>229</v>
      </c>
      <c r="C88" s="6">
        <f>VLOOKUP(A88,'GDP Per Capita'!$A$2:$C$211,3,FALSE)</f>
        <v>1</v>
      </c>
      <c r="D88" s="6">
        <v>29.9</v>
      </c>
      <c r="E88" s="6">
        <v>28.3</v>
      </c>
      <c r="F88" s="6">
        <v>26</v>
      </c>
      <c r="G88" s="6">
        <v>20.8</v>
      </c>
      <c r="H88" s="6">
        <v>23.5</v>
      </c>
      <c r="I88" s="6">
        <v>25.7</v>
      </c>
    </row>
    <row r="89" spans="1:9" ht="15.75" x14ac:dyDescent="0.25">
      <c r="A89" s="3" t="s">
        <v>401</v>
      </c>
      <c r="B89" s="3" t="s">
        <v>291</v>
      </c>
      <c r="C89" s="6">
        <f>VLOOKUP(A89,'GDP Per Capita'!$A$2:$C$211,3,FALSE)</f>
        <v>1</v>
      </c>
      <c r="D89" s="6">
        <v>2.5</v>
      </c>
      <c r="E89" s="6">
        <v>2.5</v>
      </c>
      <c r="F89" s="6">
        <v>2.5</v>
      </c>
      <c r="G89" s="6">
        <v>2.5</v>
      </c>
      <c r="H89" s="6">
        <v>2.5</v>
      </c>
      <c r="I89" s="6">
        <v>2.5</v>
      </c>
    </row>
    <row r="90" spans="1:9" ht="15.75" x14ac:dyDescent="0.25">
      <c r="A90" s="3" t="s">
        <v>318</v>
      </c>
      <c r="B90" s="3" t="s">
        <v>115</v>
      </c>
      <c r="C90" s="6">
        <f>VLOOKUP(A90,'GDP Per Capita'!$A$2:$C$211,3,FALSE)</f>
        <v>3</v>
      </c>
      <c r="D90" s="6">
        <v>2.5</v>
      </c>
      <c r="E90" s="6">
        <v>2.5</v>
      </c>
      <c r="F90" s="6">
        <v>2.5</v>
      </c>
      <c r="G90" s="6">
        <v>2.5</v>
      </c>
      <c r="H90" s="6">
        <v>2.5</v>
      </c>
      <c r="I90" s="6">
        <v>2.5</v>
      </c>
    </row>
    <row r="91" spans="1:9" ht="15.75" x14ac:dyDescent="0.25">
      <c r="A91" s="3" t="s">
        <v>73</v>
      </c>
      <c r="B91" s="3" t="s">
        <v>284</v>
      </c>
      <c r="C91" s="6">
        <f>VLOOKUP(A91,'GDP Per Capita'!$A$2:$C$211,3,FALSE)</f>
        <v>1</v>
      </c>
      <c r="D91" s="6">
        <v>2.5</v>
      </c>
      <c r="E91" s="6">
        <v>2.5</v>
      </c>
      <c r="F91" s="6">
        <v>2.5</v>
      </c>
      <c r="G91" s="6">
        <v>2.5</v>
      </c>
      <c r="H91" s="6">
        <v>2.5</v>
      </c>
      <c r="I91" s="6">
        <v>2.5</v>
      </c>
    </row>
    <row r="92" spans="1:9" ht="15.75" x14ac:dyDescent="0.25">
      <c r="A92" s="3" t="s">
        <v>161</v>
      </c>
      <c r="B92" s="3" t="s">
        <v>360</v>
      </c>
      <c r="C92" s="6">
        <f>VLOOKUP(A92,'GDP Per Capita'!$A$2:$C$211,3,FALSE)</f>
        <v>2</v>
      </c>
      <c r="D92" s="6">
        <v>5.0999999999999996</v>
      </c>
      <c r="E92" s="6">
        <v>5</v>
      </c>
      <c r="F92" s="6">
        <v>4.8</v>
      </c>
      <c r="G92" s="6">
        <v>4.5</v>
      </c>
      <c r="H92" s="6">
        <v>4.3</v>
      </c>
      <c r="I92" s="6">
        <v>4.74</v>
      </c>
    </row>
    <row r="93" spans="1:9" ht="15.75" x14ac:dyDescent="0.25">
      <c r="A93" s="3" t="s">
        <v>267</v>
      </c>
      <c r="B93" s="3" t="s">
        <v>336</v>
      </c>
      <c r="C93" s="6">
        <f>VLOOKUP(A93,'GDP Per Capita'!$A$2:$C$211,3,FALSE)</f>
        <v>1</v>
      </c>
      <c r="D93" s="6">
        <v>3.8</v>
      </c>
      <c r="E93" s="6">
        <v>3.8</v>
      </c>
      <c r="F93" s="6">
        <v>3.7</v>
      </c>
      <c r="G93" s="6">
        <v>3.7</v>
      </c>
      <c r="H93" s="6">
        <v>4.2</v>
      </c>
      <c r="I93" s="6">
        <v>3.84</v>
      </c>
    </row>
    <row r="94" spans="1:9" ht="15.75" x14ac:dyDescent="0.25">
      <c r="A94" s="3" t="s">
        <v>96</v>
      </c>
      <c r="B94" s="3" t="s">
        <v>77</v>
      </c>
      <c r="C94" s="6">
        <f>VLOOKUP(A94,'GDP Per Capita'!$A$2:$C$211,3,FALSE)</f>
        <v>1</v>
      </c>
      <c r="D94" s="6">
        <v>40.200000000000003</v>
      </c>
      <c r="E94" s="6">
        <v>41.6</v>
      </c>
      <c r="F94" s="6">
        <v>42.3</v>
      </c>
      <c r="G94" s="6">
        <v>42.6</v>
      </c>
      <c r="H94" s="6">
        <v>43.2</v>
      </c>
      <c r="I94" s="6">
        <v>41.980000000000004</v>
      </c>
    </row>
    <row r="95" spans="1:9" ht="15.75" x14ac:dyDescent="0.25">
      <c r="A95" s="3" t="s">
        <v>208</v>
      </c>
      <c r="B95" s="3" t="s">
        <v>376</v>
      </c>
      <c r="C95" s="6">
        <f>VLOOKUP(A95,'GDP Per Capita'!$A$2:$C$211,3,FALSE)</f>
        <v>1</v>
      </c>
      <c r="D95" s="6">
        <v>5</v>
      </c>
      <c r="E95" s="6">
        <v>5.8</v>
      </c>
      <c r="F95" s="6">
        <v>6.1</v>
      </c>
      <c r="G95" s="6">
        <v>6.2</v>
      </c>
      <c r="H95" s="6">
        <v>7.2</v>
      </c>
      <c r="I95" s="6">
        <v>6.06</v>
      </c>
    </row>
    <row r="96" spans="1:9" ht="15.75" x14ac:dyDescent="0.25">
      <c r="A96" s="3" t="s">
        <v>50</v>
      </c>
      <c r="B96" s="3" t="s">
        <v>288</v>
      </c>
      <c r="C96" s="6">
        <f>VLOOKUP(A96,'GDP Per Capita'!$A$2:$C$211,3,FALSE)</f>
        <v>1</v>
      </c>
      <c r="D96" s="6">
        <v>3.3</v>
      </c>
      <c r="E96" s="6">
        <v>3</v>
      </c>
      <c r="F96" s="6">
        <v>2.7</v>
      </c>
      <c r="G96" s="6">
        <v>2.5</v>
      </c>
      <c r="H96" s="6">
        <v>2.7</v>
      </c>
      <c r="I96" s="6">
        <v>2.84</v>
      </c>
    </row>
    <row r="97" spans="1:9" ht="15.75" x14ac:dyDescent="0.25">
      <c r="A97" s="3" t="s">
        <v>173</v>
      </c>
      <c r="B97" s="3" t="s">
        <v>295</v>
      </c>
      <c r="C97" s="6">
        <f>VLOOKUP(A97,'GDP Per Capita'!$A$2:$C$211,3,FALSE)</f>
        <v>1</v>
      </c>
      <c r="D97" s="6">
        <v>5</v>
      </c>
      <c r="E97" s="6">
        <v>5.3</v>
      </c>
      <c r="F97" s="6">
        <v>6.3</v>
      </c>
      <c r="G97" s="6">
        <v>7.7</v>
      </c>
      <c r="H97" s="6">
        <v>10.4</v>
      </c>
      <c r="I97" s="6">
        <v>6.94</v>
      </c>
    </row>
    <row r="98" spans="1:9" ht="15.75" x14ac:dyDescent="0.25">
      <c r="A98" s="3" t="s">
        <v>316</v>
      </c>
      <c r="B98" s="3" t="s">
        <v>213</v>
      </c>
      <c r="C98" s="6">
        <f>VLOOKUP(A98,'GDP Per Capita'!$A$2:$C$211,3,FALSE)</f>
        <v>2</v>
      </c>
      <c r="D98" s="6">
        <v>2.5</v>
      </c>
      <c r="E98" s="6">
        <v>2.5</v>
      </c>
      <c r="F98" s="6">
        <v>2.5</v>
      </c>
      <c r="G98" s="6">
        <v>2.5</v>
      </c>
      <c r="H98" s="6">
        <v>2.5</v>
      </c>
      <c r="I98" s="6">
        <v>2.5</v>
      </c>
    </row>
    <row r="99" spans="1:9" ht="15.75" x14ac:dyDescent="0.25">
      <c r="A99" s="3" t="s">
        <v>62</v>
      </c>
      <c r="B99" s="3" t="s">
        <v>41</v>
      </c>
      <c r="C99" s="6">
        <f>VLOOKUP(A99,'GDP Per Capita'!$A$2:$C$211,3,FALSE)</f>
        <v>1</v>
      </c>
      <c r="D99" s="6">
        <v>8.9</v>
      </c>
      <c r="E99" s="6">
        <v>8.4</v>
      </c>
      <c r="F99" s="6">
        <v>8.1</v>
      </c>
      <c r="G99" s="6">
        <v>7.8</v>
      </c>
      <c r="H99" s="6">
        <v>7.6</v>
      </c>
      <c r="I99" s="6">
        <v>8.16</v>
      </c>
    </row>
    <row r="100" spans="1:9" ht="15.75" x14ac:dyDescent="0.25">
      <c r="A100" s="3" t="s">
        <v>186</v>
      </c>
      <c r="B100" s="3" t="s">
        <v>202</v>
      </c>
      <c r="C100" s="6">
        <f>VLOOKUP(A100,'GDP Per Capita'!$A$2:$C$211,3,FALSE)</f>
        <v>1</v>
      </c>
      <c r="D100" s="6">
        <v>2.5</v>
      </c>
      <c r="E100" s="6">
        <v>2.5</v>
      </c>
      <c r="F100" s="6">
        <v>2.5</v>
      </c>
      <c r="G100" s="6">
        <v>2.5</v>
      </c>
      <c r="H100" s="6">
        <v>2.5</v>
      </c>
      <c r="I100" s="6">
        <v>2.5</v>
      </c>
    </row>
    <row r="101" spans="1:9" ht="15.75" x14ac:dyDescent="0.25">
      <c r="A101" s="3" t="s">
        <v>393</v>
      </c>
      <c r="B101" s="3" t="s">
        <v>381</v>
      </c>
      <c r="C101" s="6">
        <f>VLOOKUP(A101,'GDP Per Capita'!$A$2:$C$211,3,FALSE)</f>
        <v>1</v>
      </c>
      <c r="D101" s="6">
        <v>8.4</v>
      </c>
      <c r="E101" s="6">
        <v>7.4</v>
      </c>
      <c r="F101" s="6">
        <v>6.3</v>
      </c>
      <c r="G101" s="6">
        <v>5.5</v>
      </c>
      <c r="H101" s="6">
        <v>4.3</v>
      </c>
      <c r="I101" s="6">
        <v>6.3800000000000008</v>
      </c>
    </row>
    <row r="102" spans="1:9" ht="15.75" x14ac:dyDescent="0.25">
      <c r="A102" s="3" t="s">
        <v>341</v>
      </c>
      <c r="B102" s="3" t="s">
        <v>122</v>
      </c>
      <c r="C102" s="6">
        <f>VLOOKUP(A102,'GDP Per Capita'!$A$2:$C$211,3,FALSE)</f>
        <v>1</v>
      </c>
      <c r="D102" s="6">
        <v>29.7</v>
      </c>
      <c r="E102" s="6">
        <v>31.5</v>
      </c>
      <c r="F102" s="6">
        <v>31.4</v>
      </c>
      <c r="G102" s="6">
        <v>31</v>
      </c>
      <c r="H102" s="6">
        <v>31.2</v>
      </c>
      <c r="I102" s="6">
        <v>30.959999999999997</v>
      </c>
    </row>
    <row r="103" spans="1:9" ht="15.75" x14ac:dyDescent="0.25">
      <c r="A103" s="3" t="s">
        <v>263</v>
      </c>
      <c r="B103" s="3" t="s">
        <v>286</v>
      </c>
      <c r="C103" s="6">
        <f>VLOOKUP(A103,'GDP Per Capita'!$A$2:$C$211,3,FALSE)</f>
        <v>1</v>
      </c>
      <c r="D103" s="6">
        <v>8.3000000000000007</v>
      </c>
      <c r="E103" s="6">
        <v>8.5</v>
      </c>
      <c r="F103" s="6">
        <v>8.6</v>
      </c>
      <c r="G103" s="6">
        <v>8.6999999999999993</v>
      </c>
      <c r="H103" s="6">
        <v>9.1</v>
      </c>
      <c r="I103" s="6">
        <v>8.6399999999999988</v>
      </c>
    </row>
    <row r="104" spans="1:9" ht="15.75" x14ac:dyDescent="0.25">
      <c r="A104" s="3" t="s">
        <v>118</v>
      </c>
      <c r="B104" s="3" t="s">
        <v>7</v>
      </c>
      <c r="C104" s="6">
        <f>VLOOKUP(A104,'GDP Per Capita'!$A$2:$C$211,3,FALSE)</f>
        <v>1</v>
      </c>
      <c r="D104" s="6">
        <v>5.6</v>
      </c>
      <c r="E104" s="6">
        <v>5.7</v>
      </c>
      <c r="F104" s="6">
        <v>5.9</v>
      </c>
      <c r="G104" s="6">
        <v>5.7</v>
      </c>
      <c r="H104" s="6">
        <v>6.2</v>
      </c>
      <c r="I104" s="6">
        <v>5.82</v>
      </c>
    </row>
    <row r="105" spans="1:9" ht="15.75" x14ac:dyDescent="0.25">
      <c r="A105" s="3" t="s">
        <v>363</v>
      </c>
      <c r="B105" s="3" t="s">
        <v>407</v>
      </c>
      <c r="C105" s="6">
        <f>VLOOKUP(A105,'GDP Per Capita'!$A$2:$C$211,3,FALSE)</f>
        <v>1</v>
      </c>
      <c r="D105" s="6">
        <v>16</v>
      </c>
      <c r="E105" s="6">
        <v>16.100000000000001</v>
      </c>
      <c r="F105" s="6">
        <v>16.5</v>
      </c>
      <c r="G105" s="6">
        <v>16.8</v>
      </c>
      <c r="H105" s="6">
        <v>17.3</v>
      </c>
      <c r="I105" s="6">
        <v>16.54</v>
      </c>
    </row>
    <row r="106" spans="1:9" ht="15.75" x14ac:dyDescent="0.25">
      <c r="A106" s="3" t="s">
        <v>197</v>
      </c>
      <c r="B106" s="3" t="s">
        <v>246</v>
      </c>
      <c r="C106" s="6">
        <f>VLOOKUP(A106,'GDP Per Capita'!$A$2:$C$211,3,FALSE)</f>
        <v>1</v>
      </c>
      <c r="D106" s="6">
        <v>3.8</v>
      </c>
      <c r="E106" s="6">
        <v>3.5</v>
      </c>
      <c r="F106" s="6">
        <v>3.4</v>
      </c>
      <c r="G106" s="6">
        <v>3.2</v>
      </c>
      <c r="H106" s="6">
        <v>3.2</v>
      </c>
      <c r="I106" s="6">
        <v>3.4199999999999995</v>
      </c>
    </row>
    <row r="107" spans="1:9" ht="15.75" x14ac:dyDescent="0.25">
      <c r="A107" s="3" t="s">
        <v>404</v>
      </c>
      <c r="B107" s="3" t="s">
        <v>116</v>
      </c>
      <c r="C107" s="6">
        <f>VLOOKUP(A107,'GDP Per Capita'!$A$2:$C$211,3,FALSE)</f>
        <v>1</v>
      </c>
      <c r="D107" s="6">
        <v>21</v>
      </c>
      <c r="E107" s="6">
        <v>20.2</v>
      </c>
      <c r="F107" s="6">
        <v>20</v>
      </c>
      <c r="G107" s="6">
        <v>19.899999999999999</v>
      </c>
      <c r="H107" s="6">
        <v>19.8</v>
      </c>
      <c r="I107" s="6">
        <v>20.18</v>
      </c>
    </row>
    <row r="108" spans="1:9" ht="15.75" x14ac:dyDescent="0.25">
      <c r="A108" s="3" t="s">
        <v>139</v>
      </c>
      <c r="B108" s="3" t="s">
        <v>146</v>
      </c>
      <c r="C108" s="6">
        <f>VLOOKUP(A108,'GDP Per Capita'!$A$2:$C$211,3,FALSE)</f>
        <v>2</v>
      </c>
      <c r="D108" s="6">
        <v>6.2</v>
      </c>
      <c r="E108" s="6">
        <v>6.5</v>
      </c>
      <c r="F108" s="6">
        <v>6.8</v>
      </c>
      <c r="G108" s="6">
        <v>7</v>
      </c>
      <c r="H108" s="6">
        <v>6.9</v>
      </c>
      <c r="I108" s="6">
        <v>6.68</v>
      </c>
    </row>
    <row r="109" spans="1:9" ht="15.75" x14ac:dyDescent="0.25">
      <c r="A109" s="3" t="s">
        <v>335</v>
      </c>
      <c r="B109" s="3" t="s">
        <v>147</v>
      </c>
      <c r="C109" s="6">
        <f>VLOOKUP(A109,'GDP Per Capita'!$A$2:$C$211,3,FALSE)</f>
        <v>1</v>
      </c>
      <c r="D109" s="6">
        <v>9.1999999999999993</v>
      </c>
      <c r="E109" s="6">
        <v>9.4</v>
      </c>
      <c r="F109" s="6">
        <v>10</v>
      </c>
      <c r="G109" s="6">
        <v>10.7</v>
      </c>
      <c r="H109" s="6">
        <v>14.6</v>
      </c>
      <c r="I109" s="6">
        <v>10.78</v>
      </c>
    </row>
    <row r="110" spans="1:9" ht="15.75" x14ac:dyDescent="0.25">
      <c r="A110" s="3" t="s">
        <v>396</v>
      </c>
      <c r="B110" s="3" t="s">
        <v>282</v>
      </c>
      <c r="C110" s="6">
        <f>VLOOKUP(A110,'GDP Per Capita'!$A$2:$C$211,3,FALSE)</f>
        <v>1</v>
      </c>
      <c r="D110" s="6">
        <v>19</v>
      </c>
      <c r="E110" s="6">
        <v>18</v>
      </c>
      <c r="F110" s="6">
        <v>17.600000000000001</v>
      </c>
      <c r="G110" s="6">
        <v>18.2</v>
      </c>
      <c r="H110" s="6">
        <v>19.3</v>
      </c>
      <c r="I110" s="6">
        <v>18.419999999999998</v>
      </c>
    </row>
    <row r="111" spans="1:9" ht="15.75" x14ac:dyDescent="0.25">
      <c r="A111" s="3" t="s">
        <v>120</v>
      </c>
      <c r="B111" s="3" t="s">
        <v>199</v>
      </c>
      <c r="C111" s="6">
        <f>VLOOKUP(A111,'GDP Per Capita'!$A$2:$C$211,3,FALSE)</f>
        <v>2</v>
      </c>
      <c r="D111" s="6">
        <v>2.5</v>
      </c>
      <c r="E111" s="6">
        <v>2.5</v>
      </c>
      <c r="F111" s="6">
        <v>2.5</v>
      </c>
      <c r="G111" s="6">
        <v>2.5</v>
      </c>
      <c r="H111" s="6">
        <v>2.5</v>
      </c>
      <c r="I111" s="6">
        <v>2.5</v>
      </c>
    </row>
    <row r="112" spans="1:9" ht="15.75" x14ac:dyDescent="0.25">
      <c r="A112" s="3" t="s">
        <v>151</v>
      </c>
      <c r="B112" s="3" t="s">
        <v>210</v>
      </c>
      <c r="C112" s="6">
        <f>VLOOKUP(A112,'GDP Per Capita'!$A$2:$C$211,3,FALSE)</f>
        <v>2</v>
      </c>
      <c r="D112" s="6">
        <v>2.5</v>
      </c>
      <c r="E112" s="6">
        <v>2.5</v>
      </c>
      <c r="F112" s="6">
        <v>2.5</v>
      </c>
      <c r="G112" s="6">
        <v>2.5</v>
      </c>
      <c r="H112" s="6">
        <v>2.5</v>
      </c>
      <c r="I112" s="6">
        <v>2.5</v>
      </c>
    </row>
    <row r="113" spans="1:9" ht="15.75" x14ac:dyDescent="0.25">
      <c r="A113" s="3" t="s">
        <v>23</v>
      </c>
      <c r="B113" s="3" t="s">
        <v>109</v>
      </c>
      <c r="C113" s="6">
        <f>VLOOKUP(A113,'GDP Per Capita'!$A$2:$C$211,3,FALSE)</f>
        <v>1</v>
      </c>
      <c r="D113" s="6">
        <v>5.3</v>
      </c>
      <c r="E113" s="6">
        <v>4.5</v>
      </c>
      <c r="F113" s="6">
        <v>4.2</v>
      </c>
      <c r="G113" s="6">
        <v>4.3</v>
      </c>
      <c r="H113" s="6">
        <v>4.8</v>
      </c>
      <c r="I113" s="6">
        <v>4.62</v>
      </c>
    </row>
    <row r="114" spans="1:9" ht="15.75" x14ac:dyDescent="0.25">
      <c r="A114" s="3" t="s">
        <v>189</v>
      </c>
      <c r="B114" s="3" t="s">
        <v>101</v>
      </c>
      <c r="C114" s="6">
        <f>VLOOKUP(A114,'GDP Per Capita'!$A$2:$C$211,3,FALSE)</f>
        <v>2</v>
      </c>
      <c r="D114" s="6">
        <v>2.5</v>
      </c>
      <c r="E114" s="6">
        <v>2.5</v>
      </c>
      <c r="F114" s="6">
        <v>2.5</v>
      </c>
      <c r="G114" s="6">
        <v>2.5</v>
      </c>
      <c r="H114" s="6">
        <v>2.5</v>
      </c>
      <c r="I114" s="6">
        <v>2.5</v>
      </c>
    </row>
    <row r="115" spans="1:9" ht="15.75" x14ac:dyDescent="0.25">
      <c r="A115" s="3" t="s">
        <v>59</v>
      </c>
      <c r="B115" s="3" t="s">
        <v>84</v>
      </c>
      <c r="C115" s="6">
        <f>VLOOKUP(A115,'GDP Per Capita'!$A$2:$C$211,3,FALSE)</f>
        <v>1</v>
      </c>
      <c r="D115" s="6">
        <v>8.1</v>
      </c>
      <c r="E115" s="6">
        <v>8.4</v>
      </c>
      <c r="F115" s="6">
        <v>8.4</v>
      </c>
      <c r="G115" s="6">
        <v>8.1</v>
      </c>
      <c r="H115" s="6">
        <v>8.1999999999999993</v>
      </c>
      <c r="I115" s="6">
        <v>8.24</v>
      </c>
    </row>
    <row r="116" spans="1:9" ht="15.75" x14ac:dyDescent="0.25">
      <c r="A116" s="3" t="s">
        <v>278</v>
      </c>
      <c r="B116" s="3" t="s">
        <v>17</v>
      </c>
      <c r="C116" s="6">
        <f>VLOOKUP(A116,'GDP Per Capita'!$A$2:$C$211,3,FALSE)</f>
        <v>1</v>
      </c>
      <c r="D116" s="6">
        <v>12.8</v>
      </c>
      <c r="E116" s="6">
        <v>12.4</v>
      </c>
      <c r="F116" s="6">
        <v>12.1</v>
      </c>
      <c r="G116" s="6">
        <v>12.2</v>
      </c>
      <c r="H116" s="6">
        <v>12.9</v>
      </c>
      <c r="I116" s="6">
        <v>12.48</v>
      </c>
    </row>
    <row r="117" spans="1:9" ht="15.75" x14ac:dyDescent="0.25">
      <c r="A117" s="3" t="s">
        <v>132</v>
      </c>
      <c r="B117" s="3" t="s">
        <v>152</v>
      </c>
      <c r="C117" s="6">
        <f>VLOOKUP(A117,'GDP Per Capita'!$A$2:$C$211,3,FALSE)</f>
        <v>1</v>
      </c>
      <c r="D117" s="6">
        <v>8.1</v>
      </c>
      <c r="E117" s="6">
        <v>7.8</v>
      </c>
      <c r="F117" s="6">
        <v>7.5</v>
      </c>
      <c r="G117" s="6">
        <v>7.4</v>
      </c>
      <c r="H117" s="6">
        <v>7.5</v>
      </c>
      <c r="I117" s="6">
        <v>7.6599999999999993</v>
      </c>
    </row>
    <row r="118" spans="1:9" ht="15.75" x14ac:dyDescent="0.25">
      <c r="A118" s="3" t="s">
        <v>220</v>
      </c>
      <c r="B118" s="3" t="s">
        <v>416</v>
      </c>
      <c r="C118" s="6">
        <f>VLOOKUP(A118,'GDP Per Capita'!$A$2:$C$211,3,FALSE)</f>
        <v>1</v>
      </c>
      <c r="D118" s="6">
        <v>5.9</v>
      </c>
      <c r="E118" s="6">
        <v>6.9</v>
      </c>
      <c r="F118" s="6">
        <v>7.6</v>
      </c>
      <c r="G118" s="6">
        <v>7.9</v>
      </c>
      <c r="H118" s="6">
        <v>8.6999999999999993</v>
      </c>
      <c r="I118" s="6">
        <v>7.4</v>
      </c>
    </row>
    <row r="119" spans="1:9" ht="15.75" x14ac:dyDescent="0.25">
      <c r="A119" s="3" t="s">
        <v>112</v>
      </c>
      <c r="B119" s="3" t="s">
        <v>175</v>
      </c>
      <c r="C119" s="6">
        <f>VLOOKUP(A119,'GDP Per Capita'!$A$2:$C$211,3,FALSE)</f>
        <v>1</v>
      </c>
      <c r="D119" s="6">
        <v>13.3</v>
      </c>
      <c r="E119" s="6">
        <v>12.1</v>
      </c>
      <c r="F119" s="6">
        <v>10.9</v>
      </c>
      <c r="G119" s="6">
        <v>9.6999999999999993</v>
      </c>
      <c r="H119" s="6">
        <v>9.4</v>
      </c>
      <c r="I119" s="6">
        <v>11.08</v>
      </c>
    </row>
    <row r="120" spans="1:9" ht="15.75" x14ac:dyDescent="0.25">
      <c r="A120" s="3" t="s">
        <v>240</v>
      </c>
      <c r="B120" s="3" t="s">
        <v>369</v>
      </c>
      <c r="C120" s="6">
        <f>VLOOKUP(A120,'GDP Per Capita'!$A$2:$C$211,3,FALSE)</f>
        <v>1</v>
      </c>
      <c r="D120" s="6">
        <v>25</v>
      </c>
      <c r="E120" s="6">
        <v>25.2</v>
      </c>
      <c r="F120" s="6">
        <v>25.1</v>
      </c>
      <c r="G120" s="6">
        <v>24.9</v>
      </c>
      <c r="H120" s="6">
        <v>24.6</v>
      </c>
      <c r="I120" s="6">
        <v>24.96</v>
      </c>
    </row>
    <row r="121" spans="1:9" ht="15.75" x14ac:dyDescent="0.25">
      <c r="A121" s="3" t="s">
        <v>260</v>
      </c>
      <c r="B121" s="3" t="s">
        <v>63</v>
      </c>
      <c r="C121" s="6">
        <f>VLOOKUP(A121,'GDP Per Capita'!$A$2:$C$211,3,FALSE)</f>
        <v>1</v>
      </c>
      <c r="D121" s="6">
        <v>2.5</v>
      </c>
      <c r="E121" s="6">
        <v>2.5</v>
      </c>
      <c r="F121" s="6">
        <v>2.5</v>
      </c>
      <c r="G121" s="6">
        <v>2.5</v>
      </c>
      <c r="H121" s="6">
        <v>2.5</v>
      </c>
      <c r="I121" s="6">
        <v>2.5</v>
      </c>
    </row>
    <row r="122" spans="1:9" ht="15.75" x14ac:dyDescent="0.25">
      <c r="A122" s="3" t="s">
        <v>102</v>
      </c>
      <c r="B122" s="3" t="s">
        <v>266</v>
      </c>
      <c r="C122" s="6">
        <f>VLOOKUP(A122,'GDP Per Capita'!$A$2:$C$211,3,FALSE)</f>
        <v>1</v>
      </c>
      <c r="D122" s="6">
        <v>2.5</v>
      </c>
      <c r="E122" s="6">
        <v>2.5</v>
      </c>
      <c r="F122" s="6">
        <v>2.5</v>
      </c>
      <c r="G122" s="6">
        <v>2.5</v>
      </c>
      <c r="H122" s="6">
        <v>2.5</v>
      </c>
      <c r="I122" s="6">
        <v>2.5</v>
      </c>
    </row>
    <row r="123" spans="1:9" ht="15.75" x14ac:dyDescent="0.25">
      <c r="A123" s="3" t="s">
        <v>174</v>
      </c>
      <c r="B123" s="3" t="s">
        <v>150</v>
      </c>
      <c r="C123" s="6">
        <f>VLOOKUP(A123,'GDP Per Capita'!$A$2:$C$211,3,FALSE)</f>
        <v>1</v>
      </c>
      <c r="D123" s="6">
        <v>7.4</v>
      </c>
      <c r="E123" s="6">
        <v>7.7</v>
      </c>
      <c r="F123" s="6">
        <v>7.8</v>
      </c>
      <c r="G123" s="6">
        <v>7.9</v>
      </c>
      <c r="H123" s="6">
        <v>9.1999999999999993</v>
      </c>
      <c r="I123" s="6">
        <v>8</v>
      </c>
    </row>
    <row r="124" spans="1:9" ht="15.75" x14ac:dyDescent="0.25">
      <c r="A124" s="3" t="s">
        <v>103</v>
      </c>
      <c r="B124" s="3" t="s">
        <v>206</v>
      </c>
      <c r="C124" s="6">
        <f>VLOOKUP(A124,'GDP Per Capita'!$A$2:$C$211,3,FALSE)</f>
        <v>1</v>
      </c>
      <c r="D124" s="6">
        <v>2.5</v>
      </c>
      <c r="E124" s="6">
        <v>2.5</v>
      </c>
      <c r="F124" s="6">
        <v>2.5</v>
      </c>
      <c r="G124" s="6">
        <v>2.5</v>
      </c>
      <c r="H124" s="6">
        <v>2.5</v>
      </c>
      <c r="I124" s="6">
        <v>2.5</v>
      </c>
    </row>
    <row r="125" spans="1:9" ht="15.75" x14ac:dyDescent="0.25">
      <c r="A125" s="3" t="s">
        <v>69</v>
      </c>
      <c r="B125" s="3" t="s">
        <v>91</v>
      </c>
      <c r="C125" s="6">
        <f>VLOOKUP(A125,'GDP Per Capita'!$A$2:$C$211,3,FALSE)</f>
        <v>1</v>
      </c>
      <c r="D125" s="6">
        <v>2.5</v>
      </c>
      <c r="E125" s="6">
        <v>2.5</v>
      </c>
      <c r="F125" s="6">
        <v>2.5</v>
      </c>
      <c r="G125" s="6">
        <v>2.5</v>
      </c>
      <c r="H125" s="6">
        <v>2.5</v>
      </c>
      <c r="I125" s="6">
        <v>2.5</v>
      </c>
    </row>
    <row r="126" spans="1:9" ht="15.75" x14ac:dyDescent="0.25">
      <c r="A126" s="3" t="s">
        <v>1</v>
      </c>
      <c r="B126" s="3" t="s">
        <v>388</v>
      </c>
      <c r="C126" s="6">
        <f>VLOOKUP(A126,'GDP Per Capita'!$A$2:$C$211,3,FALSE)</f>
        <v>1</v>
      </c>
      <c r="D126" s="6">
        <v>35.299999999999997</v>
      </c>
      <c r="E126" s="6">
        <v>34.799999999999997</v>
      </c>
      <c r="F126" s="6">
        <v>34.5</v>
      </c>
      <c r="G126" s="6">
        <v>34.299999999999997</v>
      </c>
      <c r="H126" s="6">
        <v>35.200000000000003</v>
      </c>
      <c r="I126" s="6">
        <v>34.819999999999993</v>
      </c>
    </row>
    <row r="127" spans="1:9" ht="15.75" x14ac:dyDescent="0.25">
      <c r="A127" s="3" t="s">
        <v>144</v>
      </c>
      <c r="B127" s="3" t="s">
        <v>307</v>
      </c>
      <c r="C127" s="6">
        <f>VLOOKUP(A127,'GDP Per Capita'!$A$2:$C$211,3,FALSE)</f>
        <v>1</v>
      </c>
      <c r="D127" s="6">
        <v>3.7</v>
      </c>
      <c r="E127" s="6">
        <v>3.7</v>
      </c>
      <c r="F127" s="6">
        <v>3.7</v>
      </c>
      <c r="G127" s="6">
        <v>3.8</v>
      </c>
      <c r="H127" s="6">
        <v>3.9</v>
      </c>
      <c r="I127" s="6">
        <v>3.7600000000000002</v>
      </c>
    </row>
    <row r="128" spans="1:9" ht="15.75" x14ac:dyDescent="0.25">
      <c r="A128" s="3" t="s">
        <v>241</v>
      </c>
      <c r="B128" s="3" t="s">
        <v>108</v>
      </c>
      <c r="C128" s="6">
        <f>VLOOKUP(A128,'GDP Per Capita'!$A$2:$C$211,3,FALSE)</f>
        <v>1</v>
      </c>
      <c r="D128" s="6">
        <v>11.2</v>
      </c>
      <c r="E128" s="6">
        <v>11.8</v>
      </c>
      <c r="F128" s="6">
        <v>11.8</v>
      </c>
      <c r="G128" s="6">
        <v>12</v>
      </c>
      <c r="H128" s="6">
        <v>12.3</v>
      </c>
      <c r="I128" s="6">
        <v>11.819999999999999</v>
      </c>
    </row>
    <row r="129" spans="1:9" ht="15.75" x14ac:dyDescent="0.25">
      <c r="A129" s="3" t="s">
        <v>356</v>
      </c>
      <c r="B129" s="3" t="s">
        <v>242</v>
      </c>
      <c r="C129" s="6">
        <f>VLOOKUP(A129,'GDP Per Capita'!$A$2:$C$211,3,FALSE)</f>
        <v>1</v>
      </c>
      <c r="D129" s="6">
        <v>9.8000000000000007</v>
      </c>
      <c r="E129" s="6">
        <v>8.9</v>
      </c>
      <c r="F129" s="6">
        <v>7.9</v>
      </c>
      <c r="G129" s="6">
        <v>7.4</v>
      </c>
      <c r="H129" s="6">
        <v>7.5</v>
      </c>
      <c r="I129" s="6">
        <v>8.3000000000000007</v>
      </c>
    </row>
    <row r="130" spans="1:9" ht="15.75" x14ac:dyDescent="0.25">
      <c r="A130" s="3" t="s">
        <v>265</v>
      </c>
      <c r="B130" s="3" t="s">
        <v>391</v>
      </c>
      <c r="C130" s="6">
        <f>VLOOKUP(A130,'GDP Per Capita'!$A$2:$C$211,3,FALSE)</f>
        <v>1</v>
      </c>
      <c r="D130" s="6">
        <v>18.399999999999999</v>
      </c>
      <c r="E130" s="6">
        <v>18</v>
      </c>
      <c r="F130" s="6">
        <v>17.600000000000001</v>
      </c>
      <c r="G130" s="6">
        <v>17</v>
      </c>
      <c r="H130" s="6">
        <v>16.5</v>
      </c>
      <c r="I130" s="6">
        <v>17.5</v>
      </c>
    </row>
    <row r="131" spans="1:9" ht="15.75" x14ac:dyDescent="0.25">
      <c r="A131" s="3" t="s">
        <v>353</v>
      </c>
      <c r="B131" s="3" t="s">
        <v>87</v>
      </c>
      <c r="C131" s="6">
        <f>VLOOKUP(A131,'GDP Per Capita'!$A$2:$C$211,3,FALSE)</f>
        <v>1</v>
      </c>
      <c r="D131" s="6">
        <v>25.8</v>
      </c>
      <c r="E131" s="6">
        <v>25.4</v>
      </c>
      <c r="F131" s="6">
        <v>26.2</v>
      </c>
      <c r="G131" s="6">
        <v>25.7</v>
      </c>
      <c r="H131" s="6">
        <v>26.2</v>
      </c>
      <c r="I131" s="6">
        <v>25.860000000000003</v>
      </c>
    </row>
    <row r="132" spans="1:9" ht="15.75" x14ac:dyDescent="0.25">
      <c r="A132" s="3" t="s">
        <v>110</v>
      </c>
      <c r="B132" s="3" t="s">
        <v>248</v>
      </c>
      <c r="C132" s="6">
        <f>VLOOKUP(A132,'GDP Per Capita'!$A$2:$C$211,3,FALSE)</f>
        <v>1</v>
      </c>
      <c r="D132" s="6">
        <v>10.6</v>
      </c>
      <c r="E132" s="6">
        <v>9.9</v>
      </c>
      <c r="F132" s="6">
        <v>9.1</v>
      </c>
      <c r="G132" s="6">
        <v>8.6</v>
      </c>
      <c r="H132" s="6">
        <v>8.5</v>
      </c>
      <c r="I132" s="6">
        <v>9.34</v>
      </c>
    </row>
    <row r="133" spans="1:9" ht="15.75" x14ac:dyDescent="0.25">
      <c r="A133" s="3" t="s">
        <v>70</v>
      </c>
      <c r="B133" s="3" t="s">
        <v>169</v>
      </c>
      <c r="C133" s="6">
        <f>VLOOKUP(A133,'GDP Per Capita'!$A$2:$C$211,3,FALSE)</f>
        <v>1</v>
      </c>
      <c r="D133" s="6">
        <v>4.0999999999999996</v>
      </c>
      <c r="E133" s="6">
        <v>4.2</v>
      </c>
      <c r="F133" s="6">
        <v>4</v>
      </c>
      <c r="G133" s="6">
        <v>3.8</v>
      </c>
      <c r="H133" s="6">
        <v>3.9</v>
      </c>
      <c r="I133" s="6">
        <v>4</v>
      </c>
    </row>
    <row r="134" spans="1:9" ht="15.75" x14ac:dyDescent="0.25">
      <c r="A134" s="3" t="s">
        <v>79</v>
      </c>
      <c r="B134" s="3" t="s">
        <v>36</v>
      </c>
      <c r="C134" s="6">
        <f>VLOOKUP(A134,'GDP Per Capita'!$A$2:$C$211,3,FALSE)</f>
        <v>1</v>
      </c>
      <c r="D134" s="6">
        <v>12.8</v>
      </c>
      <c r="E134" s="6">
        <v>12.6</v>
      </c>
      <c r="F134" s="6">
        <v>11.8</v>
      </c>
      <c r="G134" s="6">
        <v>11.8</v>
      </c>
      <c r="H134" s="6">
        <v>11.9</v>
      </c>
      <c r="I134" s="6">
        <v>12.18</v>
      </c>
    </row>
    <row r="135" spans="1:9" ht="15.75" x14ac:dyDescent="0.25">
      <c r="A135" s="3" t="s">
        <v>74</v>
      </c>
      <c r="B135" s="3" t="s">
        <v>357</v>
      </c>
      <c r="C135" s="6">
        <f>VLOOKUP(A135,'GDP Per Capita'!$A$2:$C$211,3,FALSE)</f>
        <v>1</v>
      </c>
      <c r="D135" s="6">
        <v>7.7</v>
      </c>
      <c r="E135" s="6">
        <v>8.1999999999999993</v>
      </c>
      <c r="F135" s="6">
        <v>8.4</v>
      </c>
      <c r="G135" s="6">
        <v>8.5</v>
      </c>
      <c r="H135" s="6">
        <v>8.6999999999999993</v>
      </c>
      <c r="I135" s="6">
        <v>8.3000000000000007</v>
      </c>
    </row>
    <row r="136" spans="1:9" ht="15.75" x14ac:dyDescent="0.25">
      <c r="A136" s="3" t="s">
        <v>319</v>
      </c>
      <c r="B136" s="3" t="s">
        <v>321</v>
      </c>
      <c r="C136" s="6">
        <f>VLOOKUP(A136,'GDP Per Capita'!$A$2:$C$211,3,FALSE)</f>
        <v>1</v>
      </c>
      <c r="D136" s="6">
        <v>5.9</v>
      </c>
      <c r="E136" s="6">
        <v>5.6</v>
      </c>
      <c r="F136" s="6">
        <v>4.5</v>
      </c>
      <c r="G136" s="6">
        <v>4.0999999999999996</v>
      </c>
      <c r="H136" s="6">
        <v>4</v>
      </c>
      <c r="I136" s="6">
        <v>4.82</v>
      </c>
    </row>
    <row r="137" spans="1:9" ht="15.75" x14ac:dyDescent="0.25">
      <c r="A137" s="3" t="s">
        <v>140</v>
      </c>
      <c r="B137" s="3" t="s">
        <v>136</v>
      </c>
      <c r="C137" s="6">
        <f>VLOOKUP(A137,'GDP Per Capita'!$A$2:$C$211,3,FALSE)</f>
        <v>2</v>
      </c>
      <c r="D137" s="6">
        <v>2.5</v>
      </c>
      <c r="E137" s="6">
        <v>2.5</v>
      </c>
      <c r="F137" s="6">
        <v>2.5</v>
      </c>
      <c r="G137" s="6">
        <v>2.5</v>
      </c>
      <c r="H137" s="6">
        <v>2.5</v>
      </c>
      <c r="I137" s="6">
        <v>2.5</v>
      </c>
    </row>
    <row r="138" spans="1:9" ht="15.75" x14ac:dyDescent="0.25">
      <c r="A138" s="3" t="s">
        <v>60</v>
      </c>
      <c r="B138" s="3" t="s">
        <v>215</v>
      </c>
      <c r="C138" s="6">
        <f>VLOOKUP(A138,'GDP Per Capita'!$A$2:$C$211,3,FALSE)</f>
        <v>2</v>
      </c>
      <c r="D138" s="6">
        <v>2.5</v>
      </c>
      <c r="E138" s="6">
        <v>2.5</v>
      </c>
      <c r="F138" s="6">
        <v>2.5</v>
      </c>
      <c r="G138" s="6">
        <v>2.5</v>
      </c>
      <c r="H138" s="6">
        <v>2.5</v>
      </c>
      <c r="I138" s="6">
        <v>2.5</v>
      </c>
    </row>
    <row r="139" spans="1:9" ht="15.75" x14ac:dyDescent="0.25">
      <c r="A139" s="3" t="s">
        <v>337</v>
      </c>
      <c r="B139" s="3" t="s">
        <v>414</v>
      </c>
      <c r="C139" s="6">
        <f>VLOOKUP(A139,'GDP Per Capita'!$A$2:$C$211,3,FALSE)</f>
        <v>1</v>
      </c>
      <c r="D139" s="6">
        <v>12.8</v>
      </c>
      <c r="E139" s="6">
        <v>13</v>
      </c>
      <c r="F139" s="6">
        <v>12.4</v>
      </c>
      <c r="G139" s="6">
        <v>11.9</v>
      </c>
      <c r="H139" s="6">
        <v>11.6</v>
      </c>
      <c r="I139" s="6">
        <v>12.34</v>
      </c>
    </row>
    <row r="140" spans="1:9" ht="15.75" x14ac:dyDescent="0.25">
      <c r="A140" s="3" t="s">
        <v>187</v>
      </c>
      <c r="B140" s="3" t="s">
        <v>314</v>
      </c>
      <c r="C140" s="6">
        <f>VLOOKUP(A140,'GDP Per Capita'!$A$2:$C$211,3,FALSE)</f>
        <v>1</v>
      </c>
      <c r="D140" s="6">
        <v>28</v>
      </c>
      <c r="E140" s="6">
        <v>28.5</v>
      </c>
      <c r="F140" s="6">
        <v>29.1</v>
      </c>
      <c r="G140" s="6">
        <v>30.4</v>
      </c>
      <c r="H140" s="6">
        <v>31.7</v>
      </c>
      <c r="I140" s="6">
        <v>29.54</v>
      </c>
    </row>
    <row r="141" spans="1:9" ht="15.75" x14ac:dyDescent="0.25">
      <c r="A141" s="3" t="s">
        <v>238</v>
      </c>
      <c r="B141" s="3" t="s">
        <v>339</v>
      </c>
      <c r="C141" s="6">
        <f>VLOOKUP(A141,'GDP Per Capita'!$A$2:$C$211,3,FALSE)</f>
        <v>1</v>
      </c>
      <c r="D141" s="6">
        <v>20.9</v>
      </c>
      <c r="E141" s="6">
        <v>21.6</v>
      </c>
      <c r="F141" s="6">
        <v>21.2</v>
      </c>
      <c r="G141" s="6">
        <v>20.9</v>
      </c>
      <c r="H141" s="6">
        <v>20.399999999999999</v>
      </c>
      <c r="I141" s="6">
        <v>21</v>
      </c>
    </row>
    <row r="142" spans="1:9" ht="15.75" x14ac:dyDescent="0.25">
      <c r="A142" s="3" t="s">
        <v>349</v>
      </c>
      <c r="B142" s="3" t="s">
        <v>133</v>
      </c>
      <c r="C142" s="6">
        <f>VLOOKUP(A142,'GDP Per Capita'!$A$2:$C$211,3,FALSE)</f>
        <v>1</v>
      </c>
      <c r="D142" s="6">
        <v>7.3</v>
      </c>
      <c r="E142" s="6">
        <v>7.5</v>
      </c>
      <c r="F142" s="6">
        <v>7.7</v>
      </c>
      <c r="G142" s="6">
        <v>7.9</v>
      </c>
      <c r="H142" s="6">
        <v>8.1999999999999993</v>
      </c>
      <c r="I142" s="6">
        <v>7.7199999999999989</v>
      </c>
    </row>
    <row r="143" spans="1:9" ht="15.75" x14ac:dyDescent="0.25">
      <c r="A143" s="3" t="s">
        <v>216</v>
      </c>
      <c r="B143" s="3" t="s">
        <v>385</v>
      </c>
      <c r="C143" s="6">
        <f>VLOOKUP(A143,'GDP Per Capita'!$A$2:$C$211,3,FALSE)</f>
        <v>1</v>
      </c>
      <c r="D143" s="6">
        <v>3.4</v>
      </c>
      <c r="E143" s="6">
        <v>3.4</v>
      </c>
      <c r="F143" s="6">
        <v>3.7</v>
      </c>
      <c r="G143" s="6">
        <v>3.9</v>
      </c>
      <c r="H143" s="6">
        <v>4.0999999999999996</v>
      </c>
      <c r="I143" s="6">
        <v>3.7</v>
      </c>
    </row>
    <row r="144" spans="1:9" ht="15.75" x14ac:dyDescent="0.25">
      <c r="A144" s="3" t="s">
        <v>129</v>
      </c>
      <c r="B144" s="3" t="s">
        <v>332</v>
      </c>
      <c r="C144" s="6">
        <f>VLOOKUP(A144,'GDP Per Capita'!$A$2:$C$211,3,FALSE)</f>
        <v>1</v>
      </c>
      <c r="D144" s="6">
        <v>24.5</v>
      </c>
      <c r="E144" s="6">
        <v>24.1</v>
      </c>
      <c r="F144" s="6">
        <v>24</v>
      </c>
      <c r="G144" s="6">
        <v>23.3</v>
      </c>
      <c r="H144" s="6">
        <v>22.6</v>
      </c>
      <c r="I144" s="6">
        <v>23.7</v>
      </c>
    </row>
    <row r="145" spans="1:9" ht="15.75" x14ac:dyDescent="0.25">
      <c r="A145" s="3" t="s">
        <v>134</v>
      </c>
      <c r="B145" s="3" t="s">
        <v>309</v>
      </c>
      <c r="C145" s="6">
        <f>VLOOKUP(A145,'GDP Per Capita'!$A$2:$C$211,3,FALSE)</f>
        <v>1</v>
      </c>
      <c r="D145" s="6">
        <v>6.8</v>
      </c>
      <c r="E145" s="6">
        <v>6.8</v>
      </c>
      <c r="F145" s="6">
        <v>6.8</v>
      </c>
      <c r="G145" s="6">
        <v>6.7</v>
      </c>
      <c r="H145" s="6">
        <v>6.7</v>
      </c>
      <c r="I145" s="6">
        <v>6.76</v>
      </c>
    </row>
    <row r="146" spans="1:9" ht="15.75" x14ac:dyDescent="0.25">
      <c r="A146" s="3" t="s">
        <v>123</v>
      </c>
      <c r="B146" s="3" t="s">
        <v>198</v>
      </c>
      <c r="C146" s="6">
        <f>VLOOKUP(A146,'GDP Per Capita'!$A$2:$C$211,3,FALSE)</f>
        <v>1</v>
      </c>
      <c r="D146" s="6">
        <v>2.5</v>
      </c>
      <c r="E146" s="6">
        <v>2.5</v>
      </c>
      <c r="F146" s="6">
        <v>2.5</v>
      </c>
      <c r="G146" s="6">
        <v>2.5</v>
      </c>
      <c r="H146" s="6">
        <v>3</v>
      </c>
      <c r="I146" s="6">
        <v>2.6</v>
      </c>
    </row>
    <row r="147" spans="1:9" ht="15.75" x14ac:dyDescent="0.25">
      <c r="A147" s="3" t="s">
        <v>227</v>
      </c>
      <c r="B147" s="3" t="s">
        <v>250</v>
      </c>
      <c r="C147" s="6">
        <f>VLOOKUP(A147,'GDP Per Capita'!$A$2:$C$211,3,FALSE)</f>
        <v>1</v>
      </c>
      <c r="D147" s="6">
        <v>2.5</v>
      </c>
      <c r="E147" s="6">
        <v>2.5</v>
      </c>
      <c r="F147" s="6">
        <v>2.5</v>
      </c>
      <c r="G147" s="6">
        <v>2.5</v>
      </c>
      <c r="H147" s="6">
        <v>2.5</v>
      </c>
      <c r="I147" s="6">
        <v>2.5</v>
      </c>
    </row>
    <row r="148" spans="1:9" ht="15.75" x14ac:dyDescent="0.25">
      <c r="A148" s="3" t="s">
        <v>371</v>
      </c>
      <c r="B148" s="3" t="s">
        <v>21</v>
      </c>
      <c r="C148" s="6">
        <f>VLOOKUP(A148,'GDP Per Capita'!$A$2:$C$211,3,FALSE)</f>
        <v>1</v>
      </c>
      <c r="D148" s="6">
        <v>24.4</v>
      </c>
      <c r="E148" s="6">
        <v>24.1</v>
      </c>
      <c r="F148" s="6">
        <v>24.1</v>
      </c>
      <c r="G148" s="6">
        <v>24.2</v>
      </c>
      <c r="H148" s="6">
        <v>25.1</v>
      </c>
      <c r="I148" s="6">
        <v>24.380000000000003</v>
      </c>
    </row>
    <row r="149" spans="1:9" ht="15.75" x14ac:dyDescent="0.25">
      <c r="A149" s="3" t="s">
        <v>185</v>
      </c>
      <c r="B149" s="3" t="s">
        <v>158</v>
      </c>
      <c r="C149" s="6">
        <f>VLOOKUP(A149,'GDP Per Capita'!$A$2:$C$211,3,FALSE)</f>
        <v>1</v>
      </c>
      <c r="D149" s="6">
        <v>2.5</v>
      </c>
      <c r="E149" s="6">
        <v>2.5</v>
      </c>
      <c r="F149" s="6">
        <v>2.5</v>
      </c>
      <c r="G149" s="6">
        <v>2.5</v>
      </c>
      <c r="H149" s="6">
        <v>2.5</v>
      </c>
      <c r="I149" s="6">
        <v>2.5</v>
      </c>
    </row>
    <row r="150" spans="1:9" ht="15.75" x14ac:dyDescent="0.25">
      <c r="A150" s="3" t="s">
        <v>402</v>
      </c>
      <c r="B150" s="3" t="s">
        <v>218</v>
      </c>
      <c r="C150" s="6">
        <f>VLOOKUP(A150,'GDP Per Capita'!$A$2:$C$211,3,FALSE)</f>
        <v>1</v>
      </c>
      <c r="D150" s="6">
        <v>2.5</v>
      </c>
      <c r="E150" s="6">
        <v>2.5</v>
      </c>
      <c r="F150" s="6">
        <v>2.5</v>
      </c>
      <c r="G150" s="6">
        <v>2.5</v>
      </c>
      <c r="H150" s="6">
        <v>2.5</v>
      </c>
      <c r="I150" s="6">
        <v>2.5</v>
      </c>
    </row>
    <row r="151" spans="1:9" ht="15.75" x14ac:dyDescent="0.25">
      <c r="A151" s="3" t="s">
        <v>177</v>
      </c>
      <c r="B151" s="3" t="s">
        <v>15</v>
      </c>
      <c r="C151" s="6">
        <f>VLOOKUP(A151,'GDP Per Capita'!$A$2:$C$211,3,FALSE)</f>
        <v>2</v>
      </c>
      <c r="D151" s="6">
        <v>2.5</v>
      </c>
      <c r="E151" s="6">
        <v>2.5</v>
      </c>
      <c r="F151" s="6">
        <v>2.5</v>
      </c>
      <c r="G151" s="6">
        <v>2.5</v>
      </c>
      <c r="H151" s="6">
        <v>2.5</v>
      </c>
      <c r="I151" s="6">
        <v>2.5</v>
      </c>
    </row>
    <row r="152" spans="1:9" ht="15.75" x14ac:dyDescent="0.25">
      <c r="A152" s="3" t="s">
        <v>49</v>
      </c>
      <c r="B152" s="3" t="s">
        <v>285</v>
      </c>
      <c r="C152" s="6">
        <f>VLOOKUP(A152,'GDP Per Capita'!$A$2:$C$211,3,FALSE)</f>
        <v>1</v>
      </c>
      <c r="D152" s="6">
        <v>2.5</v>
      </c>
      <c r="E152" s="6">
        <v>2.5</v>
      </c>
      <c r="F152" s="6">
        <v>2.5</v>
      </c>
      <c r="G152" s="6">
        <v>2.5</v>
      </c>
      <c r="H152" s="6">
        <v>2.5</v>
      </c>
      <c r="I152" s="6">
        <v>2.5</v>
      </c>
    </row>
    <row r="153" spans="1:9" ht="15.75" x14ac:dyDescent="0.25">
      <c r="A153" s="3" t="s">
        <v>8</v>
      </c>
      <c r="B153" s="3" t="s">
        <v>196</v>
      </c>
      <c r="C153" s="6">
        <f>VLOOKUP(A153,'GDP Per Capita'!$A$2:$C$211,3,FALSE)</f>
        <v>1</v>
      </c>
      <c r="D153" s="6">
        <v>5.7</v>
      </c>
      <c r="E153" s="6">
        <v>5.6</v>
      </c>
      <c r="F153" s="6">
        <v>5.5</v>
      </c>
      <c r="G153" s="6">
        <v>5.5</v>
      </c>
      <c r="H153" s="6">
        <v>5.6</v>
      </c>
      <c r="I153" s="6">
        <v>5.58</v>
      </c>
    </row>
    <row r="154" spans="1:9" ht="15.75" x14ac:dyDescent="0.25">
      <c r="A154" s="3" t="s">
        <v>342</v>
      </c>
      <c r="B154" s="3" t="s">
        <v>225</v>
      </c>
      <c r="C154" s="6">
        <f>VLOOKUP(A154,'GDP Per Capita'!$A$2:$C$211,3,FALSE)</f>
        <v>1</v>
      </c>
      <c r="D154" s="6">
        <v>11.3</v>
      </c>
      <c r="E154" s="6">
        <v>16.399999999999999</v>
      </c>
      <c r="F154" s="6">
        <v>22.2</v>
      </c>
      <c r="G154" s="6">
        <v>23.4</v>
      </c>
      <c r="H154" s="6">
        <v>27.4</v>
      </c>
      <c r="I154" s="6">
        <v>20.139999999999997</v>
      </c>
    </row>
    <row r="155" spans="1:9" ht="15.75" x14ac:dyDescent="0.25">
      <c r="A155" s="3" t="s">
        <v>395</v>
      </c>
      <c r="B155" s="3" t="s">
        <v>16</v>
      </c>
      <c r="C155" s="6">
        <f>VLOOKUP(A155,'GDP Per Capita'!$A$2:$C$211,3,FALSE)</f>
        <v>1</v>
      </c>
      <c r="D155" s="6">
        <v>8.1</v>
      </c>
      <c r="E155" s="6">
        <v>7.8</v>
      </c>
      <c r="F155" s="6">
        <v>7.2</v>
      </c>
      <c r="G155" s="6">
        <v>6.8</v>
      </c>
      <c r="H155" s="6">
        <v>6.7</v>
      </c>
      <c r="I155" s="6">
        <v>7.32</v>
      </c>
    </row>
    <row r="156" spans="1:9" ht="15.75" x14ac:dyDescent="0.25">
      <c r="A156" s="3" t="s">
        <v>183</v>
      </c>
      <c r="B156" s="3" t="s">
        <v>97</v>
      </c>
      <c r="C156" s="6">
        <f>VLOOKUP(A156,'GDP Per Capita'!$A$2:$C$211,3,FALSE)</f>
        <v>1</v>
      </c>
      <c r="D156" s="6">
        <v>8.1</v>
      </c>
      <c r="E156" s="6">
        <v>8.9</v>
      </c>
      <c r="F156" s="6">
        <v>9.6</v>
      </c>
      <c r="G156" s="6">
        <v>9.5</v>
      </c>
      <c r="H156" s="6">
        <v>9.3000000000000007</v>
      </c>
      <c r="I156" s="6">
        <v>9.0800000000000018</v>
      </c>
    </row>
    <row r="157" spans="1:9" ht="15.75" x14ac:dyDescent="0.25">
      <c r="A157" s="3" t="s">
        <v>128</v>
      </c>
      <c r="B157" s="3" t="s">
        <v>281</v>
      </c>
      <c r="C157" s="6">
        <f>VLOOKUP(A157,'GDP Per Capita'!$A$2:$C$211,3,FALSE)</f>
        <v>1</v>
      </c>
      <c r="D157" s="6">
        <v>4.5</v>
      </c>
      <c r="E157" s="6">
        <v>4.7</v>
      </c>
      <c r="F157" s="6">
        <v>4.7</v>
      </c>
      <c r="G157" s="6">
        <v>4.5999999999999996</v>
      </c>
      <c r="H157" s="6">
        <v>4.5999999999999996</v>
      </c>
      <c r="I157" s="6">
        <v>4.62</v>
      </c>
    </row>
    <row r="158" spans="1:9" ht="15.75" x14ac:dyDescent="0.25">
      <c r="A158" s="3" t="s">
        <v>30</v>
      </c>
      <c r="B158" s="3" t="s">
        <v>272</v>
      </c>
      <c r="C158" s="6">
        <f>VLOOKUP(A158,'GDP Per Capita'!$A$2:$C$211,3,FALSE)</f>
        <v>1</v>
      </c>
      <c r="D158" s="6">
        <v>43.4</v>
      </c>
      <c r="E158" s="6">
        <v>46.1</v>
      </c>
      <c r="F158" s="6">
        <v>46.6</v>
      </c>
      <c r="G158" s="6">
        <v>45.4</v>
      </c>
      <c r="H158" s="6">
        <v>45.4</v>
      </c>
      <c r="I158" s="6">
        <v>45.38</v>
      </c>
    </row>
    <row r="159" spans="1:9" ht="15.75" x14ac:dyDescent="0.25">
      <c r="A159" s="3" t="s">
        <v>28</v>
      </c>
      <c r="B159" s="3" t="s">
        <v>68</v>
      </c>
      <c r="C159" s="6">
        <f>VLOOKUP(A159,'GDP Per Capita'!$A$2:$C$211,3,FALSE)</f>
        <v>1</v>
      </c>
      <c r="D159" s="6">
        <v>5.2</v>
      </c>
      <c r="E159" s="6">
        <v>5.4</v>
      </c>
      <c r="F159" s="6">
        <v>5.5</v>
      </c>
      <c r="G159" s="6">
        <v>5.5</v>
      </c>
      <c r="H159" s="6">
        <v>6.5</v>
      </c>
      <c r="I159" s="6">
        <v>5.62</v>
      </c>
    </row>
  </sheetData>
  <phoneticPr fontId="10"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C6446-0C50-40C2-8775-248CC67159F5}">
  <dimension ref="A1:I163"/>
  <sheetViews>
    <sheetView showGridLines="0" tabSelected="1" zoomScaleNormal="100" workbookViewId="0">
      <selection activeCell="F17" sqref="F17"/>
    </sheetView>
  </sheetViews>
  <sheetFormatPr defaultColWidth="8.7109375" defaultRowHeight="15" x14ac:dyDescent="0.25"/>
  <cols>
    <col min="1" max="1" width="26.42578125" style="6" bestFit="1" customWidth="1"/>
    <col min="2" max="2" width="14.140625" style="6" bestFit="1" customWidth="1"/>
    <col min="3" max="3" width="14.42578125" style="6" bestFit="1" customWidth="1"/>
    <col min="4" max="8" width="9.42578125" style="6" bestFit="1" customWidth="1"/>
    <col min="9" max="9" width="15.140625" style="6" bestFit="1" customWidth="1"/>
    <col min="10" max="16384" width="8.7109375" style="6"/>
  </cols>
  <sheetData>
    <row r="1" spans="1:9" ht="16.5" thickBot="1" x14ac:dyDescent="0.3">
      <c r="A1" s="1" t="s">
        <v>245</v>
      </c>
      <c r="B1" s="1" t="s">
        <v>105</v>
      </c>
      <c r="C1" s="1" t="s">
        <v>426</v>
      </c>
      <c r="D1" s="1" t="s">
        <v>471</v>
      </c>
      <c r="E1" s="1" t="s">
        <v>470</v>
      </c>
      <c r="F1" s="1" t="s">
        <v>472</v>
      </c>
      <c r="G1" s="1" t="s">
        <v>473</v>
      </c>
      <c r="H1" s="1" t="s">
        <v>474</v>
      </c>
      <c r="I1" s="1" t="s">
        <v>475</v>
      </c>
    </row>
    <row r="2" spans="1:9" x14ac:dyDescent="0.25">
      <c r="A2" s="6" t="s">
        <v>117</v>
      </c>
      <c r="B2" s="6" t="s">
        <v>406</v>
      </c>
      <c r="C2" s="6">
        <f>VLOOKUP(A2,'GDP Per Capita'!$A$2:$C$211,3,FALSE)</f>
        <v>1</v>
      </c>
      <c r="D2" s="8">
        <v>93.783690000000007</v>
      </c>
      <c r="E2" s="8">
        <v>94.178349999999995</v>
      </c>
      <c r="F2" s="8">
        <v>94.056920000000005</v>
      </c>
      <c r="G2" s="8">
        <v>95.539469999999994</v>
      </c>
      <c r="H2" s="8">
        <v>94.529660000000007</v>
      </c>
      <c r="I2" s="8">
        <v>94.41761799999999</v>
      </c>
    </row>
    <row r="3" spans="1:9" x14ac:dyDescent="0.25">
      <c r="A3" s="6" t="s">
        <v>287</v>
      </c>
      <c r="B3" s="6" t="s">
        <v>301</v>
      </c>
      <c r="C3" s="6">
        <f>VLOOKUP(A3,'GDP Per Capita'!$A$2:$C$211,3,FALSE)</f>
        <v>2</v>
      </c>
      <c r="D3" s="8">
        <v>90.21069</v>
      </c>
      <c r="E3" s="8">
        <v>93.736360000000005</v>
      </c>
      <c r="F3" s="8">
        <v>94.551779999999994</v>
      </c>
      <c r="G3" s="8">
        <v>95.027529999999999</v>
      </c>
      <c r="H3" s="8"/>
      <c r="I3" s="8">
        <v>93.381590000000003</v>
      </c>
    </row>
    <row r="4" spans="1:9" x14ac:dyDescent="0.25">
      <c r="A4" s="6" t="s">
        <v>124</v>
      </c>
      <c r="B4" s="6" t="s">
        <v>55</v>
      </c>
      <c r="C4" s="6">
        <f>VLOOKUP(A4,'GDP Per Capita'!$A$2:$C$211,3,FALSE)</f>
        <v>1</v>
      </c>
      <c r="D4" s="8">
        <v>99.444609999999997</v>
      </c>
      <c r="E4" s="8">
        <v>99.495760000000004</v>
      </c>
      <c r="F4" s="8">
        <v>99.10172</v>
      </c>
      <c r="G4" s="8">
        <v>99.183999999999997</v>
      </c>
      <c r="H4" s="8"/>
      <c r="I4" s="8">
        <v>99.3065225</v>
      </c>
    </row>
    <row r="5" spans="1:9" x14ac:dyDescent="0.25">
      <c r="A5" s="6" t="s">
        <v>203</v>
      </c>
      <c r="B5" s="6" t="s">
        <v>400</v>
      </c>
      <c r="C5" s="6">
        <f>VLOOKUP(A5,'GDP Per Capita'!$A$2:$C$211,3,FALSE)</f>
        <v>1</v>
      </c>
      <c r="D5" s="8">
        <v>93.767330000000001</v>
      </c>
      <c r="E5" s="8">
        <v>92.695409999999995</v>
      </c>
      <c r="F5" s="8">
        <v>92.239630000000005</v>
      </c>
      <c r="G5" s="8">
        <v>91.946250000000006</v>
      </c>
      <c r="H5" s="8">
        <v>90.722729999999999</v>
      </c>
      <c r="I5" s="8">
        <v>92.274270000000001</v>
      </c>
    </row>
    <row r="6" spans="1:9" x14ac:dyDescent="0.25">
      <c r="A6" s="6" t="s">
        <v>88</v>
      </c>
      <c r="B6" s="6" t="s">
        <v>6</v>
      </c>
      <c r="C6" s="6">
        <f>VLOOKUP(A6,'GDP Per Capita'!$A$2:$C$211,3,FALSE)</f>
        <v>1</v>
      </c>
      <c r="D6" s="8">
        <v>91.889070000000004</v>
      </c>
      <c r="E6" s="8">
        <v>94.165450000000007</v>
      </c>
      <c r="F6" s="8"/>
      <c r="G6" s="8">
        <v>94.194289999999995</v>
      </c>
      <c r="H6" s="8">
        <v>95.69547</v>
      </c>
      <c r="I6" s="8">
        <v>93.986070000000012</v>
      </c>
    </row>
    <row r="7" spans="1:9" x14ac:dyDescent="0.25">
      <c r="A7" s="6" t="s">
        <v>37</v>
      </c>
      <c r="B7" s="6" t="s">
        <v>320</v>
      </c>
      <c r="C7" s="6">
        <f>VLOOKUP(A7,'GDP Per Capita'!$A$2:$C$211,3,FALSE)</f>
        <v>2</v>
      </c>
      <c r="D7" s="8">
        <v>97.040090000000006</v>
      </c>
      <c r="E7" s="8">
        <v>96.982100000000003</v>
      </c>
      <c r="F7" s="8">
        <v>96.650120000000001</v>
      </c>
      <c r="G7" s="8">
        <v>96.380960000000002</v>
      </c>
      <c r="H7" s="8"/>
      <c r="I7" s="8">
        <v>96.763317500000014</v>
      </c>
    </row>
    <row r="8" spans="1:9" x14ac:dyDescent="0.25">
      <c r="A8" s="6" t="s">
        <v>85</v>
      </c>
      <c r="B8" s="6" t="s">
        <v>252</v>
      </c>
      <c r="C8" s="6">
        <f>VLOOKUP(A8,'GDP Per Capita'!$A$2:$C$211,3,FALSE)</f>
        <v>2</v>
      </c>
      <c r="D8" s="8">
        <v>88.703869999999995</v>
      </c>
      <c r="E8" s="8">
        <v>88.594480000000004</v>
      </c>
      <c r="F8" s="8">
        <v>88.841970000000003</v>
      </c>
      <c r="G8" s="8">
        <v>88.617180000000005</v>
      </c>
      <c r="H8" s="8"/>
      <c r="I8" s="8">
        <v>88.689374999999998</v>
      </c>
    </row>
    <row r="9" spans="1:9" x14ac:dyDescent="0.25">
      <c r="A9" s="6" t="s">
        <v>269</v>
      </c>
      <c r="B9" s="6" t="s">
        <v>334</v>
      </c>
      <c r="C9" s="6">
        <f>VLOOKUP(A9,'GDP Per Capita'!$A$2:$C$211,3,FALSE)</f>
        <v>1</v>
      </c>
      <c r="D9" s="8">
        <v>94.666600000000003</v>
      </c>
      <c r="E9" s="8">
        <v>94.142650000000003</v>
      </c>
      <c r="F9" s="8">
        <v>94.928579999999997</v>
      </c>
      <c r="G9" s="8">
        <v>93.747500000000002</v>
      </c>
      <c r="H9" s="8">
        <v>92.424670000000006</v>
      </c>
      <c r="I9" s="8">
        <v>93.981999999999999</v>
      </c>
    </row>
    <row r="10" spans="1:9" x14ac:dyDescent="0.25">
      <c r="A10" s="6" t="s">
        <v>387</v>
      </c>
      <c r="B10" s="6" t="s">
        <v>19</v>
      </c>
      <c r="C10" s="6">
        <f>VLOOKUP(A10,'GDP Per Capita'!$A$2:$C$211,3,FALSE)</f>
        <v>1</v>
      </c>
      <c r="D10" s="8"/>
      <c r="E10" s="8"/>
      <c r="F10" s="8"/>
      <c r="G10" s="8">
        <v>94.875510000000006</v>
      </c>
      <c r="H10" s="8">
        <v>92.804699999999997</v>
      </c>
      <c r="I10" s="8">
        <v>93.840104999999994</v>
      </c>
    </row>
    <row r="11" spans="1:9" x14ac:dyDescent="0.25">
      <c r="A11" s="6" t="s">
        <v>226</v>
      </c>
      <c r="B11" s="6" t="s">
        <v>392</v>
      </c>
      <c r="C11" s="6">
        <f>VLOOKUP(A11,'GDP Per Capita'!$A$2:$C$211,3,FALSE)</f>
        <v>2</v>
      </c>
      <c r="D11" s="8">
        <v>97.644109999999998</v>
      </c>
      <c r="E11" s="8">
        <v>98.067390000000003</v>
      </c>
      <c r="F11" s="8">
        <v>98.293689999999998</v>
      </c>
      <c r="G11" s="8">
        <v>98.76482</v>
      </c>
      <c r="H11" s="8"/>
      <c r="I11" s="8">
        <v>98.192502499999989</v>
      </c>
    </row>
    <row r="12" spans="1:9" x14ac:dyDescent="0.25">
      <c r="A12" s="6" t="s">
        <v>422</v>
      </c>
      <c r="B12" s="6" t="s">
        <v>162</v>
      </c>
      <c r="C12" s="6">
        <f>VLOOKUP(A12,'GDP Per Capita'!$A$2:$C$211,3,FALSE)</f>
        <v>1</v>
      </c>
      <c r="D12" s="8">
        <v>96.360579999999999</v>
      </c>
      <c r="E12" s="8"/>
      <c r="F12" s="8"/>
      <c r="G12" s="8">
        <v>97.033519999999996</v>
      </c>
      <c r="H12" s="8">
        <v>97.211029999999994</v>
      </c>
      <c r="I12" s="8">
        <v>96.868376666666663</v>
      </c>
    </row>
    <row r="13" spans="1:9" x14ac:dyDescent="0.25">
      <c r="A13" s="6" t="s">
        <v>35</v>
      </c>
      <c r="B13" s="6" t="s">
        <v>311</v>
      </c>
      <c r="C13" s="6">
        <f>VLOOKUP(A13,'GDP Per Capita'!$A$2:$C$211,3,FALSE)</f>
        <v>1</v>
      </c>
      <c r="D13" s="8">
        <v>67.798299999999998</v>
      </c>
      <c r="E13" s="8">
        <v>69.389619999999994</v>
      </c>
      <c r="F13" s="8">
        <v>75.208629999999999</v>
      </c>
      <c r="G13" s="8">
        <v>76.423869999999994</v>
      </c>
      <c r="H13" s="8">
        <v>78.645169999999993</v>
      </c>
      <c r="I13" s="8">
        <v>73.49311800000001</v>
      </c>
    </row>
    <row r="14" spans="1:9" x14ac:dyDescent="0.25">
      <c r="A14" s="6" t="s">
        <v>413</v>
      </c>
      <c r="B14" s="6" t="s">
        <v>45</v>
      </c>
      <c r="C14" s="6">
        <f>VLOOKUP(A14,'GDP Per Capita'!$A$2:$C$211,3,FALSE)</f>
        <v>1</v>
      </c>
      <c r="D14" s="8">
        <v>92.61403</v>
      </c>
      <c r="E14" s="8">
        <v>90.406490000000005</v>
      </c>
      <c r="F14" s="8">
        <v>87.581659999999999</v>
      </c>
      <c r="G14" s="8">
        <v>86.445400000000006</v>
      </c>
      <c r="H14" s="8"/>
      <c r="I14" s="8">
        <v>89.261894999999996</v>
      </c>
    </row>
    <row r="15" spans="1:9" x14ac:dyDescent="0.25">
      <c r="A15" s="6" t="s">
        <v>233</v>
      </c>
      <c r="B15" s="6" t="s">
        <v>306</v>
      </c>
      <c r="C15" s="6">
        <f>VLOOKUP(A15,'GDP Per Capita'!$A$2:$C$211,3,FALSE)</f>
        <v>1</v>
      </c>
      <c r="D15" s="8">
        <v>94.300020000000004</v>
      </c>
      <c r="E15" s="8">
        <v>96.456479999999999</v>
      </c>
      <c r="F15" s="8">
        <v>96.264619999999994</v>
      </c>
      <c r="G15" s="8">
        <v>97.278639999999996</v>
      </c>
      <c r="H15" s="8">
        <v>96.714889999999997</v>
      </c>
      <c r="I15" s="8">
        <v>96.202929999999995</v>
      </c>
    </row>
    <row r="16" spans="1:9" x14ac:dyDescent="0.25">
      <c r="A16" s="6" t="s">
        <v>106</v>
      </c>
      <c r="B16" s="6" t="s">
        <v>126</v>
      </c>
      <c r="C16" s="6">
        <f>VLOOKUP(A16,'GDP Per Capita'!$A$2:$C$211,3,FALSE)</f>
        <v>2</v>
      </c>
      <c r="D16" s="8">
        <v>75.442790000000002</v>
      </c>
      <c r="E16" s="8">
        <v>79.814989999999995</v>
      </c>
      <c r="F16" s="8">
        <v>75.357429999999994</v>
      </c>
      <c r="G16" s="8"/>
      <c r="H16" s="8">
        <v>74.227170000000001</v>
      </c>
      <c r="I16" s="8">
        <v>76.210594999999998</v>
      </c>
    </row>
    <row r="17" spans="1:9" x14ac:dyDescent="0.25">
      <c r="A17" s="6" t="s">
        <v>58</v>
      </c>
      <c r="B17" s="6" t="s">
        <v>107</v>
      </c>
      <c r="C17" s="6">
        <f>VLOOKUP(A17,'GDP Per Capita'!$A$2:$C$211,3,FALSE)</f>
        <v>1</v>
      </c>
      <c r="D17" s="8">
        <v>93.113860000000003</v>
      </c>
      <c r="E17" s="8">
        <v>93.965980000000002</v>
      </c>
      <c r="F17" s="8">
        <v>96.082369999999997</v>
      </c>
      <c r="G17" s="8">
        <v>95.617270000000005</v>
      </c>
      <c r="H17" s="8">
        <v>94.928610000000006</v>
      </c>
      <c r="I17" s="8">
        <v>94.741617999999988</v>
      </c>
    </row>
    <row r="18" spans="1:9" x14ac:dyDescent="0.25">
      <c r="A18" s="6" t="s">
        <v>290</v>
      </c>
      <c r="B18" s="6" t="s">
        <v>214</v>
      </c>
      <c r="C18" s="6">
        <f>VLOOKUP(A18,'GDP Per Capita'!$A$2:$C$211,3,FALSE)</f>
        <v>1</v>
      </c>
      <c r="D18" s="8">
        <v>96.359030000000004</v>
      </c>
      <c r="E18" s="8">
        <v>96.203720000000004</v>
      </c>
      <c r="F18" s="8">
        <v>96.116020000000006</v>
      </c>
      <c r="G18" s="8">
        <v>96.182479999999998</v>
      </c>
      <c r="H18" s="8">
        <v>95.942369999999997</v>
      </c>
      <c r="I18" s="8">
        <v>96.160723999999988</v>
      </c>
    </row>
    <row r="19" spans="1:9" x14ac:dyDescent="0.25">
      <c r="A19" s="6" t="s">
        <v>362</v>
      </c>
      <c r="B19" s="6" t="s">
        <v>270</v>
      </c>
      <c r="C19" s="6">
        <f>VLOOKUP(A19,'GDP Per Capita'!$A$2:$C$211,3,FALSE)</f>
        <v>1</v>
      </c>
      <c r="D19" s="8">
        <v>86.318730000000002</v>
      </c>
      <c r="E19" s="8">
        <v>87.316699999999997</v>
      </c>
      <c r="F19" s="8">
        <v>88.814250000000001</v>
      </c>
      <c r="G19" s="8">
        <v>90.877790000000005</v>
      </c>
      <c r="H19" s="8">
        <v>92.851370000000003</v>
      </c>
      <c r="I19" s="8">
        <v>89.235768000000007</v>
      </c>
    </row>
    <row r="20" spans="1:9" x14ac:dyDescent="0.25">
      <c r="A20" s="6" t="s">
        <v>83</v>
      </c>
      <c r="B20" s="6" t="s">
        <v>9</v>
      </c>
      <c r="C20" s="6">
        <f>VLOOKUP(A20,'GDP Per Capita'!$A$2:$C$211,3,FALSE)</f>
        <v>1</v>
      </c>
      <c r="D20" s="8">
        <v>94.840879999999999</v>
      </c>
      <c r="E20" s="8">
        <v>94.730549999999994</v>
      </c>
      <c r="F20" s="8">
        <v>95.471440000000001</v>
      </c>
      <c r="G20" s="8">
        <v>96.299250000000001</v>
      </c>
      <c r="H20" s="8"/>
      <c r="I20" s="8">
        <v>95.335530000000006</v>
      </c>
    </row>
    <row r="21" spans="1:9" x14ac:dyDescent="0.25">
      <c r="A21" s="6" t="s">
        <v>24</v>
      </c>
      <c r="B21" s="6" t="s">
        <v>384</v>
      </c>
      <c r="C21" s="6">
        <f>VLOOKUP(A21,'GDP Per Capita'!$A$2:$C$211,3,FALSE)</f>
        <v>1</v>
      </c>
      <c r="D21" s="8">
        <v>92.544960000000003</v>
      </c>
      <c r="E21" s="8">
        <v>93.765770000000003</v>
      </c>
      <c r="F21" s="8">
        <v>95.429379999999995</v>
      </c>
      <c r="G21" s="8">
        <v>94.992570000000001</v>
      </c>
      <c r="H21" s="8">
        <v>96.692869999999999</v>
      </c>
      <c r="I21" s="8">
        <v>94.685110000000009</v>
      </c>
    </row>
    <row r="22" spans="1:9" x14ac:dyDescent="0.25">
      <c r="A22" s="6" t="s">
        <v>297</v>
      </c>
      <c r="B22" s="6" t="s">
        <v>125</v>
      </c>
      <c r="C22" s="6">
        <f>VLOOKUP(A22,'GDP Per Capita'!$A$2:$C$211,3,FALSE)</f>
        <v>2</v>
      </c>
      <c r="D22" s="8">
        <v>92.534270000000006</v>
      </c>
      <c r="E22" s="8">
        <v>92.484650000000002</v>
      </c>
      <c r="F22" s="8">
        <v>93.751450000000006</v>
      </c>
      <c r="G22" s="8">
        <v>93.532849999999996</v>
      </c>
      <c r="H22" s="8">
        <v>93.146730000000005</v>
      </c>
      <c r="I22" s="8">
        <v>93.08999</v>
      </c>
    </row>
    <row r="23" spans="1:9" x14ac:dyDescent="0.25">
      <c r="A23" s="6" t="s">
        <v>155</v>
      </c>
      <c r="B23" s="6" t="s">
        <v>76</v>
      </c>
      <c r="C23" s="6">
        <f>VLOOKUP(A23,'GDP Per Capita'!$A$2:$C$211,3,FALSE)</f>
        <v>1</v>
      </c>
      <c r="D23" s="8"/>
      <c r="E23" s="8">
        <v>88.173169999999999</v>
      </c>
      <c r="F23" s="8">
        <v>87.5304</v>
      </c>
      <c r="G23" s="8">
        <v>87.425759999999997</v>
      </c>
      <c r="H23" s="8">
        <v>88.025970000000001</v>
      </c>
      <c r="I23" s="8">
        <v>87.788825000000003</v>
      </c>
    </row>
    <row r="24" spans="1:9" x14ac:dyDescent="0.25">
      <c r="A24" s="6" t="s">
        <v>365</v>
      </c>
      <c r="B24" s="6" t="s">
        <v>71</v>
      </c>
      <c r="C24" s="6">
        <f>VLOOKUP(A24,'GDP Per Capita'!$A$2:$C$211,3,FALSE)</f>
        <v>1</v>
      </c>
      <c r="D24" s="8">
        <v>87.656779999999998</v>
      </c>
      <c r="E24" s="8"/>
      <c r="F24" s="8"/>
      <c r="G24" s="8"/>
      <c r="H24" s="8"/>
      <c r="I24" s="8">
        <v>87.656779999999998</v>
      </c>
    </row>
    <row r="25" spans="1:9" x14ac:dyDescent="0.25">
      <c r="A25" s="6" t="s">
        <v>205</v>
      </c>
      <c r="B25" s="6" t="s">
        <v>244</v>
      </c>
      <c r="C25" s="6">
        <f>VLOOKUP(A25,'GDP Per Capita'!$A$2:$C$211,3,FALSE)</f>
        <v>2</v>
      </c>
      <c r="D25" s="8">
        <v>99.391130000000004</v>
      </c>
      <c r="E25" s="8">
        <v>99.589070000000007</v>
      </c>
      <c r="F25" s="8">
        <v>99.955870000000004</v>
      </c>
      <c r="G25" s="8">
        <v>99.882499999999993</v>
      </c>
      <c r="H25" s="8"/>
      <c r="I25" s="8">
        <v>99.704642500000006</v>
      </c>
    </row>
    <row r="26" spans="1:9" x14ac:dyDescent="0.25">
      <c r="A26" s="6" t="s">
        <v>54</v>
      </c>
      <c r="B26" s="6" t="s">
        <v>92</v>
      </c>
      <c r="C26" s="6">
        <f>VLOOKUP(A26,'GDP Per Capita'!$A$2:$C$211,3,FALSE)</f>
        <v>3</v>
      </c>
      <c r="D26" s="8">
        <v>93.772909999999996</v>
      </c>
      <c r="E26" s="8">
        <v>93.318809999999999</v>
      </c>
      <c r="F26" s="8">
        <v>93.537629999999993</v>
      </c>
      <c r="G26" s="8">
        <v>93.195830000000001</v>
      </c>
      <c r="H26" s="8"/>
      <c r="I26" s="8">
        <v>93.456294999999997</v>
      </c>
    </row>
    <row r="27" spans="1:9" x14ac:dyDescent="0.25">
      <c r="A27" s="6" t="s">
        <v>4</v>
      </c>
      <c r="B27" s="6" t="s">
        <v>262</v>
      </c>
      <c r="C27" s="6">
        <f>VLOOKUP(A27,'GDP Per Capita'!$A$2:$C$211,3,FALSE)</f>
        <v>1</v>
      </c>
      <c r="D27" s="8">
        <v>93.421859999999995</v>
      </c>
      <c r="E27" s="8">
        <v>93.43477</v>
      </c>
      <c r="F27" s="8">
        <v>94.006799999999998</v>
      </c>
      <c r="G27" s="8">
        <v>94.740669999999994</v>
      </c>
      <c r="H27" s="8"/>
      <c r="I27" s="8">
        <v>93.901025000000004</v>
      </c>
    </row>
    <row r="28" spans="1:9" x14ac:dyDescent="0.25">
      <c r="A28" s="6" t="s">
        <v>389</v>
      </c>
      <c r="B28" s="6" t="s">
        <v>259</v>
      </c>
      <c r="C28" s="6">
        <f>VLOOKUP(A28,'GDP Per Capita'!$A$2:$C$211,3,FALSE)</f>
        <v>1</v>
      </c>
      <c r="D28" s="8">
        <v>72.341080000000005</v>
      </c>
      <c r="E28" s="8">
        <v>76.735950000000003</v>
      </c>
      <c r="F28" s="8">
        <v>83.169920000000005</v>
      </c>
      <c r="G28" s="8">
        <v>85.572320000000005</v>
      </c>
      <c r="H28" s="8">
        <v>90.328370000000007</v>
      </c>
      <c r="I28" s="8">
        <v>81.629528000000008</v>
      </c>
    </row>
    <row r="29" spans="1:9" x14ac:dyDescent="0.25">
      <c r="A29" s="6" t="s">
        <v>279</v>
      </c>
      <c r="B29" s="6" t="s">
        <v>2</v>
      </c>
      <c r="C29" s="6">
        <f>VLOOKUP(A29,'GDP Per Capita'!$A$2:$C$211,3,FALSE)</f>
        <v>1</v>
      </c>
      <c r="D29" s="8">
        <v>91.700100000000006</v>
      </c>
      <c r="E29" s="8">
        <v>92.074380000000005</v>
      </c>
      <c r="F29" s="8">
        <v>94.492999999999995</v>
      </c>
      <c r="G29" s="8">
        <v>92.873949999999994</v>
      </c>
      <c r="H29" s="8"/>
      <c r="I29" s="8">
        <v>92.785357499999989</v>
      </c>
    </row>
    <row r="30" spans="1:9" x14ac:dyDescent="0.25">
      <c r="A30" s="6" t="s">
        <v>176</v>
      </c>
      <c r="B30" s="6" t="s">
        <v>38</v>
      </c>
      <c r="C30" s="6">
        <f>VLOOKUP(A30,'GDP Per Capita'!$A$2:$C$211,3,FALSE)</f>
        <v>1</v>
      </c>
      <c r="D30" s="8">
        <v>90.463170000000005</v>
      </c>
      <c r="E30" s="8">
        <v>91.936300000000003</v>
      </c>
      <c r="F30" s="8">
        <v>92.996619999999993</v>
      </c>
      <c r="G30" s="8">
        <v>93.134910000000005</v>
      </c>
      <c r="H30" s="8">
        <v>92.919989999999999</v>
      </c>
      <c r="I30" s="8">
        <v>92.290198000000004</v>
      </c>
    </row>
    <row r="31" spans="1:9" x14ac:dyDescent="0.25">
      <c r="A31" s="6" t="s">
        <v>253</v>
      </c>
      <c r="B31" s="6" t="s">
        <v>398</v>
      </c>
      <c r="C31" s="6">
        <f>VLOOKUP(A31,'GDP Per Capita'!$A$2:$C$211,3,FALSE)</f>
        <v>1</v>
      </c>
      <c r="D31" s="8">
        <v>80.852140000000006</v>
      </c>
      <c r="E31" s="8"/>
      <c r="F31" s="8"/>
      <c r="G31" s="8">
        <v>79.837469999999996</v>
      </c>
      <c r="H31" s="8">
        <v>80.753829999999994</v>
      </c>
      <c r="I31" s="8">
        <v>80.481146666666675</v>
      </c>
    </row>
    <row r="32" spans="1:9" x14ac:dyDescent="0.25">
      <c r="A32" s="6" t="s">
        <v>95</v>
      </c>
      <c r="B32" s="6" t="s">
        <v>171</v>
      </c>
      <c r="C32" s="6">
        <f>VLOOKUP(A32,'GDP Per Capita'!$A$2:$C$211,3,FALSE)</f>
        <v>1</v>
      </c>
      <c r="D32" s="8">
        <v>93.200620000000001</v>
      </c>
      <c r="E32" s="8">
        <v>93.243570000000005</v>
      </c>
      <c r="F32" s="8">
        <v>92.593729999999994</v>
      </c>
      <c r="G32" s="8">
        <v>92.862359999999995</v>
      </c>
      <c r="H32" s="8">
        <v>93.421909999999997</v>
      </c>
      <c r="I32" s="8">
        <v>93.064437999999996</v>
      </c>
    </row>
    <row r="33" spans="1:9" x14ac:dyDescent="0.25">
      <c r="A33" s="6" t="s">
        <v>228</v>
      </c>
      <c r="B33" s="6" t="s">
        <v>11</v>
      </c>
      <c r="C33" s="6">
        <f>VLOOKUP(A33,'GDP Per Capita'!$A$2:$C$211,3,FALSE)</f>
        <v>1</v>
      </c>
      <c r="D33" s="8">
        <v>96.987470000000002</v>
      </c>
      <c r="E33" s="8">
        <v>97.607830000000007</v>
      </c>
      <c r="F33" s="8">
        <v>98.184119999999993</v>
      </c>
      <c r="G33" s="8">
        <v>96.342240000000004</v>
      </c>
      <c r="H33" s="8">
        <v>97.332549999999998</v>
      </c>
      <c r="I33" s="8">
        <v>97.290841999999998</v>
      </c>
    </row>
    <row r="34" spans="1:9" x14ac:dyDescent="0.25">
      <c r="A34" s="6" t="s">
        <v>219</v>
      </c>
      <c r="B34" s="6" t="s">
        <v>251</v>
      </c>
      <c r="C34" s="6">
        <f>VLOOKUP(A34,'GDP Per Capita'!$A$2:$C$211,3,FALSE)</f>
        <v>1</v>
      </c>
      <c r="D34" s="8">
        <v>94.985709999999997</v>
      </c>
      <c r="E34" s="8">
        <v>93.98312</v>
      </c>
      <c r="F34" s="8">
        <v>94.460769999999997</v>
      </c>
      <c r="G34" s="8">
        <v>95.578230000000005</v>
      </c>
      <c r="H34" s="8">
        <v>97.739940000000004</v>
      </c>
      <c r="I34" s="8">
        <v>95.349553999999998</v>
      </c>
    </row>
    <row r="35" spans="1:9" x14ac:dyDescent="0.25">
      <c r="A35" s="6" t="s">
        <v>154</v>
      </c>
      <c r="B35" s="6" t="s">
        <v>89</v>
      </c>
      <c r="C35" s="6">
        <f>VLOOKUP(A35,'GDP Per Capita'!$A$2:$C$211,3,FALSE)</f>
        <v>2</v>
      </c>
      <c r="D35" s="8">
        <v>96.911330000000007</v>
      </c>
      <c r="E35" s="8">
        <v>97.368520000000004</v>
      </c>
      <c r="F35" s="8">
        <v>96.729659999999996</v>
      </c>
      <c r="G35" s="8">
        <v>97.49342</v>
      </c>
      <c r="H35" s="8"/>
      <c r="I35" s="8">
        <v>97.125732499999998</v>
      </c>
    </row>
    <row r="36" spans="1:9" x14ac:dyDescent="0.25">
      <c r="A36" s="6" t="s">
        <v>48</v>
      </c>
      <c r="B36" s="6" t="s">
        <v>411</v>
      </c>
      <c r="C36" s="6">
        <f>VLOOKUP(A36,'GDP Per Capita'!$A$2:$C$211,3,FALSE)</f>
        <v>1</v>
      </c>
      <c r="D36" s="8">
        <v>88.116829999999993</v>
      </c>
      <c r="E36" s="8">
        <v>88.690659999999994</v>
      </c>
      <c r="F36" s="8">
        <v>88.797240000000002</v>
      </c>
      <c r="G36" s="8">
        <v>89.350300000000004</v>
      </c>
      <c r="H36" s="8"/>
      <c r="I36" s="8">
        <v>88.738757499999991</v>
      </c>
    </row>
    <row r="37" spans="1:9" x14ac:dyDescent="0.25">
      <c r="A37" s="6" t="s">
        <v>230</v>
      </c>
      <c r="B37" s="6" t="s">
        <v>405</v>
      </c>
      <c r="C37" s="6">
        <f>VLOOKUP(A37,'GDP Per Capita'!$A$2:$C$211,3,FALSE)</f>
        <v>2</v>
      </c>
      <c r="D37" s="8">
        <v>87.896690000000007</v>
      </c>
      <c r="E37" s="8">
        <v>89.231470000000002</v>
      </c>
      <c r="F37" s="8">
        <v>90.417370000000005</v>
      </c>
      <c r="G37" s="8">
        <v>90.142859999999999</v>
      </c>
      <c r="H37" s="8"/>
      <c r="I37" s="8">
        <v>89.422097499999992</v>
      </c>
    </row>
    <row r="38" spans="1:9" x14ac:dyDescent="0.25">
      <c r="A38" s="6" t="s">
        <v>99</v>
      </c>
      <c r="B38" s="6" t="s">
        <v>191</v>
      </c>
      <c r="C38" s="6">
        <f>VLOOKUP(A38,'GDP Per Capita'!$A$2:$C$211,3,FALSE)</f>
        <v>1</v>
      </c>
      <c r="D38" s="8">
        <v>61.380470000000003</v>
      </c>
      <c r="E38" s="8">
        <v>60.718699999999998</v>
      </c>
      <c r="F38" s="8">
        <v>57.245579999999997</v>
      </c>
      <c r="G38" s="8">
        <v>59.960160000000002</v>
      </c>
      <c r="H38" s="8">
        <v>61.803350000000002</v>
      </c>
      <c r="I38" s="8">
        <v>60.221652000000006</v>
      </c>
    </row>
    <row r="39" spans="1:9" x14ac:dyDescent="0.25">
      <c r="A39" s="6" t="s">
        <v>100</v>
      </c>
      <c r="B39" s="6" t="s">
        <v>182</v>
      </c>
      <c r="C39" s="6">
        <f>VLOOKUP(A39,'GDP Per Capita'!$A$2:$C$211,3,FALSE)</f>
        <v>1</v>
      </c>
      <c r="D39" s="8"/>
      <c r="E39" s="8"/>
      <c r="F39" s="8">
        <v>95.421779999999998</v>
      </c>
      <c r="G39" s="8"/>
      <c r="H39" s="8"/>
      <c r="I39" s="8">
        <v>95.421779999999998</v>
      </c>
    </row>
    <row r="40" spans="1:9" x14ac:dyDescent="0.25">
      <c r="A40" s="6" t="s">
        <v>13</v>
      </c>
      <c r="B40" s="6" t="s">
        <v>293</v>
      </c>
      <c r="C40" s="6">
        <f>VLOOKUP(A40,'GDP Per Capita'!$A$2:$C$211,3,FALSE)</f>
        <v>2</v>
      </c>
      <c r="D40" s="8">
        <v>98.032979999999995</v>
      </c>
      <c r="E40" s="8">
        <v>98.372489999999999</v>
      </c>
      <c r="F40" s="8">
        <v>98.693610000000007</v>
      </c>
      <c r="G40" s="8">
        <v>98.537480000000002</v>
      </c>
      <c r="H40" s="8"/>
      <c r="I40" s="8">
        <v>98.409139999999994</v>
      </c>
    </row>
    <row r="41" spans="1:9" x14ac:dyDescent="0.25">
      <c r="A41" s="6" t="s">
        <v>119</v>
      </c>
      <c r="B41" s="6" t="s">
        <v>302</v>
      </c>
      <c r="C41" s="6">
        <f>VLOOKUP(A41,'GDP Per Capita'!$A$2:$C$211,3,FALSE)</f>
        <v>1</v>
      </c>
      <c r="D41" s="8">
        <v>89.283550000000005</v>
      </c>
      <c r="E41" s="8">
        <v>93.529920000000004</v>
      </c>
      <c r="F41" s="8">
        <v>93.328440000000001</v>
      </c>
      <c r="G41" s="8">
        <v>92.874340000000004</v>
      </c>
      <c r="H41" s="8">
        <v>92.713560000000001</v>
      </c>
      <c r="I41" s="8">
        <v>92.345962000000014</v>
      </c>
    </row>
    <row r="42" spans="1:9" x14ac:dyDescent="0.25">
      <c r="A42" s="6" t="s">
        <v>397</v>
      </c>
      <c r="B42" s="6" t="s">
        <v>149</v>
      </c>
      <c r="C42" s="6">
        <f>VLOOKUP(A42,'GDP Per Capita'!$A$2:$C$211,3,FALSE)</f>
        <v>1</v>
      </c>
      <c r="D42" s="8">
        <v>0</v>
      </c>
      <c r="E42" s="8">
        <v>97.548379999999995</v>
      </c>
      <c r="F42" s="8">
        <v>97.590800000000002</v>
      </c>
      <c r="G42" s="8">
        <v>97.588300000000004</v>
      </c>
      <c r="H42" s="8">
        <v>97.635170000000002</v>
      </c>
      <c r="I42" s="8">
        <v>78.07253</v>
      </c>
    </row>
    <row r="43" spans="1:9" x14ac:dyDescent="0.25">
      <c r="A43" s="6" t="s">
        <v>420</v>
      </c>
      <c r="B43" s="6" t="s">
        <v>352</v>
      </c>
      <c r="C43" s="6">
        <f>VLOOKUP(A43,'GDP Per Capita'!$A$2:$C$211,3,FALSE)</f>
        <v>1</v>
      </c>
      <c r="D43" s="8">
        <v>91.354839999999996</v>
      </c>
      <c r="E43" s="8">
        <v>91.650300000000001</v>
      </c>
      <c r="F43" s="8">
        <v>91.66046</v>
      </c>
      <c r="G43" s="8">
        <v>91.641540000000006</v>
      </c>
      <c r="H43" s="8">
        <v>90.941670000000002</v>
      </c>
      <c r="I43" s="8">
        <v>91.449761999999993</v>
      </c>
    </row>
    <row r="44" spans="1:9" x14ac:dyDescent="0.25">
      <c r="A44" s="6" t="s">
        <v>234</v>
      </c>
      <c r="B44" s="6" t="s">
        <v>209</v>
      </c>
      <c r="C44" s="6">
        <f>VLOOKUP(A44,'GDP Per Capita'!$A$2:$C$211,3,FALSE)</f>
        <v>1</v>
      </c>
      <c r="D44" s="8">
        <v>98.026899999999998</v>
      </c>
      <c r="E44" s="8"/>
      <c r="F44" s="8">
        <v>97.456059999999994</v>
      </c>
      <c r="G44" s="8">
        <v>97.025310000000005</v>
      </c>
      <c r="H44" s="8">
        <v>97.032570000000007</v>
      </c>
      <c r="I44" s="8">
        <v>97.385210000000001</v>
      </c>
    </row>
    <row r="45" spans="1:9" x14ac:dyDescent="0.25">
      <c r="A45" s="6" t="s">
        <v>0</v>
      </c>
      <c r="B45" s="6" t="s">
        <v>114</v>
      </c>
      <c r="C45" s="6">
        <f>VLOOKUP(A45,'GDP Per Capita'!$A$2:$C$211,3,FALSE)</f>
        <v>1</v>
      </c>
      <c r="D45" s="8">
        <v>63.256349999999998</v>
      </c>
      <c r="E45" s="8">
        <v>59.763860000000001</v>
      </c>
      <c r="F45" s="8"/>
      <c r="G45" s="8">
        <v>51.752369999999999</v>
      </c>
      <c r="H45" s="8">
        <v>51.455150000000003</v>
      </c>
      <c r="I45" s="8">
        <v>56.556932500000002</v>
      </c>
    </row>
    <row r="46" spans="1:9" x14ac:dyDescent="0.25">
      <c r="A46" s="6" t="s">
        <v>330</v>
      </c>
      <c r="B46" s="6" t="s">
        <v>408</v>
      </c>
      <c r="C46" s="6">
        <f>VLOOKUP(A46,'GDP Per Capita'!$A$2:$C$211,3,FALSE)</f>
        <v>2</v>
      </c>
      <c r="D46" s="8">
        <v>99.474720000000005</v>
      </c>
      <c r="E46" s="8">
        <v>99.392780000000002</v>
      </c>
      <c r="F46" s="8">
        <v>98.789670000000001</v>
      </c>
      <c r="G46" s="8">
        <v>97.271709999999999</v>
      </c>
      <c r="H46" s="8"/>
      <c r="I46" s="8">
        <v>98.732219999999998</v>
      </c>
    </row>
    <row r="47" spans="1:9" x14ac:dyDescent="0.25">
      <c r="A47" s="6" t="s">
        <v>421</v>
      </c>
      <c r="B47" s="6" t="s">
        <v>44</v>
      </c>
      <c r="C47" s="6">
        <f>VLOOKUP(A47,'GDP Per Capita'!$A$2:$C$211,3,FALSE)</f>
        <v>1</v>
      </c>
      <c r="D47" s="8">
        <v>94.157520000000005</v>
      </c>
      <c r="E47" s="8">
        <v>93.484840000000005</v>
      </c>
      <c r="F47" s="8">
        <v>93.483969999999999</v>
      </c>
      <c r="G47" s="8">
        <v>93.681290000000004</v>
      </c>
      <c r="H47" s="8"/>
      <c r="I47" s="8">
        <v>93.701904999999996</v>
      </c>
    </row>
    <row r="48" spans="1:9" x14ac:dyDescent="0.25">
      <c r="A48" s="6" t="s">
        <v>264</v>
      </c>
      <c r="B48" s="6" t="s">
        <v>145</v>
      </c>
      <c r="C48" s="6">
        <f>VLOOKUP(A48,'GDP Per Capita'!$A$2:$C$211,3,FALSE)</f>
        <v>1</v>
      </c>
      <c r="D48" s="8">
        <v>85.10069</v>
      </c>
      <c r="E48" s="8">
        <v>84.623459999999994</v>
      </c>
      <c r="F48" s="8"/>
      <c r="G48" s="8"/>
      <c r="H48" s="8"/>
      <c r="I48" s="8">
        <v>84.862075000000004</v>
      </c>
    </row>
    <row r="49" spans="1:9" x14ac:dyDescent="0.25">
      <c r="A49" s="6" t="s">
        <v>29</v>
      </c>
      <c r="B49" s="6" t="s">
        <v>148</v>
      </c>
      <c r="C49" s="6">
        <f>VLOOKUP(A49,'GDP Per Capita'!$A$2:$C$211,3,FALSE)</f>
        <v>2</v>
      </c>
      <c r="D49" s="8">
        <v>99.364980000000003</v>
      </c>
      <c r="E49" s="8">
        <v>99.117059999999995</v>
      </c>
      <c r="F49" s="8">
        <v>99.055940000000007</v>
      </c>
      <c r="G49" s="8">
        <v>98.629440000000002</v>
      </c>
      <c r="H49" s="8"/>
      <c r="I49" s="8">
        <v>99.041854999999998</v>
      </c>
    </row>
    <row r="50" spans="1:9" x14ac:dyDescent="0.25">
      <c r="A50" s="6" t="s">
        <v>294</v>
      </c>
      <c r="B50" s="6" t="s">
        <v>283</v>
      </c>
      <c r="C50" s="6">
        <f>VLOOKUP(A50,'GDP Per Capita'!$A$2:$C$211,3,FALSE)</f>
        <v>1</v>
      </c>
      <c r="D50" s="8"/>
      <c r="E50" s="8">
        <v>98.727969999999999</v>
      </c>
      <c r="F50" s="8">
        <v>96.762119999999996</v>
      </c>
      <c r="G50" s="8"/>
      <c r="H50" s="8"/>
      <c r="I50" s="8">
        <v>97.745045000000005</v>
      </c>
    </row>
    <row r="51" spans="1:9" x14ac:dyDescent="0.25">
      <c r="A51" s="6" t="s">
        <v>348</v>
      </c>
      <c r="B51" s="6" t="s">
        <v>204</v>
      </c>
      <c r="C51" s="6">
        <f>VLOOKUP(A51,'GDP Per Capita'!$A$2:$C$211,3,FALSE)</f>
        <v>2</v>
      </c>
      <c r="D51" s="8">
        <v>97.568089999999998</v>
      </c>
      <c r="E51" s="8">
        <v>98.435689999999994</v>
      </c>
      <c r="F51" s="8">
        <v>98.821709999999996</v>
      </c>
      <c r="G51" s="8">
        <v>98.927269999999993</v>
      </c>
      <c r="H51" s="8"/>
      <c r="I51" s="8">
        <v>98.438189999999992</v>
      </c>
    </row>
    <row r="52" spans="1:9" x14ac:dyDescent="0.25">
      <c r="A52" s="6" t="s">
        <v>299</v>
      </c>
      <c r="B52" s="6" t="s">
        <v>200</v>
      </c>
      <c r="C52" s="6">
        <f>VLOOKUP(A52,'GDP Per Capita'!$A$2:$C$211,3,FALSE)</f>
        <v>1</v>
      </c>
      <c r="D52" s="8">
        <v>86.231830000000002</v>
      </c>
      <c r="E52" s="8">
        <v>85.456990000000005</v>
      </c>
      <c r="F52" s="8"/>
      <c r="G52" s="8"/>
      <c r="H52" s="8"/>
      <c r="I52" s="8">
        <v>85.844410000000011</v>
      </c>
    </row>
    <row r="53" spans="1:9" x14ac:dyDescent="0.25">
      <c r="A53" s="6" t="s">
        <v>56</v>
      </c>
      <c r="B53" s="6" t="s">
        <v>195</v>
      </c>
      <c r="C53" s="6">
        <f>VLOOKUP(A53,'GDP Per Capita'!$A$2:$C$211,3,FALSE)</f>
        <v>2</v>
      </c>
      <c r="D53" s="8">
        <v>99.899479999999997</v>
      </c>
      <c r="E53" s="8">
        <v>99.934330000000003</v>
      </c>
      <c r="F53" s="8">
        <v>99.652079999999998</v>
      </c>
      <c r="G53" s="8">
        <v>99.491820000000004</v>
      </c>
      <c r="H53" s="8"/>
      <c r="I53" s="8">
        <v>99.7444275</v>
      </c>
    </row>
    <row r="54" spans="1:9" x14ac:dyDescent="0.25">
      <c r="A54" s="6" t="s">
        <v>268</v>
      </c>
      <c r="B54" s="6" t="s">
        <v>42</v>
      </c>
      <c r="C54" s="6">
        <f>VLOOKUP(A54,'GDP Per Capita'!$A$2:$C$211,3,FALSE)</f>
        <v>1</v>
      </c>
      <c r="D54" s="8">
        <v>99.106120000000004</v>
      </c>
      <c r="E54" s="8">
        <v>99.583420000000004</v>
      </c>
      <c r="F54" s="8">
        <v>97.881200000000007</v>
      </c>
      <c r="G54" s="8">
        <v>97.914760000000001</v>
      </c>
      <c r="H54" s="8">
        <v>96.436239999999998</v>
      </c>
      <c r="I54" s="8">
        <v>98.184348</v>
      </c>
    </row>
    <row r="55" spans="1:9" x14ac:dyDescent="0.25">
      <c r="A55" s="6" t="s">
        <v>315</v>
      </c>
      <c r="B55" s="6" t="s">
        <v>223</v>
      </c>
      <c r="C55" s="6">
        <f>VLOOKUP(A55,'GDP Per Capita'!$A$2:$C$211,3,FALSE)</f>
        <v>1</v>
      </c>
      <c r="D55" s="8">
        <v>86.992009999999993</v>
      </c>
      <c r="E55" s="8">
        <v>89.289569999999998</v>
      </c>
      <c r="F55" s="8">
        <v>86.380269999999996</v>
      </c>
      <c r="G55" s="8">
        <v>85.182199999999995</v>
      </c>
      <c r="H55" s="8">
        <v>84.480450000000005</v>
      </c>
      <c r="I55" s="8">
        <v>86.464899999999986</v>
      </c>
    </row>
    <row r="56" spans="1:9" x14ac:dyDescent="0.25">
      <c r="A56" s="6" t="s">
        <v>377</v>
      </c>
      <c r="B56" s="6" t="s">
        <v>343</v>
      </c>
      <c r="C56" s="6">
        <f>VLOOKUP(A56,'GDP Per Capita'!$A$2:$C$211,3,FALSE)</f>
        <v>1</v>
      </c>
      <c r="D56" s="8">
        <v>76.903379999999999</v>
      </c>
      <c r="E56" s="8"/>
      <c r="F56" s="8">
        <v>76.015879999999996</v>
      </c>
      <c r="G56" s="8"/>
      <c r="H56" s="8"/>
      <c r="I56" s="8">
        <v>76.459630000000004</v>
      </c>
    </row>
    <row r="57" spans="1:9" x14ac:dyDescent="0.25">
      <c r="A57" s="6" t="s">
        <v>325</v>
      </c>
      <c r="B57" s="6" t="s">
        <v>98</v>
      </c>
      <c r="C57" s="6">
        <f>VLOOKUP(A57,'GDP Per Capita'!$A$2:$C$211,3,FALSE)</f>
        <v>1</v>
      </c>
      <c r="D57" s="8">
        <v>68.701009999999997</v>
      </c>
      <c r="E57" s="8">
        <v>71.901300000000006</v>
      </c>
      <c r="F57" s="8">
        <v>73.646619999999999</v>
      </c>
      <c r="G57" s="8">
        <v>76.0989</v>
      </c>
      <c r="H57" s="8">
        <v>76.81635</v>
      </c>
      <c r="I57" s="8">
        <v>73.432835999999995</v>
      </c>
    </row>
    <row r="58" spans="1:9" x14ac:dyDescent="0.25">
      <c r="A58" s="6" t="s">
        <v>181</v>
      </c>
      <c r="B58" s="6" t="s">
        <v>86</v>
      </c>
      <c r="C58" s="6">
        <f>VLOOKUP(A58,'GDP Per Capita'!$A$2:$C$211,3,FALSE)</f>
        <v>1</v>
      </c>
      <c r="D58" s="8"/>
      <c r="E58" s="8">
        <v>43.483240000000002</v>
      </c>
      <c r="F58" s="8"/>
      <c r="G58" s="8"/>
      <c r="H58" s="8"/>
      <c r="I58" s="8">
        <v>43.483240000000002</v>
      </c>
    </row>
    <row r="59" spans="1:9" x14ac:dyDescent="0.25">
      <c r="A59" s="6" t="s">
        <v>53</v>
      </c>
      <c r="B59" s="6" t="s">
        <v>277</v>
      </c>
      <c r="C59" s="6">
        <f>VLOOKUP(A59,'GDP Per Capita'!$A$2:$C$211,3,FALSE)</f>
        <v>1</v>
      </c>
      <c r="D59" s="8">
        <v>96.533029999999997</v>
      </c>
      <c r="E59" s="8">
        <v>97.32526</v>
      </c>
      <c r="F59" s="8">
        <v>97.942210000000003</v>
      </c>
      <c r="G59" s="8">
        <v>98.220370000000003</v>
      </c>
      <c r="H59" s="8"/>
      <c r="I59" s="8">
        <v>97.505217500000001</v>
      </c>
    </row>
    <row r="60" spans="1:9" x14ac:dyDescent="0.25">
      <c r="A60" s="6" t="s">
        <v>5</v>
      </c>
      <c r="B60" s="6" t="s">
        <v>212</v>
      </c>
      <c r="C60" s="6">
        <f>VLOOKUP(A60,'GDP Per Capita'!$A$2:$C$211,3,FALSE)</f>
        <v>1</v>
      </c>
      <c r="D60" s="8"/>
      <c r="E60" s="8"/>
      <c r="F60" s="8"/>
      <c r="G60" s="8"/>
      <c r="H60" s="8">
        <v>95.866280000000003</v>
      </c>
      <c r="I60" s="8">
        <v>95.866280000000003</v>
      </c>
    </row>
    <row r="61" spans="1:9" x14ac:dyDescent="0.25">
      <c r="A61" s="6" t="s">
        <v>232</v>
      </c>
      <c r="B61" s="6" t="s">
        <v>104</v>
      </c>
      <c r="C61" s="6">
        <f>VLOOKUP(A61,'GDP Per Capita'!$A$2:$C$211,3,FALSE)</f>
        <v>1</v>
      </c>
      <c r="D61" s="8">
        <v>85.561980000000005</v>
      </c>
      <c r="E61" s="8">
        <v>85.216089999999994</v>
      </c>
      <c r="F61" s="8">
        <v>84.594970000000004</v>
      </c>
      <c r="G61" s="8">
        <v>85.58408</v>
      </c>
      <c r="H61" s="8">
        <v>86.886309999999995</v>
      </c>
      <c r="I61" s="8">
        <v>85.568686</v>
      </c>
    </row>
    <row r="62" spans="1:9" x14ac:dyDescent="0.25">
      <c r="A62" s="6" t="s">
        <v>323</v>
      </c>
      <c r="B62" s="6" t="s">
        <v>331</v>
      </c>
      <c r="C62" s="6">
        <f>VLOOKUP(A62,'GDP Per Capita'!$A$2:$C$211,3,FALSE)</f>
        <v>2</v>
      </c>
      <c r="D62" s="8">
        <v>94.291610000000006</v>
      </c>
      <c r="E62" s="8">
        <v>93.807180000000002</v>
      </c>
      <c r="F62" s="8">
        <v>96.371639999999999</v>
      </c>
      <c r="G62" s="8">
        <v>95.727509999999995</v>
      </c>
      <c r="H62" s="8">
        <v>95.454759999999993</v>
      </c>
      <c r="I62" s="8">
        <v>95.130539999999996</v>
      </c>
    </row>
    <row r="63" spans="1:9" x14ac:dyDescent="0.25">
      <c r="A63" s="6" t="s">
        <v>289</v>
      </c>
      <c r="B63" s="6" t="s">
        <v>310</v>
      </c>
      <c r="C63" s="6">
        <f>VLOOKUP(A63,'GDP Per Capita'!$A$2:$C$211,3,FALSE)</f>
        <v>1</v>
      </c>
      <c r="D63" s="8">
        <v>79.189790000000002</v>
      </c>
      <c r="E63" s="8">
        <v>77.964190000000002</v>
      </c>
      <c r="F63" s="8">
        <v>79.582650000000001</v>
      </c>
      <c r="G63" s="8">
        <v>80.094890000000007</v>
      </c>
      <c r="H63" s="8"/>
      <c r="I63" s="8">
        <v>79.207880000000003</v>
      </c>
    </row>
    <row r="64" spans="1:9" x14ac:dyDescent="0.25">
      <c r="A64" s="6" t="s">
        <v>160</v>
      </c>
      <c r="B64" s="6" t="s">
        <v>75</v>
      </c>
      <c r="C64" s="6">
        <f>VLOOKUP(A64,'GDP Per Capita'!$A$2:$C$211,3,FALSE)</f>
        <v>1</v>
      </c>
      <c r="D64" s="8">
        <v>88.742080000000001</v>
      </c>
      <c r="E64" s="8">
        <v>88.941879999999998</v>
      </c>
      <c r="F64" s="8">
        <v>87.637799999999999</v>
      </c>
      <c r="G64" s="8">
        <v>88.040700000000001</v>
      </c>
      <c r="H64" s="8"/>
      <c r="I64" s="8">
        <v>88.340615000000014</v>
      </c>
    </row>
    <row r="65" spans="1:9" x14ac:dyDescent="0.25">
      <c r="A65" s="6" t="s">
        <v>351</v>
      </c>
      <c r="B65" s="6" t="s">
        <v>64</v>
      </c>
      <c r="C65" s="6">
        <f>VLOOKUP(A65,'GDP Per Capita'!$A$2:$C$211,3,FALSE)</f>
        <v>1</v>
      </c>
      <c r="D65" s="8">
        <v>91.078249999999997</v>
      </c>
      <c r="E65" s="8">
        <v>91.238119999999995</v>
      </c>
      <c r="F65" s="8">
        <v>91.39837</v>
      </c>
      <c r="G65" s="8">
        <v>90.83399</v>
      </c>
      <c r="H65" s="8"/>
      <c r="I65" s="8">
        <v>91.137182499999994</v>
      </c>
    </row>
    <row r="66" spans="1:9" x14ac:dyDescent="0.25">
      <c r="A66" s="6" t="s">
        <v>18</v>
      </c>
      <c r="B66" s="6" t="s">
        <v>67</v>
      </c>
      <c r="C66" s="6">
        <f>VLOOKUP(A66,'GDP Per Capita'!$A$2:$C$211,3,FALSE)</f>
        <v>1</v>
      </c>
      <c r="D66" s="8">
        <v>90.000590000000003</v>
      </c>
      <c r="E66" s="8"/>
      <c r="F66" s="8">
        <v>92.772660000000002</v>
      </c>
      <c r="G66" s="8">
        <v>94.097819999999999</v>
      </c>
      <c r="H66" s="8">
        <v>93.496300000000005</v>
      </c>
      <c r="I66" s="8">
        <v>92.591842500000013</v>
      </c>
    </row>
    <row r="67" spans="1:9" x14ac:dyDescent="0.25">
      <c r="A67" s="6" t="s">
        <v>47</v>
      </c>
      <c r="B67" s="6" t="s">
        <v>403</v>
      </c>
      <c r="C67" s="6">
        <f>VLOOKUP(A67,'GDP Per Capita'!$A$2:$C$211,3,FALSE)</f>
        <v>3</v>
      </c>
      <c r="D67" s="8">
        <v>95.356880000000004</v>
      </c>
      <c r="E67" s="8">
        <v>95.750349999999997</v>
      </c>
      <c r="F67" s="8">
        <v>95.871639999999999</v>
      </c>
      <c r="G67" s="8">
        <v>95.780410000000003</v>
      </c>
      <c r="H67" s="8"/>
      <c r="I67" s="8">
        <v>95.689820000000012</v>
      </c>
    </row>
    <row r="68" spans="1:9" x14ac:dyDescent="0.25">
      <c r="A68" s="6" t="s">
        <v>322</v>
      </c>
      <c r="B68" s="6" t="s">
        <v>292</v>
      </c>
      <c r="C68" s="6">
        <f>VLOOKUP(A68,'GDP Per Capita'!$A$2:$C$211,3,FALSE)</f>
        <v>1</v>
      </c>
      <c r="D68" s="8">
        <v>99.522120000000001</v>
      </c>
      <c r="E68" s="8">
        <v>99.691280000000006</v>
      </c>
      <c r="F68" s="8">
        <v>99.709460000000007</v>
      </c>
      <c r="G68" s="8">
        <v>99.702910000000003</v>
      </c>
      <c r="H68" s="8"/>
      <c r="I68" s="8">
        <v>99.656442499999997</v>
      </c>
    </row>
    <row r="69" spans="1:9" x14ac:dyDescent="0.25">
      <c r="A69" s="6" t="s">
        <v>193</v>
      </c>
      <c r="B69" s="6" t="s">
        <v>131</v>
      </c>
      <c r="C69" s="6">
        <f>VLOOKUP(A69,'GDP Per Capita'!$A$2:$C$211,3,FALSE)</f>
        <v>2</v>
      </c>
      <c r="D69" s="8">
        <v>98.127769999999998</v>
      </c>
      <c r="E69" s="8">
        <v>98.567080000000004</v>
      </c>
      <c r="F69" s="8">
        <v>99.454369999999997</v>
      </c>
      <c r="G69" s="8">
        <v>99.833669999999998</v>
      </c>
      <c r="H69" s="8"/>
      <c r="I69" s="8">
        <v>98.995722499999999</v>
      </c>
    </row>
    <row r="70" spans="1:9" x14ac:dyDescent="0.25">
      <c r="A70" s="6" t="s">
        <v>184</v>
      </c>
      <c r="B70" s="6" t="s">
        <v>52</v>
      </c>
      <c r="C70" s="6">
        <f>VLOOKUP(A70,'GDP Per Capita'!$A$2:$C$211,3,FALSE)</f>
        <v>2</v>
      </c>
      <c r="D70" s="8">
        <v>96.713179999999994</v>
      </c>
      <c r="E70" s="8">
        <v>97.201970000000003</v>
      </c>
      <c r="F70" s="8">
        <v>96.733239999999995</v>
      </c>
      <c r="G70" s="8">
        <v>97.018839999999997</v>
      </c>
      <c r="H70" s="8"/>
      <c r="I70" s="8">
        <v>96.91680749999999</v>
      </c>
    </row>
    <row r="71" spans="1:9" x14ac:dyDescent="0.25">
      <c r="A71" s="6" t="s">
        <v>256</v>
      </c>
      <c r="B71" s="6" t="s">
        <v>22</v>
      </c>
      <c r="C71" s="6">
        <f>VLOOKUP(A71,'GDP Per Capita'!$A$2:$C$211,3,FALSE)</f>
        <v>2</v>
      </c>
      <c r="D71" s="8">
        <v>97.132660000000001</v>
      </c>
      <c r="E71" s="8">
        <v>96.569119999999998</v>
      </c>
      <c r="F71" s="8">
        <v>96.007040000000003</v>
      </c>
      <c r="G71" s="8">
        <v>95.655739999999994</v>
      </c>
      <c r="H71" s="8"/>
      <c r="I71" s="8">
        <v>96.341139999999996</v>
      </c>
    </row>
    <row r="72" spans="1:9" x14ac:dyDescent="0.25">
      <c r="A72" s="6" t="s">
        <v>66</v>
      </c>
      <c r="B72" s="6" t="s">
        <v>359</v>
      </c>
      <c r="C72" s="6">
        <f>VLOOKUP(A72,'GDP Per Capita'!$A$2:$C$211,3,FALSE)</f>
        <v>1</v>
      </c>
      <c r="D72" s="8"/>
      <c r="E72" s="8">
        <v>84.965350000000001</v>
      </c>
      <c r="F72" s="8">
        <v>84.057130000000001</v>
      </c>
      <c r="G72" s="8">
        <v>82.516909999999996</v>
      </c>
      <c r="H72" s="8">
        <v>81.018799999999999</v>
      </c>
      <c r="I72" s="8">
        <v>83.139547499999992</v>
      </c>
    </row>
    <row r="73" spans="1:9" x14ac:dyDescent="0.25">
      <c r="A73" s="6" t="s">
        <v>257</v>
      </c>
      <c r="B73" s="6" t="s">
        <v>14</v>
      </c>
      <c r="C73" s="6">
        <f>VLOOKUP(A73,'GDP Per Capita'!$A$2:$C$211,3,FALSE)</f>
        <v>1</v>
      </c>
      <c r="D73" s="8"/>
      <c r="E73" s="8"/>
      <c r="F73" s="8">
        <v>76.757829999999998</v>
      </c>
      <c r="G73" s="8">
        <v>80.093530000000001</v>
      </c>
      <c r="H73" s="8">
        <v>80.864400000000003</v>
      </c>
      <c r="I73" s="8">
        <v>79.238586666666663</v>
      </c>
    </row>
    <row r="74" spans="1:9" x14ac:dyDescent="0.25">
      <c r="A74" s="6" t="s">
        <v>361</v>
      </c>
      <c r="B74" s="6" t="s">
        <v>235</v>
      </c>
      <c r="C74" s="6">
        <f>VLOOKUP(A74,'GDP Per Capita'!$A$2:$C$211,3,FALSE)</f>
        <v>1</v>
      </c>
      <c r="D74" s="8">
        <v>86.521150000000006</v>
      </c>
      <c r="E74" s="8">
        <v>86.311909999999997</v>
      </c>
      <c r="F74" s="8">
        <v>87.362799999999993</v>
      </c>
      <c r="G74" s="8">
        <v>86.240570000000005</v>
      </c>
      <c r="H74" s="8">
        <v>87.58681</v>
      </c>
      <c r="I74" s="8">
        <v>86.804648</v>
      </c>
    </row>
    <row r="75" spans="1:9" x14ac:dyDescent="0.25">
      <c r="A75" s="6" t="s">
        <v>317</v>
      </c>
      <c r="B75" s="6" t="s">
        <v>410</v>
      </c>
      <c r="C75" s="6">
        <f>VLOOKUP(A75,'GDP Per Capita'!$A$2:$C$211,3,FALSE)</f>
        <v>1</v>
      </c>
      <c r="D75" s="8">
        <v>89.788169999999994</v>
      </c>
      <c r="E75" s="8">
        <v>89.451660000000004</v>
      </c>
      <c r="F75" s="8">
        <v>89.364260000000002</v>
      </c>
      <c r="G75" s="8">
        <v>89.887619999999998</v>
      </c>
      <c r="H75" s="8">
        <v>89.857740000000007</v>
      </c>
      <c r="I75" s="8">
        <v>89.669890000000009</v>
      </c>
    </row>
    <row r="76" spans="1:9" x14ac:dyDescent="0.25">
      <c r="A76" s="6" t="s">
        <v>192</v>
      </c>
      <c r="B76" s="6" t="s">
        <v>20</v>
      </c>
      <c r="C76" s="6">
        <f>VLOOKUP(A76,'GDP Per Capita'!$A$2:$C$211,3,FALSE)</f>
        <v>1</v>
      </c>
      <c r="D76" s="8">
        <v>95.048060000000007</v>
      </c>
      <c r="E76" s="8">
        <v>95.267970000000005</v>
      </c>
      <c r="F76" s="8">
        <v>92.758989999999997</v>
      </c>
      <c r="G76" s="8">
        <v>90.543210000000002</v>
      </c>
      <c r="H76" s="8">
        <v>90.265540000000001</v>
      </c>
      <c r="I76" s="8">
        <v>92.776753999999997</v>
      </c>
    </row>
    <row r="77" spans="1:9" x14ac:dyDescent="0.25">
      <c r="A77" s="6" t="s">
        <v>180</v>
      </c>
      <c r="B77" s="6" t="s">
        <v>163</v>
      </c>
      <c r="C77" s="6">
        <f>VLOOKUP(A77,'GDP Per Capita'!$A$2:$C$211,3,FALSE)</f>
        <v>1</v>
      </c>
      <c r="D77" s="8">
        <v>97.432400000000001</v>
      </c>
      <c r="E77" s="8">
        <v>95.765559999999994</v>
      </c>
      <c r="F77" s="8">
        <v>97.475909999999999</v>
      </c>
      <c r="G77" s="8">
        <v>94.692779999999999</v>
      </c>
      <c r="H77" s="8"/>
      <c r="I77" s="8">
        <v>96.341662499999984</v>
      </c>
    </row>
    <row r="78" spans="1:9" x14ac:dyDescent="0.25">
      <c r="A78" s="6" t="s">
        <v>172</v>
      </c>
      <c r="B78" s="6" t="s">
        <v>51</v>
      </c>
      <c r="C78" s="6">
        <f>VLOOKUP(A78,'GDP Per Capita'!$A$2:$C$211,3,FALSE)</f>
        <v>1</v>
      </c>
      <c r="D78" s="8">
        <v>94.521230000000003</v>
      </c>
      <c r="E78" s="8"/>
      <c r="F78" s="8">
        <v>93.785200000000003</v>
      </c>
      <c r="G78" s="8"/>
      <c r="H78" s="8"/>
      <c r="I78" s="8">
        <v>94.153215000000003</v>
      </c>
    </row>
    <row r="79" spans="1:9" x14ac:dyDescent="0.25">
      <c r="A79" s="6" t="s">
        <v>80</v>
      </c>
      <c r="B79" s="6" t="s">
        <v>346</v>
      </c>
      <c r="C79" s="6">
        <f>VLOOKUP(A79,'GDP Per Capita'!$A$2:$C$211,3,FALSE)</f>
        <v>2</v>
      </c>
      <c r="D79" s="8">
        <v>95.817999999999998</v>
      </c>
      <c r="E79" s="8">
        <v>97.984719999999996</v>
      </c>
      <c r="F79" s="8">
        <v>96.861779999999996</v>
      </c>
      <c r="G79" s="8">
        <v>97.255160000000004</v>
      </c>
      <c r="H79" s="8"/>
      <c r="I79" s="8">
        <v>96.979914999999991</v>
      </c>
    </row>
    <row r="80" spans="1:9" x14ac:dyDescent="0.25">
      <c r="A80" s="6" t="s">
        <v>224</v>
      </c>
      <c r="B80" s="6" t="s">
        <v>137</v>
      </c>
      <c r="C80" s="6">
        <f>VLOOKUP(A80,'GDP Per Capita'!$A$2:$C$211,3,FALSE)</f>
        <v>2</v>
      </c>
      <c r="D80" s="8">
        <v>92.172979999999995</v>
      </c>
      <c r="E80" s="8">
        <v>92.129530000000003</v>
      </c>
      <c r="F80" s="8">
        <v>90.613640000000004</v>
      </c>
      <c r="G80" s="8">
        <v>85.87088</v>
      </c>
      <c r="H80" s="8">
        <v>82.633210000000005</v>
      </c>
      <c r="I80" s="8">
        <v>88.684048000000004</v>
      </c>
    </row>
    <row r="81" spans="1:9" x14ac:dyDescent="0.25">
      <c r="A81" s="6" t="s">
        <v>164</v>
      </c>
      <c r="B81" s="6" t="s">
        <v>327</v>
      </c>
      <c r="C81" s="6">
        <f>VLOOKUP(A81,'GDP Per Capita'!$A$2:$C$211,3,FALSE)</f>
        <v>1</v>
      </c>
      <c r="D81" s="8">
        <v>96.543400000000005</v>
      </c>
      <c r="E81" s="8">
        <v>94.893249999999995</v>
      </c>
      <c r="F81" s="8">
        <v>94.00376</v>
      </c>
      <c r="G81" s="8">
        <v>92.486140000000006</v>
      </c>
      <c r="H81" s="8">
        <v>91.467119999999994</v>
      </c>
      <c r="I81" s="8">
        <v>93.878734000000009</v>
      </c>
    </row>
    <row r="82" spans="1:9" x14ac:dyDescent="0.25">
      <c r="A82" s="6" t="s">
        <v>81</v>
      </c>
      <c r="B82" s="6" t="s">
        <v>157</v>
      </c>
      <c r="C82" s="6">
        <f>VLOOKUP(A82,'GDP Per Capita'!$A$2:$C$211,3,FALSE)</f>
        <v>1</v>
      </c>
      <c r="D82" s="8">
        <v>38.388890000000004</v>
      </c>
      <c r="E82" s="8"/>
      <c r="F82" s="8"/>
      <c r="G82" s="8">
        <v>44.255629999999996</v>
      </c>
      <c r="H82" s="8"/>
      <c r="I82" s="8">
        <v>41.32226</v>
      </c>
    </row>
    <row r="83" spans="1:9" x14ac:dyDescent="0.25">
      <c r="A83" s="6" t="s">
        <v>170</v>
      </c>
      <c r="B83" s="6" t="s">
        <v>247</v>
      </c>
      <c r="C83" s="6">
        <f>VLOOKUP(A83,'GDP Per Capita'!$A$2:$C$211,3,FALSE)</f>
        <v>1</v>
      </c>
      <c r="D83" s="8"/>
      <c r="E83" s="8">
        <v>94.161190000000005</v>
      </c>
      <c r="F83" s="8">
        <v>94.850340000000003</v>
      </c>
      <c r="G83" s="8">
        <v>94.866259999999997</v>
      </c>
      <c r="H83" s="8">
        <v>95.398139999999998</v>
      </c>
      <c r="I83" s="8">
        <v>94.818982500000004</v>
      </c>
    </row>
    <row r="84" spans="1:9" x14ac:dyDescent="0.25">
      <c r="A84" s="6" t="s">
        <v>326</v>
      </c>
      <c r="B84" s="6" t="s">
        <v>372</v>
      </c>
      <c r="C84" s="6">
        <f>VLOOKUP(A84,'GDP Per Capita'!$A$2:$C$211,3,FALSE)</f>
        <v>3</v>
      </c>
      <c r="D84" s="8">
        <v>90.686539999999994</v>
      </c>
      <c r="E84" s="8">
        <v>94.30104</v>
      </c>
      <c r="F84" s="8">
        <v>92.120400000000004</v>
      </c>
      <c r="G84" s="8"/>
      <c r="H84" s="8"/>
      <c r="I84" s="8">
        <v>92.369326666666666</v>
      </c>
    </row>
    <row r="85" spans="1:9" x14ac:dyDescent="0.25">
      <c r="A85" s="6" t="s">
        <v>237</v>
      </c>
      <c r="B85" s="6" t="s">
        <v>275</v>
      </c>
      <c r="C85" s="6">
        <f>VLOOKUP(A85,'GDP Per Capita'!$A$2:$C$211,3,FALSE)</f>
        <v>1</v>
      </c>
      <c r="D85" s="8">
        <v>97.262219999999999</v>
      </c>
      <c r="E85" s="8">
        <v>98.918930000000003</v>
      </c>
      <c r="F85" s="8">
        <v>98.903040000000004</v>
      </c>
      <c r="G85" s="8">
        <v>99.099209999999999</v>
      </c>
      <c r="H85" s="8">
        <v>99.107110000000006</v>
      </c>
      <c r="I85" s="8">
        <v>98.658102000000014</v>
      </c>
    </row>
    <row r="86" spans="1:9" x14ac:dyDescent="0.25">
      <c r="A86" s="6" t="s">
        <v>239</v>
      </c>
      <c r="B86" s="6" t="s">
        <v>229</v>
      </c>
      <c r="C86" s="6">
        <f>VLOOKUP(A86,'GDP Per Capita'!$A$2:$C$211,3,FALSE)</f>
        <v>1</v>
      </c>
      <c r="D86" s="8">
        <v>87.35942</v>
      </c>
      <c r="E86" s="8">
        <v>88.608329999999995</v>
      </c>
      <c r="F86" s="8">
        <v>90.576710000000006</v>
      </c>
      <c r="G86" s="8">
        <v>93.31062</v>
      </c>
      <c r="H86" s="8"/>
      <c r="I86" s="8">
        <v>89.963770000000011</v>
      </c>
    </row>
    <row r="87" spans="1:9" x14ac:dyDescent="0.25">
      <c r="A87" s="6" t="s">
        <v>401</v>
      </c>
      <c r="B87" s="6" t="s">
        <v>291</v>
      </c>
      <c r="C87" s="6">
        <f>VLOOKUP(A87,'GDP Per Capita'!$A$2:$C$211,3,FALSE)</f>
        <v>1</v>
      </c>
      <c r="D87" s="8">
        <v>98.153620000000004</v>
      </c>
      <c r="E87" s="8">
        <v>98.169619999999995</v>
      </c>
      <c r="F87" s="8">
        <v>98.285790000000006</v>
      </c>
      <c r="G87" s="8">
        <v>98.175290000000004</v>
      </c>
      <c r="H87" s="8"/>
      <c r="I87" s="8">
        <v>98.196080000000009</v>
      </c>
    </row>
    <row r="88" spans="1:9" x14ac:dyDescent="0.25">
      <c r="A88" s="6" t="s">
        <v>318</v>
      </c>
      <c r="B88" s="6" t="s">
        <v>115</v>
      </c>
      <c r="C88" s="6">
        <f>VLOOKUP(A88,'GDP Per Capita'!$A$2:$C$211,3,FALSE)</f>
        <v>3</v>
      </c>
      <c r="D88" s="8">
        <v>93.342510000000004</v>
      </c>
      <c r="E88" s="8">
        <v>94.913619999999995</v>
      </c>
      <c r="F88" s="8">
        <v>95.535399999999996</v>
      </c>
      <c r="G88" s="8">
        <v>95.030829999999995</v>
      </c>
      <c r="H88" s="8"/>
      <c r="I88" s="8">
        <v>94.705589999999987</v>
      </c>
    </row>
    <row r="89" spans="1:9" x14ac:dyDescent="0.25">
      <c r="A89" s="6" t="s">
        <v>73</v>
      </c>
      <c r="B89" s="6" t="s">
        <v>284</v>
      </c>
      <c r="C89" s="6">
        <f>VLOOKUP(A89,'GDP Per Capita'!$A$2:$C$211,3,FALSE)</f>
        <v>1</v>
      </c>
      <c r="D89" s="8">
        <v>95.801580000000001</v>
      </c>
      <c r="E89" s="8">
        <v>95.837109999999996</v>
      </c>
      <c r="F89" s="8">
        <v>96.004289999999997</v>
      </c>
      <c r="G89" s="8">
        <v>96.303539999999998</v>
      </c>
      <c r="H89" s="8"/>
      <c r="I89" s="8">
        <v>95.986629999999991</v>
      </c>
    </row>
    <row r="90" spans="1:9" x14ac:dyDescent="0.25">
      <c r="A90" s="6" t="s">
        <v>161</v>
      </c>
      <c r="B90" s="6" t="s">
        <v>360</v>
      </c>
      <c r="C90" s="6">
        <f>VLOOKUP(A90,'GDP Per Capita'!$A$2:$C$211,3,FALSE)</f>
        <v>2</v>
      </c>
      <c r="D90" s="8">
        <v>90.715109999999996</v>
      </c>
      <c r="E90" s="8">
        <v>94.019329999999997</v>
      </c>
      <c r="F90" s="8">
        <v>96.731700000000004</v>
      </c>
      <c r="G90" s="8">
        <v>96.786389999999997</v>
      </c>
      <c r="H90" s="8">
        <v>96.395529999999994</v>
      </c>
      <c r="I90" s="8">
        <v>94.929611999999992</v>
      </c>
    </row>
    <row r="91" spans="1:9" x14ac:dyDescent="0.25">
      <c r="A91" s="6" t="s">
        <v>267</v>
      </c>
      <c r="B91" s="6" t="s">
        <v>336</v>
      </c>
      <c r="C91" s="6">
        <f>VLOOKUP(A91,'GDP Per Capita'!$A$2:$C$211,3,FALSE)</f>
        <v>1</v>
      </c>
      <c r="D91" s="8">
        <v>93.26164</v>
      </c>
      <c r="E91" s="8"/>
      <c r="F91" s="8">
        <v>94.614890000000003</v>
      </c>
      <c r="G91" s="8">
        <v>96.894220000000004</v>
      </c>
      <c r="H91" s="8">
        <v>99.099040000000002</v>
      </c>
      <c r="I91" s="8">
        <v>95.967447500000006</v>
      </c>
    </row>
    <row r="92" spans="1:9" x14ac:dyDescent="0.25">
      <c r="A92" s="6" t="s">
        <v>31</v>
      </c>
      <c r="B92" s="6" t="s">
        <v>271</v>
      </c>
      <c r="C92" s="6">
        <f>VLOOKUP(A92,'GDP Per Capita'!$A$2:$C$211,3,FALSE)</f>
        <v>1</v>
      </c>
      <c r="D92" s="8">
        <v>87.146349999999998</v>
      </c>
      <c r="E92" s="8">
        <v>86.854780000000005</v>
      </c>
      <c r="F92" s="8">
        <v>86.882549999999995</v>
      </c>
      <c r="G92" s="8">
        <v>86.506429999999995</v>
      </c>
      <c r="H92" s="8">
        <v>86.314170000000004</v>
      </c>
      <c r="I92" s="8">
        <v>86.74085599999998</v>
      </c>
    </row>
    <row r="93" spans="1:9" x14ac:dyDescent="0.25">
      <c r="A93" s="6" t="s">
        <v>96</v>
      </c>
      <c r="B93" s="6" t="s">
        <v>77</v>
      </c>
      <c r="C93" s="6">
        <f>VLOOKUP(A93,'GDP Per Capita'!$A$2:$C$211,3,FALSE)</f>
        <v>1</v>
      </c>
      <c r="D93" s="8"/>
      <c r="E93" s="8"/>
      <c r="F93" s="8"/>
      <c r="G93" s="8"/>
      <c r="H93" s="8">
        <v>95.60378</v>
      </c>
      <c r="I93" s="8">
        <v>95.60378</v>
      </c>
    </row>
    <row r="94" spans="1:9" x14ac:dyDescent="0.25">
      <c r="A94" s="6" t="s">
        <v>130</v>
      </c>
      <c r="B94" s="6" t="s">
        <v>367</v>
      </c>
      <c r="C94" s="6">
        <f>VLOOKUP(A94,'GDP Per Capita'!$A$2:$C$211,3,FALSE)</f>
        <v>1</v>
      </c>
      <c r="D94" s="8"/>
      <c r="E94" s="8">
        <v>96.132859999999994</v>
      </c>
      <c r="F94" s="8">
        <v>96.257350000000002</v>
      </c>
      <c r="G94" s="8">
        <v>95.415099999999995</v>
      </c>
      <c r="H94" s="8"/>
      <c r="I94" s="8">
        <v>95.935103333333316</v>
      </c>
    </row>
    <row r="95" spans="1:9" x14ac:dyDescent="0.25">
      <c r="A95" s="6" t="s">
        <v>208</v>
      </c>
      <c r="B95" s="6" t="s">
        <v>376</v>
      </c>
      <c r="C95" s="6">
        <f>VLOOKUP(A95,'GDP Per Capita'!$A$2:$C$211,3,FALSE)</f>
        <v>1</v>
      </c>
      <c r="D95" s="8">
        <v>96.798330000000007</v>
      </c>
      <c r="E95" s="8">
        <v>96.073430000000002</v>
      </c>
      <c r="F95" s="8">
        <v>95.691180000000003</v>
      </c>
      <c r="G95" s="8">
        <v>95.300640000000001</v>
      </c>
      <c r="H95" s="8"/>
      <c r="I95" s="8">
        <v>95.965895000000003</v>
      </c>
    </row>
    <row r="96" spans="1:9" x14ac:dyDescent="0.25">
      <c r="A96" s="6" t="s">
        <v>222</v>
      </c>
      <c r="B96" s="6" t="s">
        <v>305</v>
      </c>
      <c r="C96" s="6">
        <f>VLOOKUP(A96,'GDP Per Capita'!$A$2:$C$211,3,FALSE)</f>
        <v>1</v>
      </c>
      <c r="D96" s="8"/>
      <c r="E96" s="8">
        <v>72.457759999999993</v>
      </c>
      <c r="F96" s="8">
        <v>73.151210000000006</v>
      </c>
      <c r="G96" s="8"/>
      <c r="H96" s="8"/>
      <c r="I96" s="8">
        <v>72.804485</v>
      </c>
    </row>
    <row r="97" spans="1:9" x14ac:dyDescent="0.25">
      <c r="A97" s="6" t="s">
        <v>50</v>
      </c>
      <c r="B97" s="6" t="s">
        <v>288</v>
      </c>
      <c r="C97" s="6">
        <f>VLOOKUP(A97,'GDP Per Capita'!$A$2:$C$211,3,FALSE)</f>
        <v>1</v>
      </c>
      <c r="D97" s="8">
        <v>89.230109999999996</v>
      </c>
      <c r="E97" s="8">
        <v>91.715699999999998</v>
      </c>
      <c r="F97" s="8"/>
      <c r="G97" s="8">
        <v>94.888300000000001</v>
      </c>
      <c r="H97" s="8"/>
      <c r="I97" s="8">
        <v>91.944703333333337</v>
      </c>
    </row>
    <row r="98" spans="1:9" x14ac:dyDescent="0.25">
      <c r="A98" s="6" t="s">
        <v>173</v>
      </c>
      <c r="B98" s="6" t="s">
        <v>295</v>
      </c>
      <c r="C98" s="6">
        <f>VLOOKUP(A98,'GDP Per Capita'!$A$2:$C$211,3,FALSE)</f>
        <v>1</v>
      </c>
      <c r="D98" s="8">
        <v>59.28886</v>
      </c>
      <c r="E98" s="8">
        <v>55.641910000000003</v>
      </c>
      <c r="F98" s="8">
        <v>56.980240000000002</v>
      </c>
      <c r="G98" s="8">
        <v>61.277459999999998</v>
      </c>
      <c r="H98" s="8">
        <v>58.941420000000001</v>
      </c>
      <c r="I98" s="8">
        <v>58.425978000000001</v>
      </c>
    </row>
    <row r="99" spans="1:9" x14ac:dyDescent="0.25">
      <c r="A99" s="6" t="s">
        <v>316</v>
      </c>
      <c r="B99" s="6" t="s">
        <v>213</v>
      </c>
      <c r="C99" s="6">
        <f>VLOOKUP(A99,'GDP Per Capita'!$A$2:$C$211,3,FALSE)</f>
        <v>2</v>
      </c>
      <c r="D99" s="8">
        <v>98.903589999999994</v>
      </c>
      <c r="E99" s="8">
        <v>98.944159999999997</v>
      </c>
      <c r="F99" s="8">
        <v>98.460750000000004</v>
      </c>
      <c r="G99" s="8">
        <v>99.537639999999996</v>
      </c>
      <c r="H99" s="8"/>
      <c r="I99" s="8">
        <v>98.961534999999998</v>
      </c>
    </row>
    <row r="100" spans="1:9" x14ac:dyDescent="0.25">
      <c r="A100" s="6" t="s">
        <v>62</v>
      </c>
      <c r="B100" s="6" t="s">
        <v>41</v>
      </c>
      <c r="C100" s="6">
        <f>VLOOKUP(A100,'GDP Per Capita'!$A$2:$C$211,3,FALSE)</f>
        <v>1</v>
      </c>
      <c r="D100" s="8">
        <v>96.131200000000007</v>
      </c>
      <c r="E100" s="8"/>
      <c r="F100" s="8"/>
      <c r="G100" s="8">
        <v>97.662559999999999</v>
      </c>
      <c r="H100" s="8">
        <v>97.931920000000005</v>
      </c>
      <c r="I100" s="8">
        <v>97.241893333333337</v>
      </c>
    </row>
    <row r="101" spans="1:9" x14ac:dyDescent="0.25">
      <c r="A101" s="6" t="s">
        <v>186</v>
      </c>
      <c r="B101" s="6" t="s">
        <v>202</v>
      </c>
      <c r="C101" s="6">
        <f>VLOOKUP(A101,'GDP Per Capita'!$A$2:$C$211,3,FALSE)</f>
        <v>1</v>
      </c>
      <c r="D101" s="8"/>
      <c r="E101" s="8">
        <v>93.976550000000003</v>
      </c>
      <c r="F101" s="8">
        <v>93.602739999999997</v>
      </c>
      <c r="G101" s="8">
        <v>95.714830000000006</v>
      </c>
      <c r="H101" s="8">
        <v>96.548469999999995</v>
      </c>
      <c r="I101" s="8">
        <v>94.960647500000007</v>
      </c>
    </row>
    <row r="102" spans="1:9" x14ac:dyDescent="0.25">
      <c r="A102" s="6" t="s">
        <v>393</v>
      </c>
      <c r="B102" s="6" t="s">
        <v>381</v>
      </c>
      <c r="C102" s="6">
        <f>VLOOKUP(A102,'GDP Per Capita'!$A$2:$C$211,3,FALSE)</f>
        <v>1</v>
      </c>
      <c r="D102" s="8">
        <v>94.624309999999994</v>
      </c>
      <c r="E102" s="8">
        <v>96.001549999999995</v>
      </c>
      <c r="F102" s="8">
        <v>97.820710000000005</v>
      </c>
      <c r="G102" s="8">
        <v>97.869290000000007</v>
      </c>
      <c r="H102" s="8">
        <v>97.697559999999996</v>
      </c>
      <c r="I102" s="8">
        <v>96.802684000000013</v>
      </c>
    </row>
    <row r="103" spans="1:9" x14ac:dyDescent="0.25">
      <c r="A103" s="6" t="s">
        <v>341</v>
      </c>
      <c r="B103" s="6" t="s">
        <v>122</v>
      </c>
      <c r="C103" s="6">
        <f>VLOOKUP(A103,'GDP Per Capita'!$A$2:$C$211,3,FALSE)</f>
        <v>1</v>
      </c>
      <c r="D103" s="8">
        <v>89.912040000000005</v>
      </c>
      <c r="E103" s="8">
        <v>91.514589999999998</v>
      </c>
      <c r="F103" s="8">
        <v>90.766440000000003</v>
      </c>
      <c r="G103" s="8">
        <v>89.873540000000006</v>
      </c>
      <c r="H103" s="8">
        <v>93.929339999999996</v>
      </c>
      <c r="I103" s="8">
        <v>91.199190000000002</v>
      </c>
    </row>
    <row r="104" spans="1:9" x14ac:dyDescent="0.25">
      <c r="A104" s="6" t="s">
        <v>263</v>
      </c>
      <c r="B104" s="6" t="s">
        <v>286</v>
      </c>
      <c r="C104" s="6">
        <f>VLOOKUP(A104,'GDP Per Capita'!$A$2:$C$211,3,FALSE)</f>
        <v>1</v>
      </c>
      <c r="D104" s="8">
        <v>76.294210000000007</v>
      </c>
      <c r="E104" s="8"/>
      <c r="F104" s="8">
        <v>73.112909999999999</v>
      </c>
      <c r="G104" s="8">
        <v>77.823570000000004</v>
      </c>
      <c r="H104" s="8">
        <v>79.574399999999997</v>
      </c>
      <c r="I104" s="8">
        <v>76.701272500000016</v>
      </c>
    </row>
    <row r="105" spans="1:9" x14ac:dyDescent="0.25">
      <c r="A105" s="6" t="s">
        <v>118</v>
      </c>
      <c r="B105" s="6" t="s">
        <v>7</v>
      </c>
      <c r="C105" s="6">
        <f>VLOOKUP(A105,'GDP Per Capita'!$A$2:$C$211,3,FALSE)</f>
        <v>1</v>
      </c>
      <c r="D105" s="8">
        <v>96.165629999999993</v>
      </c>
      <c r="E105" s="8">
        <v>96.136510000000001</v>
      </c>
      <c r="F105" s="8">
        <v>94.940839999999994</v>
      </c>
      <c r="G105" s="8">
        <v>95.806939999999997</v>
      </c>
      <c r="H105" s="8">
        <v>94.805120000000002</v>
      </c>
      <c r="I105" s="8">
        <v>95.571007999999992</v>
      </c>
    </row>
    <row r="106" spans="1:9" x14ac:dyDescent="0.25">
      <c r="A106" s="6" t="s">
        <v>197</v>
      </c>
      <c r="B106" s="6" t="s">
        <v>246</v>
      </c>
      <c r="C106" s="6">
        <f>VLOOKUP(A106,'GDP Per Capita'!$A$2:$C$211,3,FALSE)</f>
        <v>1</v>
      </c>
      <c r="D106" s="8">
        <v>99.892399999999995</v>
      </c>
      <c r="E106" s="8">
        <v>99.516630000000006</v>
      </c>
      <c r="F106" s="8">
        <v>99.820639999999997</v>
      </c>
      <c r="G106" s="8">
        <v>99.64564</v>
      </c>
      <c r="H106" s="8"/>
      <c r="I106" s="8">
        <v>99.718827500000003</v>
      </c>
    </row>
    <row r="107" spans="1:9" x14ac:dyDescent="0.25">
      <c r="A107" s="6" t="s">
        <v>404</v>
      </c>
      <c r="B107" s="6" t="s">
        <v>116</v>
      </c>
      <c r="C107" s="6">
        <f>VLOOKUP(A107,'GDP Per Capita'!$A$2:$C$211,3,FALSE)</f>
        <v>1</v>
      </c>
      <c r="D107" s="8"/>
      <c r="E107" s="8"/>
      <c r="F107" s="8"/>
      <c r="G107" s="8">
        <v>97.341419999999999</v>
      </c>
      <c r="H107" s="8">
        <v>97.488919999999993</v>
      </c>
      <c r="I107" s="8">
        <v>97.415169999999989</v>
      </c>
    </row>
    <row r="108" spans="1:9" x14ac:dyDescent="0.25">
      <c r="A108" s="6" t="s">
        <v>156</v>
      </c>
      <c r="B108" s="6" t="s">
        <v>338</v>
      </c>
      <c r="C108" s="6">
        <f>VLOOKUP(A108,'GDP Per Capita'!$A$2:$C$211,3,FALSE)</f>
        <v>1</v>
      </c>
      <c r="D108" s="8">
        <v>60.133310000000002</v>
      </c>
      <c r="E108" s="8">
        <v>61.627949999999998</v>
      </c>
      <c r="F108" s="8">
        <v>63.57047</v>
      </c>
      <c r="G108" s="8">
        <v>65.124579999999995</v>
      </c>
      <c r="H108" s="8"/>
      <c r="I108" s="8">
        <v>62.614077499999993</v>
      </c>
    </row>
    <row r="109" spans="1:9" x14ac:dyDescent="0.25">
      <c r="A109" s="6" t="s">
        <v>120</v>
      </c>
      <c r="B109" s="6" t="s">
        <v>199</v>
      </c>
      <c r="C109" s="6">
        <f>VLOOKUP(A109,'GDP Per Capita'!$A$2:$C$211,3,FALSE)</f>
        <v>2</v>
      </c>
      <c r="D109" s="8"/>
      <c r="E109" s="8">
        <v>96.424469999999999</v>
      </c>
      <c r="F109" s="8">
        <v>97.325530000000001</v>
      </c>
      <c r="G109" s="8">
        <v>98.647649999999999</v>
      </c>
      <c r="H109" s="8"/>
      <c r="I109" s="8">
        <v>97.465883333333338</v>
      </c>
    </row>
    <row r="110" spans="1:9" x14ac:dyDescent="0.25">
      <c r="A110" s="6" t="s">
        <v>151</v>
      </c>
      <c r="B110" s="6" t="s">
        <v>210</v>
      </c>
      <c r="C110" s="6">
        <f>VLOOKUP(A110,'GDP Per Capita'!$A$2:$C$211,3,FALSE)</f>
        <v>2</v>
      </c>
      <c r="D110" s="8">
        <v>99.827489999999997</v>
      </c>
      <c r="E110" s="8">
        <v>99.77225</v>
      </c>
      <c r="F110" s="8">
        <v>99.805980000000005</v>
      </c>
      <c r="G110" s="8">
        <v>99.882509999999996</v>
      </c>
      <c r="H110" s="8"/>
      <c r="I110" s="8">
        <v>99.8220575</v>
      </c>
    </row>
    <row r="111" spans="1:9" x14ac:dyDescent="0.25">
      <c r="A111" s="6" t="s">
        <v>23</v>
      </c>
      <c r="B111" s="6" t="s">
        <v>109</v>
      </c>
      <c r="C111" s="6">
        <f>VLOOKUP(A111,'GDP Per Capita'!$A$2:$C$211,3,FALSE)</f>
        <v>1</v>
      </c>
      <c r="D111" s="8">
        <v>98.790360000000007</v>
      </c>
      <c r="E111" s="8">
        <v>98.098860000000002</v>
      </c>
      <c r="F111" s="8">
        <v>98.182730000000006</v>
      </c>
      <c r="G111" s="8">
        <v>96.334090000000003</v>
      </c>
      <c r="H111" s="8"/>
      <c r="I111" s="8">
        <v>97.851510000000005</v>
      </c>
    </row>
    <row r="112" spans="1:9" x14ac:dyDescent="0.25">
      <c r="A112" s="6" t="s">
        <v>423</v>
      </c>
      <c r="B112" s="6" t="s">
        <v>409</v>
      </c>
      <c r="C112" s="6">
        <f>VLOOKUP(A112,'GDP Per Capita'!$A$2:$C$211,3,FALSE)</f>
        <v>1</v>
      </c>
      <c r="D112" s="8">
        <v>95.867159999999998</v>
      </c>
      <c r="E112" s="8"/>
      <c r="F112" s="8">
        <v>93.698580000000007</v>
      </c>
      <c r="G112" s="8"/>
      <c r="H112" s="8"/>
      <c r="I112" s="8">
        <v>94.782870000000003</v>
      </c>
    </row>
    <row r="113" spans="1:9" x14ac:dyDescent="0.25">
      <c r="A113" s="6" t="s">
        <v>189</v>
      </c>
      <c r="B113" s="6" t="s">
        <v>101</v>
      </c>
      <c r="C113" s="6">
        <f>VLOOKUP(A113,'GDP Per Capita'!$A$2:$C$211,3,FALSE)</f>
        <v>2</v>
      </c>
      <c r="D113" s="8">
        <v>97.418850000000006</v>
      </c>
      <c r="E113" s="8">
        <v>97.668350000000004</v>
      </c>
      <c r="F113" s="8">
        <v>98.466859999999997</v>
      </c>
      <c r="G113" s="8">
        <v>99.116770000000002</v>
      </c>
      <c r="H113" s="8"/>
      <c r="I113" s="8">
        <v>98.167707500000006</v>
      </c>
    </row>
    <row r="114" spans="1:9" x14ac:dyDescent="0.25">
      <c r="A114" s="6" t="s">
        <v>59</v>
      </c>
      <c r="B114" s="6" t="s">
        <v>84</v>
      </c>
      <c r="C114" s="6">
        <f>VLOOKUP(A114,'GDP Per Capita'!$A$2:$C$211,3,FALSE)</f>
        <v>1</v>
      </c>
      <c r="D114" s="8">
        <v>93.885260000000002</v>
      </c>
      <c r="E114" s="8">
        <v>94.061760000000007</v>
      </c>
      <c r="F114" s="8">
        <v>95.011420000000001</v>
      </c>
      <c r="G114" s="8">
        <v>93.283349999999999</v>
      </c>
      <c r="H114" s="8">
        <v>86.253550000000004</v>
      </c>
      <c r="I114" s="8">
        <v>92.499067999999994</v>
      </c>
    </row>
    <row r="115" spans="1:9" x14ac:dyDescent="0.25">
      <c r="A115" s="6" t="s">
        <v>278</v>
      </c>
      <c r="B115" s="6" t="s">
        <v>17</v>
      </c>
      <c r="C115" s="6">
        <f>VLOOKUP(A115,'GDP Per Capita'!$A$2:$C$211,3,FALSE)</f>
        <v>1</v>
      </c>
      <c r="D115" s="8">
        <v>65.759820000000005</v>
      </c>
      <c r="E115" s="8">
        <v>60.956679999999999</v>
      </c>
      <c r="F115" s="8">
        <v>65.417959999999994</v>
      </c>
      <c r="G115" s="8">
        <v>64.896230000000003</v>
      </c>
      <c r="H115" s="8">
        <v>67.574799999999996</v>
      </c>
      <c r="I115" s="8">
        <v>64.921098000000001</v>
      </c>
    </row>
    <row r="116" spans="1:9" x14ac:dyDescent="0.25">
      <c r="A116" s="6" t="s">
        <v>132</v>
      </c>
      <c r="B116" s="6" t="s">
        <v>152</v>
      </c>
      <c r="C116" s="6">
        <f>VLOOKUP(A116,'GDP Per Capita'!$A$2:$C$211,3,FALSE)</f>
        <v>1</v>
      </c>
      <c r="D116" s="8">
        <v>90.580169999999995</v>
      </c>
      <c r="E116" s="8">
        <v>87.288920000000005</v>
      </c>
      <c r="F116" s="8"/>
      <c r="G116" s="8">
        <v>86.239789999999999</v>
      </c>
      <c r="H116" s="8"/>
      <c r="I116" s="8">
        <v>88.036293333333333</v>
      </c>
    </row>
    <row r="117" spans="1:9" x14ac:dyDescent="0.25">
      <c r="A117" s="6" t="s">
        <v>220</v>
      </c>
      <c r="B117" s="6" t="s">
        <v>416</v>
      </c>
      <c r="C117" s="6">
        <f>VLOOKUP(A117,'GDP Per Capita'!$A$2:$C$211,3,FALSE)</f>
        <v>1</v>
      </c>
      <c r="D117" s="8">
        <v>92.549480000000003</v>
      </c>
      <c r="E117" s="8">
        <v>92.732579999999999</v>
      </c>
      <c r="F117" s="8">
        <v>95.29</v>
      </c>
      <c r="G117" s="8">
        <v>94.918940000000006</v>
      </c>
      <c r="H117" s="8">
        <v>95.651669999999996</v>
      </c>
      <c r="I117" s="8">
        <v>94.22853400000001</v>
      </c>
    </row>
    <row r="118" spans="1:9" x14ac:dyDescent="0.25">
      <c r="A118" s="6" t="s">
        <v>112</v>
      </c>
      <c r="B118" s="6" t="s">
        <v>175</v>
      </c>
      <c r="C118" s="6">
        <f>VLOOKUP(A118,'GDP Per Capita'!$A$2:$C$211,3,FALSE)</f>
        <v>1</v>
      </c>
      <c r="D118" s="8">
        <v>95.363389999999995</v>
      </c>
      <c r="E118" s="8">
        <v>95.075900000000004</v>
      </c>
      <c r="F118" s="8">
        <v>94.366039999999998</v>
      </c>
      <c r="G118" s="8">
        <v>93.775599999999997</v>
      </c>
      <c r="H118" s="8"/>
      <c r="I118" s="8">
        <v>94.645232500000006</v>
      </c>
    </row>
    <row r="119" spans="1:9" x14ac:dyDescent="0.25">
      <c r="A119" s="6" t="s">
        <v>43</v>
      </c>
      <c r="B119" s="6" t="s">
        <v>201</v>
      </c>
      <c r="C119" s="6">
        <f>VLOOKUP(A119,'GDP Per Capita'!$A$2:$C$211,3,FALSE)</f>
        <v>1</v>
      </c>
      <c r="D119" s="8">
        <v>94.91704</v>
      </c>
      <c r="E119" s="8"/>
      <c r="F119" s="8"/>
      <c r="G119" s="8"/>
      <c r="H119" s="8"/>
      <c r="I119" s="8">
        <v>94.91704</v>
      </c>
    </row>
    <row r="120" spans="1:9" x14ac:dyDescent="0.25">
      <c r="A120" s="6" t="s">
        <v>240</v>
      </c>
      <c r="B120" s="6" t="s">
        <v>369</v>
      </c>
      <c r="C120" s="6">
        <f>VLOOKUP(A120,'GDP Per Capita'!$A$2:$C$211,3,FALSE)</f>
        <v>1</v>
      </c>
      <c r="D120" s="8"/>
      <c r="E120" s="8"/>
      <c r="F120" s="8">
        <v>73.650480000000002</v>
      </c>
      <c r="G120" s="8"/>
      <c r="H120" s="8"/>
      <c r="I120" s="8">
        <v>73.650480000000002</v>
      </c>
    </row>
    <row r="121" spans="1:9" x14ac:dyDescent="0.25">
      <c r="A121" s="6" t="s">
        <v>260</v>
      </c>
      <c r="B121" s="6" t="s">
        <v>63</v>
      </c>
      <c r="C121" s="6">
        <f>VLOOKUP(A121,'GDP Per Capita'!$A$2:$C$211,3,FALSE)</f>
        <v>1</v>
      </c>
      <c r="D121" s="8">
        <v>96.005200000000002</v>
      </c>
      <c r="E121" s="8"/>
      <c r="F121" s="8"/>
      <c r="G121" s="8">
        <v>95.784750000000003</v>
      </c>
      <c r="H121" s="8"/>
      <c r="I121" s="8">
        <v>95.894975000000002</v>
      </c>
    </row>
    <row r="122" spans="1:9" x14ac:dyDescent="0.25">
      <c r="A122" s="6" t="s">
        <v>298</v>
      </c>
      <c r="B122" s="6" t="s">
        <v>350</v>
      </c>
      <c r="C122" s="6">
        <f>VLOOKUP(A122,'GDP Per Capita'!$A$2:$C$211,3,FALSE)</f>
        <v>2</v>
      </c>
      <c r="D122" s="8">
        <v>82.693709999999996</v>
      </c>
      <c r="E122" s="8">
        <v>80.904910000000001</v>
      </c>
      <c r="F122" s="8">
        <v>76.271469999999994</v>
      </c>
      <c r="G122" s="8"/>
      <c r="H122" s="8"/>
      <c r="I122" s="8">
        <v>79.956696666666659</v>
      </c>
    </row>
    <row r="123" spans="1:9" x14ac:dyDescent="0.25">
      <c r="A123" s="6" t="s">
        <v>102</v>
      </c>
      <c r="B123" s="6" t="s">
        <v>266</v>
      </c>
      <c r="C123" s="6">
        <f>VLOOKUP(A123,'GDP Per Capita'!$A$2:$C$211,3,FALSE)</f>
        <v>1</v>
      </c>
      <c r="D123" s="8">
        <v>98.399879999999996</v>
      </c>
      <c r="E123" s="8">
        <v>97.453819999999993</v>
      </c>
      <c r="F123" s="8">
        <v>96.737260000000006</v>
      </c>
      <c r="G123" s="8">
        <v>97.564109999999999</v>
      </c>
      <c r="H123" s="8"/>
      <c r="I123" s="8">
        <v>97.538767500000006</v>
      </c>
    </row>
    <row r="124" spans="1:9" x14ac:dyDescent="0.25">
      <c r="A124" s="6" t="s">
        <v>168</v>
      </c>
      <c r="B124" s="6" t="s">
        <v>127</v>
      </c>
      <c r="C124" s="6">
        <f>VLOOKUP(A124,'GDP Per Capita'!$A$2:$C$211,3,FALSE)</f>
        <v>1</v>
      </c>
      <c r="D124" s="8">
        <v>93.531419999999997</v>
      </c>
      <c r="E124" s="8">
        <v>93.222009999999997</v>
      </c>
      <c r="F124" s="8">
        <v>93.844499999999996</v>
      </c>
      <c r="G124" s="8">
        <v>95.262739999999994</v>
      </c>
      <c r="H124" s="8">
        <v>94.84281</v>
      </c>
      <c r="I124" s="8">
        <v>94.140695999999991</v>
      </c>
    </row>
    <row r="125" spans="1:9" x14ac:dyDescent="0.25">
      <c r="A125" s="6" t="s">
        <v>276</v>
      </c>
      <c r="B125" s="6" t="s">
        <v>273</v>
      </c>
      <c r="C125" s="6">
        <f>VLOOKUP(A125,'GDP Per Capita'!$A$2:$C$211,3,FALSE)</f>
        <v>2</v>
      </c>
      <c r="D125" s="8">
        <v>89.285619999999994</v>
      </c>
      <c r="E125" s="8">
        <v>91.737359999999995</v>
      </c>
      <c r="F125" s="8">
        <v>93.026489999999995</v>
      </c>
      <c r="G125" s="8">
        <v>93.547160000000005</v>
      </c>
      <c r="H125" s="8">
        <v>94.094309999999993</v>
      </c>
      <c r="I125" s="8">
        <v>92.338188000000002</v>
      </c>
    </row>
    <row r="126" spans="1:9" x14ac:dyDescent="0.25">
      <c r="A126" s="6" t="s">
        <v>103</v>
      </c>
      <c r="B126" s="6" t="s">
        <v>206</v>
      </c>
      <c r="C126" s="6">
        <f>VLOOKUP(A126,'GDP Per Capita'!$A$2:$C$211,3,FALSE)</f>
        <v>1</v>
      </c>
      <c r="D126" s="8"/>
      <c r="E126" s="8">
        <v>86.278009999999995</v>
      </c>
      <c r="F126" s="8">
        <v>84.105879999999999</v>
      </c>
      <c r="G126" s="8">
        <v>82.228350000000006</v>
      </c>
      <c r="H126" s="8"/>
      <c r="I126" s="8">
        <v>84.204080000000005</v>
      </c>
    </row>
    <row r="127" spans="1:9" x14ac:dyDescent="0.25">
      <c r="A127" s="6" t="s">
        <v>69</v>
      </c>
      <c r="B127" s="6" t="s">
        <v>91</v>
      </c>
      <c r="C127" s="6">
        <f>VLOOKUP(A127,'GDP Per Capita'!$A$2:$C$211,3,FALSE)</f>
        <v>1</v>
      </c>
      <c r="D127" s="8">
        <v>94.372900000000001</v>
      </c>
      <c r="E127" s="8">
        <v>95.665880000000001</v>
      </c>
      <c r="F127" s="8">
        <v>96.734269999999995</v>
      </c>
      <c r="G127" s="8">
        <v>95.096119999999999</v>
      </c>
      <c r="H127" s="8"/>
      <c r="I127" s="8">
        <v>95.467292499999999</v>
      </c>
    </row>
    <row r="128" spans="1:9" x14ac:dyDescent="0.25">
      <c r="A128" s="6" t="s">
        <v>1</v>
      </c>
      <c r="B128" s="6" t="s">
        <v>388</v>
      </c>
      <c r="C128" s="6">
        <f>VLOOKUP(A128,'GDP Per Capita'!$A$2:$C$211,3,FALSE)</f>
        <v>1</v>
      </c>
      <c r="D128" s="8"/>
      <c r="E128" s="8"/>
      <c r="F128" s="8">
        <v>98.840590000000006</v>
      </c>
      <c r="G128" s="8">
        <v>96.9315</v>
      </c>
      <c r="H128" s="8">
        <v>94.789779999999993</v>
      </c>
      <c r="I128" s="8">
        <v>96.853956666666662</v>
      </c>
    </row>
    <row r="129" spans="1:9" x14ac:dyDescent="0.25">
      <c r="A129" s="6" t="s">
        <v>144</v>
      </c>
      <c r="B129" s="6" t="s">
        <v>307</v>
      </c>
      <c r="C129" s="6">
        <f>VLOOKUP(A129,'GDP Per Capita'!$A$2:$C$211,3,FALSE)</f>
        <v>1</v>
      </c>
      <c r="D129" s="8"/>
      <c r="E129" s="8">
        <v>97.282579999999996</v>
      </c>
      <c r="F129" s="8">
        <v>96.595500000000001</v>
      </c>
      <c r="G129" s="8">
        <v>95.186229999999995</v>
      </c>
      <c r="H129" s="8">
        <v>94.545599999999993</v>
      </c>
      <c r="I129" s="8">
        <v>95.902477499999989</v>
      </c>
    </row>
    <row r="130" spans="1:9" x14ac:dyDescent="0.25">
      <c r="A130" s="6" t="s">
        <v>241</v>
      </c>
      <c r="B130" s="6" t="s">
        <v>108</v>
      </c>
      <c r="C130" s="6">
        <f>VLOOKUP(A130,'GDP Per Capita'!$A$2:$C$211,3,FALSE)</f>
        <v>1</v>
      </c>
      <c r="D130" s="8">
        <v>56.316389999999998</v>
      </c>
      <c r="E130" s="8">
        <v>56.974780000000003</v>
      </c>
      <c r="F130" s="8">
        <v>59.175420000000003</v>
      </c>
      <c r="G130" s="8">
        <v>60.005339999999997</v>
      </c>
      <c r="H130" s="8"/>
      <c r="I130" s="8">
        <v>58.117982499999997</v>
      </c>
    </row>
    <row r="131" spans="1:9" x14ac:dyDescent="0.25">
      <c r="A131" s="6" t="s">
        <v>356</v>
      </c>
      <c r="B131" s="6" t="s">
        <v>242</v>
      </c>
      <c r="C131" s="6">
        <f>VLOOKUP(A131,'GDP Per Capita'!$A$2:$C$211,3,FALSE)</f>
        <v>1</v>
      </c>
      <c r="D131" s="8">
        <v>73.744119999999995</v>
      </c>
      <c r="E131" s="8">
        <v>73.848039999999997</v>
      </c>
      <c r="F131" s="8">
        <v>73.532939999999996</v>
      </c>
      <c r="G131" s="8">
        <v>75.382099999999994</v>
      </c>
      <c r="H131" s="8"/>
      <c r="I131" s="8">
        <v>74.126799999999989</v>
      </c>
    </row>
    <row r="132" spans="1:9" x14ac:dyDescent="0.25">
      <c r="A132" s="6" t="s">
        <v>165</v>
      </c>
      <c r="B132" s="6" t="s">
        <v>382</v>
      </c>
      <c r="C132" s="6">
        <f>VLOOKUP(A132,'GDP Per Capita'!$A$2:$C$211,3,FALSE)</f>
        <v>2</v>
      </c>
      <c r="D132" s="8"/>
      <c r="E132" s="8"/>
      <c r="F132" s="8">
        <v>99.695040000000006</v>
      </c>
      <c r="G132" s="8">
        <v>99.669589999999999</v>
      </c>
      <c r="H132" s="8"/>
      <c r="I132" s="8">
        <v>99.682315000000003</v>
      </c>
    </row>
    <row r="133" spans="1:9" x14ac:dyDescent="0.25">
      <c r="A133" s="6" t="s">
        <v>265</v>
      </c>
      <c r="B133" s="6" t="s">
        <v>391</v>
      </c>
      <c r="C133" s="6">
        <f>VLOOKUP(A133,'GDP Per Capita'!$A$2:$C$211,3,FALSE)</f>
        <v>1</v>
      </c>
      <c r="D133" s="8">
        <v>70.225570000000005</v>
      </c>
      <c r="E133" s="8">
        <v>70.592330000000004</v>
      </c>
      <c r="F133" s="8">
        <v>72.402649999999994</v>
      </c>
      <c r="G133" s="8">
        <v>69.521079999999998</v>
      </c>
      <c r="H133" s="8">
        <v>67.472570000000005</v>
      </c>
      <c r="I133" s="8">
        <v>70.042839999999998</v>
      </c>
    </row>
    <row r="134" spans="1:9" x14ac:dyDescent="0.25">
      <c r="A134" s="6" t="s">
        <v>353</v>
      </c>
      <c r="B134" s="6" t="s">
        <v>87</v>
      </c>
      <c r="C134" s="6">
        <f>VLOOKUP(A134,'GDP Per Capita'!$A$2:$C$211,3,FALSE)</f>
        <v>1</v>
      </c>
      <c r="D134" s="8"/>
      <c r="E134" s="8">
        <v>95.119069999999994</v>
      </c>
      <c r="F134" s="8">
        <v>98.111789999999999</v>
      </c>
      <c r="G134" s="8"/>
      <c r="H134" s="8"/>
      <c r="I134" s="8">
        <v>96.615430000000003</v>
      </c>
    </row>
    <row r="135" spans="1:9" x14ac:dyDescent="0.25">
      <c r="A135" s="6" t="s">
        <v>110</v>
      </c>
      <c r="B135" s="6" t="s">
        <v>248</v>
      </c>
      <c r="C135" s="6">
        <f>VLOOKUP(A135,'GDP Per Capita'!$A$2:$C$211,3,FALSE)</f>
        <v>1</v>
      </c>
      <c r="D135" s="8">
        <v>88.234949999999998</v>
      </c>
      <c r="E135" s="8">
        <v>85.792460000000005</v>
      </c>
      <c r="F135" s="8">
        <v>84.454899999999995</v>
      </c>
      <c r="G135" s="8">
        <v>80.233549999999994</v>
      </c>
      <c r="H135" s="8">
        <v>80.995369999999994</v>
      </c>
      <c r="I135" s="8">
        <v>83.942245999999983</v>
      </c>
    </row>
    <row r="136" spans="1:9" x14ac:dyDescent="0.25">
      <c r="A136" s="6" t="s">
        <v>70</v>
      </c>
      <c r="B136" s="6" t="s">
        <v>169</v>
      </c>
      <c r="C136" s="6">
        <f>VLOOKUP(A136,'GDP Per Capita'!$A$2:$C$211,3,FALSE)</f>
        <v>1</v>
      </c>
      <c r="D136" s="8">
        <v>96.241770000000002</v>
      </c>
      <c r="E136" s="8">
        <v>96.302260000000004</v>
      </c>
      <c r="F136" s="8">
        <v>95.730230000000006</v>
      </c>
      <c r="G136" s="8">
        <v>95.177409999999995</v>
      </c>
      <c r="H136" s="8">
        <v>94.550979999999996</v>
      </c>
      <c r="I136" s="8">
        <v>95.600530000000006</v>
      </c>
    </row>
    <row r="137" spans="1:9" x14ac:dyDescent="0.25">
      <c r="A137" s="6" t="s">
        <v>113</v>
      </c>
      <c r="B137" s="6" t="s">
        <v>46</v>
      </c>
      <c r="C137" s="6">
        <f>VLOOKUP(A137,'GDP Per Capita'!$A$2:$C$211,3,FALSE)</f>
        <v>1</v>
      </c>
      <c r="D137" s="8"/>
      <c r="E137" s="8">
        <v>35.207169999999998</v>
      </c>
      <c r="F137" s="8"/>
      <c r="G137" s="8"/>
      <c r="H137" s="8"/>
      <c r="I137" s="8">
        <v>35.207169999999998</v>
      </c>
    </row>
    <row r="138" spans="1:9" x14ac:dyDescent="0.25">
      <c r="A138" s="6" t="s">
        <v>79</v>
      </c>
      <c r="B138" s="6" t="s">
        <v>36</v>
      </c>
      <c r="C138" s="6">
        <f>VLOOKUP(A138,'GDP Per Capita'!$A$2:$C$211,3,FALSE)</f>
        <v>1</v>
      </c>
      <c r="D138" s="8">
        <v>88.411469999999994</v>
      </c>
      <c r="E138" s="8">
        <v>87.948130000000006</v>
      </c>
      <c r="F138" s="8"/>
      <c r="G138" s="8">
        <v>93.076300000000003</v>
      </c>
      <c r="H138" s="8"/>
      <c r="I138" s="8">
        <v>89.811966666666663</v>
      </c>
    </row>
    <row r="139" spans="1:9" x14ac:dyDescent="0.25">
      <c r="A139" s="6" t="s">
        <v>74</v>
      </c>
      <c r="B139" s="6" t="s">
        <v>357</v>
      </c>
      <c r="C139" s="6">
        <f>VLOOKUP(A139,'GDP Per Capita'!$A$2:$C$211,3,FALSE)</f>
        <v>1</v>
      </c>
      <c r="D139" s="8">
        <v>86.34084</v>
      </c>
      <c r="E139" s="8">
        <v>87.988280000000003</v>
      </c>
      <c r="F139" s="8">
        <v>89.140810000000002</v>
      </c>
      <c r="G139" s="8">
        <v>86.073160000000001</v>
      </c>
      <c r="H139" s="8">
        <v>86.025310000000005</v>
      </c>
      <c r="I139" s="8">
        <v>87.113680000000002</v>
      </c>
    </row>
    <row r="140" spans="1:9" x14ac:dyDescent="0.25">
      <c r="A140" s="6" t="s">
        <v>319</v>
      </c>
      <c r="B140" s="6" t="s">
        <v>321</v>
      </c>
      <c r="C140" s="6">
        <f>VLOOKUP(A140,'GDP Per Capita'!$A$2:$C$211,3,FALSE)</f>
        <v>1</v>
      </c>
      <c r="D140" s="8">
        <v>83.895030000000006</v>
      </c>
      <c r="E140" s="8">
        <v>82.573149999999998</v>
      </c>
      <c r="F140" s="8">
        <v>82.184060000000002</v>
      </c>
      <c r="G140" s="8">
        <v>83.093180000000004</v>
      </c>
      <c r="H140" s="8"/>
      <c r="I140" s="8">
        <v>82.936355000000006</v>
      </c>
    </row>
    <row r="141" spans="1:9" x14ac:dyDescent="0.25">
      <c r="A141" s="6" t="s">
        <v>140</v>
      </c>
      <c r="B141" s="6" t="s">
        <v>136</v>
      </c>
      <c r="C141" s="6">
        <f>VLOOKUP(A141,'GDP Per Capita'!$A$2:$C$211,3,FALSE)</f>
        <v>2</v>
      </c>
      <c r="D141" s="8">
        <v>98.144990000000007</v>
      </c>
      <c r="E141" s="8">
        <v>98.029769999999999</v>
      </c>
      <c r="F141" s="8">
        <v>98.119029999999995</v>
      </c>
      <c r="G141" s="8">
        <v>98.262879999999996</v>
      </c>
      <c r="H141" s="8"/>
      <c r="I141" s="8">
        <v>98.139167499999999</v>
      </c>
    </row>
    <row r="142" spans="1:9" x14ac:dyDescent="0.25">
      <c r="A142" s="6" t="s">
        <v>60</v>
      </c>
      <c r="B142" s="6" t="s">
        <v>215</v>
      </c>
      <c r="C142" s="6">
        <f>VLOOKUP(A142,'GDP Per Capita'!$A$2:$C$211,3,FALSE)</f>
        <v>2</v>
      </c>
      <c r="D142" s="8">
        <v>99.460830000000001</v>
      </c>
      <c r="E142" s="8">
        <v>99.379779999999997</v>
      </c>
      <c r="F142" s="8">
        <v>99.348219999999998</v>
      </c>
      <c r="G142" s="8">
        <v>99.18177</v>
      </c>
      <c r="H142" s="8"/>
      <c r="I142" s="8">
        <v>99.342649999999992</v>
      </c>
    </row>
    <row r="143" spans="1:9" x14ac:dyDescent="0.25">
      <c r="A143" s="6" t="s">
        <v>337</v>
      </c>
      <c r="B143" s="6" t="s">
        <v>414</v>
      </c>
      <c r="C143" s="6">
        <f>VLOOKUP(A143,'GDP Per Capita'!$A$2:$C$211,3,FALSE)</f>
        <v>1</v>
      </c>
      <c r="D143" s="8">
        <v>85.233779999999996</v>
      </c>
      <c r="E143" s="8">
        <v>84.168419999999998</v>
      </c>
      <c r="F143" s="8">
        <v>84.252600000000001</v>
      </c>
      <c r="G143" s="8">
        <v>82.523570000000007</v>
      </c>
      <c r="H143" s="8"/>
      <c r="I143" s="8">
        <v>84.044592499999993</v>
      </c>
    </row>
    <row r="144" spans="1:9" x14ac:dyDescent="0.25">
      <c r="A144" s="6" t="s">
        <v>27</v>
      </c>
      <c r="B144" s="6" t="s">
        <v>304</v>
      </c>
      <c r="C144" s="6">
        <f>VLOOKUP(A144,'GDP Per Capita'!$A$2:$C$211,3,FALSE)</f>
        <v>1</v>
      </c>
      <c r="D144" s="8">
        <v>94.46217</v>
      </c>
      <c r="E144" s="8">
        <v>94.64716</v>
      </c>
      <c r="F144" s="8">
        <v>94.029439999999994</v>
      </c>
      <c r="G144" s="8">
        <v>92.027069999999995</v>
      </c>
      <c r="H144" s="8">
        <v>92.21011</v>
      </c>
      <c r="I144" s="8">
        <v>93.475189999999998</v>
      </c>
    </row>
    <row r="145" spans="1:9" x14ac:dyDescent="0.25">
      <c r="A145" s="6" t="s">
        <v>187</v>
      </c>
      <c r="B145" s="6" t="s">
        <v>314</v>
      </c>
      <c r="C145" s="6">
        <f>VLOOKUP(A145,'GDP Per Capita'!$A$2:$C$211,3,FALSE)</f>
        <v>1</v>
      </c>
      <c r="D145" s="8"/>
      <c r="E145" s="8">
        <v>79.096559999999997</v>
      </c>
      <c r="F145" s="8">
        <v>73.152889999999999</v>
      </c>
      <c r="G145" s="8"/>
      <c r="H145" s="8"/>
      <c r="I145" s="8">
        <v>76.124724999999998</v>
      </c>
    </row>
    <row r="146" spans="1:9" x14ac:dyDescent="0.25">
      <c r="A146" s="6" t="s">
        <v>238</v>
      </c>
      <c r="B146" s="6" t="s">
        <v>339</v>
      </c>
      <c r="C146" s="6">
        <f>VLOOKUP(A146,'GDP Per Capita'!$A$2:$C$211,3,FALSE)</f>
        <v>1</v>
      </c>
      <c r="D146" s="8">
        <v>90.317689999999999</v>
      </c>
      <c r="E146" s="8">
        <v>91.973879999999994</v>
      </c>
      <c r="F146" s="8">
        <v>89.864239999999995</v>
      </c>
      <c r="G146" s="8">
        <v>90.915769999999995</v>
      </c>
      <c r="H146" s="8">
        <v>90.730969999999999</v>
      </c>
      <c r="I146" s="8">
        <v>90.760509999999996</v>
      </c>
    </row>
    <row r="147" spans="1:9" x14ac:dyDescent="0.25">
      <c r="A147" s="6" t="s">
        <v>379</v>
      </c>
      <c r="B147" s="6" t="s">
        <v>380</v>
      </c>
      <c r="C147" s="6">
        <f>VLOOKUP(A147,'GDP Per Capita'!$A$2:$C$211,3,FALSE)</f>
        <v>1</v>
      </c>
      <c r="D147" s="8">
        <v>97.687780000000004</v>
      </c>
      <c r="E147" s="8">
        <v>96.757810000000006</v>
      </c>
      <c r="F147" s="8">
        <v>96.593869999999995</v>
      </c>
      <c r="G147" s="8">
        <v>98.287030000000001</v>
      </c>
      <c r="H147" s="8"/>
      <c r="I147" s="8">
        <v>97.331622500000009</v>
      </c>
    </row>
    <row r="148" spans="1:9" x14ac:dyDescent="0.25">
      <c r="A148" s="6" t="s">
        <v>129</v>
      </c>
      <c r="B148" s="6" t="s">
        <v>332</v>
      </c>
      <c r="C148" s="6">
        <f>VLOOKUP(A148,'GDP Per Capita'!$A$2:$C$211,3,FALSE)</f>
        <v>1</v>
      </c>
      <c r="D148" s="8">
        <v>91.41095</v>
      </c>
      <c r="E148" s="8">
        <v>92.233750000000001</v>
      </c>
      <c r="F148" s="8">
        <v>92.10669</v>
      </c>
      <c r="G148" s="8">
        <v>93.702569999999994</v>
      </c>
      <c r="H148" s="8">
        <v>92.309529999999995</v>
      </c>
      <c r="I148" s="8">
        <v>92.352698000000004</v>
      </c>
    </row>
    <row r="149" spans="1:9" x14ac:dyDescent="0.25">
      <c r="A149" s="6" t="s">
        <v>217</v>
      </c>
      <c r="B149" s="6" t="s">
        <v>419</v>
      </c>
      <c r="C149" s="6">
        <f>VLOOKUP(A149,'GDP Per Capita'!$A$2:$C$211,3,FALSE)</f>
        <v>1</v>
      </c>
      <c r="D149" s="8"/>
      <c r="E149" s="8">
        <v>85.941450000000003</v>
      </c>
      <c r="F149" s="8"/>
      <c r="G149" s="8"/>
      <c r="H149" s="8"/>
      <c r="I149" s="8">
        <v>85.941450000000003</v>
      </c>
    </row>
    <row r="150" spans="1:9" x14ac:dyDescent="0.25">
      <c r="A150" s="6" t="s">
        <v>227</v>
      </c>
      <c r="B150" s="6" t="s">
        <v>250</v>
      </c>
      <c r="C150" s="6">
        <f>VLOOKUP(A150,'GDP Per Capita'!$A$2:$C$211,3,FALSE)</f>
        <v>1</v>
      </c>
      <c r="D150" s="8">
        <v>94.567160000000001</v>
      </c>
      <c r="E150" s="8">
        <v>94.631879999999995</v>
      </c>
      <c r="F150" s="8">
        <v>94.050970000000007</v>
      </c>
      <c r="G150" s="8">
        <v>87.900059999999996</v>
      </c>
      <c r="H150" s="8"/>
      <c r="I150" s="8">
        <v>92.787517499999993</v>
      </c>
    </row>
    <row r="151" spans="1:9" x14ac:dyDescent="0.25">
      <c r="A151" s="6" t="s">
        <v>255</v>
      </c>
      <c r="B151" s="6" t="s">
        <v>308</v>
      </c>
      <c r="C151" s="6">
        <f>VLOOKUP(A151,'GDP Per Capita'!$A$2:$C$211,3,FALSE)</f>
        <v>1</v>
      </c>
      <c r="D151" s="8">
        <v>80.243570000000005</v>
      </c>
      <c r="E151" s="8">
        <v>81.287729999999996</v>
      </c>
      <c r="F151" s="8">
        <v>76.247500000000002</v>
      </c>
      <c r="G151" s="8"/>
      <c r="H151" s="8"/>
      <c r="I151" s="8">
        <v>79.259599999999992</v>
      </c>
    </row>
    <row r="152" spans="1:9" x14ac:dyDescent="0.25">
      <c r="A152" s="6" t="s">
        <v>371</v>
      </c>
      <c r="B152" s="6" t="s">
        <v>21</v>
      </c>
      <c r="C152" s="6">
        <f>VLOOKUP(A152,'GDP Per Capita'!$A$2:$C$211,3,FALSE)</f>
        <v>1</v>
      </c>
      <c r="D152" s="8">
        <v>83.320409999999995</v>
      </c>
      <c r="E152" s="8"/>
      <c r="F152" s="8">
        <v>83.504660000000001</v>
      </c>
      <c r="G152" s="8">
        <v>83.580420000000004</v>
      </c>
      <c r="H152" s="8">
        <v>81.329210000000003</v>
      </c>
      <c r="I152" s="8">
        <v>82.933674999999994</v>
      </c>
    </row>
    <row r="153" spans="1:9" x14ac:dyDescent="0.25">
      <c r="A153" s="6" t="s">
        <v>185</v>
      </c>
      <c r="B153" s="6" t="s">
        <v>158</v>
      </c>
      <c r="C153" s="6">
        <f>VLOOKUP(A153,'GDP Per Capita'!$A$2:$C$211,3,FALSE)</f>
        <v>1</v>
      </c>
      <c r="D153" s="8">
        <v>91.664720000000003</v>
      </c>
      <c r="E153" s="8"/>
      <c r="F153" s="8"/>
      <c r="G153" s="8"/>
      <c r="H153" s="8"/>
      <c r="I153" s="8">
        <v>91.664720000000003</v>
      </c>
    </row>
    <row r="154" spans="1:9" x14ac:dyDescent="0.25">
      <c r="A154" s="6" t="s">
        <v>402</v>
      </c>
      <c r="B154" s="6" t="s">
        <v>218</v>
      </c>
      <c r="C154" s="6">
        <f>VLOOKUP(A154,'GDP Per Capita'!$A$2:$C$211,3,FALSE)</f>
        <v>1</v>
      </c>
      <c r="D154" s="8">
        <v>96.629329999999996</v>
      </c>
      <c r="E154" s="8">
        <v>99.453280000000007</v>
      </c>
      <c r="F154" s="8">
        <v>99.600350000000006</v>
      </c>
      <c r="G154" s="8">
        <v>99.377499999999998</v>
      </c>
      <c r="H154" s="8"/>
      <c r="I154" s="8">
        <v>98.765114999999994</v>
      </c>
    </row>
    <row r="155" spans="1:9" x14ac:dyDescent="0.25">
      <c r="A155" s="6" t="s">
        <v>177</v>
      </c>
      <c r="B155" s="6" t="s">
        <v>15</v>
      </c>
      <c r="C155" s="6">
        <f>VLOOKUP(A155,'GDP Per Capita'!$A$2:$C$211,3,FALSE)</f>
        <v>2</v>
      </c>
      <c r="D155" s="8">
        <v>93.230500000000006</v>
      </c>
      <c r="E155" s="8">
        <v>93.897300000000001</v>
      </c>
      <c r="F155" s="8">
        <v>95.073250000000002</v>
      </c>
      <c r="G155" s="8">
        <v>94.626329999999996</v>
      </c>
      <c r="H155" s="8"/>
      <c r="I155" s="8">
        <v>94.206845000000001</v>
      </c>
    </row>
    <row r="156" spans="1:9" x14ac:dyDescent="0.25">
      <c r="A156" s="6" t="s">
        <v>49</v>
      </c>
      <c r="B156" s="6" t="s">
        <v>285</v>
      </c>
      <c r="C156" s="6">
        <f>VLOOKUP(A156,'GDP Per Capita'!$A$2:$C$211,3,FALSE)</f>
        <v>1</v>
      </c>
      <c r="D156" s="8">
        <v>94.091319999999996</v>
      </c>
      <c r="E156" s="8">
        <v>94.445880000000002</v>
      </c>
      <c r="F156" s="8">
        <v>95.112139999999997</v>
      </c>
      <c r="G156" s="8">
        <v>96.269409999999993</v>
      </c>
      <c r="H156" s="8">
        <v>94.597040000000007</v>
      </c>
      <c r="I156" s="8">
        <v>94.903157999999991</v>
      </c>
    </row>
    <row r="157" spans="1:9" x14ac:dyDescent="0.25">
      <c r="A157" s="6" t="s">
        <v>8</v>
      </c>
      <c r="B157" s="6" t="s">
        <v>196</v>
      </c>
      <c r="C157" s="6">
        <f>VLOOKUP(A157,'GDP Per Capita'!$A$2:$C$211,3,FALSE)</f>
        <v>1</v>
      </c>
      <c r="D157" s="8">
        <v>90.442869999999999</v>
      </c>
      <c r="E157" s="8">
        <v>93.19511</v>
      </c>
      <c r="F157" s="8">
        <v>93.211470000000006</v>
      </c>
      <c r="G157" s="8">
        <v>93.584389999999999</v>
      </c>
      <c r="H157" s="8"/>
      <c r="I157" s="8">
        <v>92.608459999999994</v>
      </c>
    </row>
    <row r="158" spans="1:9" x14ac:dyDescent="0.25">
      <c r="A158" s="6" t="s">
        <v>342</v>
      </c>
      <c r="B158" s="6" t="s">
        <v>225</v>
      </c>
      <c r="C158" s="6">
        <f>VLOOKUP(A158,'GDP Per Capita'!$A$2:$C$211,3,FALSE)</f>
        <v>1</v>
      </c>
      <c r="D158" s="8">
        <v>91.1096</v>
      </c>
      <c r="E158" s="8">
        <v>90.698570000000004</v>
      </c>
      <c r="F158" s="8">
        <v>88.886920000000003</v>
      </c>
      <c r="G158" s="8">
        <v>87.391739999999999</v>
      </c>
      <c r="H158" s="8"/>
      <c r="I158" s="8">
        <v>89.521707500000019</v>
      </c>
    </row>
    <row r="159" spans="1:9" x14ac:dyDescent="0.25">
      <c r="A159" s="6" t="s">
        <v>183</v>
      </c>
      <c r="B159" s="6" t="s">
        <v>97</v>
      </c>
      <c r="C159" s="6">
        <f>VLOOKUP(A159,'GDP Per Capita'!$A$2:$C$211,3,FALSE)</f>
        <v>1</v>
      </c>
      <c r="D159" s="8"/>
      <c r="E159" s="8">
        <v>79.841049999999996</v>
      </c>
      <c r="F159" s="8"/>
      <c r="G159" s="8"/>
      <c r="H159" s="8"/>
      <c r="I159" s="8">
        <v>79.841049999999996</v>
      </c>
    </row>
    <row r="160" spans="1:9" x14ac:dyDescent="0.25">
      <c r="A160" s="6" t="s">
        <v>128</v>
      </c>
      <c r="B160" s="6" t="s">
        <v>281</v>
      </c>
      <c r="C160" s="6">
        <f>VLOOKUP(A160,'GDP Per Capita'!$A$2:$C$211,3,FALSE)</f>
        <v>1</v>
      </c>
      <c r="D160" s="8">
        <v>96.017229999999998</v>
      </c>
      <c r="E160" s="8">
        <v>95.934030000000007</v>
      </c>
      <c r="F160" s="8">
        <v>94.865560000000002</v>
      </c>
      <c r="G160" s="8">
        <v>94.467849999999999</v>
      </c>
      <c r="H160" s="8">
        <v>94.413079999999994</v>
      </c>
      <c r="I160" s="8">
        <v>95.13955</v>
      </c>
    </row>
    <row r="161" spans="1:9" x14ac:dyDescent="0.25">
      <c r="A161" s="6" t="s">
        <v>30</v>
      </c>
      <c r="B161" s="6" t="s">
        <v>272</v>
      </c>
      <c r="C161" s="6">
        <f>VLOOKUP(A161,'GDP Per Capita'!$A$2:$C$211,3,FALSE)</f>
        <v>1</v>
      </c>
      <c r="D161" s="8"/>
      <c r="E161" s="8"/>
      <c r="F161" s="8">
        <v>84.165559999999999</v>
      </c>
      <c r="G161" s="8"/>
      <c r="H161" s="8"/>
      <c r="I161" s="8">
        <v>84.165559999999999</v>
      </c>
    </row>
    <row r="162" spans="1:9" x14ac:dyDescent="0.25">
      <c r="A162" s="6" t="s">
        <v>28</v>
      </c>
      <c r="B162" s="6" t="s">
        <v>68</v>
      </c>
      <c r="C162" s="6">
        <f>VLOOKUP(A162,'GDP Per Capita'!$A$2:$C$211,3,FALSE)</f>
        <v>1</v>
      </c>
      <c r="D162" s="8"/>
      <c r="E162" s="8">
        <v>84.354789999999994</v>
      </c>
      <c r="F162" s="8"/>
      <c r="G162" s="8">
        <v>87.01258</v>
      </c>
      <c r="H162" s="8"/>
      <c r="I162" s="8">
        <v>85.683684999999997</v>
      </c>
    </row>
    <row r="163" spans="1:9" x14ac:dyDescent="0.25">
      <c r="A163" s="6" t="s">
        <v>261</v>
      </c>
      <c r="B163" s="6" t="s">
        <v>274</v>
      </c>
      <c r="C163" s="6">
        <f>VLOOKUP(A163,'GDP Per Capita'!$A$2:$C$211,3,FALSE)</f>
        <v>1</v>
      </c>
      <c r="D163" s="8"/>
      <c r="E163" s="8"/>
      <c r="F163" s="8"/>
      <c r="G163" s="8">
        <v>83.167450000000002</v>
      </c>
      <c r="H163" s="8"/>
      <c r="I163" s="8">
        <v>83.167450000000002</v>
      </c>
    </row>
  </sheetData>
  <autoFilter ref="A1:I163" xr:uid="{41BC6446-0C50-40C2-8775-248CC67159F5}"/>
  <phoneticPr fontId="10"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A8D43-49D5-44E4-B56B-25F294BE9840}">
  <dimension ref="A1:I151"/>
  <sheetViews>
    <sheetView showGridLines="0" zoomScaleNormal="100" workbookViewId="0">
      <selection activeCell="I2" sqref="I2"/>
    </sheetView>
  </sheetViews>
  <sheetFormatPr defaultRowHeight="15" x14ac:dyDescent="0.25"/>
  <cols>
    <col min="1" max="1" width="25.85546875" style="6" bestFit="1" customWidth="1"/>
    <col min="2" max="2" width="14.7109375" style="6" bestFit="1" customWidth="1"/>
    <col min="3" max="3" width="15" style="6" bestFit="1" customWidth="1"/>
    <col min="4" max="8" width="9.85546875" style="6" bestFit="1" customWidth="1"/>
    <col min="9" max="9" width="15.140625" style="6" bestFit="1" customWidth="1"/>
  </cols>
  <sheetData>
    <row r="1" spans="1:9" ht="16.5" thickBot="1" x14ac:dyDescent="0.3">
      <c r="A1" s="1" t="s">
        <v>245</v>
      </c>
      <c r="B1" s="1" t="s">
        <v>105</v>
      </c>
      <c r="C1" s="1" t="s">
        <v>426</v>
      </c>
      <c r="D1" s="1" t="s">
        <v>476</v>
      </c>
      <c r="E1" s="1" t="s">
        <v>477</v>
      </c>
      <c r="F1" s="1" t="s">
        <v>478</v>
      </c>
      <c r="G1" s="1" t="s">
        <v>479</v>
      </c>
      <c r="H1" s="1" t="s">
        <v>480</v>
      </c>
      <c r="I1" s="1" t="s">
        <v>481</v>
      </c>
    </row>
    <row r="2" spans="1:9" x14ac:dyDescent="0.25">
      <c r="A2" s="6" t="s">
        <v>10</v>
      </c>
      <c r="B2" s="6" t="s">
        <v>345</v>
      </c>
      <c r="C2" s="6">
        <f>VLOOKUP(A2,'GDP Per Capita'!$A$2:$C$211,3,FALSE)</f>
        <v>1</v>
      </c>
      <c r="D2" s="8">
        <v>46.058399999999999</v>
      </c>
      <c r="E2" s="8">
        <v>45.432729999999999</v>
      </c>
      <c r="F2" s="8">
        <v>46.658499999999997</v>
      </c>
      <c r="G2" s="8">
        <v>48.442880000000002</v>
      </c>
      <c r="H2" s="8">
        <v>50.140700000000002</v>
      </c>
      <c r="I2" s="8">
        <v>47.346642000000003</v>
      </c>
    </row>
    <row r="3" spans="1:9" x14ac:dyDescent="0.25">
      <c r="A3" s="6" t="s">
        <v>117</v>
      </c>
      <c r="B3" s="6" t="s">
        <v>406</v>
      </c>
      <c r="C3" s="6">
        <f>VLOOKUP(A3,'GDP Per Capita'!$A$2:$C$211,3,FALSE)</f>
        <v>1</v>
      </c>
      <c r="D3" s="8">
        <v>86.391450000000006</v>
      </c>
      <c r="E3" s="8">
        <v>87.388419999999996</v>
      </c>
      <c r="F3" s="8">
        <v>86.480909999999994</v>
      </c>
      <c r="G3" s="8">
        <v>86.672600000000003</v>
      </c>
      <c r="H3" s="8">
        <v>86.608270000000005</v>
      </c>
      <c r="I3" s="8">
        <v>86.708330000000004</v>
      </c>
    </row>
    <row r="4" spans="1:9" x14ac:dyDescent="0.25">
      <c r="A4" s="6" t="s">
        <v>287</v>
      </c>
      <c r="B4" s="6" t="s">
        <v>301</v>
      </c>
      <c r="C4" s="6">
        <f>VLOOKUP(A4,'GDP Per Capita'!$A$2:$C$211,3,FALSE)</f>
        <v>2</v>
      </c>
      <c r="D4" s="8"/>
      <c r="E4" s="8"/>
      <c r="F4" s="8">
        <v>87.067729999999997</v>
      </c>
      <c r="G4" s="8">
        <v>92.79992</v>
      </c>
      <c r="H4" s="8"/>
      <c r="I4" s="8">
        <v>89.933824999999999</v>
      </c>
    </row>
    <row r="5" spans="1:9" x14ac:dyDescent="0.25">
      <c r="A5" s="6" t="s">
        <v>124</v>
      </c>
      <c r="B5" s="6" t="s">
        <v>55</v>
      </c>
      <c r="C5" s="6">
        <f>VLOOKUP(A5,'GDP Per Capita'!$A$2:$C$211,3,FALSE)</f>
        <v>1</v>
      </c>
      <c r="D5" s="8">
        <v>87.632499999999993</v>
      </c>
      <c r="E5" s="8">
        <v>88.440479999999994</v>
      </c>
      <c r="F5" s="8">
        <v>89.884680000000003</v>
      </c>
      <c r="G5" s="8">
        <v>90.796049999999994</v>
      </c>
      <c r="H5" s="8"/>
      <c r="I5" s="8">
        <v>89.188427499999989</v>
      </c>
    </row>
    <row r="6" spans="1:9" x14ac:dyDescent="0.25">
      <c r="A6" s="6" t="s">
        <v>88</v>
      </c>
      <c r="B6" s="6" t="s">
        <v>6</v>
      </c>
      <c r="C6" s="6">
        <f>VLOOKUP(A6,'GDP Per Capita'!$A$2:$C$211,3,FALSE)</f>
        <v>1</v>
      </c>
      <c r="D6" s="8">
        <v>83.364239999999995</v>
      </c>
      <c r="E6" s="8">
        <v>86.000540000000001</v>
      </c>
      <c r="F6" s="8"/>
      <c r="G6" s="8">
        <v>87.740319999999997</v>
      </c>
      <c r="H6" s="8">
        <v>88.789810000000003</v>
      </c>
      <c r="I6" s="8">
        <v>86.473727499999995</v>
      </c>
    </row>
    <row r="7" spans="1:9" x14ac:dyDescent="0.25">
      <c r="A7" s="6" t="s">
        <v>37</v>
      </c>
      <c r="B7" s="6" t="s">
        <v>320</v>
      </c>
      <c r="C7" s="6">
        <f>VLOOKUP(A7,'GDP Per Capita'!$A$2:$C$211,3,FALSE)</f>
        <v>2</v>
      </c>
      <c r="D7" s="8"/>
      <c r="E7" s="8">
        <v>93.238119999999995</v>
      </c>
      <c r="F7" s="8">
        <v>92.76952</v>
      </c>
      <c r="G7" s="8">
        <v>92.284310000000005</v>
      </c>
      <c r="H7" s="8"/>
      <c r="I7" s="8">
        <v>92.763983333333329</v>
      </c>
    </row>
    <row r="8" spans="1:9" x14ac:dyDescent="0.25">
      <c r="A8" s="6" t="s">
        <v>85</v>
      </c>
      <c r="B8" s="6" t="s">
        <v>252</v>
      </c>
      <c r="C8" s="6">
        <f>VLOOKUP(A8,'GDP Per Capita'!$A$2:$C$211,3,FALSE)</f>
        <v>2</v>
      </c>
      <c r="D8" s="8">
        <v>86.551119999999997</v>
      </c>
      <c r="E8" s="8">
        <v>86.711550000000003</v>
      </c>
      <c r="F8" s="8">
        <v>87.373189999999994</v>
      </c>
      <c r="G8" s="8">
        <v>87.001310000000004</v>
      </c>
      <c r="H8" s="8"/>
      <c r="I8" s="8">
        <v>86.909292499999992</v>
      </c>
    </row>
    <row r="9" spans="1:9" x14ac:dyDescent="0.25">
      <c r="A9" s="6" t="s">
        <v>269</v>
      </c>
      <c r="B9" s="6" t="s">
        <v>334</v>
      </c>
      <c r="C9" s="6">
        <f>VLOOKUP(A9,'GDP Per Capita'!$A$2:$C$211,3,FALSE)</f>
        <v>1</v>
      </c>
      <c r="D9" s="8"/>
      <c r="E9" s="8"/>
      <c r="F9" s="8"/>
      <c r="G9" s="8"/>
      <c r="H9" s="8">
        <v>88.532560000000004</v>
      </c>
      <c r="I9" s="8">
        <v>88.532560000000004</v>
      </c>
    </row>
    <row r="10" spans="1:9" x14ac:dyDescent="0.25">
      <c r="A10" s="6" t="s">
        <v>387</v>
      </c>
      <c r="B10" s="6" t="s">
        <v>19</v>
      </c>
      <c r="C10" s="6">
        <f>VLOOKUP(A10,'GDP Per Capita'!$A$2:$C$211,3,FALSE)</f>
        <v>1</v>
      </c>
      <c r="D10" s="8">
        <v>25.95054</v>
      </c>
      <c r="E10" s="8">
        <v>28.898949999999999</v>
      </c>
      <c r="F10" s="8">
        <v>32.185139999999997</v>
      </c>
      <c r="G10" s="8">
        <v>28.304950000000002</v>
      </c>
      <c r="H10" s="8">
        <v>27.522770000000001</v>
      </c>
      <c r="I10" s="8">
        <v>28.572469999999999</v>
      </c>
    </row>
    <row r="11" spans="1:9" x14ac:dyDescent="0.25">
      <c r="A11" s="6" t="s">
        <v>226</v>
      </c>
      <c r="B11" s="6" t="s">
        <v>392</v>
      </c>
      <c r="C11" s="6">
        <f>VLOOKUP(A11,'GDP Per Capita'!$A$2:$C$211,3,FALSE)</f>
        <v>2</v>
      </c>
      <c r="D11" s="8">
        <v>93.833060000000003</v>
      </c>
      <c r="E11" s="8">
        <v>93.653459999999995</v>
      </c>
      <c r="F11" s="8">
        <v>94.117580000000004</v>
      </c>
      <c r="G11" s="8">
        <v>94.946910000000003</v>
      </c>
      <c r="H11" s="8"/>
      <c r="I11" s="8">
        <v>94.137752500000005</v>
      </c>
    </row>
    <row r="12" spans="1:9" x14ac:dyDescent="0.25">
      <c r="A12" s="6" t="s">
        <v>422</v>
      </c>
      <c r="B12" s="6" t="s">
        <v>162</v>
      </c>
      <c r="C12" s="6">
        <f>VLOOKUP(A12,'GDP Per Capita'!$A$2:$C$211,3,FALSE)</f>
        <v>1</v>
      </c>
      <c r="D12" s="8"/>
      <c r="E12" s="8">
        <v>46.580489999999998</v>
      </c>
      <c r="F12" s="8"/>
      <c r="G12" s="8"/>
      <c r="H12" s="8"/>
      <c r="I12" s="8">
        <v>46.580489999999998</v>
      </c>
    </row>
    <row r="13" spans="1:9" x14ac:dyDescent="0.25">
      <c r="A13" s="6" t="s">
        <v>35</v>
      </c>
      <c r="B13" s="6" t="s">
        <v>311</v>
      </c>
      <c r="C13" s="6">
        <f>VLOOKUP(A13,'GDP Per Capita'!$A$2:$C$211,3,FALSE)</f>
        <v>1</v>
      </c>
      <c r="D13" s="8"/>
      <c r="E13" s="8">
        <v>26.53378</v>
      </c>
      <c r="F13" s="8">
        <v>28.104849999999999</v>
      </c>
      <c r="G13" s="8">
        <v>29.14227</v>
      </c>
      <c r="H13" s="8">
        <v>31.001480000000001</v>
      </c>
      <c r="I13" s="8">
        <v>28.695595000000001</v>
      </c>
    </row>
    <row r="14" spans="1:9" x14ac:dyDescent="0.25">
      <c r="A14" s="6" t="s">
        <v>340</v>
      </c>
      <c r="B14" s="6" t="s">
        <v>138</v>
      </c>
      <c r="C14" s="6">
        <f>VLOOKUP(A14,'GDP Per Capita'!$A$2:$C$211,3,FALSE)</f>
        <v>1</v>
      </c>
      <c r="D14" s="8"/>
      <c r="E14" s="8">
        <v>59.136339999999997</v>
      </c>
      <c r="F14" s="8">
        <v>65.219769999999997</v>
      </c>
      <c r="G14" s="8">
        <v>63.740879999999997</v>
      </c>
      <c r="H14" s="8">
        <v>66.549679999999995</v>
      </c>
      <c r="I14" s="8">
        <v>63.6616675</v>
      </c>
    </row>
    <row r="15" spans="1:9" x14ac:dyDescent="0.25">
      <c r="A15" s="6" t="s">
        <v>413</v>
      </c>
      <c r="B15" s="6" t="s">
        <v>45</v>
      </c>
      <c r="C15" s="6">
        <f>VLOOKUP(A15,'GDP Per Capita'!$A$2:$C$211,3,FALSE)</f>
        <v>1</v>
      </c>
      <c r="D15" s="8">
        <v>91.023259999999993</v>
      </c>
      <c r="E15" s="8">
        <v>91.229309999999998</v>
      </c>
      <c r="F15" s="8">
        <v>90.104669999999999</v>
      </c>
      <c r="G15" s="8">
        <v>89.057569999999998</v>
      </c>
      <c r="H15" s="8"/>
      <c r="I15" s="8">
        <v>90.353702499999997</v>
      </c>
    </row>
    <row r="16" spans="1:9" x14ac:dyDescent="0.25">
      <c r="A16" s="6" t="s">
        <v>233</v>
      </c>
      <c r="B16" s="6" t="s">
        <v>306</v>
      </c>
      <c r="C16" s="6">
        <f>VLOOKUP(A16,'GDP Per Capita'!$A$2:$C$211,3,FALSE)</f>
        <v>1</v>
      </c>
      <c r="D16" s="8">
        <v>88.294989999999999</v>
      </c>
      <c r="E16" s="8">
        <v>91.096029999999999</v>
      </c>
      <c r="F16" s="8">
        <v>93.075040000000001</v>
      </c>
      <c r="G16" s="8">
        <v>92.357730000000004</v>
      </c>
      <c r="H16" s="8">
        <v>90.193460000000002</v>
      </c>
      <c r="I16" s="8">
        <v>91.003450000000001</v>
      </c>
    </row>
    <row r="17" spans="1:9" x14ac:dyDescent="0.25">
      <c r="A17" s="6" t="s">
        <v>106</v>
      </c>
      <c r="B17" s="6" t="s">
        <v>126</v>
      </c>
      <c r="C17" s="6">
        <f>VLOOKUP(A17,'GDP Per Capita'!$A$2:$C$211,3,FALSE)</f>
        <v>2</v>
      </c>
      <c r="D17" s="8">
        <v>72.627279999999999</v>
      </c>
      <c r="E17" s="8">
        <v>58.913710000000002</v>
      </c>
      <c r="F17" s="8">
        <v>66.655460000000005</v>
      </c>
      <c r="G17" s="8">
        <v>65.136570000000006</v>
      </c>
      <c r="H17" s="8">
        <v>62.495800000000003</v>
      </c>
      <c r="I17" s="8">
        <v>65.16576400000001</v>
      </c>
    </row>
    <row r="18" spans="1:9" x14ac:dyDescent="0.25">
      <c r="A18" s="6" t="s">
        <v>58</v>
      </c>
      <c r="B18" s="6" t="s">
        <v>107</v>
      </c>
      <c r="C18" s="6">
        <f>VLOOKUP(A18,'GDP Per Capita'!$A$2:$C$211,3,FALSE)</f>
        <v>1</v>
      </c>
      <c r="D18" s="8">
        <v>98.06344</v>
      </c>
      <c r="E18" s="8">
        <v>98.508390000000006</v>
      </c>
      <c r="F18" s="8">
        <v>97.608379999999997</v>
      </c>
      <c r="G18" s="8">
        <v>96.375529999999998</v>
      </c>
      <c r="H18" s="8">
        <v>95.639480000000006</v>
      </c>
      <c r="I18" s="8">
        <v>97.239044000000007</v>
      </c>
    </row>
    <row r="19" spans="1:9" x14ac:dyDescent="0.25">
      <c r="A19" s="6" t="s">
        <v>290</v>
      </c>
      <c r="B19" s="6" t="s">
        <v>214</v>
      </c>
      <c r="C19" s="6">
        <f>VLOOKUP(A19,'GDP Per Capita'!$A$2:$C$211,3,FALSE)</f>
        <v>1</v>
      </c>
      <c r="D19" s="8">
        <v>69.226140000000001</v>
      </c>
      <c r="E19" s="8">
        <v>69.397450000000006</v>
      </c>
      <c r="F19" s="8">
        <v>72.089619999999996</v>
      </c>
      <c r="G19" s="8">
        <v>70.344139999999996</v>
      </c>
      <c r="H19" s="8">
        <v>71.149000000000001</v>
      </c>
      <c r="I19" s="8">
        <v>70.441270000000003</v>
      </c>
    </row>
    <row r="20" spans="1:9" x14ac:dyDescent="0.25">
      <c r="A20" s="6" t="s">
        <v>362</v>
      </c>
      <c r="B20" s="6" t="s">
        <v>270</v>
      </c>
      <c r="C20" s="6">
        <f>VLOOKUP(A20,'GDP Per Capita'!$A$2:$C$211,3,FALSE)</f>
        <v>1</v>
      </c>
      <c r="D20" s="8">
        <v>75.865759999999995</v>
      </c>
      <c r="E20" s="8">
        <v>76.687610000000006</v>
      </c>
      <c r="F20" s="8">
        <v>76.940200000000004</v>
      </c>
      <c r="G20" s="8">
        <v>76.190100000000001</v>
      </c>
      <c r="H20" s="8">
        <v>76.554379999999995</v>
      </c>
      <c r="I20" s="8">
        <v>76.447609999999997</v>
      </c>
    </row>
    <row r="21" spans="1:9" x14ac:dyDescent="0.25">
      <c r="A21" s="6" t="s">
        <v>83</v>
      </c>
      <c r="B21" s="6" t="s">
        <v>9</v>
      </c>
      <c r="C21" s="6">
        <f>VLOOKUP(A21,'GDP Per Capita'!$A$2:$C$211,3,FALSE)</f>
        <v>1</v>
      </c>
      <c r="D21" s="8">
        <v>81.924890000000005</v>
      </c>
      <c r="E21" s="8">
        <v>81.689089999999993</v>
      </c>
      <c r="F21" s="8">
        <v>82.327789999999993</v>
      </c>
      <c r="G21" s="8">
        <v>81.728549999999998</v>
      </c>
      <c r="H21" s="8"/>
      <c r="I21" s="8">
        <v>81.917580000000001</v>
      </c>
    </row>
    <row r="22" spans="1:9" x14ac:dyDescent="0.25">
      <c r="A22" s="6" t="s">
        <v>24</v>
      </c>
      <c r="B22" s="6" t="s">
        <v>384</v>
      </c>
      <c r="C22" s="6">
        <f>VLOOKUP(A22,'GDP Per Capita'!$A$2:$C$211,3,FALSE)</f>
        <v>1</v>
      </c>
      <c r="D22" s="8">
        <v>99.281030000000001</v>
      </c>
      <c r="E22" s="8">
        <v>98.127129999999994</v>
      </c>
      <c r="F22" s="8">
        <v>95.963399999999993</v>
      </c>
      <c r="G22" s="8">
        <v>95.940979999999996</v>
      </c>
      <c r="H22" s="8">
        <v>93.630780000000001</v>
      </c>
      <c r="I22" s="8">
        <v>96.588664000000009</v>
      </c>
    </row>
    <row r="23" spans="1:9" x14ac:dyDescent="0.25">
      <c r="A23" s="6" t="s">
        <v>297</v>
      </c>
      <c r="B23" s="6" t="s">
        <v>125</v>
      </c>
      <c r="C23" s="6">
        <f>VLOOKUP(A23,'GDP Per Capita'!$A$2:$C$211,3,FALSE)</f>
        <v>2</v>
      </c>
      <c r="D23" s="8">
        <v>87.449709999999996</v>
      </c>
      <c r="E23" s="8">
        <v>85.063050000000004</v>
      </c>
      <c r="F23" s="8">
        <v>83.796499999999995</v>
      </c>
      <c r="G23" s="8">
        <v>84.045730000000006</v>
      </c>
      <c r="H23" s="8">
        <v>82.645489999999995</v>
      </c>
      <c r="I23" s="8">
        <v>84.600095999999994</v>
      </c>
    </row>
    <row r="24" spans="1:9" x14ac:dyDescent="0.25">
      <c r="A24" s="6" t="s">
        <v>155</v>
      </c>
      <c r="B24" s="6" t="s">
        <v>76</v>
      </c>
      <c r="C24" s="6">
        <f>VLOOKUP(A24,'GDP Per Capita'!$A$2:$C$211,3,FALSE)</f>
        <v>1</v>
      </c>
      <c r="D24" s="8">
        <v>61.734679999999997</v>
      </c>
      <c r="E24" s="8">
        <v>63.708199999999998</v>
      </c>
      <c r="F24" s="8">
        <v>64.541629999999998</v>
      </c>
      <c r="G24" s="8">
        <v>67.065370000000001</v>
      </c>
      <c r="H24" s="8">
        <v>70.198930000000004</v>
      </c>
      <c r="I24" s="8">
        <v>65.449762000000007</v>
      </c>
    </row>
    <row r="25" spans="1:9" x14ac:dyDescent="0.25">
      <c r="A25" s="6" t="s">
        <v>207</v>
      </c>
      <c r="B25" s="6" t="s">
        <v>142</v>
      </c>
      <c r="C25" s="6">
        <f>VLOOKUP(A25,'GDP Per Capita'!$A$2:$C$211,3,FALSE)</f>
        <v>1</v>
      </c>
      <c r="D25" s="8"/>
      <c r="E25" s="8"/>
      <c r="F25" s="8"/>
      <c r="G25" s="8">
        <v>12.719889999999999</v>
      </c>
      <c r="H25" s="8"/>
      <c r="I25" s="8">
        <v>12.719889999999999</v>
      </c>
    </row>
    <row r="26" spans="1:9" x14ac:dyDescent="0.25">
      <c r="A26" s="6" t="s">
        <v>205</v>
      </c>
      <c r="B26" s="6" t="s">
        <v>244</v>
      </c>
      <c r="C26" s="6">
        <f>VLOOKUP(A26,'GDP Per Capita'!$A$2:$C$211,3,FALSE)</f>
        <v>2</v>
      </c>
      <c r="D26" s="8">
        <v>90.952730000000003</v>
      </c>
      <c r="E26" s="8">
        <v>92.413499999999999</v>
      </c>
      <c r="F26" s="8">
        <v>99.321780000000004</v>
      </c>
      <c r="G26" s="8">
        <v>99.80968</v>
      </c>
      <c r="H26" s="8"/>
      <c r="I26" s="8">
        <v>95.624422500000009</v>
      </c>
    </row>
    <row r="27" spans="1:9" x14ac:dyDescent="0.25">
      <c r="A27" s="6" t="s">
        <v>54</v>
      </c>
      <c r="B27" s="6" t="s">
        <v>92</v>
      </c>
      <c r="C27" s="6">
        <f>VLOOKUP(A27,'GDP Per Capita'!$A$2:$C$211,3,FALSE)</f>
        <v>3</v>
      </c>
      <c r="D27" s="8">
        <v>84.479330000000004</v>
      </c>
      <c r="E27" s="8">
        <v>85.134410000000003</v>
      </c>
      <c r="F27" s="8">
        <v>85.828159999999997</v>
      </c>
      <c r="G27" s="8">
        <v>85.329459999999997</v>
      </c>
      <c r="H27" s="8"/>
      <c r="I27" s="8">
        <v>85.192840000000004</v>
      </c>
    </row>
    <row r="28" spans="1:9" x14ac:dyDescent="0.25">
      <c r="A28" s="6" t="s">
        <v>4</v>
      </c>
      <c r="B28" s="6" t="s">
        <v>262</v>
      </c>
      <c r="C28" s="6">
        <f>VLOOKUP(A28,'GDP Per Capita'!$A$2:$C$211,3,FALSE)</f>
        <v>1</v>
      </c>
      <c r="D28" s="8">
        <v>88.541929999999994</v>
      </c>
      <c r="E28" s="8">
        <v>88.966120000000004</v>
      </c>
      <c r="F28" s="8">
        <v>88.965760000000003</v>
      </c>
      <c r="G28" s="8">
        <v>88.651870000000002</v>
      </c>
      <c r="H28" s="8"/>
      <c r="I28" s="8">
        <v>88.781419999999997</v>
      </c>
    </row>
    <row r="29" spans="1:9" x14ac:dyDescent="0.25">
      <c r="A29" s="6" t="s">
        <v>389</v>
      </c>
      <c r="B29" s="6" t="s">
        <v>259</v>
      </c>
      <c r="C29" s="6">
        <f>VLOOKUP(A29,'GDP Per Capita'!$A$2:$C$211,3,FALSE)</f>
        <v>1</v>
      </c>
      <c r="D29" s="8">
        <v>30.173660000000002</v>
      </c>
      <c r="E29" s="8"/>
      <c r="F29" s="8">
        <v>34.6828</v>
      </c>
      <c r="G29" s="8">
        <v>37.99436</v>
      </c>
      <c r="H29" s="8">
        <v>40.198140000000002</v>
      </c>
      <c r="I29" s="8">
        <v>35.762239999999998</v>
      </c>
    </row>
    <row r="30" spans="1:9" x14ac:dyDescent="0.25">
      <c r="A30" s="6" t="s">
        <v>279</v>
      </c>
      <c r="B30" s="6" t="s">
        <v>2</v>
      </c>
      <c r="C30" s="6">
        <f>VLOOKUP(A30,'GDP Per Capita'!$A$2:$C$211,3,FALSE)</f>
        <v>1</v>
      </c>
      <c r="D30" s="8">
        <v>43.960819999999998</v>
      </c>
      <c r="E30" s="8">
        <v>45.016170000000002</v>
      </c>
      <c r="F30" s="8">
        <v>45.993490000000001</v>
      </c>
      <c r="G30" s="8"/>
      <c r="H30" s="8"/>
      <c r="I30" s="8">
        <v>44.990160000000003</v>
      </c>
    </row>
    <row r="31" spans="1:9" x14ac:dyDescent="0.25">
      <c r="A31" s="6" t="s">
        <v>176</v>
      </c>
      <c r="B31" s="6" t="s">
        <v>38</v>
      </c>
      <c r="C31" s="6">
        <f>VLOOKUP(A31,'GDP Per Capita'!$A$2:$C$211,3,FALSE)</f>
        <v>1</v>
      </c>
      <c r="D31" s="8">
        <v>75.582859999999997</v>
      </c>
      <c r="E31" s="8">
        <v>75.602369999999993</v>
      </c>
      <c r="F31" s="8">
        <v>76.201920000000001</v>
      </c>
      <c r="G31" s="8">
        <v>76.561800000000005</v>
      </c>
      <c r="H31" s="8">
        <v>77.470780000000005</v>
      </c>
      <c r="I31" s="8">
        <v>76.283945999999986</v>
      </c>
    </row>
    <row r="32" spans="1:9" x14ac:dyDescent="0.25">
      <c r="A32" s="6" t="s">
        <v>253</v>
      </c>
      <c r="B32" s="6" t="s">
        <v>398</v>
      </c>
      <c r="C32" s="6">
        <f>VLOOKUP(A32,'GDP Per Capita'!$A$2:$C$211,3,FALSE)</f>
        <v>1</v>
      </c>
      <c r="D32" s="8">
        <v>44.768500000000003</v>
      </c>
      <c r="E32" s="8"/>
      <c r="F32" s="8"/>
      <c r="G32" s="8">
        <v>42.9786</v>
      </c>
      <c r="H32" s="8">
        <v>50.357480000000002</v>
      </c>
      <c r="I32" s="8">
        <v>46.034860000000002</v>
      </c>
    </row>
    <row r="33" spans="1:9" x14ac:dyDescent="0.25">
      <c r="A33" s="6" t="s">
        <v>95</v>
      </c>
      <c r="B33" s="6" t="s">
        <v>171</v>
      </c>
      <c r="C33" s="6">
        <f>VLOOKUP(A33,'GDP Per Capita'!$A$2:$C$211,3,FALSE)</f>
        <v>1</v>
      </c>
      <c r="D33" s="8">
        <v>71.030950000000004</v>
      </c>
      <c r="E33" s="8">
        <v>71.745310000000003</v>
      </c>
      <c r="F33" s="8">
        <v>71.598510000000005</v>
      </c>
      <c r="G33" s="8">
        <v>71.437479999999994</v>
      </c>
      <c r="H33" s="8">
        <v>70.428259999999995</v>
      </c>
      <c r="I33" s="8">
        <v>71.248101999999989</v>
      </c>
    </row>
    <row r="34" spans="1:9" x14ac:dyDescent="0.25">
      <c r="A34" s="6" t="s">
        <v>228</v>
      </c>
      <c r="B34" s="6" t="s">
        <v>11</v>
      </c>
      <c r="C34" s="6">
        <f>VLOOKUP(A34,'GDP Per Capita'!$A$2:$C$211,3,FALSE)</f>
        <v>1</v>
      </c>
      <c r="D34" s="8">
        <v>77.991659999999996</v>
      </c>
      <c r="E34" s="8">
        <v>80.32835</v>
      </c>
      <c r="F34" s="8">
        <v>82.584900000000005</v>
      </c>
      <c r="G34" s="8">
        <v>81.867350000000002</v>
      </c>
      <c r="H34" s="8">
        <v>82.447990000000004</v>
      </c>
      <c r="I34" s="8">
        <v>81.044049999999999</v>
      </c>
    </row>
    <row r="35" spans="1:9" x14ac:dyDescent="0.25">
      <c r="A35" s="6" t="s">
        <v>219</v>
      </c>
      <c r="B35" s="6" t="s">
        <v>251</v>
      </c>
      <c r="C35" s="6">
        <f>VLOOKUP(A35,'GDP Per Capita'!$A$2:$C$211,3,FALSE)</f>
        <v>1</v>
      </c>
      <c r="D35" s="8">
        <v>85.147989999999993</v>
      </c>
      <c r="E35" s="8">
        <v>83.561610000000002</v>
      </c>
      <c r="F35" s="8">
        <v>84.184240000000003</v>
      </c>
      <c r="G35" s="8">
        <v>84.180989999999994</v>
      </c>
      <c r="H35" s="8">
        <v>84.181619999999995</v>
      </c>
      <c r="I35" s="8">
        <v>84.251290000000012</v>
      </c>
    </row>
    <row r="36" spans="1:9" x14ac:dyDescent="0.25">
      <c r="A36" s="6" t="s">
        <v>154</v>
      </c>
      <c r="B36" s="6" t="s">
        <v>89</v>
      </c>
      <c r="C36" s="6">
        <f>VLOOKUP(A36,'GDP Per Capita'!$A$2:$C$211,3,FALSE)</f>
        <v>2</v>
      </c>
      <c r="D36" s="8">
        <v>94.714979999999997</v>
      </c>
      <c r="E36" s="8">
        <v>94.632379999999998</v>
      </c>
      <c r="F36" s="8">
        <v>94.093159999999997</v>
      </c>
      <c r="G36" s="8">
        <v>95.337000000000003</v>
      </c>
      <c r="H36" s="8"/>
      <c r="I36" s="8">
        <v>94.694379999999995</v>
      </c>
    </row>
    <row r="37" spans="1:9" x14ac:dyDescent="0.25">
      <c r="A37" s="6" t="s">
        <v>48</v>
      </c>
      <c r="B37" s="6" t="s">
        <v>411</v>
      </c>
      <c r="C37" s="6">
        <f>VLOOKUP(A37,'GDP Per Capita'!$A$2:$C$211,3,FALSE)</f>
        <v>1</v>
      </c>
      <c r="D37" s="8">
        <v>88.876440000000002</v>
      </c>
      <c r="E37" s="8">
        <v>90.164720000000003</v>
      </c>
      <c r="F37" s="8">
        <v>91.004159999999999</v>
      </c>
      <c r="G37" s="8">
        <v>90.518569999999997</v>
      </c>
      <c r="H37" s="8"/>
      <c r="I37" s="8">
        <v>90.140972500000004</v>
      </c>
    </row>
    <row r="38" spans="1:9" x14ac:dyDescent="0.25">
      <c r="A38" s="6" t="s">
        <v>230</v>
      </c>
      <c r="B38" s="6" t="s">
        <v>405</v>
      </c>
      <c r="C38" s="6">
        <f>VLOOKUP(A38,'GDP Per Capita'!$A$2:$C$211,3,FALSE)</f>
        <v>2</v>
      </c>
      <c r="D38" s="8">
        <v>86.632829999999998</v>
      </c>
      <c r="E38" s="8">
        <v>86.123090000000005</v>
      </c>
      <c r="F38" s="8">
        <v>85.469390000000004</v>
      </c>
      <c r="G38" s="8">
        <v>85.298820000000006</v>
      </c>
      <c r="H38" s="8"/>
      <c r="I38" s="8">
        <v>85.881032500000003</v>
      </c>
    </row>
    <row r="39" spans="1:9" x14ac:dyDescent="0.25">
      <c r="A39" s="6" t="s">
        <v>99</v>
      </c>
      <c r="B39" s="6" t="s">
        <v>191</v>
      </c>
      <c r="C39" s="6">
        <f>VLOOKUP(A39,'GDP Per Capita'!$A$2:$C$211,3,FALSE)</f>
        <v>1</v>
      </c>
      <c r="D39" s="8"/>
      <c r="E39" s="8">
        <v>37.816800000000001</v>
      </c>
      <c r="F39" s="8"/>
      <c r="G39" s="8"/>
      <c r="H39" s="8"/>
      <c r="I39" s="8">
        <v>37.816800000000001</v>
      </c>
    </row>
    <row r="40" spans="1:9" x14ac:dyDescent="0.25">
      <c r="A40" s="6" t="s">
        <v>100</v>
      </c>
      <c r="B40" s="6" t="s">
        <v>182</v>
      </c>
      <c r="C40" s="6">
        <f>VLOOKUP(A40,'GDP Per Capita'!$A$2:$C$211,3,FALSE)</f>
        <v>1</v>
      </c>
      <c r="D40" s="8"/>
      <c r="E40" s="8">
        <v>80.966099999999997</v>
      </c>
      <c r="F40" s="8">
        <v>87.735680000000002</v>
      </c>
      <c r="G40" s="8"/>
      <c r="H40" s="8"/>
      <c r="I40" s="8">
        <v>84.350889999999993</v>
      </c>
    </row>
    <row r="41" spans="1:9" x14ac:dyDescent="0.25">
      <c r="A41" s="6" t="s">
        <v>13</v>
      </c>
      <c r="B41" s="6" t="s">
        <v>293</v>
      </c>
      <c r="C41" s="6">
        <f>VLOOKUP(A41,'GDP Per Capita'!$A$2:$C$211,3,FALSE)</f>
        <v>2</v>
      </c>
      <c r="D41" s="8">
        <v>89.444100000000006</v>
      </c>
      <c r="E41" s="8">
        <v>89.398820000000001</v>
      </c>
      <c r="F41" s="8">
        <v>89.885810000000006</v>
      </c>
      <c r="G41" s="8">
        <v>90.921459999999996</v>
      </c>
      <c r="H41" s="8"/>
      <c r="I41" s="8">
        <v>89.912547499999988</v>
      </c>
    </row>
    <row r="42" spans="1:9" x14ac:dyDescent="0.25">
      <c r="A42" s="6" t="s">
        <v>119</v>
      </c>
      <c r="B42" s="6" t="s">
        <v>302</v>
      </c>
      <c r="C42" s="6">
        <f>VLOOKUP(A42,'GDP Per Capita'!$A$2:$C$211,3,FALSE)</f>
        <v>1</v>
      </c>
      <c r="D42" s="8">
        <v>66.951759999999993</v>
      </c>
      <c r="E42" s="8">
        <v>67.832269999999994</v>
      </c>
      <c r="F42" s="8">
        <v>68.889780000000002</v>
      </c>
      <c r="G42" s="8">
        <v>70.272350000000003</v>
      </c>
      <c r="H42" s="8">
        <v>70.606139999999996</v>
      </c>
      <c r="I42" s="8">
        <v>68.910459999999986</v>
      </c>
    </row>
    <row r="43" spans="1:9" x14ac:dyDescent="0.25">
      <c r="A43" s="6" t="s">
        <v>420</v>
      </c>
      <c r="B43" s="6" t="s">
        <v>352</v>
      </c>
      <c r="C43" s="6">
        <f>VLOOKUP(A43,'GDP Per Capita'!$A$2:$C$211,3,FALSE)</f>
        <v>1</v>
      </c>
      <c r="D43" s="8">
        <v>83.361069999999998</v>
      </c>
      <c r="E43" s="8">
        <v>84.725359999999995</v>
      </c>
      <c r="F43" s="8">
        <v>85.922669999999997</v>
      </c>
      <c r="G43" s="8">
        <v>85.3386</v>
      </c>
      <c r="H43" s="8">
        <v>84.670389999999998</v>
      </c>
      <c r="I43" s="8">
        <v>84.803618</v>
      </c>
    </row>
    <row r="44" spans="1:9" x14ac:dyDescent="0.25">
      <c r="A44" s="6" t="s">
        <v>234</v>
      </c>
      <c r="B44" s="6" t="s">
        <v>209</v>
      </c>
      <c r="C44" s="6">
        <f>VLOOKUP(A44,'GDP Per Capita'!$A$2:$C$211,3,FALSE)</f>
        <v>1</v>
      </c>
      <c r="D44" s="8">
        <v>76.814790000000002</v>
      </c>
      <c r="E44" s="8"/>
      <c r="F44" s="8">
        <v>80.741529999999997</v>
      </c>
      <c r="G44" s="8">
        <v>81.659959999999998</v>
      </c>
      <c r="H44" s="8">
        <v>82.776349999999994</v>
      </c>
      <c r="I44" s="8">
        <v>80.498157499999991</v>
      </c>
    </row>
    <row r="45" spans="1:9" x14ac:dyDescent="0.25">
      <c r="A45" s="6" t="s">
        <v>0</v>
      </c>
      <c r="B45" s="6" t="s">
        <v>114</v>
      </c>
      <c r="C45" s="6">
        <f>VLOOKUP(A45,'GDP Per Capita'!$A$2:$C$211,3,FALSE)</f>
        <v>1</v>
      </c>
      <c r="D45" s="8">
        <v>48.198770000000003</v>
      </c>
      <c r="E45" s="8">
        <v>42.780740000000002</v>
      </c>
      <c r="F45" s="8"/>
      <c r="G45" s="8">
        <v>40.690510000000003</v>
      </c>
      <c r="H45" s="8">
        <v>41.575009999999999</v>
      </c>
      <c r="I45" s="8">
        <v>43.311257500000004</v>
      </c>
    </row>
    <row r="46" spans="1:9" x14ac:dyDescent="0.25">
      <c r="A46" s="6" t="s">
        <v>330</v>
      </c>
      <c r="B46" s="6" t="s">
        <v>408</v>
      </c>
      <c r="C46" s="6">
        <f>VLOOKUP(A46,'GDP Per Capita'!$A$2:$C$211,3,FALSE)</f>
        <v>2</v>
      </c>
      <c r="D46" s="8">
        <v>91.427040000000005</v>
      </c>
      <c r="E46" s="8">
        <v>92.771190000000004</v>
      </c>
      <c r="F46" s="8">
        <v>94.941980000000001</v>
      </c>
      <c r="G46" s="8">
        <v>96.877790000000005</v>
      </c>
      <c r="H46" s="8"/>
      <c r="I46" s="8">
        <v>94.004500000000007</v>
      </c>
    </row>
    <row r="47" spans="1:9" x14ac:dyDescent="0.25">
      <c r="A47" s="6" t="s">
        <v>421</v>
      </c>
      <c r="B47" s="6" t="s">
        <v>44</v>
      </c>
      <c r="C47" s="6">
        <f>VLOOKUP(A47,'GDP Per Capita'!$A$2:$C$211,3,FALSE)</f>
        <v>1</v>
      </c>
      <c r="D47" s="8">
        <v>92.68432</v>
      </c>
      <c r="E47" s="8">
        <v>93.824380000000005</v>
      </c>
      <c r="F47" s="8">
        <v>94.201400000000007</v>
      </c>
      <c r="G47" s="8">
        <v>94.364739999999998</v>
      </c>
      <c r="H47" s="8"/>
      <c r="I47" s="8">
        <v>93.768709999999999</v>
      </c>
    </row>
    <row r="48" spans="1:9" x14ac:dyDescent="0.25">
      <c r="A48" s="6" t="s">
        <v>264</v>
      </c>
      <c r="B48" s="6" t="s">
        <v>145</v>
      </c>
      <c r="C48" s="6">
        <f>VLOOKUP(A48,'GDP Per Capita'!$A$2:$C$211,3,FALSE)</f>
        <v>1</v>
      </c>
      <c r="D48" s="8">
        <v>30.092929999999999</v>
      </c>
      <c r="E48" s="8">
        <v>30.813800000000001</v>
      </c>
      <c r="F48" s="8"/>
      <c r="G48" s="8"/>
      <c r="H48" s="8"/>
      <c r="I48" s="8">
        <v>30.453364999999998</v>
      </c>
    </row>
    <row r="49" spans="1:9" x14ac:dyDescent="0.25">
      <c r="A49" s="6" t="s">
        <v>29</v>
      </c>
      <c r="B49" s="6" t="s">
        <v>148</v>
      </c>
      <c r="C49" s="6">
        <f>VLOOKUP(A49,'GDP Per Capita'!$A$2:$C$211,3,FALSE)</f>
        <v>2</v>
      </c>
      <c r="D49" s="8">
        <v>94.613060000000004</v>
      </c>
      <c r="E49" s="8">
        <v>95.263850000000005</v>
      </c>
      <c r="F49" s="8">
        <v>95.934740000000005</v>
      </c>
      <c r="G49" s="8">
        <v>96.104699999999994</v>
      </c>
      <c r="H49" s="8"/>
      <c r="I49" s="8">
        <v>95.479087499999991</v>
      </c>
    </row>
    <row r="50" spans="1:9" x14ac:dyDescent="0.25">
      <c r="A50" s="6" t="s">
        <v>348</v>
      </c>
      <c r="B50" s="6" t="s">
        <v>204</v>
      </c>
      <c r="C50" s="6">
        <f>VLOOKUP(A50,'GDP Per Capita'!$A$2:$C$211,3,FALSE)</f>
        <v>2</v>
      </c>
      <c r="D50" s="8">
        <v>92.956789999999998</v>
      </c>
      <c r="E50" s="8">
        <v>93.581029999999998</v>
      </c>
      <c r="F50" s="8">
        <v>93.955759999999998</v>
      </c>
      <c r="G50" s="8">
        <v>94.665949999999995</v>
      </c>
      <c r="H50" s="8"/>
      <c r="I50" s="8">
        <v>93.789882500000004</v>
      </c>
    </row>
    <row r="51" spans="1:9" x14ac:dyDescent="0.25">
      <c r="A51" s="6" t="s">
        <v>56</v>
      </c>
      <c r="B51" s="6" t="s">
        <v>195</v>
      </c>
      <c r="C51" s="6">
        <f>VLOOKUP(A51,'GDP Per Capita'!$A$2:$C$211,3,FALSE)</f>
        <v>2</v>
      </c>
      <c r="D51" s="8">
        <v>97.187010000000001</v>
      </c>
      <c r="E51" s="8">
        <v>98.135210000000001</v>
      </c>
      <c r="F51" s="8"/>
      <c r="G51" s="8">
        <v>97.132469999999998</v>
      </c>
      <c r="H51" s="8"/>
      <c r="I51" s="8">
        <v>97.484896666666671</v>
      </c>
    </row>
    <row r="52" spans="1:9" x14ac:dyDescent="0.25">
      <c r="A52" s="6" t="s">
        <v>268</v>
      </c>
      <c r="B52" s="6" t="s">
        <v>42</v>
      </c>
      <c r="C52" s="6">
        <f>VLOOKUP(A52,'GDP Per Capita'!$A$2:$C$211,3,FALSE)</f>
        <v>1</v>
      </c>
      <c r="D52" s="8">
        <v>90.221789999999999</v>
      </c>
      <c r="E52" s="8">
        <v>91.299729999999997</v>
      </c>
      <c r="F52" s="8">
        <v>92.414100000000005</v>
      </c>
      <c r="G52" s="8">
        <v>94.210279999999997</v>
      </c>
      <c r="H52" s="8">
        <v>95.947540000000004</v>
      </c>
      <c r="I52" s="8">
        <v>92.818688000000009</v>
      </c>
    </row>
    <row r="53" spans="1:9" x14ac:dyDescent="0.25">
      <c r="A53" s="6" t="s">
        <v>315</v>
      </c>
      <c r="B53" s="6" t="s">
        <v>223</v>
      </c>
      <c r="C53" s="6">
        <f>VLOOKUP(A53,'GDP Per Capita'!$A$2:$C$211,3,FALSE)</f>
        <v>1</v>
      </c>
      <c r="D53" s="8">
        <v>52.139769999999999</v>
      </c>
      <c r="E53" s="8">
        <v>55.583379999999998</v>
      </c>
      <c r="F53" s="8">
        <v>55.43891</v>
      </c>
      <c r="G53" s="8">
        <v>55.441400000000002</v>
      </c>
      <c r="H53" s="8">
        <v>58.260899999999999</v>
      </c>
      <c r="I53" s="8">
        <v>55.372871999999994</v>
      </c>
    </row>
    <row r="54" spans="1:9" x14ac:dyDescent="0.25">
      <c r="A54" s="6" t="s">
        <v>377</v>
      </c>
      <c r="B54" s="6" t="s">
        <v>343</v>
      </c>
      <c r="C54" s="6">
        <f>VLOOKUP(A54,'GDP Per Capita'!$A$2:$C$211,3,FALSE)</f>
        <v>1</v>
      </c>
      <c r="D54" s="8">
        <v>32.206330000000001</v>
      </c>
      <c r="E54" s="8"/>
      <c r="F54" s="8"/>
      <c r="G54" s="8"/>
      <c r="H54" s="8"/>
      <c r="I54" s="8">
        <v>32.206330000000001</v>
      </c>
    </row>
    <row r="55" spans="1:9" x14ac:dyDescent="0.25">
      <c r="A55" s="6" t="s">
        <v>53</v>
      </c>
      <c r="B55" s="6" t="s">
        <v>277</v>
      </c>
      <c r="C55" s="6">
        <f>VLOOKUP(A55,'GDP Per Capita'!$A$2:$C$211,3,FALSE)</f>
        <v>1</v>
      </c>
      <c r="D55" s="8">
        <v>91.309380000000004</v>
      </c>
      <c r="E55" s="8">
        <v>92.494659999999996</v>
      </c>
      <c r="F55" s="8">
        <v>92.484859999999998</v>
      </c>
      <c r="G55" s="8">
        <v>93.345879999999994</v>
      </c>
      <c r="H55" s="8"/>
      <c r="I55" s="8">
        <v>92.408694999999994</v>
      </c>
    </row>
    <row r="56" spans="1:9" x14ac:dyDescent="0.25">
      <c r="A56" s="6" t="s">
        <v>5</v>
      </c>
      <c r="B56" s="6" t="s">
        <v>212</v>
      </c>
      <c r="C56" s="6">
        <f>VLOOKUP(A56,'GDP Per Capita'!$A$2:$C$211,3,FALSE)</f>
        <v>1</v>
      </c>
      <c r="D56" s="8">
        <v>91.559190000000001</v>
      </c>
      <c r="E56" s="8">
        <v>95.534210000000002</v>
      </c>
      <c r="F56" s="8"/>
      <c r="G56" s="8">
        <v>87.729979999999998</v>
      </c>
      <c r="H56" s="8"/>
      <c r="I56" s="8">
        <v>91.607793333333333</v>
      </c>
    </row>
    <row r="57" spans="1:9" x14ac:dyDescent="0.25">
      <c r="A57" s="6" t="s">
        <v>232</v>
      </c>
      <c r="B57" s="6" t="s">
        <v>104</v>
      </c>
      <c r="C57" s="6">
        <f>VLOOKUP(A57,'GDP Per Capita'!$A$2:$C$211,3,FALSE)</f>
        <v>1</v>
      </c>
      <c r="D57" s="8">
        <v>43.122950000000003</v>
      </c>
      <c r="E57" s="8">
        <v>44.131920000000001</v>
      </c>
      <c r="F57" s="8">
        <v>43.920749999999998</v>
      </c>
      <c r="G57" s="8">
        <v>43.596110000000003</v>
      </c>
      <c r="H57" s="8">
        <v>43.776649999999997</v>
      </c>
      <c r="I57" s="8">
        <v>43.709676000000002</v>
      </c>
    </row>
    <row r="58" spans="1:9" x14ac:dyDescent="0.25">
      <c r="A58" s="6" t="s">
        <v>323</v>
      </c>
      <c r="B58" s="6" t="s">
        <v>331</v>
      </c>
      <c r="C58" s="6">
        <f>VLOOKUP(A58,'GDP Per Capita'!$A$2:$C$211,3,FALSE)</f>
        <v>2</v>
      </c>
      <c r="D58" s="8">
        <v>88.868170000000006</v>
      </c>
      <c r="E58" s="8">
        <v>89.302729999999997</v>
      </c>
      <c r="F58" s="8">
        <v>91.447100000000006</v>
      </c>
      <c r="G58" s="8">
        <v>93.734939999999995</v>
      </c>
      <c r="H58" s="8">
        <v>96.141170000000002</v>
      </c>
      <c r="I58" s="8">
        <v>91.89882200000001</v>
      </c>
    </row>
    <row r="59" spans="1:9" x14ac:dyDescent="0.25">
      <c r="A59" s="6" t="s">
        <v>289</v>
      </c>
      <c r="B59" s="6" t="s">
        <v>310</v>
      </c>
      <c r="C59" s="6">
        <f>VLOOKUP(A59,'GDP Per Capita'!$A$2:$C$211,3,FALSE)</f>
        <v>1</v>
      </c>
      <c r="D59" s="8">
        <v>41.1479</v>
      </c>
      <c r="E59" s="8">
        <v>40.807839999999999</v>
      </c>
      <c r="F59" s="8">
        <v>42.518500000000003</v>
      </c>
      <c r="G59" s="8">
        <v>43.778219999999997</v>
      </c>
      <c r="H59" s="8"/>
      <c r="I59" s="8">
        <v>42.063114999999996</v>
      </c>
    </row>
    <row r="60" spans="1:9" x14ac:dyDescent="0.25">
      <c r="A60" s="6" t="s">
        <v>160</v>
      </c>
      <c r="B60" s="6" t="s">
        <v>75</v>
      </c>
      <c r="C60" s="6">
        <f>VLOOKUP(A60,'GDP Per Capita'!$A$2:$C$211,3,FALSE)</f>
        <v>1</v>
      </c>
      <c r="D60" s="8">
        <v>92.392030000000005</v>
      </c>
      <c r="E60" s="8">
        <v>92.240359999999995</v>
      </c>
      <c r="F60" s="8">
        <v>91.876559999999998</v>
      </c>
      <c r="G60" s="8">
        <v>92.392669999999995</v>
      </c>
      <c r="H60" s="8"/>
      <c r="I60" s="8">
        <v>92.225404999999995</v>
      </c>
    </row>
    <row r="61" spans="1:9" x14ac:dyDescent="0.25">
      <c r="A61" s="6" t="s">
        <v>351</v>
      </c>
      <c r="B61" s="6" t="s">
        <v>64</v>
      </c>
      <c r="C61" s="6">
        <f>VLOOKUP(A61,'GDP Per Capita'!$A$2:$C$211,3,FALSE)</f>
        <v>1</v>
      </c>
      <c r="D61" s="8">
        <v>89.787210000000002</v>
      </c>
      <c r="E61" s="8">
        <v>89.131900000000002</v>
      </c>
      <c r="F61" s="8">
        <v>89.158150000000006</v>
      </c>
      <c r="G61" s="8">
        <v>89.279110000000003</v>
      </c>
      <c r="H61" s="8"/>
      <c r="I61" s="8">
        <v>89.339092500000007</v>
      </c>
    </row>
    <row r="62" spans="1:9" x14ac:dyDescent="0.25">
      <c r="A62" s="6" t="s">
        <v>18</v>
      </c>
      <c r="B62" s="6" t="s">
        <v>67</v>
      </c>
      <c r="C62" s="6">
        <f>VLOOKUP(A62,'GDP Per Capita'!$A$2:$C$211,3,FALSE)</f>
        <v>1</v>
      </c>
      <c r="D62" s="8">
        <v>75.21275</v>
      </c>
      <c r="E62" s="8">
        <v>75.771850000000001</v>
      </c>
      <c r="F62" s="8"/>
      <c r="G62" s="8"/>
      <c r="H62" s="8">
        <v>78.731120000000004</v>
      </c>
      <c r="I62" s="8">
        <v>76.571906666666663</v>
      </c>
    </row>
    <row r="63" spans="1:9" x14ac:dyDescent="0.25">
      <c r="A63" s="6" t="s">
        <v>47</v>
      </c>
      <c r="B63" s="6" t="s">
        <v>403</v>
      </c>
      <c r="C63" s="6">
        <f>VLOOKUP(A63,'GDP Per Capita'!$A$2:$C$211,3,FALSE)</f>
        <v>3</v>
      </c>
      <c r="D63" s="8">
        <v>98.071089999999998</v>
      </c>
      <c r="E63" s="8">
        <v>98.105310000000003</v>
      </c>
      <c r="F63" s="8">
        <v>98.14067</v>
      </c>
      <c r="G63" s="8">
        <v>98.661299999999997</v>
      </c>
      <c r="H63" s="8"/>
      <c r="I63" s="8">
        <v>98.244592499999996</v>
      </c>
    </row>
    <row r="64" spans="1:9" x14ac:dyDescent="0.25">
      <c r="A64" s="6" t="s">
        <v>322</v>
      </c>
      <c r="B64" s="6" t="s">
        <v>292</v>
      </c>
      <c r="C64" s="6">
        <f>VLOOKUP(A64,'GDP Per Capita'!$A$2:$C$211,3,FALSE)</f>
        <v>1</v>
      </c>
      <c r="D64" s="8">
        <v>77.872600000000006</v>
      </c>
      <c r="E64" s="8"/>
      <c r="F64" s="8">
        <v>80.172730000000001</v>
      </c>
      <c r="G64" s="8">
        <v>81.375330000000005</v>
      </c>
      <c r="H64" s="8"/>
      <c r="I64" s="8">
        <v>79.806886666666671</v>
      </c>
    </row>
    <row r="65" spans="1:9" x14ac:dyDescent="0.25">
      <c r="A65" s="6" t="s">
        <v>193</v>
      </c>
      <c r="B65" s="6" t="s">
        <v>131</v>
      </c>
      <c r="C65" s="6">
        <f>VLOOKUP(A65,'GDP Per Capita'!$A$2:$C$211,3,FALSE)</f>
        <v>2</v>
      </c>
      <c r="D65" s="8">
        <v>88.688370000000006</v>
      </c>
      <c r="E65" s="8">
        <v>89.734470000000002</v>
      </c>
      <c r="F65" s="8">
        <v>89.989440000000002</v>
      </c>
      <c r="G65" s="8">
        <v>91.273399999999995</v>
      </c>
      <c r="H65" s="8"/>
      <c r="I65" s="8">
        <v>89.921419999999998</v>
      </c>
    </row>
    <row r="66" spans="1:9" x14ac:dyDescent="0.25">
      <c r="A66" s="6" t="s">
        <v>184</v>
      </c>
      <c r="B66" s="6" t="s">
        <v>52</v>
      </c>
      <c r="C66" s="6">
        <f>VLOOKUP(A66,'GDP Per Capita'!$A$2:$C$211,3,FALSE)</f>
        <v>2</v>
      </c>
      <c r="D66" s="8">
        <v>98.741129999999998</v>
      </c>
      <c r="E66" s="8">
        <v>98.991560000000007</v>
      </c>
      <c r="F66" s="8">
        <v>98.580780000000004</v>
      </c>
      <c r="G66" s="8">
        <v>98.638220000000004</v>
      </c>
      <c r="H66" s="8"/>
      <c r="I66" s="8">
        <v>98.737922499999996</v>
      </c>
    </row>
    <row r="67" spans="1:9" x14ac:dyDescent="0.25">
      <c r="A67" s="6" t="s">
        <v>256</v>
      </c>
      <c r="B67" s="6" t="s">
        <v>22</v>
      </c>
      <c r="C67" s="6">
        <f>VLOOKUP(A67,'GDP Per Capita'!$A$2:$C$211,3,FALSE)</f>
        <v>2</v>
      </c>
      <c r="D67" s="8">
        <v>95.406229999999994</v>
      </c>
      <c r="E67" s="8">
        <v>95.55489</v>
      </c>
      <c r="F67" s="8">
        <v>95.079440000000005</v>
      </c>
      <c r="G67" s="8">
        <v>94.663460000000001</v>
      </c>
      <c r="H67" s="8"/>
      <c r="I67" s="8">
        <v>95.176005000000004</v>
      </c>
    </row>
    <row r="68" spans="1:9" x14ac:dyDescent="0.25">
      <c r="A68" s="6" t="s">
        <v>66</v>
      </c>
      <c r="B68" s="6" t="s">
        <v>359</v>
      </c>
      <c r="C68" s="6">
        <f>VLOOKUP(A68,'GDP Per Capita'!$A$2:$C$211,3,FALSE)</f>
        <v>1</v>
      </c>
      <c r="D68" s="8">
        <v>72.782539999999997</v>
      </c>
      <c r="E68" s="8">
        <v>71.879729999999995</v>
      </c>
      <c r="F68" s="8">
        <v>72.666330000000002</v>
      </c>
      <c r="G68" s="8">
        <v>73.202010000000001</v>
      </c>
      <c r="H68" s="8">
        <v>73.968019999999996</v>
      </c>
      <c r="I68" s="8">
        <v>72.899726000000015</v>
      </c>
    </row>
    <row r="69" spans="1:9" x14ac:dyDescent="0.25">
      <c r="A69" s="6" t="s">
        <v>257</v>
      </c>
      <c r="B69" s="6" t="s">
        <v>14</v>
      </c>
      <c r="C69" s="6">
        <f>VLOOKUP(A69,'GDP Per Capita'!$A$2:$C$211,3,FALSE)</f>
        <v>1</v>
      </c>
      <c r="D69" s="8">
        <v>68.233580000000003</v>
      </c>
      <c r="E69" s="8"/>
      <c r="F69" s="8"/>
      <c r="G69" s="8">
        <v>61.90296</v>
      </c>
      <c r="H69" s="8">
        <v>62.596780000000003</v>
      </c>
      <c r="I69" s="8">
        <v>64.244439999999997</v>
      </c>
    </row>
    <row r="70" spans="1:9" x14ac:dyDescent="0.25">
      <c r="A70" s="6" t="s">
        <v>361</v>
      </c>
      <c r="B70" s="6" t="s">
        <v>235</v>
      </c>
      <c r="C70" s="6">
        <f>VLOOKUP(A70,'GDP Per Capita'!$A$2:$C$211,3,FALSE)</f>
        <v>1</v>
      </c>
      <c r="D70" s="8">
        <v>96.954530000000005</v>
      </c>
      <c r="E70" s="8">
        <v>98.205780000000004</v>
      </c>
      <c r="F70" s="8">
        <v>98.668639999999996</v>
      </c>
      <c r="G70" s="8">
        <v>99.835440000000006</v>
      </c>
      <c r="H70" s="8">
        <v>99.836950000000002</v>
      </c>
      <c r="I70" s="8">
        <v>98.700268000000008</v>
      </c>
    </row>
    <row r="71" spans="1:9" x14ac:dyDescent="0.25">
      <c r="A71" s="6" t="s">
        <v>317</v>
      </c>
      <c r="B71" s="6" t="s">
        <v>410</v>
      </c>
      <c r="C71" s="6">
        <f>VLOOKUP(A71,'GDP Per Capita'!$A$2:$C$211,3,FALSE)</f>
        <v>1</v>
      </c>
      <c r="D71" s="8">
        <v>80.239710000000002</v>
      </c>
      <c r="E71" s="8">
        <v>80.518870000000007</v>
      </c>
      <c r="F71" s="8">
        <v>82.184790000000007</v>
      </c>
      <c r="G71" s="8">
        <v>83.161270000000002</v>
      </c>
      <c r="H71" s="8">
        <v>84.387330000000006</v>
      </c>
      <c r="I71" s="8">
        <v>82.098394000000013</v>
      </c>
    </row>
    <row r="72" spans="1:9" x14ac:dyDescent="0.25">
      <c r="A72" s="6" t="s">
        <v>172</v>
      </c>
      <c r="B72" s="6" t="s">
        <v>51</v>
      </c>
      <c r="C72" s="6">
        <f>VLOOKUP(A72,'GDP Per Capita'!$A$2:$C$211,3,FALSE)</f>
        <v>1</v>
      </c>
      <c r="D72" s="8">
        <v>97.130240000000001</v>
      </c>
      <c r="E72" s="8">
        <v>98.376220000000004</v>
      </c>
      <c r="F72" s="8">
        <v>98.002560000000003</v>
      </c>
      <c r="G72" s="8"/>
      <c r="H72" s="8"/>
      <c r="I72" s="8">
        <v>97.836340000000007</v>
      </c>
    </row>
    <row r="73" spans="1:9" x14ac:dyDescent="0.25">
      <c r="A73" s="6" t="s">
        <v>80</v>
      </c>
      <c r="B73" s="6" t="s">
        <v>346</v>
      </c>
      <c r="C73" s="6">
        <f>VLOOKUP(A73,'GDP Per Capita'!$A$2:$C$211,3,FALSE)</f>
        <v>2</v>
      </c>
      <c r="D73" s="8">
        <v>98.166880000000006</v>
      </c>
      <c r="E73" s="8">
        <v>97.707909999999998</v>
      </c>
      <c r="F73" s="8">
        <v>98.145629999999997</v>
      </c>
      <c r="G73" s="8">
        <v>98.007109999999997</v>
      </c>
      <c r="H73" s="8"/>
      <c r="I73" s="8">
        <v>98.006882500000003</v>
      </c>
    </row>
    <row r="74" spans="1:9" x14ac:dyDescent="0.25">
      <c r="A74" s="6" t="s">
        <v>224</v>
      </c>
      <c r="B74" s="6" t="s">
        <v>137</v>
      </c>
      <c r="C74" s="6">
        <f>VLOOKUP(A74,'GDP Per Capita'!$A$2:$C$211,3,FALSE)</f>
        <v>2</v>
      </c>
      <c r="D74" s="8">
        <v>83.834999999999994</v>
      </c>
      <c r="E74" s="8">
        <v>86.529409999999999</v>
      </c>
      <c r="F74" s="8"/>
      <c r="G74" s="8"/>
      <c r="H74" s="8"/>
      <c r="I74" s="8">
        <v>85.182204999999996</v>
      </c>
    </row>
    <row r="75" spans="1:9" x14ac:dyDescent="0.25">
      <c r="A75" s="6" t="s">
        <v>164</v>
      </c>
      <c r="B75" s="6" t="s">
        <v>327</v>
      </c>
      <c r="C75" s="6">
        <f>VLOOKUP(A75,'GDP Per Capita'!$A$2:$C$211,3,FALSE)</f>
        <v>1</v>
      </c>
      <c r="D75" s="8">
        <v>52.322339999999997</v>
      </c>
      <c r="E75" s="8">
        <v>55.823189999999997</v>
      </c>
      <c r="F75" s="8">
        <v>58.733409999999999</v>
      </c>
      <c r="G75" s="8">
        <v>60.13026</v>
      </c>
      <c r="H75" s="8">
        <v>60.0122</v>
      </c>
      <c r="I75" s="8">
        <v>57.404279999999993</v>
      </c>
    </row>
    <row r="76" spans="1:9" x14ac:dyDescent="0.25">
      <c r="A76" s="6" t="s">
        <v>81</v>
      </c>
      <c r="B76" s="6" t="s">
        <v>157</v>
      </c>
      <c r="C76" s="6">
        <f>VLOOKUP(A76,'GDP Per Capita'!$A$2:$C$211,3,FALSE)</f>
        <v>1</v>
      </c>
      <c r="D76" s="8">
        <v>16.960999999999999</v>
      </c>
      <c r="E76" s="8">
        <v>15.691470000000001</v>
      </c>
      <c r="F76" s="8"/>
      <c r="G76" s="8"/>
      <c r="H76" s="8"/>
      <c r="I76" s="8">
        <v>16.326235</v>
      </c>
    </row>
    <row r="77" spans="1:9" x14ac:dyDescent="0.25">
      <c r="A77" s="6" t="s">
        <v>170</v>
      </c>
      <c r="B77" s="6" t="s">
        <v>247</v>
      </c>
      <c r="C77" s="6">
        <f>VLOOKUP(A77,'GDP Per Capita'!$A$2:$C$211,3,FALSE)</f>
        <v>1</v>
      </c>
      <c r="D77" s="8"/>
      <c r="E77" s="8">
        <v>80.795770000000005</v>
      </c>
      <c r="F77" s="8">
        <v>78.602320000000006</v>
      </c>
      <c r="G77" s="8">
        <v>80.819029999999998</v>
      </c>
      <c r="H77" s="8">
        <v>81.312520000000006</v>
      </c>
      <c r="I77" s="8">
        <v>80.382410000000007</v>
      </c>
    </row>
    <row r="78" spans="1:9" x14ac:dyDescent="0.25">
      <c r="A78" s="6" t="s">
        <v>326</v>
      </c>
      <c r="B78" s="6" t="s">
        <v>372</v>
      </c>
      <c r="C78" s="6">
        <f>VLOOKUP(A78,'GDP Per Capita'!$A$2:$C$211,3,FALSE)</f>
        <v>3</v>
      </c>
      <c r="D78" s="8">
        <v>91.538719999999998</v>
      </c>
      <c r="E78" s="8">
        <v>91.539529999999999</v>
      </c>
      <c r="F78" s="8">
        <v>91.205669999999998</v>
      </c>
      <c r="G78" s="8">
        <v>85.941450000000003</v>
      </c>
      <c r="H78" s="8"/>
      <c r="I78" s="8">
        <v>90.0563425</v>
      </c>
    </row>
    <row r="79" spans="1:9" x14ac:dyDescent="0.25">
      <c r="A79" s="6" t="s">
        <v>237</v>
      </c>
      <c r="B79" s="6" t="s">
        <v>275</v>
      </c>
      <c r="C79" s="6">
        <f>VLOOKUP(A79,'GDP Per Capita'!$A$2:$C$211,3,FALSE)</f>
        <v>1</v>
      </c>
      <c r="D79" s="8"/>
      <c r="E79" s="8"/>
      <c r="F79" s="8"/>
      <c r="G79" s="8">
        <v>89.042289999999994</v>
      </c>
      <c r="H79" s="8">
        <v>91.03783</v>
      </c>
      <c r="I79" s="8">
        <v>90.040059999999997</v>
      </c>
    </row>
    <row r="80" spans="1:9" x14ac:dyDescent="0.25">
      <c r="A80" s="6" t="s">
        <v>239</v>
      </c>
      <c r="B80" s="6" t="s">
        <v>229</v>
      </c>
      <c r="C80" s="6">
        <f>VLOOKUP(A80,'GDP Per Capita'!$A$2:$C$211,3,FALSE)</f>
        <v>1</v>
      </c>
      <c r="D80" s="8">
        <v>40.642960000000002</v>
      </c>
      <c r="E80" s="8">
        <v>41.859470000000002</v>
      </c>
      <c r="F80" s="8">
        <v>41.352060000000002</v>
      </c>
      <c r="G80" s="8"/>
      <c r="H80" s="8"/>
      <c r="I80" s="8">
        <v>41.284829999999999</v>
      </c>
    </row>
    <row r="81" spans="1:9" x14ac:dyDescent="0.25">
      <c r="A81" s="6" t="s">
        <v>401</v>
      </c>
      <c r="B81" s="6" t="s">
        <v>291</v>
      </c>
      <c r="C81" s="6">
        <f>VLOOKUP(A81,'GDP Per Capita'!$A$2:$C$211,3,FALSE)</f>
        <v>1</v>
      </c>
      <c r="D81" s="8">
        <v>97.597189999999998</v>
      </c>
      <c r="E81" s="8">
        <v>97.502480000000006</v>
      </c>
      <c r="F81" s="8">
        <v>97.524410000000003</v>
      </c>
      <c r="G81" s="8">
        <v>98.425619999999995</v>
      </c>
      <c r="H81" s="8"/>
      <c r="I81" s="8">
        <v>97.762424999999993</v>
      </c>
    </row>
    <row r="82" spans="1:9" x14ac:dyDescent="0.25">
      <c r="A82" s="6" t="s">
        <v>318</v>
      </c>
      <c r="B82" s="6" t="s">
        <v>115</v>
      </c>
      <c r="C82" s="6">
        <f>VLOOKUP(A82,'GDP Per Capita'!$A$2:$C$211,3,FALSE)</f>
        <v>3</v>
      </c>
      <c r="D82" s="8">
        <v>84.972390000000004</v>
      </c>
      <c r="E82" s="8">
        <v>84.434629999999999</v>
      </c>
      <c r="F82" s="8">
        <v>84.639780000000002</v>
      </c>
      <c r="G82" s="8">
        <v>83.582380000000001</v>
      </c>
      <c r="H82" s="8"/>
      <c r="I82" s="8">
        <v>84.407295000000005</v>
      </c>
    </row>
    <row r="83" spans="1:9" x14ac:dyDescent="0.25">
      <c r="A83" s="6" t="s">
        <v>73</v>
      </c>
      <c r="B83" s="6" t="s">
        <v>284</v>
      </c>
      <c r="C83" s="6">
        <f>VLOOKUP(A83,'GDP Per Capita'!$A$2:$C$211,3,FALSE)</f>
        <v>1</v>
      </c>
      <c r="D83" s="8">
        <v>92.925820000000002</v>
      </c>
      <c r="E83" s="8">
        <v>92.869960000000006</v>
      </c>
      <c r="F83" s="8">
        <v>93.587130000000002</v>
      </c>
      <c r="G83" s="8">
        <v>93.79965</v>
      </c>
      <c r="H83" s="8"/>
      <c r="I83" s="8">
        <v>93.295640000000006</v>
      </c>
    </row>
    <row r="84" spans="1:9" x14ac:dyDescent="0.25">
      <c r="A84" s="6" t="s">
        <v>161</v>
      </c>
      <c r="B84" s="6" t="s">
        <v>360</v>
      </c>
      <c r="C84" s="6">
        <f>VLOOKUP(A84,'GDP Per Capita'!$A$2:$C$211,3,FALSE)</f>
        <v>2</v>
      </c>
      <c r="D84" s="8">
        <v>76.036640000000006</v>
      </c>
      <c r="E84" s="8">
        <v>77.744609999999994</v>
      </c>
      <c r="F84" s="8">
        <v>81.708150000000003</v>
      </c>
      <c r="G84" s="8">
        <v>84.382170000000002</v>
      </c>
      <c r="H84" s="8">
        <v>86.421109999999999</v>
      </c>
      <c r="I84" s="8">
        <v>81.258536000000007</v>
      </c>
    </row>
    <row r="85" spans="1:9" x14ac:dyDescent="0.25">
      <c r="A85" s="6" t="s">
        <v>267</v>
      </c>
      <c r="B85" s="6" t="s">
        <v>336</v>
      </c>
      <c r="C85" s="6">
        <f>VLOOKUP(A85,'GDP Per Capita'!$A$2:$C$211,3,FALSE)</f>
        <v>1</v>
      </c>
      <c r="D85" s="8"/>
      <c r="E85" s="8"/>
      <c r="F85" s="8"/>
      <c r="G85" s="8">
        <v>63.466990000000003</v>
      </c>
      <c r="H85" s="8">
        <v>64.492400000000004</v>
      </c>
      <c r="I85" s="8">
        <v>63.979695000000007</v>
      </c>
    </row>
    <row r="86" spans="1:9" x14ac:dyDescent="0.25">
      <c r="A86" s="6" t="s">
        <v>31</v>
      </c>
      <c r="B86" s="6" t="s">
        <v>271</v>
      </c>
      <c r="C86" s="6">
        <f>VLOOKUP(A86,'GDP Per Capita'!$A$2:$C$211,3,FALSE)</f>
        <v>1</v>
      </c>
      <c r="D86" s="8">
        <v>76.86421</v>
      </c>
      <c r="E86" s="8">
        <v>76.400559999999999</v>
      </c>
      <c r="F86" s="8">
        <v>76.593639999999994</v>
      </c>
      <c r="G86" s="8">
        <v>77.854749999999996</v>
      </c>
      <c r="H86" s="8">
        <v>77.955939999999998</v>
      </c>
      <c r="I86" s="8">
        <v>77.13382</v>
      </c>
    </row>
    <row r="87" spans="1:9" x14ac:dyDescent="0.25">
      <c r="A87" s="6" t="s">
        <v>96</v>
      </c>
      <c r="B87" s="6" t="s">
        <v>77</v>
      </c>
      <c r="C87" s="6">
        <f>VLOOKUP(A87,'GDP Per Capita'!$A$2:$C$211,3,FALSE)</f>
        <v>1</v>
      </c>
      <c r="D87" s="8">
        <v>31.014869999999998</v>
      </c>
      <c r="E87" s="8">
        <v>30.287859999999998</v>
      </c>
      <c r="F87" s="8">
        <v>30.147919999999999</v>
      </c>
      <c r="G87" s="8">
        <v>29.12022</v>
      </c>
      <c r="H87" s="8">
        <v>29.847390000000001</v>
      </c>
      <c r="I87" s="8">
        <v>30.083652000000001</v>
      </c>
    </row>
    <row r="88" spans="1:9" x14ac:dyDescent="0.25">
      <c r="A88" s="6" t="s">
        <v>208</v>
      </c>
      <c r="B88" s="6" t="s">
        <v>376</v>
      </c>
      <c r="C88" s="6">
        <f>VLOOKUP(A88,'GDP Per Capita'!$A$2:$C$211,3,FALSE)</f>
        <v>1</v>
      </c>
      <c r="D88" s="8">
        <v>77.662570000000002</v>
      </c>
      <c r="E88" s="8">
        <v>80.025750000000002</v>
      </c>
      <c r="F88" s="8">
        <v>81.22278</v>
      </c>
      <c r="G88" s="8">
        <v>81.155959999999993</v>
      </c>
      <c r="H88" s="8"/>
      <c r="I88" s="8">
        <v>80.016764999999992</v>
      </c>
    </row>
    <row r="89" spans="1:9" x14ac:dyDescent="0.25">
      <c r="A89" s="6" t="s">
        <v>222</v>
      </c>
      <c r="B89" s="6" t="s">
        <v>305</v>
      </c>
      <c r="C89" s="6">
        <f>VLOOKUP(A89,'GDP Per Capita'!$A$2:$C$211,3,FALSE)</f>
        <v>1</v>
      </c>
      <c r="D89" s="8"/>
      <c r="E89" s="8">
        <v>55.84084</v>
      </c>
      <c r="F89" s="8">
        <v>55.852370000000001</v>
      </c>
      <c r="G89" s="8"/>
      <c r="H89" s="8"/>
      <c r="I89" s="8">
        <v>55.846604999999997</v>
      </c>
    </row>
    <row r="90" spans="1:9" x14ac:dyDescent="0.25">
      <c r="A90" s="6" t="s">
        <v>173</v>
      </c>
      <c r="B90" s="6" t="s">
        <v>295</v>
      </c>
      <c r="C90" s="6">
        <f>VLOOKUP(A90,'GDP Per Capita'!$A$2:$C$211,3,FALSE)</f>
        <v>1</v>
      </c>
      <c r="D90" s="8">
        <v>35.019469999999998</v>
      </c>
      <c r="E90" s="8">
        <v>31.369450000000001</v>
      </c>
      <c r="F90" s="8">
        <v>32.537439999999997</v>
      </c>
      <c r="G90" s="8">
        <v>29.346109999999999</v>
      </c>
      <c r="H90" s="8">
        <v>29.927060000000001</v>
      </c>
      <c r="I90" s="8">
        <v>31.639906000000003</v>
      </c>
    </row>
    <row r="91" spans="1:9" x14ac:dyDescent="0.25">
      <c r="A91" s="6" t="s">
        <v>316</v>
      </c>
      <c r="B91" s="6" t="s">
        <v>213</v>
      </c>
      <c r="C91" s="6">
        <f>VLOOKUP(A91,'GDP Per Capita'!$A$2:$C$211,3,FALSE)</f>
        <v>2</v>
      </c>
      <c r="D91" s="8">
        <v>88.229410000000001</v>
      </c>
      <c r="E91" s="8">
        <v>88.885310000000004</v>
      </c>
      <c r="F91" s="8">
        <v>89.555520000000001</v>
      </c>
      <c r="G91" s="8">
        <v>92.960769999999997</v>
      </c>
      <c r="H91" s="8"/>
      <c r="I91" s="8">
        <v>89.907752500000015</v>
      </c>
    </row>
    <row r="92" spans="1:9" x14ac:dyDescent="0.25">
      <c r="A92" s="6" t="s">
        <v>62</v>
      </c>
      <c r="B92" s="6" t="s">
        <v>41</v>
      </c>
      <c r="C92" s="6">
        <f>VLOOKUP(A92,'GDP Per Capita'!$A$2:$C$211,3,FALSE)</f>
        <v>1</v>
      </c>
      <c r="D92" s="8">
        <v>48.716630000000002</v>
      </c>
      <c r="E92" s="8"/>
      <c r="F92" s="8">
        <v>56.31635</v>
      </c>
      <c r="G92" s="8">
        <v>59.623710000000003</v>
      </c>
      <c r="H92" s="8">
        <v>64.058570000000003</v>
      </c>
      <c r="I92" s="8">
        <v>57.178815000000007</v>
      </c>
    </row>
    <row r="93" spans="1:9" x14ac:dyDescent="0.25">
      <c r="A93" s="6" t="s">
        <v>186</v>
      </c>
      <c r="B93" s="6" t="s">
        <v>202</v>
      </c>
      <c r="C93" s="6">
        <f>VLOOKUP(A93,'GDP Per Capita'!$A$2:$C$211,3,FALSE)</f>
        <v>1</v>
      </c>
      <c r="D93" s="8"/>
      <c r="E93" s="8"/>
      <c r="F93" s="8">
        <v>90.053359999999998</v>
      </c>
      <c r="G93" s="8">
        <v>89.335920000000002</v>
      </c>
      <c r="H93" s="8">
        <v>89.074849999999998</v>
      </c>
      <c r="I93" s="8">
        <v>89.488043333333323</v>
      </c>
    </row>
    <row r="94" spans="1:9" x14ac:dyDescent="0.25">
      <c r="A94" s="6" t="s">
        <v>341</v>
      </c>
      <c r="B94" s="6" t="s">
        <v>122</v>
      </c>
      <c r="C94" s="6">
        <f>VLOOKUP(A94,'GDP Per Capita'!$A$2:$C$211,3,FALSE)</f>
        <v>1</v>
      </c>
      <c r="D94" s="8">
        <v>20.222339999999999</v>
      </c>
      <c r="E94" s="8">
        <v>19.278289999999998</v>
      </c>
      <c r="F94" s="8"/>
      <c r="G94" s="8"/>
      <c r="H94" s="8"/>
      <c r="I94" s="8">
        <v>19.750315000000001</v>
      </c>
    </row>
    <row r="95" spans="1:9" x14ac:dyDescent="0.25">
      <c r="A95" s="6" t="s">
        <v>263</v>
      </c>
      <c r="B95" s="6" t="s">
        <v>286</v>
      </c>
      <c r="C95" s="6">
        <f>VLOOKUP(A95,'GDP Per Capita'!$A$2:$C$211,3,FALSE)</f>
        <v>1</v>
      </c>
      <c r="D95" s="8">
        <v>23.703340000000001</v>
      </c>
      <c r="E95" s="8">
        <v>24.98002</v>
      </c>
      <c r="F95" s="8">
        <v>27.461130000000001</v>
      </c>
      <c r="G95" s="8">
        <v>28.186910000000001</v>
      </c>
      <c r="H95" s="8">
        <v>30.976579999999998</v>
      </c>
      <c r="I95" s="8">
        <v>27.061595999999998</v>
      </c>
    </row>
    <row r="96" spans="1:9" x14ac:dyDescent="0.25">
      <c r="A96" s="6" t="s">
        <v>118</v>
      </c>
      <c r="B96" s="6" t="s">
        <v>7</v>
      </c>
      <c r="C96" s="6">
        <f>VLOOKUP(A96,'GDP Per Capita'!$A$2:$C$211,3,FALSE)</f>
        <v>1</v>
      </c>
      <c r="D96" s="8"/>
      <c r="E96" s="8">
        <v>85.348659999999995</v>
      </c>
      <c r="F96" s="8">
        <v>84.306250000000006</v>
      </c>
      <c r="G96" s="8">
        <v>84.546260000000004</v>
      </c>
      <c r="H96" s="8">
        <v>84.308319999999995</v>
      </c>
      <c r="I96" s="8">
        <v>84.627372499999993</v>
      </c>
    </row>
    <row r="97" spans="1:9" x14ac:dyDescent="0.25">
      <c r="A97" s="6" t="s">
        <v>363</v>
      </c>
      <c r="B97" s="6" t="s">
        <v>407</v>
      </c>
      <c r="C97" s="6">
        <f>VLOOKUP(A97,'GDP Per Capita'!$A$2:$C$211,3,FALSE)</f>
        <v>1</v>
      </c>
      <c r="D97" s="8">
        <v>33.542610000000003</v>
      </c>
      <c r="E97" s="8">
        <v>34.24597</v>
      </c>
      <c r="F97" s="8">
        <v>32.957180000000001</v>
      </c>
      <c r="G97" s="8"/>
      <c r="H97" s="8">
        <v>34.238849999999999</v>
      </c>
      <c r="I97" s="8">
        <v>33.746152499999994</v>
      </c>
    </row>
    <row r="98" spans="1:9" x14ac:dyDescent="0.25">
      <c r="A98" s="6" t="s">
        <v>197</v>
      </c>
      <c r="B98" s="6" t="s">
        <v>246</v>
      </c>
      <c r="C98" s="6">
        <f>VLOOKUP(A98,'GDP Per Capita'!$A$2:$C$211,3,FALSE)</f>
        <v>1</v>
      </c>
      <c r="D98" s="8">
        <v>74.651510000000002</v>
      </c>
      <c r="E98" s="8"/>
      <c r="F98" s="8">
        <v>73.401139999999998</v>
      </c>
      <c r="G98" s="8">
        <v>74.398169999999993</v>
      </c>
      <c r="H98" s="8">
        <v>72.211129999999997</v>
      </c>
      <c r="I98" s="8">
        <v>73.665487499999998</v>
      </c>
    </row>
    <row r="99" spans="1:9" x14ac:dyDescent="0.25">
      <c r="A99" s="6" t="s">
        <v>156</v>
      </c>
      <c r="B99" s="6" t="s">
        <v>338</v>
      </c>
      <c r="C99" s="6">
        <f>VLOOKUP(A99,'GDP Per Capita'!$A$2:$C$211,3,FALSE)</f>
        <v>1</v>
      </c>
      <c r="D99" s="8">
        <v>15.153040000000001</v>
      </c>
      <c r="E99" s="8">
        <v>16.633790000000001</v>
      </c>
      <c r="F99" s="8"/>
      <c r="G99" s="8">
        <v>20.06691</v>
      </c>
      <c r="H99" s="8"/>
      <c r="I99" s="8">
        <v>17.284580000000002</v>
      </c>
    </row>
    <row r="100" spans="1:9" x14ac:dyDescent="0.25">
      <c r="A100" s="6" t="s">
        <v>120</v>
      </c>
      <c r="B100" s="6" t="s">
        <v>199</v>
      </c>
      <c r="C100" s="6">
        <f>VLOOKUP(A100,'GDP Per Capita'!$A$2:$C$211,3,FALSE)</f>
        <v>2</v>
      </c>
      <c r="D100" s="8"/>
      <c r="E100" s="8">
        <v>92.545969999999997</v>
      </c>
      <c r="F100" s="8">
        <v>93.172659999999993</v>
      </c>
      <c r="G100" s="8">
        <v>93.164389999999997</v>
      </c>
      <c r="H100" s="8"/>
      <c r="I100" s="8">
        <v>92.961006666666663</v>
      </c>
    </row>
    <row r="101" spans="1:9" x14ac:dyDescent="0.25">
      <c r="A101" s="6" t="s">
        <v>151</v>
      </c>
      <c r="B101" s="6" t="s">
        <v>210</v>
      </c>
      <c r="C101" s="6">
        <f>VLOOKUP(A101,'GDP Per Capita'!$A$2:$C$211,3,FALSE)</f>
        <v>2</v>
      </c>
      <c r="D101" s="8">
        <v>95.347110000000001</v>
      </c>
      <c r="E101" s="8">
        <v>95.463700000000003</v>
      </c>
      <c r="F101" s="8">
        <v>95.697599999999994</v>
      </c>
      <c r="G101" s="8">
        <v>95.607860000000002</v>
      </c>
      <c r="H101" s="8"/>
      <c r="I101" s="8">
        <v>95.529067500000011</v>
      </c>
    </row>
    <row r="102" spans="1:9" x14ac:dyDescent="0.25">
      <c r="A102" s="6" t="s">
        <v>23</v>
      </c>
      <c r="B102" s="6" t="s">
        <v>109</v>
      </c>
      <c r="C102" s="6">
        <f>VLOOKUP(A102,'GDP Per Capita'!$A$2:$C$211,3,FALSE)</f>
        <v>1</v>
      </c>
      <c r="D102" s="8"/>
      <c r="E102" s="8"/>
      <c r="F102" s="8">
        <v>55.374940000000002</v>
      </c>
      <c r="G102" s="8">
        <v>57.513689999999997</v>
      </c>
      <c r="H102" s="8"/>
      <c r="I102" s="8">
        <v>56.444315000000003</v>
      </c>
    </row>
    <row r="103" spans="1:9" x14ac:dyDescent="0.25">
      <c r="A103" s="6" t="s">
        <v>423</v>
      </c>
      <c r="B103" s="6" t="s">
        <v>409</v>
      </c>
      <c r="C103" s="6">
        <f>VLOOKUP(A103,'GDP Per Capita'!$A$2:$C$211,3,FALSE)</f>
        <v>1</v>
      </c>
      <c r="D103" s="8">
        <v>73.662549999999996</v>
      </c>
      <c r="E103" s="8"/>
      <c r="F103" s="8">
        <v>71.809839999999994</v>
      </c>
      <c r="G103" s="8"/>
      <c r="H103" s="8"/>
      <c r="I103" s="8">
        <v>72.736194999999995</v>
      </c>
    </row>
    <row r="104" spans="1:9" x14ac:dyDescent="0.25">
      <c r="A104" s="6" t="s">
        <v>189</v>
      </c>
      <c r="B104" s="6" t="s">
        <v>101</v>
      </c>
      <c r="C104" s="6">
        <f>VLOOKUP(A104,'GDP Per Capita'!$A$2:$C$211,3,FALSE)</f>
        <v>2</v>
      </c>
      <c r="D104" s="8">
        <v>94.711839999999995</v>
      </c>
      <c r="E104" s="8">
        <v>95.321719999999999</v>
      </c>
      <c r="F104" s="8">
        <v>96.104060000000004</v>
      </c>
      <c r="G104" s="8">
        <v>96.860349999999997</v>
      </c>
      <c r="H104" s="8"/>
      <c r="I104" s="8">
        <v>95.749492499999988</v>
      </c>
    </row>
    <row r="105" spans="1:9" x14ac:dyDescent="0.25">
      <c r="A105" s="6" t="s">
        <v>59</v>
      </c>
      <c r="B105" s="6" t="s">
        <v>84</v>
      </c>
      <c r="C105" s="6">
        <f>VLOOKUP(A105,'GDP Per Capita'!$A$2:$C$211,3,FALSE)</f>
        <v>1</v>
      </c>
      <c r="D105" s="8"/>
      <c r="E105" s="8">
        <v>93.483810000000005</v>
      </c>
      <c r="F105" s="8">
        <v>95.46011</v>
      </c>
      <c r="G105" s="8">
        <v>94.0779</v>
      </c>
      <c r="H105" s="8">
        <v>96.19256</v>
      </c>
      <c r="I105" s="8">
        <v>94.803595000000001</v>
      </c>
    </row>
    <row r="106" spans="1:9" x14ac:dyDescent="0.25">
      <c r="A106" s="6" t="s">
        <v>278</v>
      </c>
      <c r="B106" s="6" t="s">
        <v>17</v>
      </c>
      <c r="C106" s="6">
        <f>VLOOKUP(A106,'GDP Per Capita'!$A$2:$C$211,3,FALSE)</f>
        <v>1</v>
      </c>
      <c r="D106" s="8"/>
      <c r="E106" s="8">
        <v>34.598779999999998</v>
      </c>
      <c r="F106" s="8">
        <v>35.807929999999999</v>
      </c>
      <c r="G106" s="8">
        <v>35.421109999999999</v>
      </c>
      <c r="H106" s="8">
        <v>37.400390000000002</v>
      </c>
      <c r="I106" s="8">
        <v>35.807052499999998</v>
      </c>
    </row>
    <row r="107" spans="1:9" x14ac:dyDescent="0.25">
      <c r="A107" s="6" t="s">
        <v>132</v>
      </c>
      <c r="B107" s="6" t="s">
        <v>152</v>
      </c>
      <c r="C107" s="6">
        <f>VLOOKUP(A107,'GDP Per Capita'!$A$2:$C$211,3,FALSE)</f>
        <v>1</v>
      </c>
      <c r="D107" s="8">
        <v>69.048559999999995</v>
      </c>
      <c r="E107" s="8">
        <v>69.728669999999994</v>
      </c>
      <c r="F107" s="8"/>
      <c r="G107" s="8">
        <v>63.791379999999997</v>
      </c>
      <c r="H107" s="8"/>
      <c r="I107" s="8">
        <v>67.522869999999998</v>
      </c>
    </row>
    <row r="108" spans="1:9" x14ac:dyDescent="0.25">
      <c r="A108" s="6" t="s">
        <v>220</v>
      </c>
      <c r="B108" s="6" t="s">
        <v>416</v>
      </c>
      <c r="C108" s="6">
        <f>VLOOKUP(A108,'GDP Per Capita'!$A$2:$C$211,3,FALSE)</f>
        <v>1</v>
      </c>
      <c r="D108" s="8">
        <v>79.526390000000006</v>
      </c>
      <c r="E108" s="8">
        <v>79.181430000000006</v>
      </c>
      <c r="F108" s="8">
        <v>82.806659999999994</v>
      </c>
      <c r="G108" s="8">
        <v>85.585220000000007</v>
      </c>
      <c r="H108" s="8">
        <v>89.309749999999994</v>
      </c>
      <c r="I108" s="8">
        <v>83.281890000000004</v>
      </c>
    </row>
    <row r="109" spans="1:9" x14ac:dyDescent="0.25">
      <c r="A109" s="6" t="s">
        <v>112</v>
      </c>
      <c r="B109" s="6" t="s">
        <v>175</v>
      </c>
      <c r="C109" s="6">
        <f>VLOOKUP(A109,'GDP Per Capita'!$A$2:$C$211,3,FALSE)</f>
        <v>1</v>
      </c>
      <c r="D109" s="8">
        <v>66.356639999999999</v>
      </c>
      <c r="E109" s="8">
        <v>65.558809999999994</v>
      </c>
      <c r="F109" s="8"/>
      <c r="G109" s="8"/>
      <c r="H109" s="8"/>
      <c r="I109" s="8">
        <v>65.957724999999996</v>
      </c>
    </row>
    <row r="110" spans="1:9" x14ac:dyDescent="0.25">
      <c r="A110" s="6" t="s">
        <v>240</v>
      </c>
      <c r="B110" s="6" t="s">
        <v>369</v>
      </c>
      <c r="C110" s="6">
        <f>VLOOKUP(A110,'GDP Per Capita'!$A$2:$C$211,3,FALSE)</f>
        <v>1</v>
      </c>
      <c r="D110" s="8"/>
      <c r="E110" s="8"/>
      <c r="F110" s="8">
        <v>32.381279999999997</v>
      </c>
      <c r="G110" s="8"/>
      <c r="H110" s="8"/>
      <c r="I110" s="8">
        <v>32.381279999999997</v>
      </c>
    </row>
    <row r="111" spans="1:9" x14ac:dyDescent="0.25">
      <c r="A111" s="6" t="s">
        <v>260</v>
      </c>
      <c r="B111" s="6" t="s">
        <v>63</v>
      </c>
      <c r="C111" s="6">
        <f>VLOOKUP(A111,'GDP Per Capita'!$A$2:$C$211,3,FALSE)</f>
        <v>1</v>
      </c>
      <c r="D111" s="8">
        <v>91.521529999999998</v>
      </c>
      <c r="E111" s="8">
        <v>92.668459999999996</v>
      </c>
      <c r="F111" s="8">
        <v>93.445539999999994</v>
      </c>
      <c r="G111" s="8">
        <v>94.084059999999994</v>
      </c>
      <c r="H111" s="8"/>
      <c r="I111" s="8">
        <v>92.92989750000001</v>
      </c>
    </row>
    <row r="112" spans="1:9" x14ac:dyDescent="0.25">
      <c r="A112" s="6" t="s">
        <v>298</v>
      </c>
      <c r="B112" s="6" t="s">
        <v>350</v>
      </c>
      <c r="C112" s="6">
        <f>VLOOKUP(A112,'GDP Per Capita'!$A$2:$C$211,3,FALSE)</f>
        <v>2</v>
      </c>
      <c r="D112" s="8">
        <v>81.478200000000001</v>
      </c>
      <c r="E112" s="8">
        <v>81.325990000000004</v>
      </c>
      <c r="F112" s="8">
        <v>75.919110000000003</v>
      </c>
      <c r="G112" s="8"/>
      <c r="H112" s="8"/>
      <c r="I112" s="8">
        <v>79.574433333333332</v>
      </c>
    </row>
    <row r="113" spans="1:9" x14ac:dyDescent="0.25">
      <c r="A113" s="6" t="s">
        <v>102</v>
      </c>
      <c r="B113" s="6" t="s">
        <v>266</v>
      </c>
      <c r="C113" s="6">
        <f>VLOOKUP(A113,'GDP Per Capita'!$A$2:$C$211,3,FALSE)</f>
        <v>1</v>
      </c>
      <c r="D113" s="8">
        <v>92.783810000000003</v>
      </c>
      <c r="E113" s="8">
        <v>93.585980000000006</v>
      </c>
      <c r="F113" s="8">
        <v>93.945089999999993</v>
      </c>
      <c r="G113" s="8">
        <v>94.664789999999996</v>
      </c>
      <c r="H113" s="8"/>
      <c r="I113" s="8">
        <v>93.7449175</v>
      </c>
    </row>
    <row r="114" spans="1:9" x14ac:dyDescent="0.25">
      <c r="A114" s="6" t="s">
        <v>168</v>
      </c>
      <c r="B114" s="6" t="s">
        <v>127</v>
      </c>
      <c r="C114" s="6">
        <f>VLOOKUP(A114,'GDP Per Capita'!$A$2:$C$211,3,FALSE)</f>
        <v>1</v>
      </c>
      <c r="D114" s="8">
        <v>82.223849999999999</v>
      </c>
      <c r="E114" s="8">
        <v>83.72251</v>
      </c>
      <c r="F114" s="8">
        <v>85.183350000000004</v>
      </c>
      <c r="G114" s="8">
        <v>87.200789999999998</v>
      </c>
      <c r="H114" s="8">
        <v>87.226410000000001</v>
      </c>
      <c r="I114" s="8">
        <v>85.111381999999992</v>
      </c>
    </row>
    <row r="115" spans="1:9" x14ac:dyDescent="0.25">
      <c r="A115" s="6" t="s">
        <v>103</v>
      </c>
      <c r="B115" s="6" t="s">
        <v>206</v>
      </c>
      <c r="C115" s="6">
        <f>VLOOKUP(A115,'GDP Per Capita'!$A$2:$C$211,3,FALSE)</f>
        <v>1</v>
      </c>
      <c r="D115" s="8">
        <v>85.286299999999997</v>
      </c>
      <c r="E115" s="8">
        <v>84.544380000000004</v>
      </c>
      <c r="F115" s="8">
        <v>82.765270000000001</v>
      </c>
      <c r="G115" s="8">
        <v>82.848050000000001</v>
      </c>
      <c r="H115" s="8"/>
      <c r="I115" s="8">
        <v>83.861000000000004</v>
      </c>
    </row>
    <row r="116" spans="1:9" x14ac:dyDescent="0.25">
      <c r="A116" s="6" t="s">
        <v>69</v>
      </c>
      <c r="B116" s="6" t="s">
        <v>91</v>
      </c>
      <c r="C116" s="6">
        <f>VLOOKUP(A116,'GDP Per Capita'!$A$2:$C$211,3,FALSE)</f>
        <v>1</v>
      </c>
      <c r="D116" s="8">
        <v>93.070930000000004</v>
      </c>
      <c r="E116" s="8"/>
      <c r="F116" s="8"/>
      <c r="G116" s="8">
        <v>90.67886</v>
      </c>
      <c r="H116" s="8"/>
      <c r="I116" s="8">
        <v>91.874895000000009</v>
      </c>
    </row>
    <row r="117" spans="1:9" x14ac:dyDescent="0.25">
      <c r="A117" s="6" t="s">
        <v>1</v>
      </c>
      <c r="B117" s="6" t="s">
        <v>388</v>
      </c>
      <c r="C117" s="6">
        <f>VLOOKUP(A117,'GDP Per Capita'!$A$2:$C$211,3,FALSE)</f>
        <v>1</v>
      </c>
      <c r="D117" s="8"/>
      <c r="E117" s="8">
        <v>28.104199999999999</v>
      </c>
      <c r="F117" s="8">
        <v>28.136330000000001</v>
      </c>
      <c r="G117" s="8"/>
      <c r="H117" s="8">
        <v>35.87144</v>
      </c>
      <c r="I117" s="8">
        <v>30.703990000000001</v>
      </c>
    </row>
    <row r="118" spans="1:9" x14ac:dyDescent="0.25">
      <c r="A118" s="6" t="s">
        <v>144</v>
      </c>
      <c r="B118" s="6" t="s">
        <v>307</v>
      </c>
      <c r="C118" s="6">
        <f>VLOOKUP(A118,'GDP Per Capita'!$A$2:$C$211,3,FALSE)</f>
        <v>1</v>
      </c>
      <c r="D118" s="8"/>
      <c r="E118" s="8"/>
      <c r="F118" s="8">
        <v>89.721789999999999</v>
      </c>
      <c r="G118" s="8">
        <v>90.556950000000001</v>
      </c>
      <c r="H118" s="8">
        <v>96.360519999999994</v>
      </c>
      <c r="I118" s="8">
        <v>92.213086666666655</v>
      </c>
    </row>
    <row r="119" spans="1:9" x14ac:dyDescent="0.25">
      <c r="A119" s="6" t="s">
        <v>356</v>
      </c>
      <c r="B119" s="6" t="s">
        <v>242</v>
      </c>
      <c r="C119" s="6">
        <f>VLOOKUP(A119,'GDP Per Capita'!$A$2:$C$211,3,FALSE)</f>
        <v>1</v>
      </c>
      <c r="D119" s="8"/>
      <c r="E119" s="8"/>
      <c r="F119" s="8"/>
      <c r="G119" s="8">
        <v>37.668610000000001</v>
      </c>
      <c r="H119" s="8"/>
      <c r="I119" s="8">
        <v>37.668610000000001</v>
      </c>
    </row>
    <row r="120" spans="1:9" x14ac:dyDescent="0.25">
      <c r="A120" s="6" t="s">
        <v>165</v>
      </c>
      <c r="B120" s="6" t="s">
        <v>382</v>
      </c>
      <c r="C120" s="6">
        <f>VLOOKUP(A120,'GDP Per Capita'!$A$2:$C$211,3,FALSE)</f>
        <v>2</v>
      </c>
      <c r="D120" s="8"/>
      <c r="E120" s="8"/>
      <c r="F120" s="8">
        <v>99.531790000000001</v>
      </c>
      <c r="G120" s="8">
        <v>99.784620000000004</v>
      </c>
      <c r="H120" s="8"/>
      <c r="I120" s="8">
        <v>99.658205000000009</v>
      </c>
    </row>
    <row r="121" spans="1:9" x14ac:dyDescent="0.25">
      <c r="A121" s="6" t="s">
        <v>353</v>
      </c>
      <c r="B121" s="6" t="s">
        <v>87</v>
      </c>
      <c r="C121" s="6">
        <f>VLOOKUP(A121,'GDP Per Capita'!$A$2:$C$211,3,FALSE)</f>
        <v>1</v>
      </c>
      <c r="D121" s="8"/>
      <c r="E121" s="8">
        <v>32.509010000000004</v>
      </c>
      <c r="F121" s="8"/>
      <c r="G121" s="8">
        <v>38.331440000000001</v>
      </c>
      <c r="H121" s="8">
        <v>41.766750000000002</v>
      </c>
      <c r="I121" s="8">
        <v>37.535733333333333</v>
      </c>
    </row>
    <row r="122" spans="1:9" x14ac:dyDescent="0.25">
      <c r="A122" s="6" t="s">
        <v>110</v>
      </c>
      <c r="B122" s="6" t="s">
        <v>248</v>
      </c>
      <c r="C122" s="6">
        <f>VLOOKUP(A122,'GDP Per Capita'!$A$2:$C$211,3,FALSE)</f>
        <v>1</v>
      </c>
      <c r="D122" s="8">
        <v>66.520719999999997</v>
      </c>
      <c r="E122" s="8">
        <v>65.163219999999995</v>
      </c>
      <c r="F122" s="8">
        <v>63.973239999999997</v>
      </c>
      <c r="G122" s="8">
        <v>60.18056</v>
      </c>
      <c r="H122" s="8">
        <v>61.830919999999999</v>
      </c>
      <c r="I122" s="8">
        <v>63.533732000000001</v>
      </c>
    </row>
    <row r="123" spans="1:9" x14ac:dyDescent="0.25">
      <c r="A123" s="6" t="s">
        <v>90</v>
      </c>
      <c r="B123" s="6" t="s">
        <v>329</v>
      </c>
      <c r="C123" s="6">
        <f>VLOOKUP(A123,'GDP Per Capita'!$A$2:$C$211,3,FALSE)</f>
        <v>2</v>
      </c>
      <c r="D123" s="8"/>
      <c r="E123" s="8"/>
      <c r="F123" s="8"/>
      <c r="G123" s="8"/>
      <c r="H123" s="8">
        <v>66.543509999999998</v>
      </c>
      <c r="I123" s="8">
        <v>66.543509999999998</v>
      </c>
    </row>
    <row r="124" spans="1:9" x14ac:dyDescent="0.25">
      <c r="A124" s="6" t="s">
        <v>70</v>
      </c>
      <c r="B124" s="6" t="s">
        <v>169</v>
      </c>
      <c r="C124" s="6">
        <f>VLOOKUP(A124,'GDP Per Capita'!$A$2:$C$211,3,FALSE)</f>
        <v>1</v>
      </c>
      <c r="D124" s="8">
        <v>92.20523</v>
      </c>
      <c r="E124" s="8">
        <v>93.781819999999996</v>
      </c>
      <c r="F124" s="8">
        <v>93.114180000000005</v>
      </c>
      <c r="G124" s="8">
        <v>92.456389999999999</v>
      </c>
      <c r="H124" s="8">
        <v>92.065349999999995</v>
      </c>
      <c r="I124" s="8">
        <v>92.724593999999996</v>
      </c>
    </row>
    <row r="125" spans="1:9" x14ac:dyDescent="0.25">
      <c r="A125" s="6" t="s">
        <v>113</v>
      </c>
      <c r="B125" s="6" t="s">
        <v>46</v>
      </c>
      <c r="C125" s="6">
        <f>VLOOKUP(A125,'GDP Per Capita'!$A$2:$C$211,3,FALSE)</f>
        <v>1</v>
      </c>
      <c r="D125" s="8"/>
      <c r="E125" s="8">
        <v>5.4840299999999997</v>
      </c>
      <c r="F125" s="8"/>
      <c r="G125" s="8"/>
      <c r="H125" s="8"/>
      <c r="I125" s="8">
        <v>5.4840299999999997</v>
      </c>
    </row>
    <row r="126" spans="1:9" x14ac:dyDescent="0.25">
      <c r="A126" s="6" t="s">
        <v>79</v>
      </c>
      <c r="B126" s="6" t="s">
        <v>36</v>
      </c>
      <c r="C126" s="6">
        <f>VLOOKUP(A126,'GDP Per Capita'!$A$2:$C$211,3,FALSE)</f>
        <v>1</v>
      </c>
      <c r="D126" s="8">
        <v>62.868200000000002</v>
      </c>
      <c r="E126" s="8">
        <v>65.233440000000002</v>
      </c>
      <c r="F126" s="8"/>
      <c r="G126" s="8"/>
      <c r="H126" s="8"/>
      <c r="I126" s="8">
        <v>64.050820000000002</v>
      </c>
    </row>
    <row r="127" spans="1:9" x14ac:dyDescent="0.25">
      <c r="A127" s="6" t="s">
        <v>74</v>
      </c>
      <c r="B127" s="6" t="s">
        <v>357</v>
      </c>
      <c r="C127" s="6">
        <f>VLOOKUP(A127,'GDP Per Capita'!$A$2:$C$211,3,FALSE)</f>
        <v>1</v>
      </c>
      <c r="D127" s="8">
        <v>55.313809999999997</v>
      </c>
      <c r="E127" s="8">
        <v>57.789830000000002</v>
      </c>
      <c r="F127" s="8"/>
      <c r="G127" s="8"/>
      <c r="H127" s="8"/>
      <c r="I127" s="8">
        <v>56.551819999999999</v>
      </c>
    </row>
    <row r="128" spans="1:9" x14ac:dyDescent="0.25">
      <c r="A128" s="6" t="s">
        <v>319</v>
      </c>
      <c r="B128" s="6" t="s">
        <v>321</v>
      </c>
      <c r="C128" s="6">
        <f>VLOOKUP(A128,'GDP Per Capita'!$A$2:$C$211,3,FALSE)</f>
        <v>1</v>
      </c>
      <c r="D128" s="8">
        <v>84.225729999999999</v>
      </c>
      <c r="E128" s="8">
        <v>84.756420000000006</v>
      </c>
      <c r="F128" s="8">
        <v>85.032409999999999</v>
      </c>
      <c r="G128" s="8">
        <v>84.757509999999996</v>
      </c>
      <c r="H128" s="8"/>
      <c r="I128" s="8">
        <v>84.693017499999996</v>
      </c>
    </row>
    <row r="129" spans="1:9" x14ac:dyDescent="0.25">
      <c r="A129" s="6" t="s">
        <v>140</v>
      </c>
      <c r="B129" s="6" t="s">
        <v>136</v>
      </c>
      <c r="C129" s="6">
        <f>VLOOKUP(A129,'GDP Per Capita'!$A$2:$C$211,3,FALSE)</f>
        <v>2</v>
      </c>
      <c r="D129" s="8">
        <v>94.786950000000004</v>
      </c>
      <c r="E129" s="8">
        <v>96.427970000000002</v>
      </c>
      <c r="F129" s="8">
        <v>95.46</v>
      </c>
      <c r="G129" s="8">
        <v>95.685770000000005</v>
      </c>
      <c r="H129" s="8"/>
      <c r="I129" s="8">
        <v>95.590172499999994</v>
      </c>
    </row>
    <row r="130" spans="1:9" x14ac:dyDescent="0.25">
      <c r="A130" s="6" t="s">
        <v>60</v>
      </c>
      <c r="B130" s="6" t="s">
        <v>215</v>
      </c>
      <c r="C130" s="6">
        <f>VLOOKUP(A130,'GDP Per Capita'!$A$2:$C$211,3,FALSE)</f>
        <v>2</v>
      </c>
      <c r="D130" s="8">
        <v>96.674250000000001</v>
      </c>
      <c r="E130" s="8">
        <v>99.641630000000006</v>
      </c>
      <c r="F130" s="8">
        <v>99.063360000000003</v>
      </c>
      <c r="G130" s="8"/>
      <c r="H130" s="8"/>
      <c r="I130" s="8">
        <v>98.459746666666661</v>
      </c>
    </row>
    <row r="131" spans="1:9" x14ac:dyDescent="0.25">
      <c r="A131" s="6" t="s">
        <v>337</v>
      </c>
      <c r="B131" s="6" t="s">
        <v>414</v>
      </c>
      <c r="C131" s="6">
        <f>VLOOKUP(A131,'GDP Per Capita'!$A$2:$C$211,3,FALSE)</f>
        <v>1</v>
      </c>
      <c r="D131" s="8">
        <v>40.495629999999998</v>
      </c>
      <c r="E131" s="8">
        <v>41.699959999999997</v>
      </c>
      <c r="F131" s="8"/>
      <c r="G131" s="8"/>
      <c r="H131" s="8"/>
      <c r="I131" s="8">
        <v>41.097794999999998</v>
      </c>
    </row>
    <row r="132" spans="1:9" x14ac:dyDescent="0.25">
      <c r="A132" s="6" t="s">
        <v>366</v>
      </c>
      <c r="B132" s="6" t="s">
        <v>26</v>
      </c>
      <c r="C132" s="6">
        <f>VLOOKUP(A132,'GDP Per Capita'!$A$2:$C$211,3,FALSE)</f>
        <v>2</v>
      </c>
      <c r="D132" s="8">
        <v>69.759680000000003</v>
      </c>
      <c r="E132" s="8"/>
      <c r="F132" s="8"/>
      <c r="G132" s="8"/>
      <c r="H132" s="8"/>
      <c r="I132" s="8">
        <v>69.759680000000003</v>
      </c>
    </row>
    <row r="133" spans="1:9" x14ac:dyDescent="0.25">
      <c r="A133" s="6" t="s">
        <v>27</v>
      </c>
      <c r="B133" s="6" t="s">
        <v>304</v>
      </c>
      <c r="C133" s="6">
        <f>VLOOKUP(A133,'GDP Per Capita'!$A$2:$C$211,3,FALSE)</f>
        <v>1</v>
      </c>
      <c r="D133" s="8">
        <v>74.578479999999999</v>
      </c>
      <c r="E133" s="8">
        <v>78.191429999999997</v>
      </c>
      <c r="F133" s="8">
        <v>80.646950000000004</v>
      </c>
      <c r="G133" s="8">
        <v>79.642309999999995</v>
      </c>
      <c r="H133" s="8">
        <v>80.061149999999998</v>
      </c>
      <c r="I133" s="8">
        <v>78.624064000000004</v>
      </c>
    </row>
    <row r="134" spans="1:9" x14ac:dyDescent="0.25">
      <c r="A134" s="6" t="s">
        <v>187</v>
      </c>
      <c r="B134" s="6" t="s">
        <v>314</v>
      </c>
      <c r="C134" s="6">
        <f>VLOOKUP(A134,'GDP Per Capita'!$A$2:$C$211,3,FALSE)</f>
        <v>1</v>
      </c>
      <c r="D134" s="8"/>
      <c r="E134" s="8">
        <v>18.44135</v>
      </c>
      <c r="F134" s="8">
        <v>18.8551</v>
      </c>
      <c r="G134" s="8"/>
      <c r="H134" s="8"/>
      <c r="I134" s="8">
        <v>18.648225</v>
      </c>
    </row>
    <row r="135" spans="1:9" x14ac:dyDescent="0.25">
      <c r="A135" s="6" t="s">
        <v>238</v>
      </c>
      <c r="B135" s="6" t="s">
        <v>339</v>
      </c>
      <c r="C135" s="6">
        <f>VLOOKUP(A135,'GDP Per Capita'!$A$2:$C$211,3,FALSE)</f>
        <v>1</v>
      </c>
      <c r="D135" s="8"/>
      <c r="E135" s="8"/>
      <c r="F135" s="8"/>
      <c r="G135" s="8">
        <v>41.013390000000001</v>
      </c>
      <c r="H135" s="8"/>
      <c r="I135" s="8">
        <v>41.013390000000001</v>
      </c>
    </row>
    <row r="136" spans="1:9" x14ac:dyDescent="0.25">
      <c r="A136" s="6" t="s">
        <v>349</v>
      </c>
      <c r="B136" s="6" t="s">
        <v>133</v>
      </c>
      <c r="C136" s="6">
        <f>VLOOKUP(A136,'GDP Per Capita'!$A$2:$C$211,3,FALSE)</f>
        <v>1</v>
      </c>
      <c r="D136" s="8">
        <v>78.799729999999997</v>
      </c>
      <c r="E136" s="8">
        <v>77.270690000000002</v>
      </c>
      <c r="F136" s="8"/>
      <c r="G136" s="8"/>
      <c r="H136" s="8"/>
      <c r="I136" s="8">
        <v>78.035210000000006</v>
      </c>
    </row>
    <row r="137" spans="1:9" x14ac:dyDescent="0.25">
      <c r="A137" s="6" t="s">
        <v>129</v>
      </c>
      <c r="B137" s="6" t="s">
        <v>332</v>
      </c>
      <c r="C137" s="6">
        <f>VLOOKUP(A137,'GDP Per Capita'!$A$2:$C$211,3,FALSE)</f>
        <v>1</v>
      </c>
      <c r="D137" s="8">
        <v>48.532620000000001</v>
      </c>
      <c r="E137" s="8">
        <v>52.642719999999997</v>
      </c>
      <c r="F137" s="8">
        <v>57.179040000000001</v>
      </c>
      <c r="G137" s="8">
        <v>60.615020000000001</v>
      </c>
      <c r="H137" s="8">
        <v>62.73563</v>
      </c>
      <c r="I137" s="8">
        <v>56.341006000000007</v>
      </c>
    </row>
    <row r="138" spans="1:9" x14ac:dyDescent="0.25">
      <c r="A138" s="6" t="s">
        <v>217</v>
      </c>
      <c r="B138" s="6" t="s">
        <v>419</v>
      </c>
      <c r="C138" s="6">
        <f>VLOOKUP(A138,'GDP Per Capita'!$A$2:$C$211,3,FALSE)</f>
        <v>1</v>
      </c>
      <c r="D138" s="8">
        <v>80.764769999999999</v>
      </c>
      <c r="E138" s="8">
        <v>82.074690000000004</v>
      </c>
      <c r="F138" s="8"/>
      <c r="G138" s="8"/>
      <c r="H138" s="8"/>
      <c r="I138" s="8">
        <v>81.419730000000001</v>
      </c>
    </row>
    <row r="139" spans="1:9" x14ac:dyDescent="0.25">
      <c r="A139" s="6" t="s">
        <v>227</v>
      </c>
      <c r="B139" s="6" t="s">
        <v>250</v>
      </c>
      <c r="C139" s="6">
        <f>VLOOKUP(A139,'GDP Per Capita'!$A$2:$C$211,3,FALSE)</f>
        <v>1</v>
      </c>
      <c r="D139" s="8">
        <v>87.444850000000002</v>
      </c>
      <c r="E139" s="8">
        <v>86.644159999999999</v>
      </c>
      <c r="F139" s="8">
        <v>85.280029999999996</v>
      </c>
      <c r="G139" s="8">
        <v>87.228189999999998</v>
      </c>
      <c r="H139" s="8"/>
      <c r="I139" s="8">
        <v>86.649307499999992</v>
      </c>
    </row>
    <row r="140" spans="1:9" x14ac:dyDescent="0.25">
      <c r="A140" s="6" t="s">
        <v>255</v>
      </c>
      <c r="B140" s="6" t="s">
        <v>308</v>
      </c>
      <c r="C140" s="6">
        <f>VLOOKUP(A140,'GDP Per Capita'!$A$2:$C$211,3,FALSE)</f>
        <v>1</v>
      </c>
      <c r="D140" s="8">
        <v>68.020970000000005</v>
      </c>
      <c r="E140" s="8">
        <v>69.730080000000001</v>
      </c>
      <c r="F140" s="8">
        <v>58.507269999999998</v>
      </c>
      <c r="G140" s="8"/>
      <c r="H140" s="8">
        <v>66.727940000000004</v>
      </c>
      <c r="I140" s="8">
        <v>65.746565000000004</v>
      </c>
    </row>
    <row r="141" spans="1:9" x14ac:dyDescent="0.25">
      <c r="A141" s="6" t="s">
        <v>371</v>
      </c>
      <c r="B141" s="6" t="s">
        <v>21</v>
      </c>
      <c r="C141" s="6">
        <f>VLOOKUP(A141,'GDP Per Capita'!$A$2:$C$211,3,FALSE)</f>
        <v>1</v>
      </c>
      <c r="D141" s="8"/>
      <c r="E141" s="8"/>
      <c r="F141" s="8">
        <v>23.93899</v>
      </c>
      <c r="G141" s="8">
        <v>24.552510000000002</v>
      </c>
      <c r="H141" s="8">
        <v>26.54777</v>
      </c>
      <c r="I141" s="8">
        <v>25.013090000000002</v>
      </c>
    </row>
    <row r="142" spans="1:9" x14ac:dyDescent="0.25">
      <c r="A142" s="6" t="s">
        <v>185</v>
      </c>
      <c r="B142" s="6" t="s">
        <v>158</v>
      </c>
      <c r="C142" s="6">
        <f>VLOOKUP(A142,'GDP Per Capita'!$A$2:$C$211,3,FALSE)</f>
        <v>1</v>
      </c>
      <c r="D142" s="8">
        <v>85.676339999999996</v>
      </c>
      <c r="E142" s="8"/>
      <c r="F142" s="8"/>
      <c r="G142" s="8"/>
      <c r="H142" s="8"/>
      <c r="I142" s="8">
        <v>85.676339999999996</v>
      </c>
    </row>
    <row r="143" spans="1:9" x14ac:dyDescent="0.25">
      <c r="A143" s="6" t="s">
        <v>402</v>
      </c>
      <c r="B143" s="6" t="s">
        <v>218</v>
      </c>
      <c r="C143" s="6">
        <f>VLOOKUP(A143,'GDP Per Capita'!$A$2:$C$211,3,FALSE)</f>
        <v>1</v>
      </c>
      <c r="D143" s="8">
        <v>76.671599999999998</v>
      </c>
      <c r="E143" s="8">
        <v>81.606920000000002</v>
      </c>
      <c r="F143" s="8">
        <v>83.279160000000005</v>
      </c>
      <c r="G143" s="8">
        <v>88.212729999999993</v>
      </c>
      <c r="H143" s="8"/>
      <c r="I143" s="8">
        <v>82.442602499999992</v>
      </c>
    </row>
    <row r="144" spans="1:9" x14ac:dyDescent="0.25">
      <c r="A144" s="6" t="s">
        <v>177</v>
      </c>
      <c r="B144" s="6" t="s">
        <v>15</v>
      </c>
      <c r="C144" s="6">
        <f>VLOOKUP(A144,'GDP Per Capita'!$A$2:$C$211,3,FALSE)</f>
        <v>2</v>
      </c>
      <c r="D144" s="8">
        <v>89.868740000000003</v>
      </c>
      <c r="E144" s="8">
        <v>91.271559999999994</v>
      </c>
      <c r="F144" s="8">
        <v>92.183170000000004</v>
      </c>
      <c r="G144" s="8">
        <v>92.450220000000002</v>
      </c>
      <c r="H144" s="8"/>
      <c r="I144" s="8">
        <v>91.443422499999997</v>
      </c>
    </row>
    <row r="145" spans="1:9" x14ac:dyDescent="0.25">
      <c r="A145" s="6" t="s">
        <v>49</v>
      </c>
      <c r="B145" s="6" t="s">
        <v>285</v>
      </c>
      <c r="C145" s="6">
        <f>VLOOKUP(A145,'GDP Per Capita'!$A$2:$C$211,3,FALSE)</f>
        <v>1</v>
      </c>
      <c r="D145" s="8">
        <v>88.070149999999998</v>
      </c>
      <c r="E145" s="8">
        <v>88.741410000000002</v>
      </c>
      <c r="F145" s="8">
        <v>89.806560000000005</v>
      </c>
      <c r="G145" s="8">
        <v>90.856350000000006</v>
      </c>
      <c r="H145" s="8"/>
      <c r="I145" s="8">
        <v>89.368617499999999</v>
      </c>
    </row>
    <row r="146" spans="1:9" x14ac:dyDescent="0.25">
      <c r="A146" s="6" t="s">
        <v>8</v>
      </c>
      <c r="B146" s="6" t="s">
        <v>196</v>
      </c>
      <c r="C146" s="6">
        <f>VLOOKUP(A146,'GDP Per Capita'!$A$2:$C$211,3,FALSE)</f>
        <v>1</v>
      </c>
      <c r="D146" s="8">
        <v>87.388220000000004</v>
      </c>
      <c r="E146" s="8">
        <v>84.825069999999997</v>
      </c>
      <c r="F146" s="8">
        <v>89.728989999999996</v>
      </c>
      <c r="G146" s="8">
        <v>90.472610000000003</v>
      </c>
      <c r="H146" s="8">
        <v>89.471959999999996</v>
      </c>
      <c r="I146" s="8">
        <v>88.377369999999999</v>
      </c>
    </row>
    <row r="147" spans="1:9" x14ac:dyDescent="0.25">
      <c r="A147" s="6" t="s">
        <v>342</v>
      </c>
      <c r="B147" s="6" t="s">
        <v>225</v>
      </c>
      <c r="C147" s="6">
        <f>VLOOKUP(A147,'GDP Per Capita'!$A$2:$C$211,3,FALSE)</f>
        <v>1</v>
      </c>
      <c r="D147" s="8">
        <v>75.725949999999997</v>
      </c>
      <c r="E147" s="8">
        <v>74.553160000000005</v>
      </c>
      <c r="F147" s="8">
        <v>73.304299999999998</v>
      </c>
      <c r="G147" s="8">
        <v>73.244770000000003</v>
      </c>
      <c r="H147" s="8"/>
      <c r="I147" s="8">
        <v>74.207045000000008</v>
      </c>
    </row>
    <row r="148" spans="1:9" x14ac:dyDescent="0.25">
      <c r="A148" s="6" t="s">
        <v>183</v>
      </c>
      <c r="B148" s="6" t="s">
        <v>97</v>
      </c>
      <c r="C148" s="6">
        <f>VLOOKUP(A148,'GDP Per Capita'!$A$2:$C$211,3,FALSE)</f>
        <v>1</v>
      </c>
      <c r="D148" s="8"/>
      <c r="E148" s="8">
        <v>48.944519999999997</v>
      </c>
      <c r="F148" s="8"/>
      <c r="G148" s="8"/>
      <c r="H148" s="8"/>
      <c r="I148" s="8">
        <v>48.944519999999997</v>
      </c>
    </row>
    <row r="149" spans="1:9" x14ac:dyDescent="0.25">
      <c r="A149" s="6" t="s">
        <v>128</v>
      </c>
      <c r="B149" s="6" t="s">
        <v>281</v>
      </c>
      <c r="C149" s="6">
        <f>VLOOKUP(A149,'GDP Per Capita'!$A$2:$C$211,3,FALSE)</f>
        <v>1</v>
      </c>
      <c r="D149" s="8">
        <v>85.971040000000002</v>
      </c>
      <c r="E149" s="8">
        <v>85.507559999999998</v>
      </c>
      <c r="F149" s="8">
        <v>85.517759999999996</v>
      </c>
      <c r="G149" s="8"/>
      <c r="H149" s="8"/>
      <c r="I149" s="8">
        <v>85.665453333333332</v>
      </c>
    </row>
    <row r="150" spans="1:9" x14ac:dyDescent="0.25">
      <c r="A150" s="6" t="s">
        <v>30</v>
      </c>
      <c r="B150" s="6" t="s">
        <v>272</v>
      </c>
      <c r="C150" s="6">
        <f>VLOOKUP(A150,'GDP Per Capita'!$A$2:$C$211,3,FALSE)</f>
        <v>1</v>
      </c>
      <c r="D150" s="8"/>
      <c r="E150" s="8"/>
      <c r="F150" s="8">
        <v>47.590879999999999</v>
      </c>
      <c r="G150" s="8"/>
      <c r="H150" s="8"/>
      <c r="I150" s="8">
        <v>47.590879999999999</v>
      </c>
    </row>
    <row r="151" spans="1:9" x14ac:dyDescent="0.25">
      <c r="A151" s="6" t="s">
        <v>28</v>
      </c>
      <c r="B151" s="6" t="s">
        <v>68</v>
      </c>
      <c r="C151" s="6">
        <f>VLOOKUP(A151,'GDP Per Capita'!$A$2:$C$211,3,FALSE)</f>
        <v>1</v>
      </c>
      <c r="D151" s="8"/>
      <c r="E151" s="8">
        <v>90.54401</v>
      </c>
      <c r="F151" s="8"/>
      <c r="G151" s="8">
        <v>71.926609999999997</v>
      </c>
      <c r="H151" s="8"/>
      <c r="I151" s="8">
        <v>81.235309999999998</v>
      </c>
    </row>
  </sheetData>
  <autoFilter ref="A1:I151" xr:uid="{7EBA8D43-49D5-44E4-B56B-25F294BE9840}"/>
  <phoneticPr fontId="10"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FA171-F3A7-48D0-A05D-F16805C0D8B8}">
  <dimension ref="A1:J157"/>
  <sheetViews>
    <sheetView showGridLines="0" workbookViewId="0">
      <selection activeCell="E8" sqref="E8"/>
    </sheetView>
  </sheetViews>
  <sheetFormatPr defaultRowHeight="15" x14ac:dyDescent="0.25"/>
  <cols>
    <col min="1" max="1" width="46.85546875" style="6" bestFit="1" customWidth="1"/>
    <col min="2" max="2" width="14.140625" style="6" bestFit="1" customWidth="1"/>
    <col min="3" max="3" width="14.42578125" style="6" bestFit="1" customWidth="1"/>
    <col min="4" max="8" width="9.42578125" style="6" bestFit="1" customWidth="1"/>
    <col min="9" max="9" width="15.140625" style="6" bestFit="1" customWidth="1"/>
    <col min="10" max="10" width="8.7109375" style="6"/>
  </cols>
  <sheetData>
    <row r="1" spans="1:9" ht="16.5" thickBot="1" x14ac:dyDescent="0.3">
      <c r="A1" s="1" t="s">
        <v>245</v>
      </c>
      <c r="B1" s="1" t="s">
        <v>105</v>
      </c>
      <c r="C1" s="1" t="s">
        <v>426</v>
      </c>
      <c r="D1" s="1" t="s">
        <v>482</v>
      </c>
      <c r="E1" s="1" t="s">
        <v>483</v>
      </c>
      <c r="F1" s="1" t="s">
        <v>484</v>
      </c>
      <c r="G1" s="1" t="s">
        <v>485</v>
      </c>
      <c r="H1" s="1" t="s">
        <v>486</v>
      </c>
      <c r="I1" s="1" t="s">
        <v>487</v>
      </c>
    </row>
    <row r="2" spans="1:9" x14ac:dyDescent="0.25">
      <c r="A2" s="6" t="s">
        <v>300</v>
      </c>
      <c r="B2" s="6" t="s">
        <v>211</v>
      </c>
      <c r="C2" s="6">
        <f>VLOOKUP(A2,'GDP Per Capita'!$A$2:$C$211,3,FALSE)</f>
        <v>2</v>
      </c>
      <c r="D2" s="8">
        <v>16.405420303344702</v>
      </c>
      <c r="E2" s="8">
        <v>15.2717695236206</v>
      </c>
      <c r="F2" s="8">
        <v>15.599209785461399</v>
      </c>
      <c r="G2" s="8"/>
      <c r="H2" s="8"/>
      <c r="I2" s="8">
        <v>15.7587998708089</v>
      </c>
    </row>
    <row r="3" spans="1:9" x14ac:dyDescent="0.25">
      <c r="A3" s="6" t="s">
        <v>10</v>
      </c>
      <c r="B3" s="6" t="s">
        <v>345</v>
      </c>
      <c r="C3" s="6">
        <f>VLOOKUP(A3,'GDP Per Capita'!$A$2:$C$211,3,FALSE)</f>
        <v>1</v>
      </c>
      <c r="D3" s="8">
        <v>8.2306804656982404</v>
      </c>
      <c r="E3" s="8"/>
      <c r="F3" s="8"/>
      <c r="G3" s="8"/>
      <c r="H3" s="8">
        <v>9.6864204406738299</v>
      </c>
      <c r="I3" s="8">
        <v>8.9585504531860352</v>
      </c>
    </row>
    <row r="4" spans="1:9" x14ac:dyDescent="0.25">
      <c r="A4" s="6" t="s">
        <v>188</v>
      </c>
      <c r="B4" s="6" t="s">
        <v>166</v>
      </c>
      <c r="C4" s="6">
        <f>VLOOKUP(A4,'GDP Per Capita'!$A$2:$C$211,3,FALSE)</f>
        <v>1</v>
      </c>
      <c r="D4" s="8"/>
      <c r="E4" s="8">
        <v>8.40093994140625</v>
      </c>
      <c r="F4" s="8">
        <v>9.3362598419189506</v>
      </c>
      <c r="G4" s="8"/>
      <c r="H4" s="8"/>
      <c r="I4" s="8">
        <v>8.8685998916626012</v>
      </c>
    </row>
    <row r="5" spans="1:9" x14ac:dyDescent="0.25">
      <c r="A5" s="6" t="s">
        <v>117</v>
      </c>
      <c r="B5" s="6" t="s">
        <v>406</v>
      </c>
      <c r="C5" s="6">
        <f>VLOOKUP(A5,'GDP Per Capita'!$A$2:$C$211,3,FALSE)</f>
        <v>1</v>
      </c>
      <c r="D5" s="8">
        <v>65.782966613769503</v>
      </c>
      <c r="E5" s="8">
        <v>62.007621765136697</v>
      </c>
      <c r="F5" s="8">
        <v>58.381851196289098</v>
      </c>
      <c r="G5" s="8">
        <v>57.375259399414098</v>
      </c>
      <c r="H5" s="8">
        <v>54.961330413818402</v>
      </c>
      <c r="I5" s="8">
        <v>59.701805877685558</v>
      </c>
    </row>
    <row r="6" spans="1:9" x14ac:dyDescent="0.25">
      <c r="A6" s="6" t="s">
        <v>124</v>
      </c>
      <c r="B6" s="6" t="s">
        <v>55</v>
      </c>
      <c r="C6" s="6">
        <f>VLOOKUP(A6,'GDP Per Capita'!$A$2:$C$211,3,FALSE)</f>
        <v>1</v>
      </c>
      <c r="D6" s="8">
        <v>80.995811462402301</v>
      </c>
      <c r="E6" s="8">
        <v>84.001998901367202</v>
      </c>
      <c r="F6" s="8">
        <v>87.213447570800795</v>
      </c>
      <c r="G6" s="8">
        <v>89.958518981933594</v>
      </c>
      <c r="H6" s="8">
        <v>91.600601196289105</v>
      </c>
      <c r="I6" s="8">
        <v>86.754075622558602</v>
      </c>
    </row>
    <row r="7" spans="1:9" x14ac:dyDescent="0.25">
      <c r="A7" s="6" t="s">
        <v>203</v>
      </c>
      <c r="B7" s="6" t="s">
        <v>400</v>
      </c>
      <c r="C7" s="6">
        <f>VLOOKUP(A7,'GDP Per Capita'!$A$2:$C$211,3,FALSE)</f>
        <v>1</v>
      </c>
      <c r="D7" s="8">
        <v>47.082191467285199</v>
      </c>
      <c r="E7" s="8">
        <v>46.521800994872997</v>
      </c>
      <c r="F7" s="8">
        <v>51.080188751220703</v>
      </c>
      <c r="G7" s="8">
        <v>52.251529693603501</v>
      </c>
      <c r="H7" s="8">
        <v>54.570480346679702</v>
      </c>
      <c r="I7" s="8">
        <v>50.301238250732425</v>
      </c>
    </row>
    <row r="8" spans="1:9" x14ac:dyDescent="0.25">
      <c r="A8" s="6" t="s">
        <v>37</v>
      </c>
      <c r="B8" s="6" t="s">
        <v>320</v>
      </c>
      <c r="C8" s="6">
        <f>VLOOKUP(A8,'GDP Per Capita'!$A$2:$C$211,3,FALSE)</f>
        <v>2</v>
      </c>
      <c r="D8" s="8"/>
      <c r="E8" s="8">
        <v>118.61086273193401</v>
      </c>
      <c r="F8" s="8">
        <v>120.965713500977</v>
      </c>
      <c r="G8" s="8">
        <v>113.14215850830099</v>
      </c>
      <c r="H8" s="8">
        <v>107.808052062988</v>
      </c>
      <c r="I8" s="8">
        <v>115.13169670105</v>
      </c>
    </row>
    <row r="9" spans="1:9" x14ac:dyDescent="0.25">
      <c r="A9" s="6" t="s">
        <v>85</v>
      </c>
      <c r="B9" s="6" t="s">
        <v>252</v>
      </c>
      <c r="C9" s="6">
        <f>VLOOKUP(A9,'GDP Per Capita'!$A$2:$C$211,3,FALSE)</f>
        <v>2</v>
      </c>
      <c r="D9" s="8">
        <v>79.158699035644503</v>
      </c>
      <c r="E9" s="8">
        <v>80.719421386718807</v>
      </c>
      <c r="F9" s="8">
        <v>83.454948425292997</v>
      </c>
      <c r="G9" s="8">
        <v>85.057136535644503</v>
      </c>
      <c r="H9" s="8">
        <v>86.688346862792997</v>
      </c>
      <c r="I9" s="8">
        <v>83.015710449218744</v>
      </c>
    </row>
    <row r="10" spans="1:9" x14ac:dyDescent="0.25">
      <c r="A10" s="6" t="s">
        <v>269</v>
      </c>
      <c r="B10" s="6" t="s">
        <v>334</v>
      </c>
      <c r="C10" s="6">
        <f>VLOOKUP(A10,'GDP Per Capita'!$A$2:$C$211,3,FALSE)</f>
        <v>1</v>
      </c>
      <c r="D10" s="8">
        <v>23.159730911254901</v>
      </c>
      <c r="E10" s="8">
        <v>25.483200073242202</v>
      </c>
      <c r="F10" s="8">
        <v>25.926420211791999</v>
      </c>
      <c r="G10" s="8">
        <v>27.067409515380898</v>
      </c>
      <c r="H10" s="8">
        <v>27.708499908447301</v>
      </c>
      <c r="I10" s="8">
        <v>25.869052124023462</v>
      </c>
    </row>
    <row r="11" spans="1:9" x14ac:dyDescent="0.25">
      <c r="A11" s="6" t="s">
        <v>387</v>
      </c>
      <c r="B11" s="6" t="s">
        <v>19</v>
      </c>
      <c r="C11" s="6">
        <f>VLOOKUP(A11,'GDP Per Capita'!$A$2:$C$211,3,FALSE)</f>
        <v>1</v>
      </c>
      <c r="D11" s="8">
        <v>4.5462498664856001</v>
      </c>
      <c r="E11" s="8">
        <v>5.1330399513244602</v>
      </c>
      <c r="F11" s="8">
        <v>3.68108010292053</v>
      </c>
      <c r="G11" s="8">
        <v>3.9179699420928999</v>
      </c>
      <c r="H11" s="8">
        <v>4.0576601028442401</v>
      </c>
      <c r="I11" s="8">
        <v>4.2671999931335467</v>
      </c>
    </row>
    <row r="12" spans="1:9" x14ac:dyDescent="0.25">
      <c r="A12" s="6" t="s">
        <v>226</v>
      </c>
      <c r="B12" s="6" t="s">
        <v>392</v>
      </c>
      <c r="C12" s="6">
        <f>VLOOKUP(A12,'GDP Per Capita'!$A$2:$C$211,3,FALSE)</f>
        <v>2</v>
      </c>
      <c r="D12" s="8">
        <v>72.997398376464801</v>
      </c>
      <c r="E12" s="8">
        <v>74.559761047363295</v>
      </c>
      <c r="F12" s="8">
        <v>75.890640258789105</v>
      </c>
      <c r="G12" s="8">
        <v>79.661727905273395</v>
      </c>
      <c r="H12" s="8">
        <v>78.901168823242202</v>
      </c>
      <c r="I12" s="8">
        <v>76.402139282226557</v>
      </c>
    </row>
    <row r="13" spans="1:9" x14ac:dyDescent="0.25">
      <c r="A13" s="6" t="s">
        <v>422</v>
      </c>
      <c r="B13" s="6" t="s">
        <v>162</v>
      </c>
      <c r="C13" s="6">
        <f>VLOOKUP(A13,'GDP Per Capita'!$A$2:$C$211,3,FALSE)</f>
        <v>1</v>
      </c>
      <c r="D13" s="8">
        <v>15.953519821166999</v>
      </c>
      <c r="E13" s="8">
        <v>13.553429603576699</v>
      </c>
      <c r="F13" s="8">
        <v>12.949399948120099</v>
      </c>
      <c r="G13" s="8">
        <v>12.2741403579712</v>
      </c>
      <c r="H13" s="8">
        <v>12.5169897079468</v>
      </c>
      <c r="I13" s="8">
        <v>13.44949588775636</v>
      </c>
    </row>
    <row r="14" spans="1:9" x14ac:dyDescent="0.25">
      <c r="A14" s="6" t="s">
        <v>35</v>
      </c>
      <c r="B14" s="6" t="s">
        <v>311</v>
      </c>
      <c r="C14" s="6">
        <f>VLOOKUP(A14,'GDP Per Capita'!$A$2:$C$211,3,FALSE)</f>
        <v>1</v>
      </c>
      <c r="D14" s="8">
        <v>5.0769701004028303</v>
      </c>
      <c r="E14" s="8">
        <v>5.0638298988342303</v>
      </c>
      <c r="F14" s="8">
        <v>5.5619602203369096</v>
      </c>
      <c r="G14" s="8">
        <v>6.0033998489379901</v>
      </c>
      <c r="H14" s="8">
        <v>6.50187015533447</v>
      </c>
      <c r="I14" s="8">
        <v>5.6416060447692864</v>
      </c>
    </row>
    <row r="15" spans="1:9" x14ac:dyDescent="0.25">
      <c r="A15" s="6" t="s">
        <v>340</v>
      </c>
      <c r="B15" s="6" t="s">
        <v>138</v>
      </c>
      <c r="C15" s="6">
        <f>VLOOKUP(A15,'GDP Per Capita'!$A$2:$C$211,3,FALSE)</f>
        <v>1</v>
      </c>
      <c r="D15" s="8">
        <v>13.8650798797607</v>
      </c>
      <c r="E15" s="8">
        <v>13.7874097824097</v>
      </c>
      <c r="F15" s="8">
        <v>17.8743591308594</v>
      </c>
      <c r="G15" s="8">
        <v>18.151460647583001</v>
      </c>
      <c r="H15" s="8">
        <v>20.565069198608398</v>
      </c>
      <c r="I15" s="8">
        <v>16.848675727844238</v>
      </c>
    </row>
    <row r="16" spans="1:9" x14ac:dyDescent="0.25">
      <c r="A16" s="6" t="s">
        <v>413</v>
      </c>
      <c r="B16" s="6" t="s">
        <v>45</v>
      </c>
      <c r="C16" s="6">
        <f>VLOOKUP(A16,'GDP Per Capita'!$A$2:$C$211,3,FALSE)</f>
        <v>1</v>
      </c>
      <c r="D16" s="8">
        <v>67.563560485839801</v>
      </c>
      <c r="E16" s="8">
        <v>70.301536560058594</v>
      </c>
      <c r="F16" s="8">
        <v>71.245742797851605</v>
      </c>
      <c r="G16" s="8">
        <v>71.030662536621094</v>
      </c>
      <c r="H16" s="8">
        <v>71.521522521972699</v>
      </c>
      <c r="I16" s="8">
        <v>70.332604980468759</v>
      </c>
    </row>
    <row r="17" spans="1:9" x14ac:dyDescent="0.25">
      <c r="A17" s="6" t="s">
        <v>233</v>
      </c>
      <c r="B17" s="6" t="s">
        <v>306</v>
      </c>
      <c r="C17" s="6">
        <f>VLOOKUP(A17,'GDP Per Capita'!$A$2:$C$211,3,FALSE)</f>
        <v>1</v>
      </c>
      <c r="D17" s="8">
        <v>41.329238891601598</v>
      </c>
      <c r="E17" s="8">
        <v>43.275749206542997</v>
      </c>
      <c r="F17" s="8">
        <v>46.566139221191399</v>
      </c>
      <c r="G17" s="8">
        <v>47.145881652832003</v>
      </c>
      <c r="H17" s="8">
        <v>50.481899261474602</v>
      </c>
      <c r="I17" s="8">
        <v>45.75978164672852</v>
      </c>
    </row>
    <row r="18" spans="1:9" x14ac:dyDescent="0.25">
      <c r="A18" s="6" t="s">
        <v>65</v>
      </c>
      <c r="B18" s="6" t="s">
        <v>153</v>
      </c>
      <c r="C18" s="6">
        <f>VLOOKUP(A18,'GDP Per Capita'!$A$2:$C$211,3,FALSE)</f>
        <v>1</v>
      </c>
      <c r="D18" s="8">
        <v>49.206981658935497</v>
      </c>
      <c r="E18" s="8">
        <v>50.185989379882798</v>
      </c>
      <c r="F18" s="8">
        <v>50.782569885253899</v>
      </c>
      <c r="G18" s="8">
        <v>47.829631805419901</v>
      </c>
      <c r="H18" s="8">
        <v>43.459121704101598</v>
      </c>
      <c r="I18" s="8">
        <v>48.29285888671874</v>
      </c>
    </row>
    <row r="19" spans="1:9" x14ac:dyDescent="0.25">
      <c r="A19" s="6" t="s">
        <v>58</v>
      </c>
      <c r="B19" s="6" t="s">
        <v>107</v>
      </c>
      <c r="C19" s="6">
        <f>VLOOKUP(A19,'GDP Per Capita'!$A$2:$C$211,3,FALSE)</f>
        <v>1</v>
      </c>
      <c r="D19" s="8">
        <v>91.500160217285199</v>
      </c>
      <c r="E19" s="8">
        <v>89.567161560058594</v>
      </c>
      <c r="F19" s="8">
        <v>88.184577941894503</v>
      </c>
      <c r="G19" s="8">
        <v>88.451431274414105</v>
      </c>
      <c r="H19" s="8">
        <v>87.429092407226605</v>
      </c>
      <c r="I19" s="8">
        <v>89.026484680175798</v>
      </c>
    </row>
    <row r="20" spans="1:9" x14ac:dyDescent="0.25">
      <c r="A20" s="6" t="s">
        <v>290</v>
      </c>
      <c r="B20" s="6" t="s">
        <v>214</v>
      </c>
      <c r="C20" s="6">
        <f>VLOOKUP(A20,'GDP Per Capita'!$A$2:$C$211,3,FALSE)</f>
        <v>1</v>
      </c>
      <c r="D20" s="8">
        <v>24.0041103363037</v>
      </c>
      <c r="E20" s="8">
        <v>23.253669738769499</v>
      </c>
      <c r="F20" s="8">
        <v>24.214109420776399</v>
      </c>
      <c r="G20" s="8">
        <v>24.656639099121101</v>
      </c>
      <c r="H20" s="8">
        <v>24.540840148925799</v>
      </c>
      <c r="I20" s="8">
        <v>24.133873748779301</v>
      </c>
    </row>
    <row r="21" spans="1:9" x14ac:dyDescent="0.25">
      <c r="A21" s="6" t="s">
        <v>390</v>
      </c>
      <c r="B21" s="6" t="s">
        <v>358</v>
      </c>
      <c r="C21" s="6">
        <f>VLOOKUP(A21,'GDP Per Capita'!$A$2:$C$211,3,FALSE)</f>
        <v>3</v>
      </c>
      <c r="D21" s="8">
        <v>28.2364902496338</v>
      </c>
      <c r="E21" s="8">
        <v>25.1421203613281</v>
      </c>
      <c r="F21" s="8"/>
      <c r="G21" s="8">
        <v>17.833549499511701</v>
      </c>
      <c r="H21" s="8">
        <v>19.027259826660199</v>
      </c>
      <c r="I21" s="8">
        <v>22.559854984283451</v>
      </c>
    </row>
    <row r="22" spans="1:9" x14ac:dyDescent="0.25">
      <c r="A22" s="6" t="s">
        <v>83</v>
      </c>
      <c r="B22" s="6" t="s">
        <v>9</v>
      </c>
      <c r="C22" s="6">
        <f>VLOOKUP(A22,'GDP Per Capita'!$A$2:$C$211,3,FALSE)</f>
        <v>1</v>
      </c>
      <c r="D22" s="8">
        <v>50.176448822021499</v>
      </c>
      <c r="E22" s="8">
        <v>51.320041656494098</v>
      </c>
      <c r="F22" s="8">
        <v>50.734489440917997</v>
      </c>
      <c r="G22" s="8">
        <v>51.570709228515597</v>
      </c>
      <c r="H22" s="8">
        <v>53.257350921630902</v>
      </c>
      <c r="I22" s="8">
        <v>51.411808013916016</v>
      </c>
    </row>
    <row r="23" spans="1:9" x14ac:dyDescent="0.25">
      <c r="A23" s="6" t="s">
        <v>297</v>
      </c>
      <c r="B23" s="6" t="s">
        <v>125</v>
      </c>
      <c r="C23" s="6">
        <f>VLOOKUP(A23,'GDP Per Capita'!$A$2:$C$211,3,FALSE)</f>
        <v>2</v>
      </c>
      <c r="D23" s="8">
        <v>32.020420074462898</v>
      </c>
      <c r="E23" s="8">
        <v>31.300590515136701</v>
      </c>
      <c r="F23" s="8">
        <v>31.924150466918899</v>
      </c>
      <c r="G23" s="8">
        <v>33.5649604797363</v>
      </c>
      <c r="H23" s="8">
        <v>31.211799621581999</v>
      </c>
      <c r="I23" s="8">
        <v>32.004384231567357</v>
      </c>
    </row>
    <row r="24" spans="1:9" x14ac:dyDescent="0.25">
      <c r="A24" s="6" t="s">
        <v>155</v>
      </c>
      <c r="B24" s="6" t="s">
        <v>76</v>
      </c>
      <c r="C24" s="6">
        <f>VLOOKUP(A24,'GDP Per Capita'!$A$2:$C$211,3,FALSE)</f>
        <v>1</v>
      </c>
      <c r="D24" s="8"/>
      <c r="E24" s="8">
        <v>14.1241397857666</v>
      </c>
      <c r="F24" s="8"/>
      <c r="G24" s="8">
        <v>14.781609535217299</v>
      </c>
      <c r="H24" s="8">
        <v>15.5545101165771</v>
      </c>
      <c r="I24" s="8">
        <v>14.820086479186999</v>
      </c>
    </row>
    <row r="25" spans="1:9" x14ac:dyDescent="0.25">
      <c r="A25" s="6" t="s">
        <v>365</v>
      </c>
      <c r="B25" s="6" t="s">
        <v>71</v>
      </c>
      <c r="C25" s="6">
        <f>VLOOKUP(A25,'GDP Per Capita'!$A$2:$C$211,3,FALSE)</f>
        <v>1</v>
      </c>
      <c r="D25" s="8">
        <v>27.307310104370099</v>
      </c>
      <c r="E25" s="8">
        <v>30.2393398284912</v>
      </c>
      <c r="F25" s="8">
        <v>25.9108695983887</v>
      </c>
      <c r="G25" s="8">
        <v>24.859970092773398</v>
      </c>
      <c r="H25" s="8">
        <v>26.717119216918899</v>
      </c>
      <c r="I25" s="8">
        <v>27.006921768188459</v>
      </c>
    </row>
    <row r="26" spans="1:9" x14ac:dyDescent="0.25">
      <c r="A26" s="6" t="s">
        <v>205</v>
      </c>
      <c r="B26" s="6" t="s">
        <v>244</v>
      </c>
      <c r="C26" s="6">
        <f>VLOOKUP(A26,'GDP Per Capita'!$A$2:$C$211,3,FALSE)</f>
        <v>2</v>
      </c>
      <c r="D26" s="8">
        <v>65.612907409667997</v>
      </c>
      <c r="E26" s="8">
        <v>64.786956787109403</v>
      </c>
      <c r="F26" s="8">
        <v>66.439178466796903</v>
      </c>
      <c r="G26" s="8">
        <v>68.922508239746094</v>
      </c>
      <c r="H26" s="8">
        <v>70.113021850585895</v>
      </c>
      <c r="I26" s="8">
        <v>67.174914550781267</v>
      </c>
    </row>
    <row r="27" spans="1:9" x14ac:dyDescent="0.25">
      <c r="A27" s="6" t="s">
        <v>54</v>
      </c>
      <c r="B27" s="6" t="s">
        <v>92</v>
      </c>
      <c r="C27" s="6">
        <f>VLOOKUP(A27,'GDP Per Capita'!$A$2:$C$211,3,FALSE)</f>
        <v>3</v>
      </c>
      <c r="D27" s="8">
        <v>57.229721069335902</v>
      </c>
      <c r="E27" s="8">
        <v>57.707351684570298</v>
      </c>
      <c r="F27" s="8">
        <v>58.046951293945298</v>
      </c>
      <c r="G27" s="8">
        <v>59.56298828125</v>
      </c>
      <c r="H27" s="8">
        <v>61.377449035644503</v>
      </c>
      <c r="I27" s="8">
        <v>58.784892272949193</v>
      </c>
    </row>
    <row r="28" spans="1:9" x14ac:dyDescent="0.25">
      <c r="A28" s="6" t="s">
        <v>4</v>
      </c>
      <c r="B28" s="6" t="s">
        <v>262</v>
      </c>
      <c r="C28" s="6">
        <f>VLOOKUP(A28,'GDP Per Capita'!$A$2:$C$211,3,FALSE)</f>
        <v>1</v>
      </c>
      <c r="D28" s="8">
        <v>82.846382141113295</v>
      </c>
      <c r="E28" s="8">
        <v>85.2667236328125</v>
      </c>
      <c r="F28" s="8">
        <v>87.188140869140597</v>
      </c>
      <c r="G28" s="8">
        <v>88.464416503906307</v>
      </c>
      <c r="H28" s="8">
        <v>90.896308898925795</v>
      </c>
      <c r="I28" s="8">
        <v>86.932394409179693</v>
      </c>
    </row>
    <row r="29" spans="1:9" x14ac:dyDescent="0.25">
      <c r="A29" s="6" t="s">
        <v>347</v>
      </c>
      <c r="B29" s="6" t="s">
        <v>12</v>
      </c>
      <c r="C29" s="6">
        <f>VLOOKUP(A29,'GDP Per Capita'!$A$2:$C$211,3,FALSE)</f>
        <v>1</v>
      </c>
      <c r="D29" s="8">
        <v>42.430728912353501</v>
      </c>
      <c r="E29" s="8">
        <v>46.040428161621101</v>
      </c>
      <c r="F29" s="8">
        <v>48.019020080566399</v>
      </c>
      <c r="G29" s="8">
        <v>49.0732612609863</v>
      </c>
      <c r="H29" s="8">
        <v>50.604438781738303</v>
      </c>
      <c r="I29" s="8">
        <v>47.233575439453126</v>
      </c>
    </row>
    <row r="30" spans="1:9" x14ac:dyDescent="0.25">
      <c r="A30" s="6" t="s">
        <v>389</v>
      </c>
      <c r="B30" s="6" t="s">
        <v>259</v>
      </c>
      <c r="C30" s="6">
        <f>VLOOKUP(A30,'GDP Per Capita'!$A$2:$C$211,3,FALSE)</f>
        <v>1</v>
      </c>
      <c r="D30" s="8">
        <v>8.3151903152465803</v>
      </c>
      <c r="E30" s="8">
        <v>8.7943801879882795</v>
      </c>
      <c r="F30" s="8">
        <v>8.9492502212524396</v>
      </c>
      <c r="G30" s="8">
        <v>9.34136962890625</v>
      </c>
      <c r="H30" s="8"/>
      <c r="I30" s="8">
        <v>8.8500475883483869</v>
      </c>
    </row>
    <row r="31" spans="1:9" x14ac:dyDescent="0.25">
      <c r="A31" s="6" t="s">
        <v>279</v>
      </c>
      <c r="B31" s="6" t="s">
        <v>2</v>
      </c>
      <c r="C31" s="6">
        <f>VLOOKUP(A31,'GDP Per Capita'!$A$2:$C$211,3,FALSE)</f>
        <v>1</v>
      </c>
      <c r="D31" s="8">
        <v>16.280870437622099</v>
      </c>
      <c r="E31" s="8">
        <v>16.9623908996582</v>
      </c>
      <c r="F31" s="8">
        <v>12.4775295257568</v>
      </c>
      <c r="G31" s="8">
        <v>12.760250091552701</v>
      </c>
      <c r="H31" s="8">
        <v>14.267270088195801</v>
      </c>
      <c r="I31" s="8">
        <v>14.54966220855712</v>
      </c>
    </row>
    <row r="32" spans="1:9" x14ac:dyDescent="0.25">
      <c r="A32" s="6" t="s">
        <v>249</v>
      </c>
      <c r="B32" s="6" t="s">
        <v>364</v>
      </c>
      <c r="C32" s="6">
        <f>VLOOKUP(A32,'GDP Per Capita'!$A$2:$C$211,3,FALSE)</f>
        <v>1</v>
      </c>
      <c r="D32" s="8"/>
      <c r="E32" s="8"/>
      <c r="F32" s="8">
        <v>6.6033401489257804</v>
      </c>
      <c r="G32" s="8"/>
      <c r="H32" s="8"/>
      <c r="I32" s="8">
        <v>6.6033401489257804</v>
      </c>
    </row>
    <row r="33" spans="1:9" x14ac:dyDescent="0.25">
      <c r="A33" s="6" t="s">
        <v>280</v>
      </c>
      <c r="B33" s="6" t="s">
        <v>179</v>
      </c>
      <c r="C33" s="6">
        <f>VLOOKUP(A33,'GDP Per Capita'!$A$2:$C$211,3,FALSE)</f>
        <v>1</v>
      </c>
      <c r="D33" s="8"/>
      <c r="E33" s="8"/>
      <c r="F33" s="8"/>
      <c r="G33" s="8">
        <v>12.6668796539307</v>
      </c>
      <c r="H33" s="8"/>
      <c r="I33" s="8">
        <v>12.6668796539307</v>
      </c>
    </row>
    <row r="34" spans="1:9" x14ac:dyDescent="0.25">
      <c r="A34" s="6" t="s">
        <v>176</v>
      </c>
      <c r="B34" s="6" t="s">
        <v>38</v>
      </c>
      <c r="C34" s="6">
        <f>VLOOKUP(A34,'GDP Per Capita'!$A$2:$C$211,3,FALSE)</f>
        <v>1</v>
      </c>
      <c r="D34" s="8">
        <v>51.4163818359375</v>
      </c>
      <c r="E34" s="8">
        <v>53.282138824462898</v>
      </c>
      <c r="F34" s="8">
        <v>55.484249114990199</v>
      </c>
      <c r="G34" s="8">
        <v>56.434028625488303</v>
      </c>
      <c r="H34" s="8">
        <v>55.327491760253899</v>
      </c>
      <c r="I34" s="8">
        <v>54.388858032226565</v>
      </c>
    </row>
    <row r="35" spans="1:9" x14ac:dyDescent="0.25">
      <c r="A35" s="6" t="s">
        <v>253</v>
      </c>
      <c r="B35" s="6" t="s">
        <v>398</v>
      </c>
      <c r="C35" s="6">
        <f>VLOOKUP(A35,'GDP Per Capita'!$A$2:$C$211,3,FALSE)</f>
        <v>1</v>
      </c>
      <c r="D35" s="8">
        <v>8.9947795867919904</v>
      </c>
      <c r="E35" s="8"/>
      <c r="F35" s="8"/>
      <c r="G35" s="8"/>
      <c r="H35" s="8"/>
      <c r="I35" s="8">
        <v>8.9947795867919904</v>
      </c>
    </row>
    <row r="36" spans="1:9" x14ac:dyDescent="0.25">
      <c r="A36" s="6" t="s">
        <v>95</v>
      </c>
      <c r="B36" s="6" t="s">
        <v>171</v>
      </c>
      <c r="C36" s="6">
        <f>VLOOKUP(A36,'GDP Per Capita'!$A$2:$C$211,3,FALSE)</f>
        <v>1</v>
      </c>
      <c r="D36" s="8">
        <v>23.9711608886719</v>
      </c>
      <c r="E36" s="8">
        <v>23.063060760498001</v>
      </c>
      <c r="F36" s="8">
        <v>24.005329132080099</v>
      </c>
      <c r="G36" s="8">
        <v>24.397699356079102</v>
      </c>
      <c r="H36" s="8">
        <v>23.616510391235401</v>
      </c>
      <c r="I36" s="8">
        <v>23.810752105712901</v>
      </c>
    </row>
    <row r="37" spans="1:9" x14ac:dyDescent="0.25">
      <c r="A37" s="6" t="s">
        <v>228</v>
      </c>
      <c r="B37" s="6" t="s">
        <v>11</v>
      </c>
      <c r="C37" s="6">
        <f>VLOOKUP(A37,'GDP Per Capita'!$A$2:$C$211,3,FALSE)</f>
        <v>1</v>
      </c>
      <c r="D37" s="8">
        <v>52.231170654296903</v>
      </c>
      <c r="E37" s="8">
        <v>53.0526313781738</v>
      </c>
      <c r="F37" s="8">
        <v>53.638698577880902</v>
      </c>
      <c r="G37" s="8">
        <v>56.527950286865199</v>
      </c>
      <c r="H37" s="8">
        <v>55.310100555419901</v>
      </c>
      <c r="I37" s="8">
        <v>54.152110290527347</v>
      </c>
    </row>
    <row r="38" spans="1:9" x14ac:dyDescent="0.25">
      <c r="A38" s="6" t="s">
        <v>219</v>
      </c>
      <c r="B38" s="6" t="s">
        <v>251</v>
      </c>
      <c r="C38" s="6">
        <f>VLOOKUP(A38,'GDP Per Capita'!$A$2:$C$211,3,FALSE)</f>
        <v>1</v>
      </c>
      <c r="D38" s="8">
        <v>40.960971832275398</v>
      </c>
      <c r="E38" s="8">
        <v>36.114200592041001</v>
      </c>
      <c r="F38" s="8">
        <v>34.039810180664098</v>
      </c>
      <c r="G38" s="8">
        <v>39.913139343261697</v>
      </c>
      <c r="H38" s="8">
        <v>41.379020690917997</v>
      </c>
      <c r="I38" s="8">
        <v>38.481428527832037</v>
      </c>
    </row>
    <row r="39" spans="1:9" x14ac:dyDescent="0.25">
      <c r="A39" s="6" t="s">
        <v>375</v>
      </c>
      <c r="B39" s="6" t="s">
        <v>394</v>
      </c>
      <c r="C39" s="6">
        <f>VLOOKUP(A39,'GDP Per Capita'!$A$2:$C$211,3,FALSE)</f>
        <v>3</v>
      </c>
      <c r="D39" s="8">
        <v>27.298999786376999</v>
      </c>
      <c r="E39" s="8">
        <v>25.851060867309599</v>
      </c>
      <c r="F39" s="8"/>
      <c r="G39" s="8"/>
      <c r="H39" s="8"/>
      <c r="I39" s="8">
        <v>26.575030326843297</v>
      </c>
    </row>
    <row r="40" spans="1:9" x14ac:dyDescent="0.25">
      <c r="A40" s="6" t="s">
        <v>154</v>
      </c>
      <c r="B40" s="6" t="s">
        <v>89</v>
      </c>
      <c r="C40" s="6">
        <f>VLOOKUP(A40,'GDP Per Capita'!$A$2:$C$211,3,FALSE)</f>
        <v>2</v>
      </c>
      <c r="D40" s="8">
        <v>53.1043510437012</v>
      </c>
      <c r="E40" s="8">
        <v>60.101230621337898</v>
      </c>
      <c r="F40" s="8">
        <v>67.171112060546903</v>
      </c>
      <c r="G40" s="8">
        <v>75.940811157226605</v>
      </c>
      <c r="H40" s="8">
        <v>81.337081909179702</v>
      </c>
      <c r="I40" s="8">
        <v>67.530917358398455</v>
      </c>
    </row>
    <row r="41" spans="1:9" x14ac:dyDescent="0.25">
      <c r="A41" s="6" t="s">
        <v>48</v>
      </c>
      <c r="B41" s="6" t="s">
        <v>411</v>
      </c>
      <c r="C41" s="6">
        <f>VLOOKUP(A41,'GDP Per Capita'!$A$2:$C$211,3,FALSE)</f>
        <v>1</v>
      </c>
      <c r="D41" s="8">
        <v>65.624099731445298</v>
      </c>
      <c r="E41" s="8">
        <v>64.481628417968807</v>
      </c>
      <c r="F41" s="8">
        <v>63.748130798339801</v>
      </c>
      <c r="G41" s="8">
        <v>64.078689575195298</v>
      </c>
      <c r="H41" s="8">
        <v>63.768768310546903</v>
      </c>
      <c r="I41" s="8">
        <v>64.340263366699219</v>
      </c>
    </row>
    <row r="42" spans="1:9" x14ac:dyDescent="0.25">
      <c r="A42" s="6" t="s">
        <v>230</v>
      </c>
      <c r="B42" s="6" t="s">
        <v>405</v>
      </c>
      <c r="C42" s="6">
        <f>VLOOKUP(A42,'GDP Per Capita'!$A$2:$C$211,3,FALSE)</f>
        <v>2</v>
      </c>
      <c r="D42" s="8">
        <v>65.50390625</v>
      </c>
      <c r="E42" s="8">
        <v>67.746871948242202</v>
      </c>
      <c r="F42" s="8">
        <v>69.580589294433594</v>
      </c>
      <c r="G42" s="8">
        <v>70.246650695800795</v>
      </c>
      <c r="H42" s="8">
        <v>70.342643737792997</v>
      </c>
      <c r="I42" s="8">
        <v>68.684132385253903</v>
      </c>
    </row>
    <row r="43" spans="1:9" x14ac:dyDescent="0.25">
      <c r="A43" s="6" t="s">
        <v>13</v>
      </c>
      <c r="B43" s="6" t="s">
        <v>293</v>
      </c>
      <c r="C43" s="6">
        <f>VLOOKUP(A43,'GDP Per Capita'!$A$2:$C$211,3,FALSE)</f>
        <v>2</v>
      </c>
      <c r="D43" s="8">
        <v>81.029083251953097</v>
      </c>
      <c r="E43" s="8">
        <v>82.129493713378906</v>
      </c>
      <c r="F43" s="8">
        <v>81.056747436523395</v>
      </c>
      <c r="G43" s="8">
        <v>80.616020202636705</v>
      </c>
      <c r="H43" s="8">
        <v>81.183349609375</v>
      </c>
      <c r="I43" s="8">
        <v>81.20293884277342</v>
      </c>
    </row>
    <row r="44" spans="1:9" x14ac:dyDescent="0.25">
      <c r="A44" s="6" t="s">
        <v>119</v>
      </c>
      <c r="B44" s="6" t="s">
        <v>302</v>
      </c>
      <c r="C44" s="6">
        <f>VLOOKUP(A44,'GDP Per Capita'!$A$2:$C$211,3,FALSE)</f>
        <v>1</v>
      </c>
      <c r="D44" s="8">
        <v>49.319271087646499</v>
      </c>
      <c r="E44" s="8">
        <v>51.747108459472699</v>
      </c>
      <c r="F44" s="8">
        <v>54.499000549316399</v>
      </c>
      <c r="G44" s="8">
        <v>59.9155883789063</v>
      </c>
      <c r="H44" s="8"/>
      <c r="I44" s="8">
        <v>53.870242118835478</v>
      </c>
    </row>
    <row r="45" spans="1:9" x14ac:dyDescent="0.25">
      <c r="A45" s="6" t="s">
        <v>397</v>
      </c>
      <c r="B45" s="6" t="s">
        <v>149</v>
      </c>
      <c r="C45" s="6">
        <f>VLOOKUP(A45,'GDP Per Capita'!$A$2:$C$211,3,FALSE)</f>
        <v>1</v>
      </c>
      <c r="D45" s="8">
        <v>34.481819152832003</v>
      </c>
      <c r="E45" s="8">
        <v>36.781318664550803</v>
      </c>
      <c r="F45" s="8">
        <v>42.628849029541001</v>
      </c>
      <c r="G45" s="8">
        <v>47.6468315124512</v>
      </c>
      <c r="H45" s="8">
        <v>51.365669250488303</v>
      </c>
      <c r="I45" s="8">
        <v>42.580897521972659</v>
      </c>
    </row>
    <row r="46" spans="1:9" x14ac:dyDescent="0.25">
      <c r="A46" s="6" t="s">
        <v>420</v>
      </c>
      <c r="B46" s="6" t="s">
        <v>352</v>
      </c>
      <c r="C46" s="6">
        <f>VLOOKUP(A46,'GDP Per Capita'!$A$2:$C$211,3,FALSE)</f>
        <v>1</v>
      </c>
      <c r="D46" s="8"/>
      <c r="E46" s="8">
        <v>44.8922309875488</v>
      </c>
      <c r="F46" s="8"/>
      <c r="G46" s="8"/>
      <c r="H46" s="8">
        <v>47.597770690917997</v>
      </c>
      <c r="I46" s="8">
        <v>46.245000839233398</v>
      </c>
    </row>
    <row r="47" spans="1:9" x14ac:dyDescent="0.25">
      <c r="A47" s="6" t="s">
        <v>234</v>
      </c>
      <c r="B47" s="6" t="s">
        <v>209</v>
      </c>
      <c r="C47" s="6">
        <f>VLOOKUP(A47,'GDP Per Capita'!$A$2:$C$211,3,FALSE)</f>
        <v>1</v>
      </c>
      <c r="D47" s="8">
        <v>31.068109512329102</v>
      </c>
      <c r="E47" s="8">
        <v>35.028129577636697</v>
      </c>
      <c r="F47" s="8">
        <v>33.858909606933601</v>
      </c>
      <c r="G47" s="8">
        <v>35.164520263671903</v>
      </c>
      <c r="H47" s="8">
        <v>38.904949188232401</v>
      </c>
      <c r="I47" s="8">
        <v>34.804923629760737</v>
      </c>
    </row>
    <row r="48" spans="1:9" x14ac:dyDescent="0.25">
      <c r="A48" s="6" t="s">
        <v>0</v>
      </c>
      <c r="B48" s="6" t="s">
        <v>114</v>
      </c>
      <c r="C48" s="6">
        <f>VLOOKUP(A48,'GDP Per Capita'!$A$2:$C$211,3,FALSE)</f>
        <v>1</v>
      </c>
      <c r="D48" s="8">
        <v>3.8500499725341801</v>
      </c>
      <c r="E48" s="8">
        <v>3.4765000343322798</v>
      </c>
      <c r="F48" s="8">
        <v>3.36256003379822</v>
      </c>
      <c r="G48" s="8"/>
      <c r="H48" s="8"/>
      <c r="I48" s="8">
        <v>3.5630366802215598</v>
      </c>
    </row>
    <row r="49" spans="1:9" x14ac:dyDescent="0.25">
      <c r="A49" s="6" t="s">
        <v>330</v>
      </c>
      <c r="B49" s="6" t="s">
        <v>408</v>
      </c>
      <c r="C49" s="6">
        <f>VLOOKUP(A49,'GDP Per Capita'!$A$2:$C$211,3,FALSE)</f>
        <v>2</v>
      </c>
      <c r="D49" s="8">
        <v>85.446273803710895</v>
      </c>
      <c r="E49" s="8">
        <v>85.611778259277301</v>
      </c>
      <c r="F49" s="8">
        <v>86.516082763671903</v>
      </c>
      <c r="G49" s="8">
        <v>88.853012084960895</v>
      </c>
      <c r="H49" s="8">
        <v>91.112571716308594</v>
      </c>
      <c r="I49" s="8">
        <v>87.507943725585918</v>
      </c>
    </row>
    <row r="50" spans="1:9" x14ac:dyDescent="0.25">
      <c r="A50" s="6" t="s">
        <v>421</v>
      </c>
      <c r="B50" s="6" t="s">
        <v>44</v>
      </c>
      <c r="C50" s="6">
        <f>VLOOKUP(A50,'GDP Per Capita'!$A$2:$C$211,3,FALSE)</f>
        <v>1</v>
      </c>
      <c r="D50" s="8">
        <v>73.307762145996094</v>
      </c>
      <c r="E50" s="8">
        <v>72.167617797851605</v>
      </c>
      <c r="F50" s="8">
        <v>71.390449523925795</v>
      </c>
      <c r="G50" s="8">
        <v>69.045921325683594</v>
      </c>
      <c r="H50" s="8">
        <v>70.365432739257798</v>
      </c>
      <c r="I50" s="8">
        <v>71.25543670654298</v>
      </c>
    </row>
    <row r="51" spans="1:9" x14ac:dyDescent="0.25">
      <c r="A51" s="6" t="s">
        <v>264</v>
      </c>
      <c r="B51" s="6" t="s">
        <v>145</v>
      </c>
      <c r="C51" s="6">
        <f>VLOOKUP(A51,'GDP Per Capita'!$A$2:$C$211,3,FALSE)</f>
        <v>1</v>
      </c>
      <c r="D51" s="8">
        <v>8.1053199768066406</v>
      </c>
      <c r="E51" s="8">
        <v>9.5847101211547905</v>
      </c>
      <c r="F51" s="8">
        <v>10.179080009460399</v>
      </c>
      <c r="G51" s="8">
        <v>10.488169670105</v>
      </c>
      <c r="H51" s="8">
        <v>10.4265699386597</v>
      </c>
      <c r="I51" s="8">
        <v>9.7567699432373072</v>
      </c>
    </row>
    <row r="52" spans="1:9" x14ac:dyDescent="0.25">
      <c r="A52" s="6" t="s">
        <v>29</v>
      </c>
      <c r="B52" s="6" t="s">
        <v>148</v>
      </c>
      <c r="C52" s="6">
        <f>VLOOKUP(A52,'GDP Per Capita'!$A$2:$C$211,3,FALSE)</f>
        <v>2</v>
      </c>
      <c r="D52" s="8">
        <v>88.881660461425795</v>
      </c>
      <c r="E52" s="8">
        <v>87.679870605468807</v>
      </c>
      <c r="F52" s="8">
        <v>86.978523254394503</v>
      </c>
      <c r="G52" s="8">
        <v>88.197830200195298</v>
      </c>
      <c r="H52" s="8">
        <v>90.261756896972699</v>
      </c>
      <c r="I52" s="8">
        <v>88.399928283691423</v>
      </c>
    </row>
    <row r="53" spans="1:9" x14ac:dyDescent="0.25">
      <c r="A53" s="6" t="s">
        <v>348</v>
      </c>
      <c r="B53" s="6" t="s">
        <v>204</v>
      </c>
      <c r="C53" s="6">
        <f>VLOOKUP(A53,'GDP Per Capita'!$A$2:$C$211,3,FALSE)</f>
        <v>2</v>
      </c>
      <c r="D53" s="8">
        <v>61.5104789733887</v>
      </c>
      <c r="E53" s="8">
        <v>62.785930633544901</v>
      </c>
      <c r="F53" s="8">
        <v>64.727676391601605</v>
      </c>
      <c r="G53" s="8">
        <v>65.802230834960895</v>
      </c>
      <c r="H53" s="8">
        <v>67.543518066406307</v>
      </c>
      <c r="I53" s="8">
        <v>64.473966979980474</v>
      </c>
    </row>
    <row r="54" spans="1:9" x14ac:dyDescent="0.25">
      <c r="A54" s="6" t="s">
        <v>56</v>
      </c>
      <c r="B54" s="6" t="s">
        <v>195</v>
      </c>
      <c r="C54" s="6">
        <f>VLOOKUP(A54,'GDP Per Capita'!$A$2:$C$211,3,FALSE)</f>
        <v>2</v>
      </c>
      <c r="D54" s="8">
        <v>56.564498901367202</v>
      </c>
      <c r="E54" s="8">
        <v>56.458488464355497</v>
      </c>
      <c r="F54" s="8">
        <v>58.425621032714801</v>
      </c>
      <c r="G54" s="8">
        <v>59.995571136474602</v>
      </c>
      <c r="H54" s="8">
        <v>61.382888793945298</v>
      </c>
      <c r="I54" s="8">
        <v>58.565413665771487</v>
      </c>
    </row>
    <row r="55" spans="1:9" x14ac:dyDescent="0.25">
      <c r="A55" s="6" t="s">
        <v>268</v>
      </c>
      <c r="B55" s="6" t="s">
        <v>42</v>
      </c>
      <c r="C55" s="6">
        <f>VLOOKUP(A55,'GDP Per Capita'!$A$2:$C$211,3,FALSE)</f>
        <v>1</v>
      </c>
      <c r="D55" s="8">
        <v>42.280918121337898</v>
      </c>
      <c r="E55" s="8">
        <v>46.481128692627003</v>
      </c>
      <c r="F55" s="8">
        <v>51.830051422119098</v>
      </c>
      <c r="G55" s="8">
        <v>56.811279296875</v>
      </c>
      <c r="H55" s="8">
        <v>60.334449768066399</v>
      </c>
      <c r="I55" s="8">
        <v>51.547565460205078</v>
      </c>
    </row>
    <row r="56" spans="1:9" x14ac:dyDescent="0.25">
      <c r="A56" s="6" t="s">
        <v>315</v>
      </c>
      <c r="B56" s="6" t="s">
        <v>223</v>
      </c>
      <c r="C56" s="6">
        <f>VLOOKUP(A56,'GDP Per Capita'!$A$2:$C$211,3,FALSE)</f>
        <v>1</v>
      </c>
      <c r="D56" s="8">
        <v>15.402330398559601</v>
      </c>
      <c r="E56" s="8">
        <v>15.690710067749</v>
      </c>
      <c r="F56" s="8">
        <v>15.5359802246094</v>
      </c>
      <c r="G56" s="8">
        <v>16.013130187988299</v>
      </c>
      <c r="H56" s="8">
        <v>15.691769599914601</v>
      </c>
      <c r="I56" s="8">
        <v>15.666784095764177</v>
      </c>
    </row>
    <row r="57" spans="1:9" x14ac:dyDescent="0.25">
      <c r="A57" s="6" t="s">
        <v>377</v>
      </c>
      <c r="B57" s="6" t="s">
        <v>343</v>
      </c>
      <c r="C57" s="6">
        <f>VLOOKUP(A57,'GDP Per Capita'!$A$2:$C$211,3,FALSE)</f>
        <v>1</v>
      </c>
      <c r="D57" s="8">
        <v>11.5593099594116</v>
      </c>
      <c r="E57" s="8">
        <v>9.3609199523925799</v>
      </c>
      <c r="F57" s="8">
        <v>9.3423099517822301</v>
      </c>
      <c r="G57" s="8">
        <v>9.1807298660278303</v>
      </c>
      <c r="H57" s="8">
        <v>7.92106008529663</v>
      </c>
      <c r="I57" s="8">
        <v>9.4728659629821728</v>
      </c>
    </row>
    <row r="58" spans="1:9" x14ac:dyDescent="0.25">
      <c r="A58" s="6" t="s">
        <v>53</v>
      </c>
      <c r="B58" s="6" t="s">
        <v>277</v>
      </c>
      <c r="C58" s="6">
        <f>VLOOKUP(A58,'GDP Per Capita'!$A$2:$C$211,3,FALSE)</f>
        <v>1</v>
      </c>
      <c r="D58" s="8">
        <v>122.40200042724599</v>
      </c>
      <c r="E58" s="8"/>
      <c r="F58" s="8">
        <v>131.54086303710901</v>
      </c>
      <c r="G58" s="8">
        <v>136.60256958007801</v>
      </c>
      <c r="H58" s="8">
        <v>142.85203552246099</v>
      </c>
      <c r="I58" s="8">
        <v>133.34936714172352</v>
      </c>
    </row>
    <row r="59" spans="1:9" x14ac:dyDescent="0.25">
      <c r="A59" s="6" t="s">
        <v>5</v>
      </c>
      <c r="B59" s="6" t="s">
        <v>212</v>
      </c>
      <c r="C59" s="6">
        <f>VLOOKUP(A59,'GDP Per Capita'!$A$2:$C$211,3,FALSE)</f>
        <v>1</v>
      </c>
      <c r="D59" s="8"/>
      <c r="E59" s="8">
        <v>95.620658874511705</v>
      </c>
      <c r="F59" s="8">
        <v>96.415313720703097</v>
      </c>
      <c r="G59" s="8">
        <v>100.196418762207</v>
      </c>
      <c r="H59" s="8">
        <v>104.561882019043</v>
      </c>
      <c r="I59" s="8">
        <v>99.198568344116183</v>
      </c>
    </row>
    <row r="60" spans="1:9" x14ac:dyDescent="0.25">
      <c r="A60" s="6" t="s">
        <v>232</v>
      </c>
      <c r="B60" s="6" t="s">
        <v>104</v>
      </c>
      <c r="C60" s="6">
        <f>VLOOKUP(A60,'GDP Per Capita'!$A$2:$C$211,3,FALSE)</f>
        <v>1</v>
      </c>
      <c r="D60" s="8">
        <v>18.180879592895501</v>
      </c>
      <c r="E60" s="8">
        <v>21.783290863037099</v>
      </c>
      <c r="F60" s="8"/>
      <c r="G60" s="8"/>
      <c r="H60" s="8"/>
      <c r="I60" s="8">
        <v>19.982085227966301</v>
      </c>
    </row>
    <row r="61" spans="1:9" x14ac:dyDescent="0.25">
      <c r="A61" s="6" t="s">
        <v>323</v>
      </c>
      <c r="B61" s="6" t="s">
        <v>331</v>
      </c>
      <c r="C61" s="6">
        <f>VLOOKUP(A61,'GDP Per Capita'!$A$2:$C$211,3,FALSE)</f>
        <v>2</v>
      </c>
      <c r="D61" s="8">
        <v>69.291748046875</v>
      </c>
      <c r="E61" s="8">
        <v>69.543807983398395</v>
      </c>
      <c r="F61" s="8">
        <v>72.338127136230497</v>
      </c>
      <c r="G61" s="8">
        <v>74.334251403808594</v>
      </c>
      <c r="H61" s="8">
        <v>76.922233581542997</v>
      </c>
      <c r="I61" s="8">
        <v>72.486033630371097</v>
      </c>
    </row>
    <row r="62" spans="1:9" x14ac:dyDescent="0.25">
      <c r="A62" s="6" t="s">
        <v>289</v>
      </c>
      <c r="B62" s="6" t="s">
        <v>310</v>
      </c>
      <c r="C62" s="6">
        <f>VLOOKUP(A62,'GDP Per Capita'!$A$2:$C$211,3,FALSE)</f>
        <v>1</v>
      </c>
      <c r="D62" s="8">
        <v>19.921100616455099</v>
      </c>
      <c r="E62" s="8">
        <v>20.3955192565918</v>
      </c>
      <c r="F62" s="8">
        <v>20.9245796203613</v>
      </c>
      <c r="G62" s="8">
        <v>24.340980529785199</v>
      </c>
      <c r="H62" s="8">
        <v>26.164220809936499</v>
      </c>
      <c r="I62" s="8">
        <v>22.349280166625981</v>
      </c>
    </row>
    <row r="63" spans="1:9" x14ac:dyDescent="0.25">
      <c r="A63" s="6" t="s">
        <v>160</v>
      </c>
      <c r="B63" s="6" t="s">
        <v>75</v>
      </c>
      <c r="C63" s="6">
        <f>VLOOKUP(A63,'GDP Per Capita'!$A$2:$C$211,3,FALSE)</f>
        <v>1</v>
      </c>
      <c r="D63" s="8">
        <v>67.510231018066406</v>
      </c>
      <c r="E63" s="8">
        <v>66.491020202636705</v>
      </c>
      <c r="F63" s="8">
        <v>66.532379150390597</v>
      </c>
      <c r="G63" s="8">
        <v>67.865562438964801</v>
      </c>
      <c r="H63" s="8">
        <v>67.654228210449205</v>
      </c>
      <c r="I63" s="8">
        <v>67.210684204101554</v>
      </c>
    </row>
    <row r="64" spans="1:9" x14ac:dyDescent="0.25">
      <c r="A64" s="6" t="s">
        <v>351</v>
      </c>
      <c r="B64" s="6" t="s">
        <v>64</v>
      </c>
      <c r="C64" s="6">
        <f>VLOOKUP(A64,'GDP Per Capita'!$A$2:$C$211,3,FALSE)</f>
        <v>1</v>
      </c>
      <c r="D64" s="8">
        <v>52.015869140625</v>
      </c>
      <c r="E64" s="8">
        <v>48.9621391296387</v>
      </c>
      <c r="F64" s="8">
        <v>48.038860321044901</v>
      </c>
      <c r="G64" s="8">
        <v>48.500381469726598</v>
      </c>
      <c r="H64" s="8">
        <v>50.306529998779297</v>
      </c>
      <c r="I64" s="8">
        <v>49.564756011962899</v>
      </c>
    </row>
    <row r="65" spans="1:9" x14ac:dyDescent="0.25">
      <c r="A65" s="6" t="s">
        <v>18</v>
      </c>
      <c r="B65" s="6" t="s">
        <v>67</v>
      </c>
      <c r="C65" s="6">
        <f>VLOOKUP(A65,'GDP Per Capita'!$A$2:$C$211,3,FALSE)</f>
        <v>1</v>
      </c>
      <c r="D65" s="8">
        <v>30.895759582519499</v>
      </c>
      <c r="E65" s="8">
        <v>33.250720977783203</v>
      </c>
      <c r="F65" s="8">
        <v>35.4373588562012</v>
      </c>
      <c r="G65" s="8">
        <v>36.4444389343262</v>
      </c>
      <c r="H65" s="8">
        <v>36.311038970947301</v>
      </c>
      <c r="I65" s="8">
        <v>34.467863464355482</v>
      </c>
    </row>
    <row r="66" spans="1:9" x14ac:dyDescent="0.25">
      <c r="A66" s="6" t="s">
        <v>418</v>
      </c>
      <c r="B66" s="6" t="s">
        <v>72</v>
      </c>
      <c r="C66" s="6">
        <f>VLOOKUP(A66,'GDP Per Capita'!$A$2:$C$211,3,FALSE)</f>
        <v>1</v>
      </c>
      <c r="D66" s="8">
        <v>25.432130813598601</v>
      </c>
      <c r="E66" s="8">
        <v>26.768989562988299</v>
      </c>
      <c r="F66" s="8">
        <v>26.829219818115199</v>
      </c>
      <c r="G66" s="8">
        <v>27.4421291351318</v>
      </c>
      <c r="H66" s="8">
        <v>28.060550689697301</v>
      </c>
      <c r="I66" s="8">
        <v>26.906604003906239</v>
      </c>
    </row>
    <row r="67" spans="1:9" x14ac:dyDescent="0.25">
      <c r="A67" s="6" t="s">
        <v>47</v>
      </c>
      <c r="B67" s="6" t="s">
        <v>403</v>
      </c>
      <c r="C67" s="6">
        <f>VLOOKUP(A67,'GDP Per Capita'!$A$2:$C$211,3,FALSE)</f>
        <v>3</v>
      </c>
      <c r="D67" s="8">
        <v>73.813232421875</v>
      </c>
      <c r="E67" s="8">
        <v>77.232147216796903</v>
      </c>
      <c r="F67" s="8">
        <v>77.557136535644503</v>
      </c>
      <c r="G67" s="8">
        <v>77.780616760253906</v>
      </c>
      <c r="H67" s="8">
        <v>77.282882690429702</v>
      </c>
      <c r="I67" s="8">
        <v>76.733203125000003</v>
      </c>
    </row>
    <row r="68" spans="1:9" x14ac:dyDescent="0.25">
      <c r="A68" s="6" t="s">
        <v>322</v>
      </c>
      <c r="B68" s="6" t="s">
        <v>292</v>
      </c>
      <c r="C68" s="6">
        <f>VLOOKUP(A68,'GDP Per Capita'!$A$2:$C$211,3,FALSE)</f>
        <v>1</v>
      </c>
      <c r="D68" s="8">
        <v>67.319770812988295</v>
      </c>
      <c r="E68" s="8">
        <v>72.961051940917997</v>
      </c>
      <c r="F68" s="8">
        <v>69.635658264160199</v>
      </c>
      <c r="G68" s="8">
        <v>68.1160888671875</v>
      </c>
      <c r="H68" s="8">
        <v>62.785079956054702</v>
      </c>
      <c r="I68" s="8">
        <v>68.163529968261741</v>
      </c>
    </row>
    <row r="69" spans="1:9" x14ac:dyDescent="0.25">
      <c r="A69" s="6" t="s">
        <v>193</v>
      </c>
      <c r="B69" s="6" t="s">
        <v>131</v>
      </c>
      <c r="C69" s="6">
        <f>VLOOKUP(A69,'GDP Per Capita'!$A$2:$C$211,3,FALSE)</f>
        <v>2</v>
      </c>
      <c r="D69" s="8">
        <v>81.437980651855497</v>
      </c>
      <c r="E69" s="8">
        <v>75.766059875488295</v>
      </c>
      <c r="F69" s="8">
        <v>73.600440979003906</v>
      </c>
      <c r="G69" s="8">
        <v>71.845008850097699</v>
      </c>
      <c r="H69" s="8">
        <v>73.103248596191406</v>
      </c>
      <c r="I69" s="8">
        <v>75.150547790527369</v>
      </c>
    </row>
    <row r="70" spans="1:9" x14ac:dyDescent="0.25">
      <c r="A70" s="6" t="s">
        <v>184</v>
      </c>
      <c r="B70" s="6" t="s">
        <v>52</v>
      </c>
      <c r="C70" s="6">
        <f>VLOOKUP(A70,'GDP Per Capita'!$A$2:$C$211,3,FALSE)</f>
        <v>2</v>
      </c>
      <c r="D70" s="8">
        <v>66.942520141601605</v>
      </c>
      <c r="E70" s="8">
        <v>65.486892700195298</v>
      </c>
      <c r="F70" s="8">
        <v>64.900199890136705</v>
      </c>
      <c r="G70" s="8">
        <v>63.354690551757798</v>
      </c>
      <c r="H70" s="8">
        <v>61.476871490478501</v>
      </c>
      <c r="I70" s="8">
        <v>64.432234954833987</v>
      </c>
    </row>
    <row r="71" spans="1:9" x14ac:dyDescent="0.25">
      <c r="A71" s="6" t="s">
        <v>256</v>
      </c>
      <c r="B71" s="6" t="s">
        <v>22</v>
      </c>
      <c r="C71" s="6">
        <f>VLOOKUP(A71,'GDP Per Capita'!$A$2:$C$211,3,FALSE)</f>
        <v>2</v>
      </c>
      <c r="D71" s="8">
        <v>61.702751159667997</v>
      </c>
      <c r="E71" s="8">
        <v>60.939460754394503</v>
      </c>
      <c r="F71" s="8">
        <v>60.937328338622997</v>
      </c>
      <c r="G71" s="8">
        <v>61.932998657226598</v>
      </c>
      <c r="H71" s="8">
        <v>64.291618347167997</v>
      </c>
      <c r="I71" s="8">
        <v>61.960831451416013</v>
      </c>
    </row>
    <row r="72" spans="1:9" x14ac:dyDescent="0.25">
      <c r="A72" s="6" t="s">
        <v>66</v>
      </c>
      <c r="B72" s="6" t="s">
        <v>359</v>
      </c>
      <c r="C72" s="6">
        <f>VLOOKUP(A72,'GDP Per Capita'!$A$2:$C$211,3,FALSE)</f>
        <v>1</v>
      </c>
      <c r="D72" s="8"/>
      <c r="E72" s="8">
        <v>27.130609512329102</v>
      </c>
      <c r="F72" s="8"/>
      <c r="G72" s="8"/>
      <c r="H72" s="8"/>
      <c r="I72" s="8">
        <v>27.130609512329102</v>
      </c>
    </row>
    <row r="73" spans="1:9" x14ac:dyDescent="0.25">
      <c r="A73" s="6" t="s">
        <v>257</v>
      </c>
      <c r="B73" s="6" t="s">
        <v>14</v>
      </c>
      <c r="C73" s="6">
        <f>VLOOKUP(A73,'GDP Per Capita'!$A$2:$C$211,3,FALSE)</f>
        <v>1</v>
      </c>
      <c r="D73" s="8"/>
      <c r="E73" s="8">
        <v>36.6310005187988</v>
      </c>
      <c r="F73" s="8">
        <v>35.583930969238303</v>
      </c>
      <c r="G73" s="8">
        <v>31.140409469604499</v>
      </c>
      <c r="H73" s="8">
        <v>34.415321350097699</v>
      </c>
      <c r="I73" s="8">
        <v>34.442665576934829</v>
      </c>
    </row>
    <row r="74" spans="1:9" x14ac:dyDescent="0.25">
      <c r="A74" s="6" t="s">
        <v>82</v>
      </c>
      <c r="B74" s="6" t="s">
        <v>221</v>
      </c>
      <c r="C74" s="6">
        <f>VLOOKUP(A74,'GDP Per Capita'!$A$2:$C$211,3,FALSE)</f>
        <v>2</v>
      </c>
      <c r="D74" s="8"/>
      <c r="E74" s="8"/>
      <c r="F74" s="8">
        <v>63.584438323974602</v>
      </c>
      <c r="G74" s="8">
        <v>63.807041168212898</v>
      </c>
      <c r="H74" s="8">
        <v>64.103843688964801</v>
      </c>
      <c r="I74" s="8">
        <v>63.831774393717431</v>
      </c>
    </row>
    <row r="75" spans="1:9" x14ac:dyDescent="0.25">
      <c r="A75" s="6" t="s">
        <v>361</v>
      </c>
      <c r="B75" s="6" t="s">
        <v>235</v>
      </c>
      <c r="C75" s="6">
        <f>VLOOKUP(A75,'GDP Per Capita'!$A$2:$C$211,3,FALSE)</f>
        <v>1</v>
      </c>
      <c r="D75" s="8">
        <v>48.8043212890625</v>
      </c>
      <c r="E75" s="8">
        <v>46.373508453369098</v>
      </c>
      <c r="F75" s="8">
        <v>46.616119384765597</v>
      </c>
      <c r="G75" s="8">
        <v>50.1461791992188</v>
      </c>
      <c r="H75" s="8">
        <v>53.988250732421903</v>
      </c>
      <c r="I75" s="8">
        <v>49.185675811767581</v>
      </c>
    </row>
    <row r="76" spans="1:9" x14ac:dyDescent="0.25">
      <c r="A76" s="6" t="s">
        <v>303</v>
      </c>
      <c r="B76" s="6" t="s">
        <v>296</v>
      </c>
      <c r="C76" s="6">
        <f>VLOOKUP(A76,'GDP Per Capita'!$A$2:$C$211,3,FALSE)</f>
        <v>1</v>
      </c>
      <c r="D76" s="8"/>
      <c r="E76" s="8">
        <v>9.2295598983764595</v>
      </c>
      <c r="F76" s="8">
        <v>11.426730155944799</v>
      </c>
      <c r="G76" s="8">
        <v>11.4647102355957</v>
      </c>
      <c r="H76" s="8"/>
      <c r="I76" s="8">
        <v>10.707000096638987</v>
      </c>
    </row>
    <row r="77" spans="1:9" x14ac:dyDescent="0.25">
      <c r="A77" s="6" t="s">
        <v>317</v>
      </c>
      <c r="B77" s="6" t="s">
        <v>410</v>
      </c>
      <c r="C77" s="6">
        <f>VLOOKUP(A77,'GDP Per Capita'!$A$2:$C$211,3,FALSE)</f>
        <v>1</v>
      </c>
      <c r="D77" s="8">
        <v>45.875221252441399</v>
      </c>
      <c r="E77" s="8">
        <v>46.667869567871101</v>
      </c>
      <c r="F77" s="8">
        <v>45.111038208007798</v>
      </c>
      <c r="G77" s="8">
        <v>42.816871643066399</v>
      </c>
      <c r="H77" s="8">
        <v>41.267021179199197</v>
      </c>
      <c r="I77" s="8">
        <v>44.347604370117182</v>
      </c>
    </row>
    <row r="78" spans="1:9" x14ac:dyDescent="0.25">
      <c r="A78" s="6" t="s">
        <v>192</v>
      </c>
      <c r="B78" s="6" t="s">
        <v>20</v>
      </c>
      <c r="C78" s="6">
        <f>VLOOKUP(A78,'GDP Per Capita'!$A$2:$C$211,3,FALSE)</f>
        <v>1</v>
      </c>
      <c r="D78" s="8"/>
      <c r="E78" s="8">
        <v>13.1356296539307</v>
      </c>
      <c r="F78" s="8"/>
      <c r="G78" s="8">
        <v>13.134280204772899</v>
      </c>
      <c r="H78" s="8">
        <v>13.6877603530884</v>
      </c>
      <c r="I78" s="8">
        <v>13.319223403930666</v>
      </c>
    </row>
    <row r="79" spans="1:9" x14ac:dyDescent="0.25">
      <c r="A79" s="6" t="s">
        <v>172</v>
      </c>
      <c r="B79" s="6" t="s">
        <v>51</v>
      </c>
      <c r="C79" s="6">
        <f>VLOOKUP(A79,'GDP Per Capita'!$A$2:$C$211,3,FALSE)</f>
        <v>1</v>
      </c>
      <c r="D79" s="8">
        <v>85.0411376953125</v>
      </c>
      <c r="E79" s="8">
        <v>86.681488037109403</v>
      </c>
      <c r="F79" s="8"/>
      <c r="G79" s="8"/>
      <c r="H79" s="8"/>
      <c r="I79" s="8">
        <v>85.861312866210952</v>
      </c>
    </row>
    <row r="80" spans="1:9" x14ac:dyDescent="0.25">
      <c r="A80" s="6" t="s">
        <v>80</v>
      </c>
      <c r="B80" s="6" t="s">
        <v>346</v>
      </c>
      <c r="C80" s="6">
        <f>VLOOKUP(A80,'GDP Per Capita'!$A$2:$C$211,3,FALSE)</f>
        <v>2</v>
      </c>
      <c r="D80" s="8">
        <v>94.85205078125</v>
      </c>
      <c r="E80" s="8">
        <v>94.33984375</v>
      </c>
      <c r="F80" s="8">
        <v>94.033622741699205</v>
      </c>
      <c r="G80" s="8">
        <v>94.349693298339801</v>
      </c>
      <c r="H80" s="8">
        <v>95.864151000976605</v>
      </c>
      <c r="I80" s="8">
        <v>94.687872314453131</v>
      </c>
    </row>
    <row r="81" spans="1:9" x14ac:dyDescent="0.25">
      <c r="A81" s="6" t="s">
        <v>224</v>
      </c>
      <c r="B81" s="6" t="s">
        <v>137</v>
      </c>
      <c r="C81" s="6">
        <f>VLOOKUP(A81,'GDP Per Capita'!$A$2:$C$211,3,FALSE)</f>
        <v>2</v>
      </c>
      <c r="D81" s="8">
        <v>51.029701232910199</v>
      </c>
      <c r="E81" s="8">
        <v>55.148330688476598</v>
      </c>
      <c r="F81" s="8">
        <v>57.285320281982401</v>
      </c>
      <c r="G81" s="8">
        <v>55.360500335693402</v>
      </c>
      <c r="H81" s="8">
        <v>54.364139556884801</v>
      </c>
      <c r="I81" s="8">
        <v>54.637598419189487</v>
      </c>
    </row>
    <row r="82" spans="1:9" x14ac:dyDescent="0.25">
      <c r="A82" s="6" t="s">
        <v>164</v>
      </c>
      <c r="B82" s="6" t="s">
        <v>327</v>
      </c>
      <c r="C82" s="6">
        <f>VLOOKUP(A82,'GDP Per Capita'!$A$2:$C$211,3,FALSE)</f>
        <v>1</v>
      </c>
      <c r="D82" s="8">
        <v>18.373130798339801</v>
      </c>
      <c r="E82" s="8">
        <v>18.1650390625</v>
      </c>
      <c r="F82" s="8">
        <v>17.261869430541999</v>
      </c>
      <c r="G82" s="8">
        <v>15.740909576416</v>
      </c>
      <c r="H82" s="8">
        <v>14.966759681701699</v>
      </c>
      <c r="I82" s="8">
        <v>16.901541709899899</v>
      </c>
    </row>
    <row r="83" spans="1:9" x14ac:dyDescent="0.25">
      <c r="A83" s="6" t="s">
        <v>170</v>
      </c>
      <c r="B83" s="6" t="s">
        <v>247</v>
      </c>
      <c r="C83" s="6">
        <f>VLOOKUP(A83,'GDP Per Capita'!$A$2:$C$211,3,FALSE)</f>
        <v>1</v>
      </c>
      <c r="D83" s="8">
        <v>16.437240600585898</v>
      </c>
      <c r="E83" s="8">
        <v>16.3260498046875</v>
      </c>
      <c r="F83" s="8">
        <v>18.938259124755898</v>
      </c>
      <c r="G83" s="8">
        <v>19.875209808349599</v>
      </c>
      <c r="H83" s="8">
        <v>14.066530227661101</v>
      </c>
      <c r="I83" s="8">
        <v>17.128657913207999</v>
      </c>
    </row>
    <row r="84" spans="1:9" x14ac:dyDescent="0.25">
      <c r="A84" s="6" t="s">
        <v>326</v>
      </c>
      <c r="B84" s="6" t="s">
        <v>372</v>
      </c>
      <c r="C84" s="6">
        <f>VLOOKUP(A84,'GDP Per Capita'!$A$2:$C$211,3,FALSE)</f>
        <v>3</v>
      </c>
      <c r="D84" s="8">
        <v>37.4887084960938</v>
      </c>
      <c r="E84" s="8">
        <v>33.542041778564503</v>
      </c>
      <c r="F84" s="8">
        <v>35.022621154785199</v>
      </c>
      <c r="G84" s="8">
        <v>35.6219291687012</v>
      </c>
      <c r="H84" s="8">
        <v>38.300270080566399</v>
      </c>
      <c r="I84" s="8">
        <v>35.99511413574222</v>
      </c>
    </row>
    <row r="85" spans="1:9" x14ac:dyDescent="0.25">
      <c r="A85" s="6" t="s">
        <v>237</v>
      </c>
      <c r="B85" s="6" t="s">
        <v>275</v>
      </c>
      <c r="C85" s="6">
        <f>VLOOKUP(A85,'GDP Per Capita'!$A$2:$C$211,3,FALSE)</f>
        <v>1</v>
      </c>
      <c r="D85" s="8">
        <v>19.245639801025401</v>
      </c>
      <c r="E85" s="8">
        <v>19.758369445800799</v>
      </c>
      <c r="F85" s="8">
        <v>18.838109970092798</v>
      </c>
      <c r="G85" s="8">
        <v>18.9611701965332</v>
      </c>
      <c r="H85" s="8">
        <v>19.6302394866943</v>
      </c>
      <c r="I85" s="8">
        <v>19.286705780029301</v>
      </c>
    </row>
    <row r="86" spans="1:9" x14ac:dyDescent="0.25">
      <c r="A86" s="6" t="s">
        <v>239</v>
      </c>
      <c r="B86" s="6" t="s">
        <v>229</v>
      </c>
      <c r="C86" s="6">
        <f>VLOOKUP(A86,'GDP Per Capita'!$A$2:$C$211,3,FALSE)</f>
        <v>1</v>
      </c>
      <c r="D86" s="8">
        <v>10.9645795822144</v>
      </c>
      <c r="E86" s="8">
        <v>10.1868696212769</v>
      </c>
      <c r="F86" s="8">
        <v>10.196260452270501</v>
      </c>
      <c r="G86" s="8">
        <v>10.762249946594199</v>
      </c>
      <c r="H86" s="8">
        <v>10.196260452270501</v>
      </c>
      <c r="I86" s="8">
        <v>10.4612440109253</v>
      </c>
    </row>
    <row r="87" spans="1:9" x14ac:dyDescent="0.25">
      <c r="A87" s="6" t="s">
        <v>401</v>
      </c>
      <c r="B87" s="6" t="s">
        <v>291</v>
      </c>
      <c r="C87" s="6">
        <f>VLOOKUP(A87,'GDP Per Capita'!$A$2:$C$211,3,FALSE)</f>
        <v>1</v>
      </c>
      <c r="D87" s="8">
        <v>70.400611877441406</v>
      </c>
      <c r="E87" s="8">
        <v>69.740539550781307</v>
      </c>
      <c r="F87" s="8">
        <v>71.118522644042997</v>
      </c>
      <c r="G87" s="8">
        <v>72.417457580566406</v>
      </c>
      <c r="H87" s="8">
        <v>73.730300903320298</v>
      </c>
      <c r="I87" s="8">
        <v>71.481486511230486</v>
      </c>
    </row>
    <row r="88" spans="1:9" x14ac:dyDescent="0.25">
      <c r="A88" s="6" t="s">
        <v>318</v>
      </c>
      <c r="B88" s="6" t="s">
        <v>115</v>
      </c>
      <c r="C88" s="6">
        <f>VLOOKUP(A88,'GDP Per Capita'!$A$2:$C$211,3,FALSE)</f>
        <v>3</v>
      </c>
      <c r="D88" s="8"/>
      <c r="E88" s="8">
        <v>19.776309967041001</v>
      </c>
      <c r="F88" s="8">
        <v>19.563930511474599</v>
      </c>
      <c r="G88" s="8">
        <v>19.151769638061499</v>
      </c>
      <c r="H88" s="8">
        <v>18.590469360351602</v>
      </c>
      <c r="I88" s="8">
        <v>19.270619869232174</v>
      </c>
    </row>
    <row r="89" spans="1:9" x14ac:dyDescent="0.25">
      <c r="A89" s="6" t="s">
        <v>73</v>
      </c>
      <c r="B89" s="6" t="s">
        <v>284</v>
      </c>
      <c r="C89" s="6">
        <f>VLOOKUP(A89,'GDP Per Capita'!$A$2:$C$211,3,FALSE)</f>
        <v>1</v>
      </c>
      <c r="D89" s="8">
        <v>70.897941589355497</v>
      </c>
      <c r="E89" s="8">
        <v>74.299880981445298</v>
      </c>
      <c r="F89" s="8">
        <v>80.604812622070298</v>
      </c>
      <c r="G89" s="8">
        <v>88.057426452636705</v>
      </c>
      <c r="H89" s="8">
        <v>93.024482727050795</v>
      </c>
      <c r="I89" s="8">
        <v>81.376908874511713</v>
      </c>
    </row>
    <row r="90" spans="1:9" x14ac:dyDescent="0.25">
      <c r="A90" s="6" t="s">
        <v>161</v>
      </c>
      <c r="B90" s="6" t="s">
        <v>360</v>
      </c>
      <c r="C90" s="6">
        <f>VLOOKUP(A90,'GDP Per Capita'!$A$2:$C$211,3,FALSE)</f>
        <v>2</v>
      </c>
      <c r="D90" s="8">
        <v>65.051452636718807</v>
      </c>
      <c r="E90" s="8">
        <v>71.391120910644503</v>
      </c>
      <c r="F90" s="8">
        <v>78.342483520507798</v>
      </c>
      <c r="G90" s="8">
        <v>84.708503723144503</v>
      </c>
      <c r="H90" s="8">
        <v>90.657096862792997</v>
      </c>
      <c r="I90" s="8">
        <v>78.030131530761722</v>
      </c>
    </row>
    <row r="91" spans="1:9" x14ac:dyDescent="0.25">
      <c r="A91" s="6" t="s">
        <v>267</v>
      </c>
      <c r="B91" s="6" t="s">
        <v>336</v>
      </c>
      <c r="C91" s="6">
        <f>VLOOKUP(A91,'GDP Per Capita'!$A$2:$C$211,3,FALSE)</f>
        <v>1</v>
      </c>
      <c r="D91" s="8">
        <v>25.3326301574707</v>
      </c>
      <c r="E91" s="8">
        <v>28.403549194335898</v>
      </c>
      <c r="F91" s="8">
        <v>31.986579895019499</v>
      </c>
      <c r="G91" s="8">
        <v>33.784679412841797</v>
      </c>
      <c r="H91" s="8">
        <v>35.935928344726598</v>
      </c>
      <c r="I91" s="8">
        <v>31.0886734008789</v>
      </c>
    </row>
    <row r="92" spans="1:9" x14ac:dyDescent="0.25">
      <c r="A92" s="6" t="s">
        <v>31</v>
      </c>
      <c r="B92" s="6" t="s">
        <v>271</v>
      </c>
      <c r="C92" s="6">
        <f>VLOOKUP(A92,'GDP Per Capita'!$A$2:$C$211,3,FALSE)</f>
        <v>1</v>
      </c>
      <c r="D92" s="8">
        <v>52.150348663330099</v>
      </c>
      <c r="E92" s="8">
        <v>52.128349304199197</v>
      </c>
      <c r="F92" s="8">
        <v>52.871620178222699</v>
      </c>
      <c r="G92" s="8">
        <v>54.730079650878899</v>
      </c>
      <c r="H92" s="8">
        <v>55.773040771484403</v>
      </c>
      <c r="I92" s="8">
        <v>53.530687713623067</v>
      </c>
    </row>
    <row r="93" spans="1:9" x14ac:dyDescent="0.25">
      <c r="A93" s="6" t="s">
        <v>96</v>
      </c>
      <c r="B93" s="6" t="s">
        <v>77</v>
      </c>
      <c r="C93" s="6">
        <f>VLOOKUP(A93,'GDP Per Capita'!$A$2:$C$211,3,FALSE)</f>
        <v>1</v>
      </c>
      <c r="D93" s="8">
        <v>4.8185400962829599</v>
      </c>
      <c r="E93" s="8">
        <v>4.8061900138854998</v>
      </c>
      <c r="F93" s="8">
        <v>4.82550001144409</v>
      </c>
      <c r="G93" s="8">
        <v>5.2845301628112802</v>
      </c>
      <c r="H93" s="8">
        <v>5.3504900932312003</v>
      </c>
      <c r="I93" s="8">
        <v>5.0170500755310066</v>
      </c>
    </row>
    <row r="94" spans="1:9" x14ac:dyDescent="0.25">
      <c r="A94" s="6" t="s">
        <v>130</v>
      </c>
      <c r="B94" s="6" t="s">
        <v>367</v>
      </c>
      <c r="C94" s="6">
        <f>VLOOKUP(A94,'GDP Per Capita'!$A$2:$C$211,3,FALSE)</f>
        <v>1</v>
      </c>
      <c r="D94" s="8">
        <v>13.083649635314901</v>
      </c>
      <c r="E94" s="8"/>
      <c r="F94" s="8"/>
      <c r="G94" s="8">
        <v>31.223590850830099</v>
      </c>
      <c r="H94" s="8"/>
      <c r="I94" s="8">
        <v>22.153620243072499</v>
      </c>
    </row>
    <row r="95" spans="1:9" x14ac:dyDescent="0.25">
      <c r="A95" s="6" t="s">
        <v>208</v>
      </c>
      <c r="B95" s="6" t="s">
        <v>376</v>
      </c>
      <c r="C95" s="6">
        <f>VLOOKUP(A95,'GDP Per Capita'!$A$2:$C$211,3,FALSE)</f>
        <v>1</v>
      </c>
      <c r="D95" s="8">
        <v>31.094139099121101</v>
      </c>
      <c r="E95" s="8">
        <v>31.8190402984619</v>
      </c>
      <c r="F95" s="8">
        <v>38.433380126953097</v>
      </c>
      <c r="G95" s="8">
        <v>40.228958129882798</v>
      </c>
      <c r="H95" s="8">
        <v>41.522800445556598</v>
      </c>
      <c r="I95" s="8">
        <v>36.619663619995094</v>
      </c>
    </row>
    <row r="96" spans="1:9" x14ac:dyDescent="0.25">
      <c r="A96" s="6" t="s">
        <v>50</v>
      </c>
      <c r="B96" s="6" t="s">
        <v>288</v>
      </c>
      <c r="C96" s="6">
        <f>VLOOKUP(A96,'GDP Per Capita'!$A$2:$C$211,3,FALSE)</f>
        <v>1</v>
      </c>
      <c r="D96" s="8">
        <v>38.327011108398402</v>
      </c>
      <c r="E96" s="8">
        <v>41.1433296203613</v>
      </c>
      <c r="F96" s="8"/>
      <c r="G96" s="8">
        <v>42.4599800109863</v>
      </c>
      <c r="H96" s="8">
        <v>43.116500854492202</v>
      </c>
      <c r="I96" s="8">
        <v>41.261705398559556</v>
      </c>
    </row>
    <row r="97" spans="1:9" x14ac:dyDescent="0.25">
      <c r="A97" s="6" t="s">
        <v>173</v>
      </c>
      <c r="B97" s="6" t="s">
        <v>295</v>
      </c>
      <c r="C97" s="6">
        <f>VLOOKUP(A97,'GDP Per Capita'!$A$2:$C$211,3,FALSE)</f>
        <v>1</v>
      </c>
      <c r="D97" s="8">
        <v>5.9699602127075204</v>
      </c>
      <c r="E97" s="8">
        <v>5.5031700134277299</v>
      </c>
      <c r="F97" s="8"/>
      <c r="G97" s="8"/>
      <c r="H97" s="8"/>
      <c r="I97" s="8">
        <v>5.7365651130676252</v>
      </c>
    </row>
    <row r="98" spans="1:9" x14ac:dyDescent="0.25">
      <c r="A98" s="6" t="s">
        <v>316</v>
      </c>
      <c r="B98" s="6" t="s">
        <v>213</v>
      </c>
      <c r="C98" s="6">
        <f>VLOOKUP(A98,'GDP Per Capita'!$A$2:$C$211,3,FALSE)</f>
        <v>2</v>
      </c>
      <c r="D98" s="8">
        <v>44.335838317871101</v>
      </c>
      <c r="E98" s="8">
        <v>47.122581481933601</v>
      </c>
      <c r="F98" s="8">
        <v>48.603408813476598</v>
      </c>
      <c r="G98" s="8">
        <v>54.259918212890597</v>
      </c>
      <c r="H98" s="8">
        <v>59.251758575439503</v>
      </c>
      <c r="I98" s="8">
        <v>50.714701080322286</v>
      </c>
    </row>
    <row r="99" spans="1:9" x14ac:dyDescent="0.25">
      <c r="A99" s="6" t="s">
        <v>62</v>
      </c>
      <c r="B99" s="6" t="s">
        <v>41</v>
      </c>
      <c r="C99" s="6">
        <f>VLOOKUP(A99,'GDP Per Capita'!$A$2:$C$211,3,FALSE)</f>
        <v>1</v>
      </c>
      <c r="D99" s="8"/>
      <c r="E99" s="8"/>
      <c r="F99" s="8"/>
      <c r="G99" s="8"/>
      <c r="H99" s="8">
        <v>18.815940856933601</v>
      </c>
      <c r="I99" s="8">
        <v>18.815940856933601</v>
      </c>
    </row>
    <row r="100" spans="1:9" x14ac:dyDescent="0.25">
      <c r="A100" s="6" t="s">
        <v>186</v>
      </c>
      <c r="B100" s="6" t="s">
        <v>202</v>
      </c>
      <c r="C100" s="6">
        <f>VLOOKUP(A100,'GDP Per Capita'!$A$2:$C$211,3,FALSE)</f>
        <v>1</v>
      </c>
      <c r="D100" s="8"/>
      <c r="E100" s="8"/>
      <c r="F100" s="8">
        <v>56.845291137695298</v>
      </c>
      <c r="G100" s="8">
        <v>58.185619354247997</v>
      </c>
      <c r="H100" s="8">
        <v>56.080970764160199</v>
      </c>
      <c r="I100" s="8">
        <v>57.037293752034508</v>
      </c>
    </row>
    <row r="101" spans="1:9" x14ac:dyDescent="0.25">
      <c r="A101" s="6" t="s">
        <v>393</v>
      </c>
      <c r="B101" s="6" t="s">
        <v>381</v>
      </c>
      <c r="C101" s="6">
        <f>VLOOKUP(A101,'GDP Per Capita'!$A$2:$C$211,3,FALSE)</f>
        <v>1</v>
      </c>
      <c r="D101" s="8">
        <v>63.866741180419901</v>
      </c>
      <c r="E101" s="8">
        <v>68.047012329101605</v>
      </c>
      <c r="F101" s="8">
        <v>64.019180297851605</v>
      </c>
      <c r="G101" s="8">
        <v>64.163619995117202</v>
      </c>
      <c r="H101" s="8">
        <v>65.595443725585895</v>
      </c>
      <c r="I101" s="8">
        <v>65.13839950561524</v>
      </c>
    </row>
    <row r="102" spans="1:9" x14ac:dyDescent="0.25">
      <c r="A102" s="6" t="s">
        <v>341</v>
      </c>
      <c r="B102" s="6" t="s">
        <v>122</v>
      </c>
      <c r="C102" s="6">
        <f>VLOOKUP(A102,'GDP Per Capita'!$A$2:$C$211,3,FALSE)</f>
        <v>1</v>
      </c>
      <c r="D102" s="8">
        <v>6.2161498069763201</v>
      </c>
      <c r="E102" s="8">
        <v>6.6591501235961896</v>
      </c>
      <c r="F102" s="8">
        <v>7.2436900138854998</v>
      </c>
      <c r="G102" s="8">
        <v>7.1227102279663104</v>
      </c>
      <c r="H102" s="8">
        <v>7.3125500679016104</v>
      </c>
      <c r="I102" s="8">
        <v>6.9108500480651855</v>
      </c>
    </row>
    <row r="103" spans="1:9" x14ac:dyDescent="0.25">
      <c r="A103" s="6" t="s">
        <v>263</v>
      </c>
      <c r="B103" s="6" t="s">
        <v>286</v>
      </c>
      <c r="C103" s="6">
        <f>VLOOKUP(A103,'GDP Per Capita'!$A$2:$C$211,3,FALSE)</f>
        <v>1</v>
      </c>
      <c r="D103" s="8"/>
      <c r="E103" s="8">
        <v>5.6121401786804199</v>
      </c>
      <c r="F103" s="8">
        <v>5.3524799346923801</v>
      </c>
      <c r="G103" s="8">
        <v>4.9991202354431197</v>
      </c>
      <c r="H103" s="8">
        <v>5.0020899772643999</v>
      </c>
      <c r="I103" s="8">
        <v>5.2414575815200797</v>
      </c>
    </row>
    <row r="104" spans="1:9" x14ac:dyDescent="0.25">
      <c r="A104" s="6" t="s">
        <v>118</v>
      </c>
      <c r="B104" s="6" t="s">
        <v>7</v>
      </c>
      <c r="C104" s="6">
        <f>VLOOKUP(A104,'GDP Per Capita'!$A$2:$C$211,3,FALSE)</f>
        <v>1</v>
      </c>
      <c r="D104" s="8">
        <v>39.126308441162102</v>
      </c>
      <c r="E104" s="8">
        <v>37.415279388427699</v>
      </c>
      <c r="F104" s="8">
        <v>38.8485298156738</v>
      </c>
      <c r="G104" s="8">
        <v>40.596038818359403</v>
      </c>
      <c r="H104" s="8">
        <v>41.599979400634801</v>
      </c>
      <c r="I104" s="8">
        <v>39.517227172851555</v>
      </c>
    </row>
    <row r="105" spans="1:9" x14ac:dyDescent="0.25">
      <c r="A105" s="6" t="s">
        <v>197</v>
      </c>
      <c r="B105" s="6" t="s">
        <v>246</v>
      </c>
      <c r="C105" s="6">
        <f>VLOOKUP(A105,'GDP Per Capita'!$A$2:$C$211,3,FALSE)</f>
        <v>1</v>
      </c>
      <c r="D105" s="8">
        <v>39.508571624755902</v>
      </c>
      <c r="E105" s="8">
        <v>45.592708587646499</v>
      </c>
      <c r="F105" s="8">
        <v>46.762100219726598</v>
      </c>
      <c r="G105" s="8">
        <v>43.715179443359403</v>
      </c>
      <c r="H105" s="8">
        <v>45.125389099121101</v>
      </c>
      <c r="I105" s="8">
        <v>44.140789794921901</v>
      </c>
    </row>
    <row r="106" spans="1:9" x14ac:dyDescent="0.25">
      <c r="A106" s="6" t="s">
        <v>404</v>
      </c>
      <c r="B106" s="6" t="s">
        <v>116</v>
      </c>
      <c r="C106" s="6">
        <f>VLOOKUP(A106,'GDP Per Capita'!$A$2:$C$211,3,FALSE)</f>
        <v>1</v>
      </c>
      <c r="D106" s="8">
        <v>19.7039604187012</v>
      </c>
      <c r="E106" s="8">
        <v>20.597549438476602</v>
      </c>
      <c r="F106" s="8">
        <v>22.0594806671143</v>
      </c>
      <c r="G106" s="8">
        <v>22.888160705566399</v>
      </c>
      <c r="H106" s="8">
        <v>24.101600646972699</v>
      </c>
      <c r="I106" s="8">
        <v>21.870150375366244</v>
      </c>
    </row>
    <row r="107" spans="1:9" x14ac:dyDescent="0.25">
      <c r="A107" s="6" t="s">
        <v>156</v>
      </c>
      <c r="B107" s="6" t="s">
        <v>338</v>
      </c>
      <c r="C107" s="6">
        <f>VLOOKUP(A107,'GDP Per Capita'!$A$2:$C$211,3,FALSE)</f>
        <v>1</v>
      </c>
      <c r="D107" s="8">
        <v>2.5698599815368701</v>
      </c>
      <c r="E107" s="8">
        <v>3.2996699810028098</v>
      </c>
      <c r="F107" s="8">
        <v>3.50641989707947</v>
      </c>
      <c r="G107" s="8">
        <v>3.7328999042511</v>
      </c>
      <c r="H107" s="8">
        <v>4.4143500328064</v>
      </c>
      <c r="I107" s="8">
        <v>3.5046399593353299</v>
      </c>
    </row>
    <row r="108" spans="1:9" x14ac:dyDescent="0.25">
      <c r="A108" s="6" t="s">
        <v>120</v>
      </c>
      <c r="B108" s="6" t="s">
        <v>199</v>
      </c>
      <c r="C108" s="6">
        <f>VLOOKUP(A108,'GDP Per Capita'!$A$2:$C$211,3,FALSE)</f>
        <v>2</v>
      </c>
      <c r="D108" s="8"/>
      <c r="E108" s="8">
        <v>80.569923400878906</v>
      </c>
      <c r="F108" s="8">
        <v>80.364837646484403</v>
      </c>
      <c r="G108" s="8">
        <v>84.980453491210895</v>
      </c>
      <c r="H108" s="8">
        <v>87.097846984863295</v>
      </c>
      <c r="I108" s="8">
        <v>83.253265380859375</v>
      </c>
    </row>
    <row r="109" spans="1:9" x14ac:dyDescent="0.25">
      <c r="A109" s="6" t="s">
        <v>151</v>
      </c>
      <c r="B109" s="6" t="s">
        <v>210</v>
      </c>
      <c r="C109" s="6">
        <f>VLOOKUP(A109,'GDP Per Capita'!$A$2:$C$211,3,FALSE)</f>
        <v>2</v>
      </c>
      <c r="D109" s="8">
        <v>77.543502807617202</v>
      </c>
      <c r="E109" s="8">
        <v>77.958938598632798</v>
      </c>
      <c r="F109" s="8">
        <v>80.546539306640597</v>
      </c>
      <c r="G109" s="8">
        <v>81.992347717285199</v>
      </c>
      <c r="H109" s="8">
        <v>83.017257690429702</v>
      </c>
      <c r="I109" s="8">
        <v>80.211717224121088</v>
      </c>
    </row>
    <row r="110" spans="1:9" x14ac:dyDescent="0.25">
      <c r="A110" s="6" t="s">
        <v>23</v>
      </c>
      <c r="B110" s="6" t="s">
        <v>109</v>
      </c>
      <c r="C110" s="6">
        <f>VLOOKUP(A110,'GDP Per Capita'!$A$2:$C$211,3,FALSE)</f>
        <v>1</v>
      </c>
      <c r="D110" s="8">
        <v>15.9937496185303</v>
      </c>
      <c r="E110" s="8">
        <v>14.9664602279663</v>
      </c>
      <c r="F110" s="8">
        <v>11.6235103607178</v>
      </c>
      <c r="G110" s="8">
        <v>11.591230392456101</v>
      </c>
      <c r="H110" s="8">
        <v>12.410860061645501</v>
      </c>
      <c r="I110" s="8">
        <v>13.317162132263201</v>
      </c>
    </row>
    <row r="111" spans="1:9" x14ac:dyDescent="0.25">
      <c r="A111" s="6" t="s">
        <v>189</v>
      </c>
      <c r="B111" s="6" t="s">
        <v>101</v>
      </c>
      <c r="C111" s="6">
        <f>VLOOKUP(A111,'GDP Per Capita'!$A$2:$C$211,3,FALSE)</f>
        <v>2</v>
      </c>
      <c r="D111" s="8">
        <v>77.981300354003906</v>
      </c>
      <c r="E111" s="8">
        <v>80.563377380371094</v>
      </c>
      <c r="F111" s="8">
        <v>81.770393371582003</v>
      </c>
      <c r="G111" s="8">
        <v>82.033218383789105</v>
      </c>
      <c r="H111" s="8">
        <v>82.9830322265625</v>
      </c>
      <c r="I111" s="8">
        <v>81.066264343261722</v>
      </c>
    </row>
    <row r="112" spans="1:9" x14ac:dyDescent="0.25">
      <c r="A112" s="6" t="s">
        <v>59</v>
      </c>
      <c r="B112" s="6" t="s">
        <v>84</v>
      </c>
      <c r="C112" s="6">
        <f>VLOOKUP(A112,'GDP Per Capita'!$A$2:$C$211,3,FALSE)</f>
        <v>1</v>
      </c>
      <c r="D112" s="8">
        <v>34.555191040039098</v>
      </c>
      <c r="E112" s="8">
        <v>39.232639312744098</v>
      </c>
      <c r="F112" s="8">
        <v>44.054489135742202</v>
      </c>
      <c r="G112" s="8">
        <v>38.128009796142599</v>
      </c>
      <c r="H112" s="8">
        <v>38.036209106445298</v>
      </c>
      <c r="I112" s="8">
        <v>38.801307678222656</v>
      </c>
    </row>
    <row r="113" spans="1:9" x14ac:dyDescent="0.25">
      <c r="A113" s="6" t="s">
        <v>278</v>
      </c>
      <c r="B113" s="6" t="s">
        <v>17</v>
      </c>
      <c r="C113" s="6">
        <f>VLOOKUP(A113,'GDP Per Capita'!$A$2:$C$211,3,FALSE)</f>
        <v>1</v>
      </c>
      <c r="D113" s="8">
        <v>9.65985012054443</v>
      </c>
      <c r="E113" s="8">
        <v>9.2258996963500994</v>
      </c>
      <c r="F113" s="8">
        <v>9.0327396392822301</v>
      </c>
      <c r="G113" s="8">
        <v>9.3489198684692401</v>
      </c>
      <c r="H113" s="8">
        <v>8.9584197998046893</v>
      </c>
      <c r="I113" s="8">
        <v>9.2451658248901385</v>
      </c>
    </row>
    <row r="114" spans="1:9" x14ac:dyDescent="0.25">
      <c r="A114" s="6" t="s">
        <v>132</v>
      </c>
      <c r="B114" s="6" t="s">
        <v>152</v>
      </c>
      <c r="C114" s="6">
        <f>VLOOKUP(A114,'GDP Per Capita'!$A$2:$C$211,3,FALSE)</f>
        <v>1</v>
      </c>
      <c r="D114" s="8">
        <v>44.536788940429702</v>
      </c>
      <c r="E114" s="8">
        <v>47.265628814697301</v>
      </c>
      <c r="F114" s="8">
        <v>47.799358367919901</v>
      </c>
      <c r="G114" s="8"/>
      <c r="H114" s="8"/>
      <c r="I114" s="8">
        <v>46.533925374348968</v>
      </c>
    </row>
    <row r="115" spans="1:9" x14ac:dyDescent="0.25">
      <c r="A115" s="6" t="s">
        <v>220</v>
      </c>
      <c r="B115" s="6" t="s">
        <v>416</v>
      </c>
      <c r="C115" s="6">
        <f>VLOOKUP(A115,'GDP Per Capita'!$A$2:$C$211,3,FALSE)</f>
        <v>1</v>
      </c>
      <c r="D115" s="8"/>
      <c r="E115" s="8"/>
      <c r="F115" s="8">
        <v>71.132987976074205</v>
      </c>
      <c r="G115" s="8">
        <v>70.737861633300795</v>
      </c>
      <c r="H115" s="8"/>
      <c r="I115" s="8">
        <v>70.9354248046875</v>
      </c>
    </row>
    <row r="116" spans="1:9" x14ac:dyDescent="0.25">
      <c r="A116" s="6" t="s">
        <v>112</v>
      </c>
      <c r="B116" s="6" t="s">
        <v>175</v>
      </c>
      <c r="C116" s="6">
        <f>VLOOKUP(A116,'GDP Per Capita'!$A$2:$C$211,3,FALSE)</f>
        <v>1</v>
      </c>
      <c r="D116" s="8">
        <v>35.626888275146499</v>
      </c>
      <c r="E116" s="8"/>
      <c r="F116" s="8"/>
      <c r="G116" s="8">
        <v>35.475460052490199</v>
      </c>
      <c r="H116" s="8"/>
      <c r="I116" s="8">
        <v>35.551174163818345</v>
      </c>
    </row>
    <row r="117" spans="1:9" x14ac:dyDescent="0.25">
      <c r="A117" s="6" t="s">
        <v>260</v>
      </c>
      <c r="B117" s="6" t="s">
        <v>63</v>
      </c>
      <c r="C117" s="6">
        <f>VLOOKUP(A117,'GDP Per Capita'!$A$2:$C$211,3,FALSE)</f>
        <v>1</v>
      </c>
      <c r="D117" s="8">
        <v>68.447166442871094</v>
      </c>
      <c r="E117" s="8">
        <v>66.946151733398395</v>
      </c>
      <c r="F117" s="8">
        <v>67.004547119140597</v>
      </c>
      <c r="G117" s="8">
        <v>67.827438354492202</v>
      </c>
      <c r="H117" s="8">
        <v>68.620101928710895</v>
      </c>
      <c r="I117" s="8">
        <v>67.769081115722628</v>
      </c>
    </row>
    <row r="118" spans="1:9" x14ac:dyDescent="0.25">
      <c r="A118" s="6" t="s">
        <v>298</v>
      </c>
      <c r="B118" s="6" t="s">
        <v>350</v>
      </c>
      <c r="C118" s="6">
        <f>VLOOKUP(A118,'GDP Per Capita'!$A$2:$C$211,3,FALSE)</f>
        <v>2</v>
      </c>
      <c r="D118" s="8">
        <v>93.163520812988295</v>
      </c>
      <c r="E118" s="8">
        <v>96.067832946777301</v>
      </c>
      <c r="F118" s="8">
        <v>97.499252319335895</v>
      </c>
      <c r="G118" s="8"/>
      <c r="H118" s="8"/>
      <c r="I118" s="8">
        <v>95.57686869303383</v>
      </c>
    </row>
    <row r="119" spans="1:9" x14ac:dyDescent="0.25">
      <c r="A119" s="6" t="s">
        <v>102</v>
      </c>
      <c r="B119" s="6" t="s">
        <v>266</v>
      </c>
      <c r="C119" s="6">
        <f>VLOOKUP(A119,'GDP Per Capita'!$A$2:$C$211,3,FALSE)</f>
        <v>1</v>
      </c>
      <c r="D119" s="8">
        <v>65.503570556640597</v>
      </c>
      <c r="E119" s="8">
        <v>61.7563285827637</v>
      </c>
      <c r="F119" s="8">
        <v>63.255649566650398</v>
      </c>
      <c r="G119" s="8">
        <v>63.9358100891113</v>
      </c>
      <c r="H119" s="8">
        <v>65.662658691406307</v>
      </c>
      <c r="I119" s="8">
        <v>64.022803497314456</v>
      </c>
    </row>
    <row r="120" spans="1:9" x14ac:dyDescent="0.25">
      <c r="A120" s="6" t="s">
        <v>168</v>
      </c>
      <c r="B120" s="6" t="s">
        <v>127</v>
      </c>
      <c r="C120" s="6">
        <f>VLOOKUP(A120,'GDP Per Capita'!$A$2:$C$211,3,FALSE)</f>
        <v>1</v>
      </c>
      <c r="D120" s="8">
        <v>44.760120391845703</v>
      </c>
      <c r="E120" s="8">
        <v>45.284259796142599</v>
      </c>
      <c r="F120" s="8">
        <v>43.924758911132798</v>
      </c>
      <c r="G120" s="8">
        <v>43.671970367431598</v>
      </c>
      <c r="H120" s="8">
        <v>44.253810882568402</v>
      </c>
      <c r="I120" s="8">
        <v>44.37898406982422</v>
      </c>
    </row>
    <row r="121" spans="1:9" x14ac:dyDescent="0.25">
      <c r="A121" s="6" t="s">
        <v>276</v>
      </c>
      <c r="B121" s="6" t="s">
        <v>273</v>
      </c>
      <c r="C121" s="6">
        <f>VLOOKUP(A121,'GDP Per Capita'!$A$2:$C$211,3,FALSE)</f>
        <v>2</v>
      </c>
      <c r="D121" s="8">
        <v>13.5804395675659</v>
      </c>
      <c r="E121" s="8">
        <v>14.701290130615201</v>
      </c>
      <c r="F121" s="8">
        <v>15.6427602767944</v>
      </c>
      <c r="G121" s="8">
        <v>16.6273307800293</v>
      </c>
      <c r="H121" s="8">
        <v>17.869920730590799</v>
      </c>
      <c r="I121" s="8">
        <v>15.684348297119119</v>
      </c>
    </row>
    <row r="122" spans="1:9" x14ac:dyDescent="0.25">
      <c r="A122" s="6" t="s">
        <v>103</v>
      </c>
      <c r="B122" s="6" t="s">
        <v>206</v>
      </c>
      <c r="C122" s="6">
        <f>VLOOKUP(A122,'GDP Per Capita'!$A$2:$C$211,3,FALSE)</f>
        <v>1</v>
      </c>
      <c r="D122" s="8">
        <v>47.137100219726598</v>
      </c>
      <c r="E122" s="8">
        <v>46.726688385009801</v>
      </c>
      <c r="F122" s="8">
        <v>48.240608215332003</v>
      </c>
      <c r="G122" s="8">
        <v>49.381870269775398</v>
      </c>
      <c r="H122" s="8">
        <v>51.012538909912102</v>
      </c>
      <c r="I122" s="8">
        <v>48.49976119995118</v>
      </c>
    </row>
    <row r="123" spans="1:9" x14ac:dyDescent="0.25">
      <c r="A123" s="6" t="s">
        <v>69</v>
      </c>
      <c r="B123" s="6" t="s">
        <v>91</v>
      </c>
      <c r="C123" s="6">
        <f>VLOOKUP(A123,'GDP Per Capita'!$A$2:$C$211,3,FALSE)</f>
        <v>1</v>
      </c>
      <c r="D123" s="8">
        <v>78.463096618652301</v>
      </c>
      <c r="E123" s="8">
        <v>79.938133239746094</v>
      </c>
      <c r="F123" s="8">
        <v>80.632621765136705</v>
      </c>
      <c r="G123" s="8">
        <v>81.909309387207003</v>
      </c>
      <c r="H123" s="8">
        <v>84.584251403808594</v>
      </c>
      <c r="I123" s="8">
        <v>81.105482482910134</v>
      </c>
    </row>
    <row r="124" spans="1:9" x14ac:dyDescent="0.25">
      <c r="A124" s="6" t="s">
        <v>1</v>
      </c>
      <c r="B124" s="6" t="s">
        <v>388</v>
      </c>
      <c r="C124" s="6">
        <f>VLOOKUP(A124,'GDP Per Capita'!$A$2:$C$211,3,FALSE)</f>
        <v>1</v>
      </c>
      <c r="D124" s="8">
        <v>7.3860797882080096</v>
      </c>
      <c r="E124" s="8">
        <v>7.61135005950928</v>
      </c>
      <c r="F124" s="8">
        <v>7.66731977462769</v>
      </c>
      <c r="G124" s="8">
        <v>7.3739299774169904</v>
      </c>
      <c r="H124" s="8">
        <v>6.7257199287414604</v>
      </c>
      <c r="I124" s="8">
        <v>7.3528799057006866</v>
      </c>
    </row>
    <row r="125" spans="1:9" x14ac:dyDescent="0.25">
      <c r="A125" s="6" t="s">
        <v>144</v>
      </c>
      <c r="B125" s="6" t="s">
        <v>307</v>
      </c>
      <c r="C125" s="6">
        <f>VLOOKUP(A125,'GDP Per Capita'!$A$2:$C$211,3,FALSE)</f>
        <v>1</v>
      </c>
      <c r="D125" s="8">
        <v>58.296730041503899</v>
      </c>
      <c r="E125" s="8">
        <v>61.056350708007798</v>
      </c>
      <c r="F125" s="8">
        <v>67.335510253906307</v>
      </c>
      <c r="G125" s="8">
        <v>69.698318481445298</v>
      </c>
      <c r="H125" s="8">
        <v>68.039886474609403</v>
      </c>
      <c r="I125" s="8">
        <v>64.885359191894537</v>
      </c>
    </row>
    <row r="126" spans="1:9" x14ac:dyDescent="0.25">
      <c r="A126" s="6" t="s">
        <v>241</v>
      </c>
      <c r="B126" s="6" t="s">
        <v>108</v>
      </c>
      <c r="C126" s="6">
        <f>VLOOKUP(A126,'GDP Per Capita'!$A$2:$C$211,3,FALSE)</f>
        <v>1</v>
      </c>
      <c r="D126" s="8">
        <v>16.904340744018601</v>
      </c>
      <c r="E126" s="8">
        <v>16.919010162353501</v>
      </c>
      <c r="F126" s="8"/>
      <c r="G126" s="8"/>
      <c r="H126" s="8"/>
      <c r="I126" s="8">
        <v>16.911675453186049</v>
      </c>
    </row>
    <row r="127" spans="1:9" x14ac:dyDescent="0.25">
      <c r="A127" s="6" t="s">
        <v>356</v>
      </c>
      <c r="B127" s="6" t="s">
        <v>242</v>
      </c>
      <c r="C127" s="6">
        <f>VLOOKUP(A127,'GDP Per Capita'!$A$2:$C$211,3,FALSE)</f>
        <v>1</v>
      </c>
      <c r="D127" s="8">
        <v>10.711259841918899</v>
      </c>
      <c r="E127" s="8">
        <v>10.752140045166</v>
      </c>
      <c r="F127" s="8">
        <v>10.9074001312256</v>
      </c>
      <c r="G127" s="8">
        <v>11.5130100250244</v>
      </c>
      <c r="H127" s="8">
        <v>12.762590408325201</v>
      </c>
      <c r="I127" s="8">
        <v>11.32928009033202</v>
      </c>
    </row>
    <row r="128" spans="1:9" x14ac:dyDescent="0.25">
      <c r="A128" s="6" t="s">
        <v>165</v>
      </c>
      <c r="B128" s="6" t="s">
        <v>382</v>
      </c>
      <c r="C128" s="6">
        <f>VLOOKUP(A128,'GDP Per Capita'!$A$2:$C$211,3,FALSE)</f>
        <v>2</v>
      </c>
      <c r="D128" s="8"/>
      <c r="E128" s="8"/>
      <c r="F128" s="8">
        <v>83.940979003906307</v>
      </c>
      <c r="G128" s="8">
        <v>84.792907714843807</v>
      </c>
      <c r="H128" s="8">
        <v>88.886451721191406</v>
      </c>
      <c r="I128" s="8">
        <v>85.873446146647169</v>
      </c>
    </row>
    <row r="129" spans="1:9" x14ac:dyDescent="0.25">
      <c r="A129" s="6" t="s">
        <v>110</v>
      </c>
      <c r="B129" s="6" t="s">
        <v>248</v>
      </c>
      <c r="C129" s="6">
        <f>VLOOKUP(A129,'GDP Per Capita'!$A$2:$C$211,3,FALSE)</f>
        <v>1</v>
      </c>
      <c r="D129" s="8">
        <v>27.867389678955099</v>
      </c>
      <c r="E129" s="8">
        <v>27.970050811767599</v>
      </c>
      <c r="F129" s="8">
        <v>27.9180908203125</v>
      </c>
      <c r="G129" s="8">
        <v>28.586290359497099</v>
      </c>
      <c r="H129" s="8">
        <v>29.3719291687012</v>
      </c>
      <c r="I129" s="8">
        <v>28.342750167846702</v>
      </c>
    </row>
    <row r="130" spans="1:9" x14ac:dyDescent="0.25">
      <c r="A130" s="6" t="s">
        <v>90</v>
      </c>
      <c r="B130" s="6" t="s">
        <v>329</v>
      </c>
      <c r="C130" s="6">
        <f>VLOOKUP(A130,'GDP Per Capita'!$A$2:$C$211,3,FALSE)</f>
        <v>2</v>
      </c>
      <c r="D130" s="8"/>
      <c r="E130" s="8"/>
      <c r="F130" s="8"/>
      <c r="G130" s="8"/>
      <c r="H130" s="8">
        <v>43.5217895507813</v>
      </c>
      <c r="I130" s="8">
        <v>43.5217895507813</v>
      </c>
    </row>
    <row r="131" spans="1:9" x14ac:dyDescent="0.25">
      <c r="A131" s="6" t="s">
        <v>70</v>
      </c>
      <c r="B131" s="6" t="s">
        <v>169</v>
      </c>
      <c r="C131" s="6">
        <f>VLOOKUP(A131,'GDP Per Capita'!$A$2:$C$211,3,FALSE)</f>
        <v>1</v>
      </c>
      <c r="D131" s="8">
        <v>58.054969787597699</v>
      </c>
      <c r="E131" s="8">
        <v>58.287689208984403</v>
      </c>
      <c r="F131" s="8">
        <v>62.136970520019503</v>
      </c>
      <c r="G131" s="8">
        <v>66.486740112304702</v>
      </c>
      <c r="H131" s="8">
        <v>67.158660888671903</v>
      </c>
      <c r="I131" s="8">
        <v>62.425006103515649</v>
      </c>
    </row>
    <row r="132" spans="1:9" x14ac:dyDescent="0.25">
      <c r="A132" s="6" t="s">
        <v>79</v>
      </c>
      <c r="B132" s="6" t="s">
        <v>36</v>
      </c>
      <c r="C132" s="6">
        <f>VLOOKUP(A132,'GDP Per Capita'!$A$2:$C$211,3,FALSE)</f>
        <v>1</v>
      </c>
      <c r="D132" s="8">
        <v>9.7244701385497994</v>
      </c>
      <c r="E132" s="8">
        <v>13.384519577026399</v>
      </c>
      <c r="F132" s="8">
        <v>18.100540161132798</v>
      </c>
      <c r="G132" s="8"/>
      <c r="H132" s="8"/>
      <c r="I132" s="8">
        <v>13.736509958903</v>
      </c>
    </row>
    <row r="133" spans="1:9" x14ac:dyDescent="0.25">
      <c r="A133" s="6" t="s">
        <v>319</v>
      </c>
      <c r="B133" s="6" t="s">
        <v>321</v>
      </c>
      <c r="C133" s="6">
        <f>VLOOKUP(A133,'GDP Per Capita'!$A$2:$C$211,3,FALSE)</f>
        <v>1</v>
      </c>
      <c r="D133" s="8">
        <v>52.684780120849602</v>
      </c>
      <c r="E133" s="8">
        <v>50.700050354003899</v>
      </c>
      <c r="F133" s="8">
        <v>47.795921325683601</v>
      </c>
      <c r="G133" s="8">
        <v>46.634391784667997</v>
      </c>
      <c r="H133" s="8">
        <v>45.367229461669901</v>
      </c>
      <c r="I133" s="8">
        <v>48.636474609375</v>
      </c>
    </row>
    <row r="134" spans="1:9" x14ac:dyDescent="0.25">
      <c r="A134" s="6" t="s">
        <v>140</v>
      </c>
      <c r="B134" s="6" t="s">
        <v>136</v>
      </c>
      <c r="C134" s="6">
        <f>VLOOKUP(A134,'GDP Per Capita'!$A$2:$C$211,3,FALSE)</f>
        <v>2</v>
      </c>
      <c r="D134" s="8">
        <v>82.231132507324205</v>
      </c>
      <c r="E134" s="8">
        <v>80.260986328125</v>
      </c>
      <c r="F134" s="8">
        <v>77.849082946777301</v>
      </c>
      <c r="G134" s="8">
        <v>78.588996887207003</v>
      </c>
      <c r="H134" s="8">
        <v>77.113121032714801</v>
      </c>
      <c r="I134" s="8">
        <v>79.208663940429659</v>
      </c>
    </row>
    <row r="135" spans="1:9" x14ac:dyDescent="0.25">
      <c r="A135" s="6" t="s">
        <v>60</v>
      </c>
      <c r="B135" s="6" t="s">
        <v>215</v>
      </c>
      <c r="C135" s="6">
        <f>VLOOKUP(A135,'GDP Per Capita'!$A$2:$C$211,3,FALSE)</f>
        <v>2</v>
      </c>
      <c r="D135" s="8">
        <v>62.180591583252003</v>
      </c>
      <c r="E135" s="8">
        <v>62.282478332519503</v>
      </c>
      <c r="F135" s="8">
        <v>63.548019409179702</v>
      </c>
      <c r="G135" s="8">
        <v>66.988243103027301</v>
      </c>
      <c r="H135" s="8">
        <v>72.461166381835895</v>
      </c>
      <c r="I135" s="8">
        <v>65.492099761962876</v>
      </c>
    </row>
    <row r="136" spans="1:9" x14ac:dyDescent="0.25">
      <c r="A136" s="6" t="s">
        <v>366</v>
      </c>
      <c r="B136" s="6" t="s">
        <v>26</v>
      </c>
      <c r="C136" s="6">
        <f>VLOOKUP(A136,'GDP Per Capita'!$A$2:$C$211,3,FALSE)</f>
        <v>2</v>
      </c>
      <c r="D136" s="8">
        <v>5.7512102127075204</v>
      </c>
      <c r="E136" s="8">
        <v>5.9092302322387704</v>
      </c>
      <c r="F136" s="8"/>
      <c r="G136" s="8"/>
      <c r="H136" s="8"/>
      <c r="I136" s="8">
        <v>5.8302202224731454</v>
      </c>
    </row>
    <row r="137" spans="1:9" x14ac:dyDescent="0.25">
      <c r="A137" s="6" t="s">
        <v>27</v>
      </c>
      <c r="B137" s="6" t="s">
        <v>304</v>
      </c>
      <c r="C137" s="6">
        <f>VLOOKUP(A137,'GDP Per Capita'!$A$2:$C$211,3,FALSE)</f>
        <v>1</v>
      </c>
      <c r="D137" s="8">
        <v>6.5069398880004901</v>
      </c>
      <c r="E137" s="8">
        <v>14.3809900283813</v>
      </c>
      <c r="F137" s="8">
        <v>18.2700500488281</v>
      </c>
      <c r="G137" s="8">
        <v>19.72287940979</v>
      </c>
      <c r="H137" s="8">
        <v>17.079849243164102</v>
      </c>
      <c r="I137" s="8">
        <v>15.192141723632798</v>
      </c>
    </row>
    <row r="138" spans="1:9" x14ac:dyDescent="0.25">
      <c r="A138" s="6" t="s">
        <v>61</v>
      </c>
      <c r="B138" s="6" t="s">
        <v>167</v>
      </c>
      <c r="C138" s="6">
        <f>VLOOKUP(A138,'GDP Per Capita'!$A$2:$C$211,3,FALSE)</f>
        <v>1</v>
      </c>
      <c r="D138" s="8">
        <v>41.580429077148402</v>
      </c>
      <c r="E138" s="8">
        <v>42.677330017089801</v>
      </c>
      <c r="F138" s="8">
        <v>40.051151275634801</v>
      </c>
      <c r="G138" s="8"/>
      <c r="H138" s="8"/>
      <c r="I138" s="8">
        <v>41.43630345662433</v>
      </c>
    </row>
    <row r="139" spans="1:9" x14ac:dyDescent="0.25">
      <c r="A139" s="6" t="s">
        <v>39</v>
      </c>
      <c r="B139" s="6" t="s">
        <v>190</v>
      </c>
      <c r="C139" s="6">
        <f>VLOOKUP(A139,'GDP Per Capita'!$A$2:$C$211,3,FALSE)</f>
        <v>1</v>
      </c>
      <c r="D139" s="8">
        <v>11.640210151672401</v>
      </c>
      <c r="E139" s="8">
        <v>11.458330154418899</v>
      </c>
      <c r="F139" s="8"/>
      <c r="G139" s="8"/>
      <c r="H139" s="8"/>
      <c r="I139" s="8">
        <v>11.549270153045651</v>
      </c>
    </row>
    <row r="140" spans="1:9" x14ac:dyDescent="0.25">
      <c r="A140" s="6" t="s">
        <v>187</v>
      </c>
      <c r="B140" s="6" t="s">
        <v>314</v>
      </c>
      <c r="C140" s="6">
        <f>VLOOKUP(A140,'GDP Per Capita'!$A$2:$C$211,3,FALSE)</f>
        <v>1</v>
      </c>
      <c r="D140" s="8">
        <v>3.4338400363922101</v>
      </c>
      <c r="E140" s="8">
        <v>3.2513000965118399</v>
      </c>
      <c r="F140" s="8"/>
      <c r="G140" s="8"/>
      <c r="H140" s="8"/>
      <c r="I140" s="8">
        <v>3.342570066452025</v>
      </c>
    </row>
    <row r="141" spans="1:9" x14ac:dyDescent="0.25">
      <c r="A141" s="6" t="s">
        <v>238</v>
      </c>
      <c r="B141" s="6" t="s">
        <v>339</v>
      </c>
      <c r="C141" s="6">
        <f>VLOOKUP(A141,'GDP Per Capita'!$A$2:$C$211,3,FALSE)</f>
        <v>1</v>
      </c>
      <c r="D141" s="8">
        <v>11.284899711608899</v>
      </c>
      <c r="E141" s="8">
        <v>11.5625</v>
      </c>
      <c r="F141" s="8">
        <v>12.8602199554443</v>
      </c>
      <c r="G141" s="8">
        <v>12.9899396896362</v>
      </c>
      <c r="H141" s="8">
        <v>13.511750221252401</v>
      </c>
      <c r="I141" s="8">
        <v>12.44186191558836</v>
      </c>
    </row>
    <row r="142" spans="1:9" x14ac:dyDescent="0.25">
      <c r="A142" s="6" t="s">
        <v>349</v>
      </c>
      <c r="B142" s="6" t="s">
        <v>133</v>
      </c>
      <c r="C142" s="6">
        <f>VLOOKUP(A142,'GDP Per Capita'!$A$2:$C$211,3,FALSE)</f>
        <v>1</v>
      </c>
      <c r="D142" s="8">
        <v>50.180061340332003</v>
      </c>
      <c r="E142" s="8"/>
      <c r="F142" s="8">
        <v>49.286811828613303</v>
      </c>
      <c r="G142" s="8"/>
      <c r="H142" s="8"/>
      <c r="I142" s="8">
        <v>49.733436584472656</v>
      </c>
    </row>
    <row r="143" spans="1:9" x14ac:dyDescent="0.25">
      <c r="A143" s="6" t="s">
        <v>379</v>
      </c>
      <c r="B143" s="6" t="s">
        <v>380</v>
      </c>
      <c r="C143" s="6">
        <f>VLOOKUP(A143,'GDP Per Capita'!$A$2:$C$211,3,FALSE)</f>
        <v>1</v>
      </c>
      <c r="D143" s="8">
        <v>24.705459594726602</v>
      </c>
      <c r="E143" s="8">
        <v>26.588619232177699</v>
      </c>
      <c r="F143" s="8">
        <v>29.166139602661101</v>
      </c>
      <c r="G143" s="8">
        <v>31.2565593719482</v>
      </c>
      <c r="H143" s="8"/>
      <c r="I143" s="8">
        <v>27.9291944503784</v>
      </c>
    </row>
    <row r="144" spans="1:9" x14ac:dyDescent="0.25">
      <c r="A144" s="6" t="s">
        <v>216</v>
      </c>
      <c r="B144" s="6" t="s">
        <v>385</v>
      </c>
      <c r="C144" s="6">
        <f>VLOOKUP(A144,'GDP Per Capita'!$A$2:$C$211,3,FALSE)</f>
        <v>1</v>
      </c>
      <c r="D144" s="8">
        <v>7.9658699035644496</v>
      </c>
      <c r="E144" s="8"/>
      <c r="F144" s="8"/>
      <c r="G144" s="8"/>
      <c r="H144" s="8"/>
      <c r="I144" s="8">
        <v>7.9658699035644496</v>
      </c>
    </row>
    <row r="145" spans="1:9" x14ac:dyDescent="0.25">
      <c r="A145" s="6" t="s">
        <v>123</v>
      </c>
      <c r="B145" s="6" t="s">
        <v>198</v>
      </c>
      <c r="C145" s="6">
        <f>VLOOKUP(A145,'GDP Per Capita'!$A$2:$C$211,3,FALSE)</f>
        <v>1</v>
      </c>
      <c r="D145" s="8">
        <v>35.3342094421387</v>
      </c>
      <c r="E145" s="8">
        <v>35.191139221191399</v>
      </c>
      <c r="F145" s="8">
        <v>32.815361022949197</v>
      </c>
      <c r="G145" s="8">
        <v>32.149379730224602</v>
      </c>
      <c r="H145" s="8">
        <v>31.746519088745099</v>
      </c>
      <c r="I145" s="8">
        <v>33.447321701049802</v>
      </c>
    </row>
    <row r="146" spans="1:9" x14ac:dyDescent="0.25">
      <c r="A146" s="6" t="s">
        <v>227</v>
      </c>
      <c r="B146" s="6" t="s">
        <v>250</v>
      </c>
      <c r="C146" s="6">
        <f>VLOOKUP(A146,'GDP Per Capita'!$A$2:$C$211,3,FALSE)</f>
        <v>1</v>
      </c>
      <c r="D146" s="8"/>
      <c r="E146" s="8"/>
      <c r="F146" s="8"/>
      <c r="G146" s="8"/>
      <c r="H146" s="8">
        <v>113.217071533203</v>
      </c>
      <c r="I146" s="8">
        <v>113.217071533203</v>
      </c>
    </row>
    <row r="147" spans="1:9" x14ac:dyDescent="0.25">
      <c r="A147" s="6" t="s">
        <v>371</v>
      </c>
      <c r="B147" s="6" t="s">
        <v>21</v>
      </c>
      <c r="C147" s="6">
        <f>VLOOKUP(A147,'GDP Per Capita'!$A$2:$C$211,3,FALSE)</f>
        <v>1</v>
      </c>
      <c r="D147" s="8">
        <v>4.8490300178527797</v>
      </c>
      <c r="E147" s="8">
        <v>4.0101599693298304</v>
      </c>
      <c r="F147" s="8">
        <v>4.0705699920654297</v>
      </c>
      <c r="G147" s="8"/>
      <c r="H147" s="8"/>
      <c r="I147" s="8">
        <v>4.3099199930826799</v>
      </c>
    </row>
    <row r="148" spans="1:9" x14ac:dyDescent="0.25">
      <c r="A148" s="6" t="s">
        <v>417</v>
      </c>
      <c r="B148" s="6" t="s">
        <v>194</v>
      </c>
      <c r="C148" s="6">
        <f>VLOOKUP(A148,'GDP Per Capita'!$A$2:$C$211,3,FALSE)</f>
        <v>1</v>
      </c>
      <c r="D148" s="8">
        <v>4.8366398811340297</v>
      </c>
      <c r="E148" s="8">
        <v>5.2247500419616699</v>
      </c>
      <c r="F148" s="8">
        <v>5.0619201660156303</v>
      </c>
      <c r="G148" s="8"/>
      <c r="H148" s="8"/>
      <c r="I148" s="8">
        <v>5.0411033630371103</v>
      </c>
    </row>
    <row r="149" spans="1:9" x14ac:dyDescent="0.25">
      <c r="A149" s="6" t="s">
        <v>185</v>
      </c>
      <c r="B149" s="6" t="s">
        <v>158</v>
      </c>
      <c r="C149" s="6">
        <f>VLOOKUP(A149,'GDP Per Capita'!$A$2:$C$211,3,FALSE)</f>
        <v>1</v>
      </c>
      <c r="D149" s="8">
        <v>82.671180725097699</v>
      </c>
      <c r="E149" s="8"/>
      <c r="F149" s="8"/>
      <c r="G149" s="8"/>
      <c r="H149" s="8"/>
      <c r="I149" s="8">
        <v>82.671180725097699</v>
      </c>
    </row>
    <row r="150" spans="1:9" x14ac:dyDescent="0.25">
      <c r="A150" s="6" t="s">
        <v>402</v>
      </c>
      <c r="B150" s="6" t="s">
        <v>218</v>
      </c>
      <c r="C150" s="6">
        <f>VLOOKUP(A150,'GDP Per Capita'!$A$2:$C$211,3,FALSE)</f>
        <v>1</v>
      </c>
      <c r="D150" s="8">
        <v>60.720489501953097</v>
      </c>
      <c r="E150" s="8">
        <v>59.696220397949197</v>
      </c>
      <c r="F150" s="8">
        <v>62.544570922851598</v>
      </c>
      <c r="G150" s="8">
        <v>63.125770568847699</v>
      </c>
      <c r="H150" s="8">
        <v>97.445251464843807</v>
      </c>
      <c r="I150" s="8">
        <v>68.706460571289071</v>
      </c>
    </row>
    <row r="151" spans="1:9" x14ac:dyDescent="0.25">
      <c r="A151" s="6" t="s">
        <v>177</v>
      </c>
      <c r="B151" s="6" t="s">
        <v>15</v>
      </c>
      <c r="C151" s="6">
        <f>VLOOKUP(A151,'GDP Per Capita'!$A$2:$C$211,3,FALSE)</f>
        <v>2</v>
      </c>
      <c r="D151" s="8">
        <v>88.626869201660199</v>
      </c>
      <c r="E151" s="8">
        <v>88.889411926269503</v>
      </c>
      <c r="F151" s="8">
        <v>88.835052490234403</v>
      </c>
      <c r="G151" s="8">
        <v>88.167388916015597</v>
      </c>
      <c r="H151" s="8">
        <v>88.299179077148395</v>
      </c>
      <c r="I151" s="8">
        <v>88.563580322265608</v>
      </c>
    </row>
    <row r="152" spans="1:9" x14ac:dyDescent="0.25">
      <c r="A152" s="6" t="s">
        <v>49</v>
      </c>
      <c r="B152" s="6" t="s">
        <v>285</v>
      </c>
      <c r="C152" s="6">
        <f>VLOOKUP(A152,'GDP Per Capita'!$A$2:$C$211,3,FALSE)</f>
        <v>1</v>
      </c>
      <c r="D152" s="8">
        <v>8.1031398773193395</v>
      </c>
      <c r="E152" s="8">
        <v>8.2240896224975604</v>
      </c>
      <c r="F152" s="8">
        <v>8.4636001586914098</v>
      </c>
      <c r="G152" s="8">
        <v>9.1810998916625994</v>
      </c>
      <c r="H152" s="8">
        <v>10.0763502120972</v>
      </c>
      <c r="I152" s="8">
        <v>8.8096559524536211</v>
      </c>
    </row>
    <row r="153" spans="1:9" x14ac:dyDescent="0.25">
      <c r="A153" s="6" t="s">
        <v>8</v>
      </c>
      <c r="B153" s="6" t="s">
        <v>196</v>
      </c>
      <c r="C153" s="6">
        <f>VLOOKUP(A153,'GDP Per Capita'!$A$2:$C$211,3,FALSE)</f>
        <v>1</v>
      </c>
      <c r="D153" s="8">
        <v>24.351280212402301</v>
      </c>
      <c r="E153" s="8">
        <v>23.669919967651399</v>
      </c>
      <c r="F153" s="8"/>
      <c r="G153" s="8"/>
      <c r="H153" s="8"/>
      <c r="I153" s="8">
        <v>24.010600090026848</v>
      </c>
    </row>
    <row r="154" spans="1:9" x14ac:dyDescent="0.25">
      <c r="A154" s="6" t="s">
        <v>395</v>
      </c>
      <c r="B154" s="6" t="s">
        <v>16</v>
      </c>
      <c r="C154" s="6">
        <f>VLOOKUP(A154,'GDP Per Capita'!$A$2:$C$211,3,FALSE)</f>
        <v>1</v>
      </c>
      <c r="D154" s="8">
        <v>30.715499877929702</v>
      </c>
      <c r="E154" s="8">
        <v>29.073459625244102</v>
      </c>
      <c r="F154" s="8">
        <v>28.544969558715799</v>
      </c>
      <c r="G154" s="8"/>
      <c r="H154" s="8"/>
      <c r="I154" s="8">
        <v>29.444643020629865</v>
      </c>
    </row>
    <row r="155" spans="1:9" x14ac:dyDescent="0.25">
      <c r="A155" s="6" t="s">
        <v>128</v>
      </c>
      <c r="B155" s="6" t="s">
        <v>281</v>
      </c>
      <c r="C155" s="6">
        <f>VLOOKUP(A155,'GDP Per Capita'!$A$2:$C$211,3,FALSE)</f>
        <v>1</v>
      </c>
      <c r="D155" s="8"/>
      <c r="E155" s="8"/>
      <c r="F155" s="8"/>
      <c r="G155" s="8">
        <v>13.684760093689</v>
      </c>
      <c r="H155" s="8">
        <v>14.6420497894287</v>
      </c>
      <c r="I155" s="8">
        <v>14.16340494155885</v>
      </c>
    </row>
    <row r="156" spans="1:9" x14ac:dyDescent="0.25">
      <c r="A156" s="6" t="s">
        <v>28</v>
      </c>
      <c r="B156" s="6" t="s">
        <v>68</v>
      </c>
      <c r="C156" s="6">
        <f>VLOOKUP(A156,'GDP Per Capita'!$A$2:$C$211,3,FALSE)</f>
        <v>1</v>
      </c>
      <c r="D156" s="8">
        <v>19.809240341186499</v>
      </c>
      <c r="E156" s="8">
        <v>22.260929107666001</v>
      </c>
      <c r="F156" s="8">
        <v>20.918449401855501</v>
      </c>
      <c r="G156" s="8">
        <v>22.366029739379901</v>
      </c>
      <c r="H156" s="8">
        <v>23.801959991455099</v>
      </c>
      <c r="I156" s="8">
        <v>21.831321716308601</v>
      </c>
    </row>
    <row r="157" spans="1:9" x14ac:dyDescent="0.25">
      <c r="A157" s="6" t="s">
        <v>254</v>
      </c>
      <c r="B157" s="6" t="s">
        <v>386</v>
      </c>
      <c r="C157" s="6">
        <f>VLOOKUP(A157,'GDP Per Capita'!$A$2:$C$211,3,FALSE)</f>
        <v>1</v>
      </c>
      <c r="D157" s="8"/>
      <c r="E157" s="8">
        <v>10.006549835205099</v>
      </c>
      <c r="F157" s="8">
        <v>8.1714401245117205</v>
      </c>
      <c r="G157" s="8">
        <v>8.8759498596191406</v>
      </c>
      <c r="H157" s="8"/>
      <c r="I157" s="8">
        <v>9.0179799397786535</v>
      </c>
    </row>
  </sheetData>
  <autoFilter ref="A1:I157" xr:uid="{ECBFA171-F3A7-48D0-A05D-F16805C0D8B8}"/>
  <phoneticPr fontId="10"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A2CAF-FC04-46ED-BECB-28C6216EADC5}">
  <dimension ref="A1:L200"/>
  <sheetViews>
    <sheetView showGridLines="0" zoomScaleNormal="100" workbookViewId="0">
      <selection activeCell="N34" sqref="N34"/>
    </sheetView>
  </sheetViews>
  <sheetFormatPr defaultColWidth="8.7109375" defaultRowHeight="15" x14ac:dyDescent="0.25"/>
  <cols>
    <col min="1" max="1" width="46.85546875" style="6" bestFit="1" customWidth="1"/>
    <col min="2" max="2" width="14.140625" style="6" bestFit="1" customWidth="1"/>
    <col min="3" max="3" width="14.85546875" style="6" bestFit="1" customWidth="1"/>
    <col min="4" max="8" width="12.42578125" style="6" bestFit="1" customWidth="1"/>
    <col min="9" max="9" width="15.28515625" style="6" bestFit="1" customWidth="1"/>
    <col min="10" max="16384" width="8.7109375" style="6"/>
  </cols>
  <sheetData>
    <row r="1" spans="1:9" ht="16.5" thickBot="1" x14ac:dyDescent="0.3">
      <c r="A1" s="1" t="s">
        <v>245</v>
      </c>
      <c r="B1" s="1" t="s">
        <v>105</v>
      </c>
      <c r="C1" s="1" t="s">
        <v>426</v>
      </c>
      <c r="D1" s="1" t="s">
        <v>488</v>
      </c>
      <c r="E1" s="1" t="s">
        <v>489</v>
      </c>
      <c r="F1" s="1" t="s">
        <v>490</v>
      </c>
      <c r="G1" s="1" t="s">
        <v>491</v>
      </c>
      <c r="H1" s="1" t="s">
        <v>492</v>
      </c>
      <c r="I1" s="1" t="s">
        <v>493</v>
      </c>
    </row>
    <row r="2" spans="1:9" x14ac:dyDescent="0.25">
      <c r="A2" s="6" t="s">
        <v>300</v>
      </c>
      <c r="B2" s="6" t="s">
        <v>211</v>
      </c>
      <c r="C2" s="6">
        <v>2</v>
      </c>
      <c r="D2" s="15">
        <v>93.542453870000003</v>
      </c>
      <c r="E2" s="15">
        <v>97.17</v>
      </c>
      <c r="F2" s="15"/>
      <c r="G2" s="15"/>
      <c r="H2" s="15"/>
      <c r="I2" s="15">
        <f t="shared" ref="I2:I65" si="0">AVERAGE(D2:H2)</f>
        <v>95.356226934999995</v>
      </c>
    </row>
    <row r="3" spans="1:9" x14ac:dyDescent="0.25">
      <c r="A3" s="6" t="s">
        <v>188</v>
      </c>
      <c r="B3" s="6" t="s">
        <v>166</v>
      </c>
      <c r="C3" s="6">
        <v>1</v>
      </c>
      <c r="D3" s="15">
        <v>29</v>
      </c>
      <c r="E3" s="15">
        <v>32</v>
      </c>
      <c r="F3" s="15">
        <v>35</v>
      </c>
      <c r="G3" s="15">
        <v>36</v>
      </c>
      <c r="H3" s="15"/>
      <c r="I3" s="15">
        <f t="shared" si="0"/>
        <v>33</v>
      </c>
    </row>
    <row r="4" spans="1:9" x14ac:dyDescent="0.25">
      <c r="A4" s="6" t="s">
        <v>117</v>
      </c>
      <c r="B4" s="6" t="s">
        <v>406</v>
      </c>
      <c r="C4" s="6">
        <v>1</v>
      </c>
      <c r="D4" s="15">
        <v>59.6</v>
      </c>
      <c r="E4" s="15">
        <v>62.4</v>
      </c>
      <c r="F4" s="15">
        <v>65.400000000000006</v>
      </c>
      <c r="G4" s="15">
        <v>68.55039112</v>
      </c>
      <c r="H4" s="15">
        <v>72.237677110000007</v>
      </c>
      <c r="I4" s="15">
        <f t="shared" si="0"/>
        <v>65.637613646000005</v>
      </c>
    </row>
    <row r="5" spans="1:9" x14ac:dyDescent="0.25">
      <c r="A5" s="6" t="s">
        <v>354</v>
      </c>
      <c r="B5" s="6" t="s">
        <v>143</v>
      </c>
      <c r="C5" s="6">
        <v>2</v>
      </c>
      <c r="D5" s="15"/>
      <c r="E5" s="15">
        <v>91.567467030000003</v>
      </c>
      <c r="F5" s="15"/>
      <c r="G5" s="15"/>
      <c r="H5" s="15"/>
      <c r="I5" s="15">
        <f t="shared" si="0"/>
        <v>91.567467030000003</v>
      </c>
    </row>
    <row r="6" spans="1:9" x14ac:dyDescent="0.25">
      <c r="A6" s="6" t="s">
        <v>287</v>
      </c>
      <c r="B6" s="6" t="s">
        <v>301</v>
      </c>
      <c r="C6" s="6">
        <v>2</v>
      </c>
      <c r="D6" s="15">
        <v>90.600007320000003</v>
      </c>
      <c r="E6" s="15">
        <v>94.819922539999993</v>
      </c>
      <c r="F6" s="15">
        <v>98.450001779999994</v>
      </c>
      <c r="G6" s="15">
        <v>99.149999980000004</v>
      </c>
      <c r="H6" s="15">
        <v>100</v>
      </c>
      <c r="I6" s="15">
        <f t="shared" si="0"/>
        <v>96.603986324000005</v>
      </c>
    </row>
    <row r="7" spans="1:9" x14ac:dyDescent="0.25">
      <c r="A7" s="6" t="s">
        <v>124</v>
      </c>
      <c r="B7" s="6" t="s">
        <v>55</v>
      </c>
      <c r="C7" s="6">
        <v>1</v>
      </c>
      <c r="D7" s="15">
        <v>70.968980819999999</v>
      </c>
      <c r="E7" s="15">
        <v>74.294906870000005</v>
      </c>
      <c r="F7" s="15"/>
      <c r="G7" s="15"/>
      <c r="H7" s="15"/>
      <c r="I7" s="15">
        <f t="shared" si="0"/>
        <v>72.631943844999995</v>
      </c>
    </row>
    <row r="8" spans="1:9" x14ac:dyDescent="0.25">
      <c r="A8" s="6" t="s">
        <v>203</v>
      </c>
      <c r="B8" s="6" t="s">
        <v>400</v>
      </c>
      <c r="C8" s="6">
        <v>1</v>
      </c>
      <c r="D8" s="15">
        <v>64.346029770000001</v>
      </c>
      <c r="E8" s="15">
        <v>64.744884330000005</v>
      </c>
      <c r="F8" s="15">
        <v>68.245052259999994</v>
      </c>
      <c r="G8" s="15">
        <v>66.543949690000005</v>
      </c>
      <c r="H8" s="15"/>
      <c r="I8" s="15">
        <f t="shared" si="0"/>
        <v>65.969979012500005</v>
      </c>
    </row>
    <row r="9" spans="1:9" x14ac:dyDescent="0.25">
      <c r="A9" s="6" t="s">
        <v>88</v>
      </c>
      <c r="B9" s="6" t="s">
        <v>6</v>
      </c>
      <c r="C9" s="6">
        <v>1</v>
      </c>
      <c r="D9" s="15">
        <v>73</v>
      </c>
      <c r="E9" s="15"/>
      <c r="F9" s="15"/>
      <c r="G9" s="15"/>
      <c r="H9" s="15"/>
      <c r="I9" s="15">
        <f t="shared" si="0"/>
        <v>73</v>
      </c>
    </row>
    <row r="10" spans="1:9" x14ac:dyDescent="0.25">
      <c r="A10" s="6" t="s">
        <v>37</v>
      </c>
      <c r="B10" s="6" t="s">
        <v>320</v>
      </c>
      <c r="C10" s="6">
        <v>2</v>
      </c>
      <c r="D10" s="15">
        <v>86.54</v>
      </c>
      <c r="E10" s="15">
        <v>86.545048850000001</v>
      </c>
      <c r="F10" s="15"/>
      <c r="G10" s="15"/>
      <c r="H10" s="15"/>
      <c r="I10" s="15">
        <f t="shared" si="0"/>
        <v>86.542524425000011</v>
      </c>
    </row>
    <row r="11" spans="1:9" x14ac:dyDescent="0.25">
      <c r="A11" s="6" t="s">
        <v>85</v>
      </c>
      <c r="B11" s="6" t="s">
        <v>252</v>
      </c>
      <c r="C11" s="6">
        <v>2</v>
      </c>
      <c r="D11" s="15">
        <v>84.323742569999993</v>
      </c>
      <c r="E11" s="15">
        <v>87.93558659</v>
      </c>
      <c r="F11" s="15">
        <v>87.479137230000006</v>
      </c>
      <c r="G11" s="15">
        <v>87.752204789999993</v>
      </c>
      <c r="H11" s="15">
        <v>87.529428129999999</v>
      </c>
      <c r="I11" s="15">
        <f t="shared" si="0"/>
        <v>87.004019861999993</v>
      </c>
    </row>
    <row r="12" spans="1:9" x14ac:dyDescent="0.25">
      <c r="A12" s="6" t="s">
        <v>269</v>
      </c>
      <c r="B12" s="6" t="s">
        <v>334</v>
      </c>
      <c r="C12" s="6">
        <v>1</v>
      </c>
      <c r="D12" s="15">
        <v>78.2</v>
      </c>
      <c r="E12" s="15">
        <v>79</v>
      </c>
      <c r="F12" s="15">
        <v>79.799995490000001</v>
      </c>
      <c r="G12" s="15">
        <v>81.099999069999996</v>
      </c>
      <c r="H12" s="15"/>
      <c r="I12" s="15">
        <f t="shared" si="0"/>
        <v>79.524998640000007</v>
      </c>
    </row>
    <row r="13" spans="1:9" x14ac:dyDescent="0.25">
      <c r="A13" s="6" t="s">
        <v>387</v>
      </c>
      <c r="B13" s="6" t="s">
        <v>19</v>
      </c>
      <c r="C13" s="6">
        <v>1</v>
      </c>
      <c r="D13" s="15">
        <v>2.4</v>
      </c>
      <c r="E13" s="15">
        <v>2.6607485350000002</v>
      </c>
      <c r="F13" s="15">
        <v>5</v>
      </c>
      <c r="G13" s="15">
        <v>5.2</v>
      </c>
      <c r="H13" s="15"/>
      <c r="I13" s="15">
        <f t="shared" si="0"/>
        <v>3.8151871337500003</v>
      </c>
    </row>
    <row r="14" spans="1:9" x14ac:dyDescent="0.25">
      <c r="A14" s="6" t="s">
        <v>226</v>
      </c>
      <c r="B14" s="6" t="s">
        <v>392</v>
      </c>
      <c r="C14" s="6">
        <v>2</v>
      </c>
      <c r="D14" s="15">
        <v>86.516476659999995</v>
      </c>
      <c r="E14" s="15">
        <v>87.679680820000002</v>
      </c>
      <c r="F14" s="15">
        <v>88.647343000000006</v>
      </c>
      <c r="G14" s="15">
        <v>90.275429810000006</v>
      </c>
      <c r="H14" s="15">
        <v>91.524237350000007</v>
      </c>
      <c r="I14" s="15">
        <f t="shared" si="0"/>
        <v>88.928633528000006</v>
      </c>
    </row>
    <row r="15" spans="1:9" x14ac:dyDescent="0.25">
      <c r="A15" s="6" t="s">
        <v>422</v>
      </c>
      <c r="B15" s="6" t="s">
        <v>162</v>
      </c>
      <c r="C15" s="6">
        <v>1</v>
      </c>
      <c r="D15" s="15">
        <v>11.99</v>
      </c>
      <c r="E15" s="15">
        <v>13.3</v>
      </c>
      <c r="F15" s="15">
        <v>26</v>
      </c>
      <c r="G15" s="15">
        <v>29</v>
      </c>
      <c r="H15" s="15"/>
      <c r="I15" s="15">
        <f t="shared" si="0"/>
        <v>20.072499999999998</v>
      </c>
    </row>
    <row r="16" spans="1:9" x14ac:dyDescent="0.25">
      <c r="A16" s="6" t="s">
        <v>35</v>
      </c>
      <c r="B16" s="6" t="s">
        <v>311</v>
      </c>
      <c r="C16" s="6">
        <v>1</v>
      </c>
      <c r="D16" s="15">
        <v>9</v>
      </c>
      <c r="E16" s="15">
        <v>12</v>
      </c>
      <c r="F16" s="15">
        <v>14</v>
      </c>
      <c r="G16" s="15">
        <v>18</v>
      </c>
      <c r="H16" s="15"/>
      <c r="I16" s="15">
        <f t="shared" si="0"/>
        <v>13.25</v>
      </c>
    </row>
    <row r="17" spans="1:12" x14ac:dyDescent="0.25">
      <c r="A17" s="6" t="s">
        <v>340</v>
      </c>
      <c r="B17" s="6" t="s">
        <v>138</v>
      </c>
      <c r="C17" s="6">
        <v>1</v>
      </c>
      <c r="D17" s="15">
        <v>9.1999999999999993</v>
      </c>
      <c r="E17" s="15">
        <v>10.3</v>
      </c>
      <c r="F17" s="15">
        <v>11.5</v>
      </c>
      <c r="G17" s="15">
        <v>12.9</v>
      </c>
      <c r="H17" s="15"/>
      <c r="I17" s="15">
        <f t="shared" si="0"/>
        <v>10.975</v>
      </c>
    </row>
    <row r="18" spans="1:12" x14ac:dyDescent="0.25">
      <c r="A18" s="6" t="s">
        <v>413</v>
      </c>
      <c r="B18" s="6" t="s">
        <v>45</v>
      </c>
      <c r="C18" s="6">
        <v>1</v>
      </c>
      <c r="D18" s="15">
        <v>59.825547659999998</v>
      </c>
      <c r="E18" s="15">
        <v>63.41010138</v>
      </c>
      <c r="F18" s="15">
        <v>64.782010690000007</v>
      </c>
      <c r="G18" s="15">
        <v>67.946980940000003</v>
      </c>
      <c r="H18" s="15">
        <v>70.162483589999994</v>
      </c>
      <c r="I18" s="15">
        <f t="shared" si="0"/>
        <v>65.225424851999989</v>
      </c>
    </row>
    <row r="19" spans="1:12" x14ac:dyDescent="0.25">
      <c r="A19" s="6" t="s">
        <v>233</v>
      </c>
      <c r="B19" s="6" t="s">
        <v>306</v>
      </c>
      <c r="C19" s="6">
        <v>1</v>
      </c>
      <c r="D19" s="15">
        <v>97.999980699999995</v>
      </c>
      <c r="E19" s="15">
        <v>95.878135749999998</v>
      </c>
      <c r="F19" s="15">
        <v>98.644672580000005</v>
      </c>
      <c r="G19" s="15">
        <v>99.701492560000005</v>
      </c>
      <c r="H19" s="15">
        <v>99.539512459999997</v>
      </c>
      <c r="I19" s="15">
        <f t="shared" si="0"/>
        <v>98.352758809999997</v>
      </c>
      <c r="K19" s="6">
        <v>1</v>
      </c>
      <c r="L19" s="15">
        <f>AVERAGEIF($C$2:$C$200,1,$I$2:$I$200)</f>
        <v>47.014837011574016</v>
      </c>
    </row>
    <row r="20" spans="1:12" x14ac:dyDescent="0.25">
      <c r="A20" s="6" t="s">
        <v>106</v>
      </c>
      <c r="B20" s="6" t="s">
        <v>126</v>
      </c>
      <c r="C20" s="6">
        <v>2</v>
      </c>
      <c r="D20" s="15">
        <v>80</v>
      </c>
      <c r="E20" s="15">
        <v>85</v>
      </c>
      <c r="F20" s="15"/>
      <c r="G20" s="15"/>
      <c r="H20" s="15"/>
      <c r="I20" s="15">
        <f t="shared" si="0"/>
        <v>82.5</v>
      </c>
      <c r="K20" s="6">
        <v>2</v>
      </c>
      <c r="L20" s="15">
        <f>AVERAGEIF($C$2:$C$200,2,$I$2:$I$200)</f>
        <v>86.620081237625016</v>
      </c>
    </row>
    <row r="21" spans="1:12" x14ac:dyDescent="0.25">
      <c r="A21" s="6" t="s">
        <v>65</v>
      </c>
      <c r="B21" s="6" t="s">
        <v>153</v>
      </c>
      <c r="C21" s="6">
        <v>1</v>
      </c>
      <c r="D21" s="15">
        <v>60.25653543</v>
      </c>
      <c r="E21" s="15">
        <v>64.892020509999995</v>
      </c>
      <c r="F21" s="15">
        <v>70.120135039999994</v>
      </c>
      <c r="G21" s="15">
        <v>69.946347630000005</v>
      </c>
      <c r="H21" s="15">
        <v>73.211752939999997</v>
      </c>
      <c r="I21" s="15">
        <f t="shared" si="0"/>
        <v>67.685358309999998</v>
      </c>
      <c r="K21" s="6">
        <v>3</v>
      </c>
      <c r="L21" s="15">
        <f>AVERAGEIF($C$2:$C$200,3,$I$2:$I$200)</f>
        <v>92.647862130285702</v>
      </c>
    </row>
    <row r="22" spans="1:12" x14ac:dyDescent="0.25">
      <c r="A22" s="6" t="s">
        <v>58</v>
      </c>
      <c r="B22" s="6" t="s">
        <v>107</v>
      </c>
      <c r="C22" s="6">
        <v>1</v>
      </c>
      <c r="D22" s="15">
        <v>71.113045760000006</v>
      </c>
      <c r="E22" s="15">
        <v>74.436445410000005</v>
      </c>
      <c r="F22" s="15">
        <v>79.129886690000006</v>
      </c>
      <c r="G22" s="15">
        <v>82.789152090000002</v>
      </c>
      <c r="H22" s="15">
        <v>85.087912450000005</v>
      </c>
      <c r="I22" s="15">
        <f t="shared" si="0"/>
        <v>78.511288480000005</v>
      </c>
      <c r="L22" s="15"/>
    </row>
    <row r="23" spans="1:12" x14ac:dyDescent="0.25">
      <c r="A23" s="6" t="s">
        <v>290</v>
      </c>
      <c r="B23" s="6" t="s">
        <v>214</v>
      </c>
      <c r="C23" s="6">
        <v>1</v>
      </c>
      <c r="D23" s="15">
        <v>44.575740320000001</v>
      </c>
      <c r="E23" s="15">
        <v>47.082625800000002</v>
      </c>
      <c r="F23" s="15"/>
      <c r="G23" s="15"/>
      <c r="H23" s="15"/>
      <c r="I23" s="15">
        <f t="shared" si="0"/>
        <v>45.829183060000005</v>
      </c>
    </row>
    <row r="24" spans="1:12" x14ac:dyDescent="0.25">
      <c r="A24" s="6" t="s">
        <v>390</v>
      </c>
      <c r="B24" s="6" t="s">
        <v>358</v>
      </c>
      <c r="C24" s="6">
        <v>3</v>
      </c>
      <c r="D24" s="15">
        <v>98</v>
      </c>
      <c r="E24" s="15">
        <v>98.37</v>
      </c>
      <c r="F24" s="15"/>
      <c r="G24" s="15"/>
      <c r="H24" s="15"/>
      <c r="I24" s="15">
        <f t="shared" si="0"/>
        <v>98.185000000000002</v>
      </c>
    </row>
    <row r="25" spans="1:12" x14ac:dyDescent="0.25">
      <c r="A25" s="6" t="s">
        <v>362</v>
      </c>
      <c r="B25" s="6" t="s">
        <v>270</v>
      </c>
      <c r="C25" s="6">
        <v>1</v>
      </c>
      <c r="D25" s="15">
        <v>39.697514599999998</v>
      </c>
      <c r="E25" s="15">
        <v>43.832276069999999</v>
      </c>
      <c r="F25" s="15">
        <v>44.2861422</v>
      </c>
      <c r="G25" s="15">
        <v>47.474819109999999</v>
      </c>
      <c r="H25" s="15">
        <v>55.139050529999999</v>
      </c>
      <c r="I25" s="15">
        <f t="shared" si="0"/>
        <v>46.085960501999992</v>
      </c>
    </row>
    <row r="26" spans="1:12" x14ac:dyDescent="0.25">
      <c r="A26" s="6" t="s">
        <v>83</v>
      </c>
      <c r="B26" s="6" t="s">
        <v>9</v>
      </c>
      <c r="C26" s="6">
        <v>1</v>
      </c>
      <c r="D26" s="15">
        <v>60.872540069999999</v>
      </c>
      <c r="E26" s="15">
        <v>67.471284519999998</v>
      </c>
      <c r="F26" s="15">
        <v>70.434282539999998</v>
      </c>
      <c r="G26" s="15">
        <v>73.912440050000001</v>
      </c>
      <c r="H26" s="15"/>
      <c r="I26" s="15">
        <f t="shared" si="0"/>
        <v>68.172636795000003</v>
      </c>
    </row>
    <row r="27" spans="1:12" x14ac:dyDescent="0.25">
      <c r="A27" s="6" t="s">
        <v>24</v>
      </c>
      <c r="B27" s="6" t="s">
        <v>384</v>
      </c>
      <c r="C27" s="6">
        <v>1</v>
      </c>
      <c r="D27" s="15">
        <v>79.549397889999995</v>
      </c>
      <c r="E27" s="15">
        <v>81.760778389999999</v>
      </c>
      <c r="F27" s="15"/>
      <c r="G27" s="15"/>
      <c r="H27" s="15"/>
      <c r="I27" s="15">
        <f t="shared" si="0"/>
        <v>80.655088140000004</v>
      </c>
    </row>
    <row r="28" spans="1:12" x14ac:dyDescent="0.25">
      <c r="A28" s="6" t="s">
        <v>297</v>
      </c>
      <c r="B28" s="6" t="s">
        <v>125</v>
      </c>
      <c r="C28" s="6">
        <v>2</v>
      </c>
      <c r="D28" s="15">
        <v>90</v>
      </c>
      <c r="E28" s="15">
        <v>94.866691639999999</v>
      </c>
      <c r="F28" s="15">
        <v>95</v>
      </c>
      <c r="G28" s="15">
        <v>95</v>
      </c>
      <c r="H28" s="15"/>
      <c r="I28" s="15">
        <f t="shared" si="0"/>
        <v>93.71667291</v>
      </c>
    </row>
    <row r="29" spans="1:12" x14ac:dyDescent="0.25">
      <c r="A29" s="6" t="s">
        <v>155</v>
      </c>
      <c r="B29" s="6" t="s">
        <v>76</v>
      </c>
      <c r="C29" s="6">
        <v>1</v>
      </c>
      <c r="D29" s="15">
        <v>41.772644530000001</v>
      </c>
      <c r="E29" s="15"/>
      <c r="F29" s="15"/>
      <c r="G29" s="15"/>
      <c r="H29" s="15"/>
      <c r="I29" s="15">
        <f t="shared" si="0"/>
        <v>41.772644530000001</v>
      </c>
    </row>
    <row r="30" spans="1:12" x14ac:dyDescent="0.25">
      <c r="A30" s="6" t="s">
        <v>365</v>
      </c>
      <c r="B30" s="6" t="s">
        <v>71</v>
      </c>
      <c r="C30" s="6">
        <v>1</v>
      </c>
      <c r="D30" s="15">
        <v>39.362997380000003</v>
      </c>
      <c r="E30" s="15">
        <v>41.413794639999999</v>
      </c>
      <c r="F30" s="15">
        <v>58</v>
      </c>
      <c r="G30" s="15">
        <v>61</v>
      </c>
      <c r="H30" s="15"/>
      <c r="I30" s="15">
        <f t="shared" si="0"/>
        <v>49.944198005000004</v>
      </c>
    </row>
    <row r="31" spans="1:12" x14ac:dyDescent="0.25">
      <c r="A31" s="6" t="s">
        <v>207</v>
      </c>
      <c r="B31" s="6" t="s">
        <v>142</v>
      </c>
      <c r="C31" s="6">
        <v>1</v>
      </c>
      <c r="D31" s="15">
        <v>4</v>
      </c>
      <c r="E31" s="15"/>
      <c r="F31" s="15"/>
      <c r="G31" s="15"/>
      <c r="H31" s="15"/>
      <c r="I31" s="15">
        <f t="shared" si="0"/>
        <v>4</v>
      </c>
    </row>
    <row r="32" spans="1:12" x14ac:dyDescent="0.25">
      <c r="A32" s="6" t="s">
        <v>205</v>
      </c>
      <c r="B32" s="6" t="s">
        <v>244</v>
      </c>
      <c r="C32" s="6">
        <v>2</v>
      </c>
      <c r="D32" s="15">
        <v>91.16</v>
      </c>
      <c r="E32" s="15">
        <v>92.701371910000006</v>
      </c>
      <c r="F32" s="15">
        <v>94.64</v>
      </c>
      <c r="G32" s="15">
        <v>96.5</v>
      </c>
      <c r="H32" s="15"/>
      <c r="I32" s="15">
        <f t="shared" si="0"/>
        <v>93.750342977499997</v>
      </c>
    </row>
    <row r="33" spans="1:9" x14ac:dyDescent="0.25">
      <c r="A33" s="6" t="s">
        <v>54</v>
      </c>
      <c r="B33" s="6" t="s">
        <v>92</v>
      </c>
      <c r="C33" s="6">
        <v>3</v>
      </c>
      <c r="D33" s="15">
        <v>89.134687740000004</v>
      </c>
      <c r="E33" s="15">
        <v>89.686147669999997</v>
      </c>
      <c r="F33" s="15">
        <v>91.8</v>
      </c>
      <c r="G33" s="15">
        <v>93.146086949999997</v>
      </c>
      <c r="H33" s="15"/>
      <c r="I33" s="15">
        <f t="shared" si="0"/>
        <v>90.941730589999992</v>
      </c>
    </row>
    <row r="34" spans="1:9" x14ac:dyDescent="0.25">
      <c r="A34" s="6" t="s">
        <v>4</v>
      </c>
      <c r="B34" s="6" t="s">
        <v>262</v>
      </c>
      <c r="C34" s="6">
        <v>1</v>
      </c>
      <c r="D34" s="15">
        <v>83.558586020000007</v>
      </c>
      <c r="E34" s="15">
        <v>82.327486930000006</v>
      </c>
      <c r="F34" s="15"/>
      <c r="G34" s="15"/>
      <c r="H34" s="15"/>
      <c r="I34" s="15">
        <f t="shared" si="0"/>
        <v>82.943036475000014</v>
      </c>
    </row>
    <row r="35" spans="1:9" x14ac:dyDescent="0.25">
      <c r="A35" s="6" t="s">
        <v>347</v>
      </c>
      <c r="B35" s="6" t="s">
        <v>12</v>
      </c>
      <c r="C35" s="6">
        <v>1</v>
      </c>
      <c r="D35" s="15">
        <v>53.2</v>
      </c>
      <c r="E35" s="15">
        <v>54.3</v>
      </c>
      <c r="F35" s="15">
        <v>59.2</v>
      </c>
      <c r="G35" s="15">
        <v>64.569122530000001</v>
      </c>
      <c r="H35" s="15">
        <v>70.642142860000007</v>
      </c>
      <c r="I35" s="15">
        <f t="shared" si="0"/>
        <v>60.382253078000005</v>
      </c>
    </row>
    <row r="36" spans="1:9" x14ac:dyDescent="0.25">
      <c r="A36" s="6" t="s">
        <v>389</v>
      </c>
      <c r="B36" s="6" t="s">
        <v>259</v>
      </c>
      <c r="C36" s="6">
        <v>1</v>
      </c>
      <c r="D36" s="15">
        <v>41.207814929999998</v>
      </c>
      <c r="E36" s="15">
        <v>43.839920849999999</v>
      </c>
      <c r="F36" s="15">
        <v>37.54653613</v>
      </c>
      <c r="G36" s="15">
        <v>36.288954570000001</v>
      </c>
      <c r="H36" s="15"/>
      <c r="I36" s="15">
        <f t="shared" si="0"/>
        <v>39.720806620000005</v>
      </c>
    </row>
    <row r="37" spans="1:9" x14ac:dyDescent="0.25">
      <c r="A37" s="6" t="s">
        <v>279</v>
      </c>
      <c r="B37" s="6" t="s">
        <v>2</v>
      </c>
      <c r="C37" s="6">
        <v>1</v>
      </c>
      <c r="D37" s="15">
        <v>20.6</v>
      </c>
      <c r="E37" s="15">
        <v>23.20297197</v>
      </c>
      <c r="F37" s="15">
        <v>29.7</v>
      </c>
      <c r="G37" s="15">
        <v>33.5</v>
      </c>
      <c r="H37" s="15"/>
      <c r="I37" s="15">
        <f t="shared" si="0"/>
        <v>26.750742992500001</v>
      </c>
    </row>
    <row r="38" spans="1:9" x14ac:dyDescent="0.25">
      <c r="A38" s="6" t="s">
        <v>249</v>
      </c>
      <c r="B38" s="6" t="s">
        <v>364</v>
      </c>
      <c r="C38" s="6">
        <v>1</v>
      </c>
      <c r="D38" s="15">
        <v>6.2099740600000004</v>
      </c>
      <c r="E38" s="15">
        <v>8.6199049159999994</v>
      </c>
      <c r="F38" s="15">
        <v>11.7</v>
      </c>
      <c r="G38" s="15">
        <v>12.5</v>
      </c>
      <c r="H38" s="15"/>
      <c r="I38" s="15">
        <f t="shared" si="0"/>
        <v>9.7574697439999998</v>
      </c>
    </row>
    <row r="39" spans="1:9" x14ac:dyDescent="0.25">
      <c r="A39" s="6" t="s">
        <v>280</v>
      </c>
      <c r="B39" s="6" t="s">
        <v>179</v>
      </c>
      <c r="C39" s="6">
        <v>1</v>
      </c>
      <c r="D39" s="15">
        <v>8.1219493230000008</v>
      </c>
      <c r="E39" s="15">
        <v>8.65</v>
      </c>
      <c r="F39" s="15"/>
      <c r="G39" s="15"/>
      <c r="H39" s="15"/>
      <c r="I39" s="15">
        <f t="shared" si="0"/>
        <v>8.3859746615000006</v>
      </c>
    </row>
    <row r="40" spans="1:9" x14ac:dyDescent="0.25">
      <c r="A40" s="6" t="s">
        <v>176</v>
      </c>
      <c r="B40" s="6" t="s">
        <v>38</v>
      </c>
      <c r="C40" s="6">
        <v>1</v>
      </c>
      <c r="D40" s="15">
        <v>58.136493569999999</v>
      </c>
      <c r="E40" s="15">
        <v>62.259880320000001</v>
      </c>
      <c r="F40" s="15">
        <v>64.126376820000004</v>
      </c>
      <c r="G40" s="15">
        <v>65.006900720000004</v>
      </c>
      <c r="H40" s="15"/>
      <c r="I40" s="15">
        <f t="shared" si="0"/>
        <v>62.382412857500007</v>
      </c>
    </row>
    <row r="41" spans="1:9" x14ac:dyDescent="0.25">
      <c r="A41" s="6" t="s">
        <v>253</v>
      </c>
      <c r="B41" s="6" t="s">
        <v>398</v>
      </c>
      <c r="C41" s="6">
        <v>1</v>
      </c>
      <c r="D41" s="15">
        <v>7.9383227710000002</v>
      </c>
      <c r="E41" s="15">
        <v>8.478170295</v>
      </c>
      <c r="F41" s="15"/>
      <c r="G41" s="15"/>
      <c r="H41" s="15"/>
      <c r="I41" s="15">
        <f t="shared" si="0"/>
        <v>8.2082465330000005</v>
      </c>
    </row>
    <row r="42" spans="1:9" x14ac:dyDescent="0.25">
      <c r="A42" s="6" t="s">
        <v>95</v>
      </c>
      <c r="B42" s="6" t="s">
        <v>171</v>
      </c>
      <c r="C42" s="6">
        <v>1</v>
      </c>
      <c r="D42" s="15">
        <v>50.322817870000002</v>
      </c>
      <c r="E42" s="15">
        <v>57.16214635</v>
      </c>
      <c r="F42" s="15">
        <v>59.5</v>
      </c>
      <c r="G42" s="15">
        <v>61.943397760000003</v>
      </c>
      <c r="H42" s="15"/>
      <c r="I42" s="15">
        <f t="shared" si="0"/>
        <v>57.232090495000001</v>
      </c>
    </row>
    <row r="43" spans="1:9" x14ac:dyDescent="0.25">
      <c r="A43" s="6" t="s">
        <v>228</v>
      </c>
      <c r="B43" s="6" t="s">
        <v>11</v>
      </c>
      <c r="C43" s="6">
        <v>1</v>
      </c>
      <c r="D43" s="15">
        <v>65.880449189999993</v>
      </c>
      <c r="E43" s="15">
        <v>71.581664619999998</v>
      </c>
      <c r="F43" s="15">
        <v>73.479728440000002</v>
      </c>
      <c r="G43" s="15">
        <v>81.202596439999994</v>
      </c>
      <c r="H43" s="15">
        <v>80.530186080000007</v>
      </c>
      <c r="I43" s="15">
        <f t="shared" si="0"/>
        <v>74.534924954000005</v>
      </c>
    </row>
    <row r="44" spans="1:9" x14ac:dyDescent="0.25">
      <c r="A44" s="6" t="s">
        <v>219</v>
      </c>
      <c r="B44" s="6" t="s">
        <v>251</v>
      </c>
      <c r="C44" s="6">
        <v>1</v>
      </c>
      <c r="D44" s="15">
        <v>42.978675189999997</v>
      </c>
      <c r="E44" s="15">
        <v>57.148404319999997</v>
      </c>
      <c r="F44" s="15">
        <v>62.678923619999999</v>
      </c>
      <c r="G44" s="15">
        <v>67.970808660000003</v>
      </c>
      <c r="H44" s="15"/>
      <c r="I44" s="15">
        <f t="shared" si="0"/>
        <v>57.694202947500003</v>
      </c>
    </row>
    <row r="45" spans="1:9" x14ac:dyDescent="0.25">
      <c r="A45" s="6" t="s">
        <v>34</v>
      </c>
      <c r="B45" s="6" t="s">
        <v>32</v>
      </c>
      <c r="C45" s="6">
        <v>1</v>
      </c>
      <c r="D45" s="15">
        <v>61.85551074</v>
      </c>
      <c r="E45" s="15">
        <v>68.127216250000004</v>
      </c>
      <c r="F45" s="15"/>
      <c r="G45" s="15"/>
      <c r="H45" s="15"/>
      <c r="I45" s="15">
        <f t="shared" si="0"/>
        <v>64.991363495000002</v>
      </c>
    </row>
    <row r="46" spans="1:9" x14ac:dyDescent="0.25">
      <c r="A46" s="6" t="s">
        <v>375</v>
      </c>
      <c r="B46" s="6" t="s">
        <v>394</v>
      </c>
      <c r="C46" s="6">
        <v>3</v>
      </c>
      <c r="D46" s="15">
        <v>79</v>
      </c>
      <c r="E46" s="15">
        <v>81.067693250000005</v>
      </c>
      <c r="F46" s="15"/>
      <c r="G46" s="15"/>
      <c r="H46" s="15"/>
      <c r="I46" s="15">
        <f t="shared" si="0"/>
        <v>80.033846624999995</v>
      </c>
    </row>
    <row r="47" spans="1:9" x14ac:dyDescent="0.25">
      <c r="A47" s="6" t="s">
        <v>154</v>
      </c>
      <c r="B47" s="6" t="s">
        <v>89</v>
      </c>
      <c r="C47" s="6">
        <v>2</v>
      </c>
      <c r="D47" s="15">
        <v>75.900205400000004</v>
      </c>
      <c r="E47" s="15">
        <v>80.743188970000006</v>
      </c>
      <c r="F47" s="15">
        <v>84.433582520000002</v>
      </c>
      <c r="G47" s="15">
        <v>86.06362996</v>
      </c>
      <c r="H47" s="15">
        <v>90.802098790000002</v>
      </c>
      <c r="I47" s="15">
        <f t="shared" si="0"/>
        <v>83.588541128000003</v>
      </c>
    </row>
    <row r="48" spans="1:9" x14ac:dyDescent="0.25">
      <c r="A48" s="6" t="s">
        <v>48</v>
      </c>
      <c r="B48" s="6" t="s">
        <v>411</v>
      </c>
      <c r="C48" s="6">
        <v>1</v>
      </c>
      <c r="D48" s="15">
        <v>76.481198699999993</v>
      </c>
      <c r="E48" s="15">
        <v>78.719172850000007</v>
      </c>
      <c r="F48" s="15">
        <v>80.688167539999995</v>
      </c>
      <c r="G48" s="15">
        <v>80.866944410000002</v>
      </c>
      <c r="H48" s="15">
        <v>81.33889705</v>
      </c>
      <c r="I48" s="15">
        <f t="shared" si="0"/>
        <v>79.618876110000002</v>
      </c>
    </row>
    <row r="49" spans="1:9" x14ac:dyDescent="0.25">
      <c r="A49" s="6" t="s">
        <v>230</v>
      </c>
      <c r="B49" s="6" t="s">
        <v>405</v>
      </c>
      <c r="C49" s="6">
        <v>2</v>
      </c>
      <c r="D49" s="15">
        <v>84.165206639999994</v>
      </c>
      <c r="E49" s="15">
        <v>84.394153700000004</v>
      </c>
      <c r="F49" s="15">
        <v>87.037112089999994</v>
      </c>
      <c r="G49" s="15">
        <v>88.134516910000002</v>
      </c>
      <c r="H49" s="15">
        <v>89.812941330000001</v>
      </c>
      <c r="I49" s="15">
        <f t="shared" si="0"/>
        <v>86.708786134000007</v>
      </c>
    </row>
    <row r="50" spans="1:9" x14ac:dyDescent="0.25">
      <c r="A50" s="6" t="s">
        <v>99</v>
      </c>
      <c r="B50" s="6" t="s">
        <v>191</v>
      </c>
      <c r="C50" s="6">
        <v>1</v>
      </c>
      <c r="D50" s="15">
        <v>30.8</v>
      </c>
      <c r="E50" s="15">
        <v>55.681409250000002</v>
      </c>
      <c r="F50" s="15">
        <v>58</v>
      </c>
      <c r="G50" s="15">
        <v>59</v>
      </c>
      <c r="H50" s="15"/>
      <c r="I50" s="15">
        <f t="shared" si="0"/>
        <v>50.870352312500003</v>
      </c>
    </row>
    <row r="51" spans="1:9" x14ac:dyDescent="0.25">
      <c r="A51" s="6" t="s">
        <v>100</v>
      </c>
      <c r="B51" s="6" t="s">
        <v>182</v>
      </c>
      <c r="C51" s="6">
        <v>1</v>
      </c>
      <c r="D51" s="15">
        <v>67.03</v>
      </c>
      <c r="E51" s="15">
        <v>69.619668790000006</v>
      </c>
      <c r="F51" s="15"/>
      <c r="G51" s="15"/>
      <c r="H51" s="15"/>
      <c r="I51" s="15">
        <f t="shared" si="0"/>
        <v>68.324834395000011</v>
      </c>
    </row>
    <row r="52" spans="1:9" x14ac:dyDescent="0.25">
      <c r="A52" s="6" t="s">
        <v>13</v>
      </c>
      <c r="B52" s="6" t="s">
        <v>293</v>
      </c>
      <c r="C52" s="6">
        <v>2</v>
      </c>
      <c r="D52" s="15">
        <v>96.967785250000006</v>
      </c>
      <c r="E52" s="15">
        <v>97.099362159999998</v>
      </c>
      <c r="F52" s="15">
        <v>97.319204369999994</v>
      </c>
      <c r="G52" s="15">
        <v>98.046434750000003</v>
      </c>
      <c r="H52" s="15">
        <v>96.549145730000006</v>
      </c>
      <c r="I52" s="15">
        <f t="shared" si="0"/>
        <v>97.196386452000013</v>
      </c>
    </row>
    <row r="53" spans="1:9" x14ac:dyDescent="0.25">
      <c r="A53" s="6" t="s">
        <v>119</v>
      </c>
      <c r="B53" s="6" t="s">
        <v>302</v>
      </c>
      <c r="C53" s="6">
        <v>1</v>
      </c>
      <c r="D53" s="15">
        <v>63.870864740000002</v>
      </c>
      <c r="E53" s="15">
        <v>67.571245329999996</v>
      </c>
      <c r="F53" s="15">
        <v>74.822048359999997</v>
      </c>
      <c r="G53" s="15">
        <v>75.8</v>
      </c>
      <c r="H53" s="15"/>
      <c r="I53" s="15">
        <f t="shared" si="0"/>
        <v>70.516039607500005</v>
      </c>
    </row>
    <row r="54" spans="1:9" x14ac:dyDescent="0.25">
      <c r="A54" s="6" t="s">
        <v>397</v>
      </c>
      <c r="B54" s="6" t="s">
        <v>149</v>
      </c>
      <c r="C54" s="6">
        <v>1</v>
      </c>
      <c r="D54" s="15">
        <v>42.945526880000003</v>
      </c>
      <c r="E54" s="15">
        <v>47.691055149999997</v>
      </c>
      <c r="F54" s="15">
        <v>49.038468080000001</v>
      </c>
      <c r="G54" s="15">
        <v>57.5</v>
      </c>
      <c r="H54" s="15"/>
      <c r="I54" s="15">
        <f t="shared" si="0"/>
        <v>49.2937625275</v>
      </c>
    </row>
    <row r="55" spans="1:9" x14ac:dyDescent="0.25">
      <c r="A55" s="6" t="s">
        <v>420</v>
      </c>
      <c r="B55" s="6" t="s">
        <v>352</v>
      </c>
      <c r="C55" s="6">
        <v>1</v>
      </c>
      <c r="D55" s="15">
        <v>54.062924729999999</v>
      </c>
      <c r="E55" s="15"/>
      <c r="F55" s="15"/>
      <c r="G55" s="15"/>
      <c r="H55" s="15"/>
      <c r="I55" s="15">
        <f t="shared" si="0"/>
        <v>54.062924729999999</v>
      </c>
    </row>
    <row r="56" spans="1:9" x14ac:dyDescent="0.25">
      <c r="A56" s="6" t="s">
        <v>234</v>
      </c>
      <c r="B56" s="6" t="s">
        <v>209</v>
      </c>
      <c r="C56" s="6">
        <v>1</v>
      </c>
      <c r="D56" s="15">
        <v>41.248067089999999</v>
      </c>
      <c r="E56" s="15">
        <v>44.950204249999999</v>
      </c>
      <c r="F56" s="15">
        <v>46.924336769999996</v>
      </c>
      <c r="G56" s="15">
        <v>57.282866400000003</v>
      </c>
      <c r="H56" s="15">
        <v>71.914200399999999</v>
      </c>
      <c r="I56" s="15">
        <f t="shared" si="0"/>
        <v>52.463934981999998</v>
      </c>
    </row>
    <row r="57" spans="1:9" x14ac:dyDescent="0.25">
      <c r="A57" s="6" t="s">
        <v>0</v>
      </c>
      <c r="B57" s="6" t="s">
        <v>114</v>
      </c>
      <c r="C57" s="6">
        <v>1</v>
      </c>
      <c r="D57" s="15">
        <v>1.17711872</v>
      </c>
      <c r="E57" s="15">
        <v>1.3089069799999999</v>
      </c>
      <c r="F57" s="15"/>
      <c r="G57" s="15"/>
      <c r="H57" s="15"/>
      <c r="I57" s="15">
        <f t="shared" si="0"/>
        <v>1.2430128499999999</v>
      </c>
    </row>
    <row r="58" spans="1:9" x14ac:dyDescent="0.25">
      <c r="A58" s="6" t="s">
        <v>330</v>
      </c>
      <c r="B58" s="6" t="s">
        <v>408</v>
      </c>
      <c r="C58" s="6">
        <v>2</v>
      </c>
      <c r="D58" s="15">
        <v>80.56133294</v>
      </c>
      <c r="E58" s="15">
        <v>84.602245699999997</v>
      </c>
      <c r="F58" s="15">
        <v>86.107235529999997</v>
      </c>
      <c r="G58" s="15">
        <v>90.718665329999993</v>
      </c>
      <c r="H58" s="15">
        <v>93.205646090000002</v>
      </c>
      <c r="I58" s="15">
        <f t="shared" si="0"/>
        <v>87.039025118000012</v>
      </c>
    </row>
    <row r="59" spans="1:9" x14ac:dyDescent="0.25">
      <c r="A59" s="6" t="s">
        <v>421</v>
      </c>
      <c r="B59" s="6" t="s">
        <v>44</v>
      </c>
      <c r="C59" s="6">
        <v>1</v>
      </c>
      <c r="D59" s="15">
        <v>87.240232750000004</v>
      </c>
      <c r="E59" s="15">
        <v>88.102456869999997</v>
      </c>
      <c r="F59" s="15">
        <v>89.357007769999996</v>
      </c>
      <c r="G59" s="15">
        <v>90.228928199999999</v>
      </c>
      <c r="H59" s="15">
        <v>89.058286659999993</v>
      </c>
      <c r="I59" s="15">
        <f t="shared" si="0"/>
        <v>88.797382449999986</v>
      </c>
    </row>
    <row r="60" spans="1:9" x14ac:dyDescent="0.25">
      <c r="A60" s="6" t="s">
        <v>264</v>
      </c>
      <c r="B60" s="6" t="s">
        <v>145</v>
      </c>
      <c r="C60" s="6">
        <v>1</v>
      </c>
      <c r="D60" s="15">
        <v>15.36692386</v>
      </c>
      <c r="E60" s="15">
        <v>18.618051449999999</v>
      </c>
      <c r="F60" s="15">
        <v>22</v>
      </c>
      <c r="G60" s="15">
        <v>25</v>
      </c>
      <c r="H60" s="15"/>
      <c r="I60" s="15">
        <f t="shared" si="0"/>
        <v>20.246243827499999</v>
      </c>
    </row>
    <row r="61" spans="1:9" x14ac:dyDescent="0.25">
      <c r="A61" s="6" t="s">
        <v>29</v>
      </c>
      <c r="B61" s="6" t="s">
        <v>148</v>
      </c>
      <c r="C61" s="6">
        <v>2</v>
      </c>
      <c r="D61" s="15">
        <v>87.703649960000007</v>
      </c>
      <c r="E61" s="15">
        <v>87.468929070000002</v>
      </c>
      <c r="F61" s="15">
        <v>88.889960000000002</v>
      </c>
      <c r="G61" s="15">
        <v>89.607385109999996</v>
      </c>
      <c r="H61" s="15">
        <v>92.170271060000005</v>
      </c>
      <c r="I61" s="15">
        <f t="shared" si="0"/>
        <v>89.168039040000011</v>
      </c>
    </row>
    <row r="62" spans="1:9" x14ac:dyDescent="0.25">
      <c r="A62" s="6" t="s">
        <v>294</v>
      </c>
      <c r="B62" s="6" t="s">
        <v>283</v>
      </c>
      <c r="C62" s="6">
        <v>1</v>
      </c>
      <c r="D62" s="15">
        <v>46.506978310000001</v>
      </c>
      <c r="E62" s="15">
        <v>49.966373009999998</v>
      </c>
      <c r="F62" s="15"/>
      <c r="G62" s="15"/>
      <c r="H62" s="15"/>
      <c r="I62" s="15">
        <f t="shared" si="0"/>
        <v>48.236675660000003</v>
      </c>
    </row>
    <row r="63" spans="1:9" x14ac:dyDescent="0.25">
      <c r="A63" s="6" t="s">
        <v>348</v>
      </c>
      <c r="B63" s="6" t="s">
        <v>204</v>
      </c>
      <c r="C63" s="6">
        <v>2</v>
      </c>
      <c r="D63" s="15">
        <v>79.269811320000002</v>
      </c>
      <c r="E63" s="15">
        <v>80.502459720000004</v>
      </c>
      <c r="F63" s="15">
        <v>82.043186779999999</v>
      </c>
      <c r="G63" s="15">
        <v>83.339744089999996</v>
      </c>
      <c r="H63" s="15"/>
      <c r="I63" s="15">
        <f t="shared" si="0"/>
        <v>81.288800477500004</v>
      </c>
    </row>
    <row r="64" spans="1:9" x14ac:dyDescent="0.25">
      <c r="A64" s="6" t="s">
        <v>25</v>
      </c>
      <c r="B64" s="6" t="s">
        <v>243</v>
      </c>
      <c r="C64" s="6">
        <v>2</v>
      </c>
      <c r="D64" s="15">
        <v>95.108681669999996</v>
      </c>
      <c r="E64" s="15">
        <v>97.581958940000007</v>
      </c>
      <c r="F64" s="15"/>
      <c r="G64" s="15"/>
      <c r="H64" s="15"/>
      <c r="I64" s="15">
        <f t="shared" si="0"/>
        <v>96.345320305000001</v>
      </c>
    </row>
    <row r="65" spans="1:9" x14ac:dyDescent="0.25">
      <c r="A65" s="6" t="s">
        <v>299</v>
      </c>
      <c r="B65" s="6" t="s">
        <v>200</v>
      </c>
      <c r="C65" s="6">
        <v>1</v>
      </c>
      <c r="D65" s="15">
        <v>33.352162550000003</v>
      </c>
      <c r="E65" s="15">
        <v>35.30405287</v>
      </c>
      <c r="F65" s="15"/>
      <c r="G65" s="15"/>
      <c r="H65" s="15"/>
      <c r="I65" s="15">
        <f t="shared" si="0"/>
        <v>34.328107709999998</v>
      </c>
    </row>
    <row r="66" spans="1:9" x14ac:dyDescent="0.25">
      <c r="A66" s="6" t="s">
        <v>33</v>
      </c>
      <c r="B66" s="6" t="s">
        <v>258</v>
      </c>
      <c r="C66" s="6">
        <v>1</v>
      </c>
      <c r="D66" s="15">
        <v>48.052273749999998</v>
      </c>
      <c r="E66" s="15">
        <v>50.320120150000001</v>
      </c>
      <c r="F66" s="15">
        <v>59.6</v>
      </c>
      <c r="G66" s="15">
        <v>61</v>
      </c>
      <c r="H66" s="15"/>
      <c r="I66" s="15">
        <f t="shared" ref="I66:I129" si="1">AVERAGE(D66:H66)</f>
        <v>54.743098474999996</v>
      </c>
    </row>
    <row r="67" spans="1:9" x14ac:dyDescent="0.25">
      <c r="A67" s="6" t="s">
        <v>56</v>
      </c>
      <c r="B67" s="6" t="s">
        <v>195</v>
      </c>
      <c r="C67" s="6">
        <v>2</v>
      </c>
      <c r="D67" s="15">
        <v>94.775800630000006</v>
      </c>
      <c r="E67" s="15">
        <v>90.424550490000001</v>
      </c>
      <c r="F67" s="15">
        <v>90.692008990000005</v>
      </c>
      <c r="G67" s="15">
        <v>92.516628549999993</v>
      </c>
      <c r="H67" s="15">
        <v>94.81820132</v>
      </c>
      <c r="I67" s="15">
        <f t="shared" si="1"/>
        <v>92.645437996000013</v>
      </c>
    </row>
    <row r="68" spans="1:9" x14ac:dyDescent="0.25">
      <c r="A68" s="6" t="s">
        <v>268</v>
      </c>
      <c r="B68" s="6" t="s">
        <v>42</v>
      </c>
      <c r="C68" s="6">
        <v>1</v>
      </c>
      <c r="D68" s="15">
        <v>58.459289609999999</v>
      </c>
      <c r="E68" s="15">
        <v>59.705504599999998</v>
      </c>
      <c r="F68" s="15">
        <v>62.717908199999997</v>
      </c>
      <c r="G68" s="15">
        <v>68.846705650000004</v>
      </c>
      <c r="H68" s="15">
        <v>72.531584140000007</v>
      </c>
      <c r="I68" s="15">
        <f t="shared" si="1"/>
        <v>64.452198439999989</v>
      </c>
    </row>
    <row r="69" spans="1:9" x14ac:dyDescent="0.25">
      <c r="A69" s="6" t="s">
        <v>315</v>
      </c>
      <c r="B69" s="6" t="s">
        <v>223</v>
      </c>
      <c r="C69" s="6">
        <v>1</v>
      </c>
      <c r="D69" s="15">
        <v>28</v>
      </c>
      <c r="E69" s="15">
        <v>37.884152620000002</v>
      </c>
      <c r="F69" s="15">
        <v>43</v>
      </c>
      <c r="G69" s="15">
        <v>53</v>
      </c>
      <c r="H69" s="15"/>
      <c r="I69" s="15">
        <f t="shared" si="1"/>
        <v>40.471038155000002</v>
      </c>
    </row>
    <row r="70" spans="1:9" x14ac:dyDescent="0.25">
      <c r="A70" s="6" t="s">
        <v>377</v>
      </c>
      <c r="B70" s="6" t="s">
        <v>343</v>
      </c>
      <c r="C70" s="6">
        <v>1</v>
      </c>
      <c r="D70" s="15">
        <v>9.8000000000000007</v>
      </c>
      <c r="E70" s="15">
        <v>11.400020769999999</v>
      </c>
      <c r="F70" s="15">
        <v>21.83002304</v>
      </c>
      <c r="G70" s="15">
        <v>23</v>
      </c>
      <c r="H70" s="15"/>
      <c r="I70" s="15">
        <f t="shared" si="1"/>
        <v>16.507510952499999</v>
      </c>
    </row>
    <row r="71" spans="1:9" x14ac:dyDescent="0.25">
      <c r="A71" s="6" t="s">
        <v>325</v>
      </c>
      <c r="B71" s="6" t="s">
        <v>98</v>
      </c>
      <c r="C71" s="6">
        <v>1</v>
      </c>
      <c r="D71" s="15">
        <v>25</v>
      </c>
      <c r="E71" s="15">
        <v>32</v>
      </c>
      <c r="F71" s="15">
        <v>40</v>
      </c>
      <c r="G71" s="15">
        <v>51</v>
      </c>
      <c r="H71" s="15"/>
      <c r="I71" s="15">
        <f t="shared" si="1"/>
        <v>37</v>
      </c>
    </row>
    <row r="72" spans="1:9" x14ac:dyDescent="0.25">
      <c r="A72" s="6" t="s">
        <v>159</v>
      </c>
      <c r="B72" s="6" t="s">
        <v>231</v>
      </c>
      <c r="C72" s="6">
        <v>1</v>
      </c>
      <c r="D72" s="15">
        <v>17</v>
      </c>
      <c r="E72" s="15">
        <v>18</v>
      </c>
      <c r="F72" s="15">
        <v>22</v>
      </c>
      <c r="G72" s="15">
        <v>28</v>
      </c>
      <c r="H72" s="15"/>
      <c r="I72" s="15">
        <f t="shared" si="1"/>
        <v>21.25</v>
      </c>
    </row>
    <row r="73" spans="1:9" x14ac:dyDescent="0.25">
      <c r="A73" s="6" t="s">
        <v>53</v>
      </c>
      <c r="B73" s="6" t="s">
        <v>277</v>
      </c>
      <c r="C73" s="6">
        <v>1</v>
      </c>
      <c r="D73" s="15">
        <v>69.087915469999999</v>
      </c>
      <c r="E73" s="15">
        <v>69.892970649999995</v>
      </c>
      <c r="F73" s="15">
        <v>72.238373390000007</v>
      </c>
      <c r="G73" s="15">
        <v>75.671206690000005</v>
      </c>
      <c r="H73" s="15">
        <v>78.11584474</v>
      </c>
      <c r="I73" s="15">
        <f t="shared" si="1"/>
        <v>73.001262187999998</v>
      </c>
    </row>
    <row r="74" spans="1:9" x14ac:dyDescent="0.25">
      <c r="A74" s="6" t="s">
        <v>5</v>
      </c>
      <c r="B74" s="6" t="s">
        <v>212</v>
      </c>
      <c r="C74" s="6">
        <v>1</v>
      </c>
      <c r="D74" s="15">
        <v>55.856407820000001</v>
      </c>
      <c r="E74" s="15">
        <v>59.071735359999998</v>
      </c>
      <c r="F74" s="15"/>
      <c r="G74" s="15"/>
      <c r="H74" s="15"/>
      <c r="I74" s="15">
        <f t="shared" si="1"/>
        <v>57.464071590000003</v>
      </c>
    </row>
    <row r="75" spans="1:9" x14ac:dyDescent="0.25">
      <c r="A75" s="6" t="s">
        <v>333</v>
      </c>
      <c r="B75" s="6" t="s">
        <v>328</v>
      </c>
      <c r="C75" s="6">
        <v>2</v>
      </c>
      <c r="D75" s="15">
        <v>68.500873679999998</v>
      </c>
      <c r="E75" s="15">
        <v>69.482461779999994</v>
      </c>
      <c r="F75" s="15"/>
      <c r="G75" s="15"/>
      <c r="H75" s="15"/>
      <c r="I75" s="15">
        <f t="shared" si="1"/>
        <v>68.991667729999989</v>
      </c>
    </row>
    <row r="76" spans="1:9" x14ac:dyDescent="0.25">
      <c r="A76" s="6" t="s">
        <v>232</v>
      </c>
      <c r="B76" s="6" t="s">
        <v>104</v>
      </c>
      <c r="C76" s="6">
        <v>1</v>
      </c>
      <c r="D76" s="15">
        <v>34.509326090000002</v>
      </c>
      <c r="E76" s="15">
        <v>40.70304908</v>
      </c>
      <c r="F76" s="15"/>
      <c r="G76" s="15">
        <v>44.401049839999999</v>
      </c>
      <c r="H76" s="15"/>
      <c r="I76" s="15">
        <f t="shared" si="1"/>
        <v>39.87114167</v>
      </c>
    </row>
    <row r="77" spans="1:9" x14ac:dyDescent="0.25">
      <c r="A77" s="6" t="s">
        <v>40</v>
      </c>
      <c r="B77" s="6" t="s">
        <v>355</v>
      </c>
      <c r="C77" s="6">
        <v>2</v>
      </c>
      <c r="D77" s="15">
        <v>77.009999890000003</v>
      </c>
      <c r="E77" s="15">
        <v>80.505465560000005</v>
      </c>
      <c r="F77" s="15"/>
      <c r="G77" s="15"/>
      <c r="H77" s="15"/>
      <c r="I77" s="15">
        <f t="shared" si="1"/>
        <v>78.757732725000011</v>
      </c>
    </row>
    <row r="78" spans="1:9" x14ac:dyDescent="0.25">
      <c r="A78" s="6" t="s">
        <v>368</v>
      </c>
      <c r="B78" s="6" t="s">
        <v>94</v>
      </c>
      <c r="C78" s="6">
        <v>1</v>
      </c>
      <c r="D78" s="15">
        <v>35.659999999999997</v>
      </c>
      <c r="E78" s="15">
        <v>37.325836789999997</v>
      </c>
      <c r="F78" s="15"/>
      <c r="G78" s="15"/>
      <c r="H78" s="15"/>
      <c r="I78" s="15">
        <f t="shared" si="1"/>
        <v>36.492918394999997</v>
      </c>
    </row>
    <row r="79" spans="1:9" x14ac:dyDescent="0.25">
      <c r="A79" s="6" t="s">
        <v>323</v>
      </c>
      <c r="B79" s="6" t="s">
        <v>331</v>
      </c>
      <c r="C79" s="6">
        <v>2</v>
      </c>
      <c r="D79" s="15">
        <v>87.479414669999997</v>
      </c>
      <c r="E79" s="15">
        <v>89.41594465</v>
      </c>
      <c r="F79" s="15">
        <v>90.507395329999994</v>
      </c>
      <c r="G79" s="15">
        <v>91.743400390000005</v>
      </c>
      <c r="H79" s="15">
        <v>92.413136019999996</v>
      </c>
      <c r="I79" s="15">
        <f t="shared" si="1"/>
        <v>90.311858212000018</v>
      </c>
    </row>
    <row r="80" spans="1:9" x14ac:dyDescent="0.25">
      <c r="A80" s="6" t="s">
        <v>289</v>
      </c>
      <c r="B80" s="6" t="s">
        <v>310</v>
      </c>
      <c r="C80" s="6">
        <v>1</v>
      </c>
      <c r="D80" s="15">
        <v>29.5</v>
      </c>
      <c r="E80" s="15">
        <v>32.136363639999999</v>
      </c>
      <c r="F80" s="15"/>
      <c r="G80" s="15"/>
      <c r="H80" s="15"/>
      <c r="I80" s="15">
        <f t="shared" si="1"/>
        <v>30.81818182</v>
      </c>
    </row>
    <row r="81" spans="1:9" x14ac:dyDescent="0.25">
      <c r="A81" s="6" t="s">
        <v>160</v>
      </c>
      <c r="B81" s="6" t="s">
        <v>75</v>
      </c>
      <c r="C81" s="6">
        <v>1</v>
      </c>
      <c r="D81" s="15">
        <v>72.697269669999997</v>
      </c>
      <c r="E81" s="15">
        <v>67.096192040000005</v>
      </c>
      <c r="F81" s="15">
        <v>75.29462599</v>
      </c>
      <c r="G81" s="15">
        <v>79.079783680000006</v>
      </c>
      <c r="H81" s="15">
        <v>78.320932740000003</v>
      </c>
      <c r="I81" s="15">
        <f t="shared" si="1"/>
        <v>74.497760823999997</v>
      </c>
    </row>
    <row r="82" spans="1:9" x14ac:dyDescent="0.25">
      <c r="A82" s="6" t="s">
        <v>135</v>
      </c>
      <c r="B82" s="6" t="s">
        <v>370</v>
      </c>
      <c r="C82" s="6">
        <v>1</v>
      </c>
      <c r="D82" s="15">
        <v>12.23260161</v>
      </c>
      <c r="E82" s="15">
        <v>31</v>
      </c>
      <c r="F82" s="15">
        <v>32.473627129999997</v>
      </c>
      <c r="G82" s="15">
        <v>32.5</v>
      </c>
      <c r="H82" s="15"/>
      <c r="I82" s="15">
        <f t="shared" si="1"/>
        <v>27.051557185</v>
      </c>
    </row>
    <row r="83" spans="1:9" x14ac:dyDescent="0.25">
      <c r="A83" s="6" t="s">
        <v>351</v>
      </c>
      <c r="B83" s="6" t="s">
        <v>64</v>
      </c>
      <c r="C83" s="6">
        <v>1</v>
      </c>
      <c r="D83" s="15">
        <v>79.259412130000001</v>
      </c>
      <c r="E83" s="15">
        <v>76.750547119999993</v>
      </c>
      <c r="F83" s="15">
        <v>76.074360639999995</v>
      </c>
      <c r="G83" s="15">
        <v>80.371693609999994</v>
      </c>
      <c r="H83" s="15">
        <v>84.771152020000002</v>
      </c>
      <c r="I83" s="15">
        <f t="shared" si="1"/>
        <v>79.445433104000003</v>
      </c>
    </row>
    <row r="84" spans="1:9" x14ac:dyDescent="0.25">
      <c r="A84" s="6" t="s">
        <v>18</v>
      </c>
      <c r="B84" s="6" t="s">
        <v>67</v>
      </c>
      <c r="C84" s="6">
        <v>1</v>
      </c>
      <c r="D84" s="15">
        <v>25.447353700000001</v>
      </c>
      <c r="E84" s="15">
        <v>32.335806249999997</v>
      </c>
      <c r="F84" s="15">
        <v>39.904638640000002</v>
      </c>
      <c r="G84" s="15">
        <v>47.690648979999999</v>
      </c>
      <c r="H84" s="15">
        <v>53.72649449</v>
      </c>
      <c r="I84" s="15">
        <f t="shared" si="1"/>
        <v>39.820988411999998</v>
      </c>
    </row>
    <row r="85" spans="1:9" x14ac:dyDescent="0.25">
      <c r="A85" s="6" t="s">
        <v>418</v>
      </c>
      <c r="B85" s="6" t="s">
        <v>72</v>
      </c>
      <c r="C85" s="6">
        <v>1</v>
      </c>
      <c r="D85" s="15">
        <v>16.5</v>
      </c>
      <c r="E85" s="15">
        <v>18.2</v>
      </c>
      <c r="F85" s="15">
        <v>20.081300039999999</v>
      </c>
      <c r="G85" s="15">
        <v>41</v>
      </c>
      <c r="H85" s="15"/>
      <c r="I85" s="15">
        <f t="shared" si="1"/>
        <v>23.945325010000001</v>
      </c>
    </row>
    <row r="86" spans="1:9" x14ac:dyDescent="0.25">
      <c r="A86" s="6" t="s">
        <v>47</v>
      </c>
      <c r="B86" s="6" t="s">
        <v>403</v>
      </c>
      <c r="C86" s="6">
        <v>3</v>
      </c>
      <c r="D86" s="15">
        <v>83.5</v>
      </c>
      <c r="E86" s="15">
        <v>84.114007060000006</v>
      </c>
      <c r="F86" s="15">
        <v>87.000140110000004</v>
      </c>
      <c r="G86" s="15">
        <v>87.000055239999995</v>
      </c>
      <c r="H86" s="15">
        <v>91.999890969999996</v>
      </c>
      <c r="I86" s="15">
        <f t="shared" si="1"/>
        <v>86.722818676000003</v>
      </c>
    </row>
    <row r="87" spans="1:9" x14ac:dyDescent="0.25">
      <c r="A87" s="6" t="s">
        <v>322</v>
      </c>
      <c r="B87" s="6" t="s">
        <v>292</v>
      </c>
      <c r="C87" s="6">
        <v>1</v>
      </c>
      <c r="D87" s="15">
        <v>53.226771669999998</v>
      </c>
      <c r="E87" s="15">
        <v>64.043973620000003</v>
      </c>
      <c r="F87" s="15">
        <v>70.200564999999997</v>
      </c>
      <c r="G87" s="15">
        <v>77.770838459999993</v>
      </c>
      <c r="H87" s="15">
        <v>84.110870019999993</v>
      </c>
      <c r="I87" s="15">
        <f t="shared" si="1"/>
        <v>69.870603754000001</v>
      </c>
    </row>
    <row r="88" spans="1:9" x14ac:dyDescent="0.25">
      <c r="A88" s="6" t="s">
        <v>3</v>
      </c>
      <c r="B88" s="6" t="s">
        <v>399</v>
      </c>
      <c r="C88" s="6">
        <v>1</v>
      </c>
      <c r="D88" s="15">
        <v>36.700000000000003</v>
      </c>
      <c r="E88" s="15">
        <v>49.35999889</v>
      </c>
      <c r="F88" s="15"/>
      <c r="G88" s="15"/>
      <c r="H88" s="15"/>
      <c r="I88" s="15">
        <f t="shared" si="1"/>
        <v>43.029999445000001</v>
      </c>
    </row>
    <row r="89" spans="1:9" x14ac:dyDescent="0.25">
      <c r="A89" s="6" t="s">
        <v>193</v>
      </c>
      <c r="B89" s="6" t="s">
        <v>131</v>
      </c>
      <c r="C89" s="6">
        <v>2</v>
      </c>
      <c r="D89" s="15">
        <v>98.240016299999994</v>
      </c>
      <c r="E89" s="15">
        <v>98.255201189999994</v>
      </c>
      <c r="F89" s="15">
        <v>99.010953990000004</v>
      </c>
      <c r="G89" s="15">
        <v>99</v>
      </c>
      <c r="H89" s="15"/>
      <c r="I89" s="15">
        <f t="shared" si="1"/>
        <v>98.626542869999994</v>
      </c>
    </row>
    <row r="90" spans="1:9" x14ac:dyDescent="0.25">
      <c r="A90" s="6" t="s">
        <v>184</v>
      </c>
      <c r="B90" s="6" t="s">
        <v>52</v>
      </c>
      <c r="C90" s="6">
        <v>2</v>
      </c>
      <c r="D90" s="15">
        <v>79.653124180000006</v>
      </c>
      <c r="E90" s="15">
        <v>81.581183589999995</v>
      </c>
      <c r="F90" s="15">
        <v>83.733156960000002</v>
      </c>
      <c r="G90" s="15">
        <v>86.787877620000003</v>
      </c>
      <c r="H90" s="15"/>
      <c r="I90" s="15">
        <f t="shared" si="1"/>
        <v>82.938835587499995</v>
      </c>
    </row>
    <row r="91" spans="1:9" x14ac:dyDescent="0.25">
      <c r="A91" s="6" t="s">
        <v>256</v>
      </c>
      <c r="B91" s="6" t="s">
        <v>22</v>
      </c>
      <c r="C91" s="6">
        <v>2</v>
      </c>
      <c r="D91" s="15">
        <v>61.324252770000001</v>
      </c>
      <c r="E91" s="15">
        <v>63.077347000000003</v>
      </c>
      <c r="F91" s="15">
        <v>74.387182920000001</v>
      </c>
      <c r="G91" s="15">
        <v>76.099999999999994</v>
      </c>
      <c r="H91" s="15"/>
      <c r="I91" s="15">
        <f t="shared" si="1"/>
        <v>68.722195672499993</v>
      </c>
    </row>
    <row r="92" spans="1:9" x14ac:dyDescent="0.25">
      <c r="A92" s="6" t="s">
        <v>66</v>
      </c>
      <c r="B92" s="6" t="s">
        <v>359</v>
      </c>
      <c r="C92" s="6">
        <v>1</v>
      </c>
      <c r="D92" s="15">
        <v>44.366856370000001</v>
      </c>
      <c r="E92" s="15">
        <v>55.072067050000001</v>
      </c>
      <c r="F92" s="15">
        <v>68.214517090000001</v>
      </c>
      <c r="G92" s="15"/>
      <c r="H92" s="15"/>
      <c r="I92" s="15">
        <f t="shared" si="1"/>
        <v>55.884480169999996</v>
      </c>
    </row>
    <row r="93" spans="1:9" x14ac:dyDescent="0.25">
      <c r="A93" s="6" t="s">
        <v>257</v>
      </c>
      <c r="B93" s="6" t="s">
        <v>14</v>
      </c>
      <c r="C93" s="6">
        <v>1</v>
      </c>
      <c r="D93" s="15">
        <v>62.302192570000003</v>
      </c>
      <c r="E93" s="15">
        <v>66.790314429999995</v>
      </c>
      <c r="F93" s="15"/>
      <c r="G93" s="15"/>
      <c r="H93" s="15"/>
      <c r="I93" s="15">
        <f t="shared" si="1"/>
        <v>64.546253500000006</v>
      </c>
    </row>
    <row r="94" spans="1:9" x14ac:dyDescent="0.25">
      <c r="A94" s="6" t="s">
        <v>82</v>
      </c>
      <c r="B94" s="6" t="s">
        <v>221</v>
      </c>
      <c r="C94" s="6">
        <v>2</v>
      </c>
      <c r="D94" s="15">
        <v>93.182721279999996</v>
      </c>
      <c r="E94" s="15">
        <v>91.726547240000002</v>
      </c>
      <c r="F94" s="15">
        <v>91.28</v>
      </c>
      <c r="G94" s="15">
        <v>92.730397809999999</v>
      </c>
      <c r="H94" s="15"/>
      <c r="I94" s="15">
        <f t="shared" si="1"/>
        <v>92.22991658250001</v>
      </c>
    </row>
    <row r="95" spans="1:9" x14ac:dyDescent="0.25">
      <c r="A95" s="6" t="s">
        <v>361</v>
      </c>
      <c r="B95" s="6" t="s">
        <v>235</v>
      </c>
      <c r="C95" s="6">
        <v>1</v>
      </c>
      <c r="D95" s="15">
        <v>74.587726470000007</v>
      </c>
      <c r="E95" s="15">
        <v>76.426748230000001</v>
      </c>
      <c r="F95" s="15">
        <v>78.903919060000007</v>
      </c>
      <c r="G95" s="15">
        <v>81.877620469999997</v>
      </c>
      <c r="H95" s="15">
        <v>85.94259898</v>
      </c>
      <c r="I95" s="15">
        <f t="shared" si="1"/>
        <v>79.547722642000011</v>
      </c>
    </row>
    <row r="96" spans="1:9" x14ac:dyDescent="0.25">
      <c r="A96" s="6" t="s">
        <v>303</v>
      </c>
      <c r="B96" s="6" t="s">
        <v>296</v>
      </c>
      <c r="C96" s="6">
        <v>1</v>
      </c>
      <c r="D96" s="15">
        <v>16.600000000000001</v>
      </c>
      <c r="E96" s="15">
        <v>17.827100210000001</v>
      </c>
      <c r="F96" s="15">
        <v>19.5</v>
      </c>
      <c r="G96" s="15">
        <v>22.565119370000001</v>
      </c>
      <c r="H96" s="15"/>
      <c r="I96" s="15">
        <f t="shared" si="1"/>
        <v>19.123054895000003</v>
      </c>
    </row>
    <row r="97" spans="1:9" x14ac:dyDescent="0.25">
      <c r="A97" s="6" t="s">
        <v>317</v>
      </c>
      <c r="B97" s="6" t="s">
        <v>410</v>
      </c>
      <c r="C97" s="6">
        <v>1</v>
      </c>
      <c r="D97" s="15">
        <v>37</v>
      </c>
      <c r="E97" s="15">
        <v>38.199037760000003</v>
      </c>
      <c r="F97" s="15"/>
      <c r="G97" s="15"/>
      <c r="H97" s="15"/>
      <c r="I97" s="15">
        <f t="shared" si="1"/>
        <v>37.599518880000005</v>
      </c>
    </row>
    <row r="98" spans="1:9" x14ac:dyDescent="0.25">
      <c r="A98" s="6" t="s">
        <v>192</v>
      </c>
      <c r="B98" s="6" t="s">
        <v>20</v>
      </c>
      <c r="C98" s="6">
        <v>1</v>
      </c>
      <c r="D98" s="15">
        <v>32.398451710000003</v>
      </c>
      <c r="E98" s="15">
        <v>32.900278540000002</v>
      </c>
      <c r="F98" s="15">
        <v>65.000002179999996</v>
      </c>
      <c r="G98" s="15">
        <v>78.27288351</v>
      </c>
      <c r="H98" s="15">
        <v>78.800000440000005</v>
      </c>
      <c r="I98" s="15">
        <f t="shared" si="1"/>
        <v>57.474323276000007</v>
      </c>
    </row>
    <row r="99" spans="1:9" x14ac:dyDescent="0.25">
      <c r="A99" s="6" t="s">
        <v>180</v>
      </c>
      <c r="B99" s="6" t="s">
        <v>163</v>
      </c>
      <c r="C99" s="6">
        <v>1</v>
      </c>
      <c r="D99" s="15">
        <v>13.7</v>
      </c>
      <c r="E99" s="15">
        <v>14.581818180000001</v>
      </c>
      <c r="F99" s="15"/>
      <c r="G99" s="15"/>
      <c r="H99" s="15"/>
      <c r="I99" s="15">
        <f t="shared" si="1"/>
        <v>14.140909090000001</v>
      </c>
    </row>
    <row r="100" spans="1:9" x14ac:dyDescent="0.25">
      <c r="A100" s="6" t="s">
        <v>172</v>
      </c>
      <c r="B100" s="6" t="s">
        <v>51</v>
      </c>
      <c r="C100" s="6">
        <v>1</v>
      </c>
      <c r="D100" s="15">
        <v>76.817674909999994</v>
      </c>
      <c r="E100" s="15">
        <v>80.71019081</v>
      </c>
      <c r="F100" s="15"/>
      <c r="G100" s="15"/>
      <c r="H100" s="15"/>
      <c r="I100" s="15">
        <f t="shared" si="1"/>
        <v>78.763932859999997</v>
      </c>
    </row>
    <row r="101" spans="1:9" x14ac:dyDescent="0.25">
      <c r="A101" s="6" t="s">
        <v>80</v>
      </c>
      <c r="B101" s="6" t="s">
        <v>346</v>
      </c>
      <c r="C101" s="6">
        <v>2</v>
      </c>
      <c r="D101" s="15">
        <v>92.843025679999997</v>
      </c>
      <c r="E101" s="15">
        <v>95.069421879999993</v>
      </c>
      <c r="F101" s="15">
        <v>96.022859580000002</v>
      </c>
      <c r="G101" s="15">
        <v>96.157579179999999</v>
      </c>
      <c r="H101" s="15">
        <v>96.505060349999994</v>
      </c>
      <c r="I101" s="15">
        <f t="shared" si="1"/>
        <v>95.319589333999986</v>
      </c>
    </row>
    <row r="102" spans="1:9" x14ac:dyDescent="0.25">
      <c r="A102" s="6" t="s">
        <v>224</v>
      </c>
      <c r="B102" s="6" t="s">
        <v>137</v>
      </c>
      <c r="C102" s="6">
        <v>2</v>
      </c>
      <c r="D102" s="15">
        <v>78.367383759999996</v>
      </c>
      <c r="E102" s="15">
        <v>97.999989330000005</v>
      </c>
      <c r="F102" s="15">
        <v>99.59884959</v>
      </c>
      <c r="G102" s="15">
        <v>99.542676450000002</v>
      </c>
      <c r="H102" s="15">
        <v>98.599995129999996</v>
      </c>
      <c r="I102" s="15">
        <f t="shared" si="1"/>
        <v>94.821778851999994</v>
      </c>
    </row>
    <row r="103" spans="1:9" x14ac:dyDescent="0.25">
      <c r="A103" s="6" t="s">
        <v>164</v>
      </c>
      <c r="B103" s="6" t="s">
        <v>327</v>
      </c>
      <c r="C103" s="6">
        <v>1</v>
      </c>
      <c r="D103" s="15">
        <v>21.87</v>
      </c>
      <c r="E103" s="15">
        <v>25.510435080000001</v>
      </c>
      <c r="F103" s="15"/>
      <c r="G103" s="15"/>
      <c r="H103" s="15"/>
      <c r="I103" s="15">
        <f t="shared" si="1"/>
        <v>23.690217539999999</v>
      </c>
    </row>
    <row r="104" spans="1:9" x14ac:dyDescent="0.25">
      <c r="A104" s="6" t="s">
        <v>378</v>
      </c>
      <c r="B104" s="6" t="s">
        <v>93</v>
      </c>
      <c r="C104" s="6">
        <v>1</v>
      </c>
      <c r="D104" s="15">
        <v>76.11</v>
      </c>
      <c r="E104" s="15">
        <v>78.180774889999995</v>
      </c>
      <c r="F104" s="15"/>
      <c r="G104" s="15"/>
      <c r="H104" s="15"/>
      <c r="I104" s="15">
        <f t="shared" si="1"/>
        <v>77.145387444999997</v>
      </c>
    </row>
    <row r="105" spans="1:9" x14ac:dyDescent="0.25">
      <c r="A105" s="6" t="s">
        <v>81</v>
      </c>
      <c r="B105" s="6" t="s">
        <v>157</v>
      </c>
      <c r="C105" s="6">
        <v>1</v>
      </c>
      <c r="D105" s="15">
        <v>15.7</v>
      </c>
      <c r="E105" s="15">
        <v>16.3</v>
      </c>
      <c r="F105" s="15">
        <v>18.899999999999999</v>
      </c>
      <c r="G105" s="15">
        <v>22</v>
      </c>
      <c r="H105" s="15"/>
      <c r="I105" s="15">
        <f t="shared" si="1"/>
        <v>18.225000000000001</v>
      </c>
    </row>
    <row r="106" spans="1:9" x14ac:dyDescent="0.25">
      <c r="A106" s="6" t="s">
        <v>374</v>
      </c>
      <c r="B106" s="6" t="s">
        <v>324</v>
      </c>
      <c r="C106" s="6">
        <v>1</v>
      </c>
      <c r="D106" s="15">
        <v>20.272159559999999</v>
      </c>
      <c r="E106" s="15">
        <v>21.758920620000001</v>
      </c>
      <c r="F106" s="15"/>
      <c r="G106" s="15"/>
      <c r="H106" s="15"/>
      <c r="I106" s="15">
        <f t="shared" si="1"/>
        <v>21.015540090000002</v>
      </c>
    </row>
    <row r="107" spans="1:9" x14ac:dyDescent="0.25">
      <c r="A107" s="6" t="s">
        <v>170</v>
      </c>
      <c r="B107" s="6" t="s">
        <v>247</v>
      </c>
      <c r="C107" s="6">
        <v>1</v>
      </c>
      <c r="D107" s="15">
        <v>46.729078059999999</v>
      </c>
      <c r="E107" s="15">
        <v>50.81524478</v>
      </c>
      <c r="F107" s="15"/>
      <c r="G107" s="15"/>
      <c r="H107" s="15"/>
      <c r="I107" s="15">
        <f t="shared" si="1"/>
        <v>48.772161420000003</v>
      </c>
    </row>
    <row r="108" spans="1:9" x14ac:dyDescent="0.25">
      <c r="A108" s="6" t="s">
        <v>326</v>
      </c>
      <c r="B108" s="6" t="s">
        <v>372</v>
      </c>
      <c r="C108" s="6">
        <v>3</v>
      </c>
      <c r="D108" s="15">
        <v>98.093903890000007</v>
      </c>
      <c r="E108" s="15">
        <v>99.546612449999998</v>
      </c>
      <c r="F108" s="15"/>
      <c r="G108" s="15"/>
      <c r="H108" s="15"/>
      <c r="I108" s="15">
        <f t="shared" si="1"/>
        <v>98.820258170000002</v>
      </c>
    </row>
    <row r="109" spans="1:9" x14ac:dyDescent="0.25">
      <c r="A109" s="6" t="s">
        <v>237</v>
      </c>
      <c r="B109" s="6" t="s">
        <v>275</v>
      </c>
      <c r="C109" s="6">
        <v>1</v>
      </c>
      <c r="D109" s="15">
        <v>15.1</v>
      </c>
      <c r="E109" s="15">
        <v>21.3</v>
      </c>
      <c r="F109" s="15">
        <v>26</v>
      </c>
      <c r="G109" s="15">
        <v>29</v>
      </c>
      <c r="H109" s="15">
        <v>35</v>
      </c>
      <c r="I109" s="15">
        <f t="shared" si="1"/>
        <v>25.28</v>
      </c>
    </row>
    <row r="110" spans="1:9" x14ac:dyDescent="0.25">
      <c r="A110" s="6" t="s">
        <v>239</v>
      </c>
      <c r="B110" s="6" t="s">
        <v>229</v>
      </c>
      <c r="C110" s="6">
        <v>1</v>
      </c>
      <c r="D110" s="15">
        <v>32.453856950000002</v>
      </c>
      <c r="E110" s="15">
        <v>39</v>
      </c>
      <c r="F110" s="15">
        <v>40.799999999999997</v>
      </c>
      <c r="G110" s="15">
        <v>42.301733570000003</v>
      </c>
      <c r="H110" s="15"/>
      <c r="I110" s="15">
        <f t="shared" si="1"/>
        <v>38.638897630000002</v>
      </c>
    </row>
    <row r="111" spans="1:9" x14ac:dyDescent="0.25">
      <c r="A111" s="6" t="s">
        <v>401</v>
      </c>
      <c r="B111" s="6" t="s">
        <v>291</v>
      </c>
      <c r="C111" s="6">
        <v>1</v>
      </c>
      <c r="D111" s="15">
        <v>74.37664556</v>
      </c>
      <c r="E111" s="15">
        <v>77.615256509999995</v>
      </c>
      <c r="F111" s="15">
        <v>79.722582770000002</v>
      </c>
      <c r="G111" s="15">
        <v>81.581868380000003</v>
      </c>
      <c r="H111" s="15">
        <v>83.055590699999996</v>
      </c>
      <c r="I111" s="15">
        <f t="shared" si="1"/>
        <v>79.270388784000005</v>
      </c>
    </row>
    <row r="112" spans="1:9" x14ac:dyDescent="0.25">
      <c r="A112" s="6" t="s">
        <v>318</v>
      </c>
      <c r="B112" s="6" t="s">
        <v>115</v>
      </c>
      <c r="C112" s="6">
        <v>3</v>
      </c>
      <c r="D112" s="15">
        <v>98.136698670000001</v>
      </c>
      <c r="E112" s="15">
        <v>97.362960319999999</v>
      </c>
      <c r="F112" s="15">
        <v>97.061298710000003</v>
      </c>
      <c r="G112" s="15">
        <v>97.12063569</v>
      </c>
      <c r="H112" s="15">
        <v>98.822423839999999</v>
      </c>
      <c r="I112" s="15">
        <f t="shared" si="1"/>
        <v>97.700803445999995</v>
      </c>
    </row>
    <row r="113" spans="1:9" x14ac:dyDescent="0.25">
      <c r="A113" s="6" t="s">
        <v>73</v>
      </c>
      <c r="B113" s="6" t="s">
        <v>284</v>
      </c>
      <c r="C113" s="6">
        <v>1</v>
      </c>
      <c r="D113" s="15">
        <v>79.842097780000003</v>
      </c>
      <c r="E113" s="15">
        <v>80.114076999999995</v>
      </c>
      <c r="F113" s="15">
        <v>83.57717486</v>
      </c>
      <c r="G113" s="15">
        <v>86.135456439999999</v>
      </c>
      <c r="H113" s="15">
        <v>88.897960780000005</v>
      </c>
      <c r="I113" s="15">
        <f t="shared" si="1"/>
        <v>83.713353372</v>
      </c>
    </row>
    <row r="114" spans="1:9" x14ac:dyDescent="0.25">
      <c r="A114" s="6" t="s">
        <v>161</v>
      </c>
      <c r="B114" s="6" t="s">
        <v>360</v>
      </c>
      <c r="C114" s="6">
        <v>2</v>
      </c>
      <c r="D114" s="15">
        <v>81.642985460000006</v>
      </c>
      <c r="E114" s="15">
        <v>83.174089069999994</v>
      </c>
      <c r="F114" s="15">
        <v>83.79408961</v>
      </c>
      <c r="G114" s="15">
        <v>86.467925710000003</v>
      </c>
      <c r="H114" s="15"/>
      <c r="I114" s="15">
        <f t="shared" si="1"/>
        <v>83.769772462500015</v>
      </c>
    </row>
    <row r="115" spans="1:9" x14ac:dyDescent="0.25">
      <c r="A115" s="6" t="s">
        <v>267</v>
      </c>
      <c r="B115" s="6" t="s">
        <v>336</v>
      </c>
      <c r="C115" s="6">
        <v>1</v>
      </c>
      <c r="D115" s="15">
        <v>58.271236420000001</v>
      </c>
      <c r="E115" s="15">
        <v>61.762212009999999</v>
      </c>
      <c r="F115" s="15">
        <v>64.803865189999996</v>
      </c>
      <c r="G115" s="15">
        <v>74.376314469999997</v>
      </c>
      <c r="H115" s="15">
        <v>84.120363049999995</v>
      </c>
      <c r="I115" s="15">
        <f t="shared" si="1"/>
        <v>68.66679822799999</v>
      </c>
    </row>
    <row r="116" spans="1:9" x14ac:dyDescent="0.25">
      <c r="A116" s="6" t="s">
        <v>111</v>
      </c>
      <c r="B116" s="6" t="s">
        <v>57</v>
      </c>
      <c r="C116" s="6">
        <v>3</v>
      </c>
      <c r="D116" s="15">
        <v>95.208177969999994</v>
      </c>
      <c r="E116" s="15">
        <v>97.052976839999999</v>
      </c>
      <c r="F116" s="15"/>
      <c r="G116" s="15"/>
      <c r="H116" s="15"/>
      <c r="I116" s="15">
        <f t="shared" si="1"/>
        <v>96.130577404999997</v>
      </c>
    </row>
    <row r="117" spans="1:9" x14ac:dyDescent="0.25">
      <c r="A117" s="6" t="s">
        <v>31</v>
      </c>
      <c r="B117" s="6" t="s">
        <v>271</v>
      </c>
      <c r="C117" s="6">
        <v>1</v>
      </c>
      <c r="D117" s="15">
        <v>70.999999110000005</v>
      </c>
      <c r="E117" s="15">
        <v>76.124519890000002</v>
      </c>
      <c r="F117" s="15"/>
      <c r="G117" s="15"/>
      <c r="H117" s="15"/>
      <c r="I117" s="15">
        <f t="shared" si="1"/>
        <v>73.56225950000001</v>
      </c>
    </row>
    <row r="118" spans="1:9" x14ac:dyDescent="0.25">
      <c r="A118" s="6" t="s">
        <v>96</v>
      </c>
      <c r="B118" s="6" t="s">
        <v>77</v>
      </c>
      <c r="C118" s="6">
        <v>1</v>
      </c>
      <c r="D118" s="15">
        <v>4.713662899</v>
      </c>
      <c r="E118" s="15"/>
      <c r="F118" s="15">
        <v>15</v>
      </c>
      <c r="G118" s="15"/>
      <c r="H118" s="15"/>
      <c r="I118" s="15">
        <f t="shared" si="1"/>
        <v>9.8568314494999996</v>
      </c>
    </row>
    <row r="119" spans="1:9" x14ac:dyDescent="0.25">
      <c r="A119" s="6" t="s">
        <v>130</v>
      </c>
      <c r="B119" s="6" t="s">
        <v>367</v>
      </c>
      <c r="C119" s="6">
        <v>1</v>
      </c>
      <c r="D119" s="15">
        <v>59.092589969999999</v>
      </c>
      <c r="E119" s="15">
        <v>63.185665880000002</v>
      </c>
      <c r="F119" s="15"/>
      <c r="G119" s="15"/>
      <c r="H119" s="15"/>
      <c r="I119" s="15">
        <f t="shared" si="1"/>
        <v>61.139127924999997</v>
      </c>
    </row>
    <row r="120" spans="1:9" x14ac:dyDescent="0.25">
      <c r="A120" s="6" t="s">
        <v>208</v>
      </c>
      <c r="B120" s="6" t="s">
        <v>376</v>
      </c>
      <c r="C120" s="6">
        <v>1</v>
      </c>
      <c r="D120" s="15">
        <v>59.540446000000003</v>
      </c>
      <c r="E120" s="15">
        <v>63.852249090000001</v>
      </c>
      <c r="F120" s="15">
        <v>65.772634479999994</v>
      </c>
      <c r="G120" s="15">
        <v>70.069910469999996</v>
      </c>
      <c r="H120" s="15">
        <v>71.97</v>
      </c>
      <c r="I120" s="15">
        <f t="shared" si="1"/>
        <v>66.241048008000007</v>
      </c>
    </row>
    <row r="121" spans="1:9" x14ac:dyDescent="0.25">
      <c r="A121" s="6" t="s">
        <v>222</v>
      </c>
      <c r="B121" s="6" t="s">
        <v>305</v>
      </c>
      <c r="C121" s="6">
        <v>1</v>
      </c>
      <c r="D121" s="15">
        <v>29.787779359999998</v>
      </c>
      <c r="E121" s="15">
        <v>38.701162619999998</v>
      </c>
      <c r="F121" s="15"/>
      <c r="G121" s="15"/>
      <c r="H121" s="15"/>
      <c r="I121" s="15">
        <f t="shared" si="1"/>
        <v>34.244470989999996</v>
      </c>
    </row>
    <row r="122" spans="1:9" x14ac:dyDescent="0.25">
      <c r="A122" s="6" t="s">
        <v>50</v>
      </c>
      <c r="B122" s="6" t="s">
        <v>288</v>
      </c>
      <c r="C122" s="6">
        <v>1</v>
      </c>
      <c r="D122" s="15">
        <v>72.15681447</v>
      </c>
      <c r="E122" s="15">
        <v>74.51682418</v>
      </c>
      <c r="F122" s="15">
        <v>79.167755189999994</v>
      </c>
      <c r="G122" s="15">
        <v>81.412882760000002</v>
      </c>
      <c r="H122" s="15">
        <v>81.405538109999995</v>
      </c>
      <c r="I122" s="15">
        <f t="shared" si="1"/>
        <v>77.731962941999996</v>
      </c>
    </row>
    <row r="123" spans="1:9" x14ac:dyDescent="0.25">
      <c r="A123" s="6" t="s">
        <v>173</v>
      </c>
      <c r="B123" s="6" t="s">
        <v>295</v>
      </c>
      <c r="C123" s="6">
        <v>1</v>
      </c>
      <c r="D123" s="15">
        <v>11.112186489999999</v>
      </c>
      <c r="E123" s="15">
        <v>15.6</v>
      </c>
      <c r="F123" s="15">
        <v>23</v>
      </c>
      <c r="G123" s="15">
        <v>26</v>
      </c>
      <c r="H123" s="15"/>
      <c r="I123" s="15">
        <f t="shared" si="1"/>
        <v>18.928046622499998</v>
      </c>
    </row>
    <row r="124" spans="1:9" x14ac:dyDescent="0.25">
      <c r="A124" s="6" t="s">
        <v>316</v>
      </c>
      <c r="B124" s="6" t="s">
        <v>213</v>
      </c>
      <c r="C124" s="6">
        <v>2</v>
      </c>
      <c r="D124" s="15">
        <v>78.075148799999994</v>
      </c>
      <c r="E124" s="15">
        <v>81.011911080000004</v>
      </c>
      <c r="F124" s="15">
        <v>81.658044290000007</v>
      </c>
      <c r="G124" s="15">
        <v>85.778560810000002</v>
      </c>
      <c r="H124" s="15">
        <v>86.858761830000006</v>
      </c>
      <c r="I124" s="15">
        <f t="shared" si="1"/>
        <v>82.676485361999994</v>
      </c>
    </row>
    <row r="125" spans="1:9" x14ac:dyDescent="0.25">
      <c r="A125" s="6" t="s">
        <v>62</v>
      </c>
      <c r="B125" s="6" t="s">
        <v>41</v>
      </c>
      <c r="C125" s="6">
        <v>1</v>
      </c>
      <c r="D125" s="15"/>
      <c r="E125" s="15">
        <v>23.621081950000001</v>
      </c>
      <c r="F125" s="15"/>
      <c r="G125" s="15"/>
      <c r="H125" s="15"/>
      <c r="I125" s="15">
        <f t="shared" si="1"/>
        <v>23.621081950000001</v>
      </c>
    </row>
    <row r="126" spans="1:9" x14ac:dyDescent="0.25">
      <c r="A126" s="6" t="s">
        <v>186</v>
      </c>
      <c r="B126" s="6" t="s">
        <v>202</v>
      </c>
      <c r="C126" s="6">
        <v>1</v>
      </c>
      <c r="D126" s="15">
        <v>69.881646840000002</v>
      </c>
      <c r="E126" s="15">
        <v>71.272332539999994</v>
      </c>
      <c r="F126" s="15">
        <v>71.517100490000004</v>
      </c>
      <c r="G126" s="15">
        <v>73.476665749999995</v>
      </c>
      <c r="H126" s="15">
        <v>81.369965410000006</v>
      </c>
      <c r="I126" s="15">
        <f t="shared" si="1"/>
        <v>73.503542206000006</v>
      </c>
    </row>
    <row r="127" spans="1:9" x14ac:dyDescent="0.25">
      <c r="A127" s="6" t="s">
        <v>393</v>
      </c>
      <c r="B127" s="6" t="s">
        <v>381</v>
      </c>
      <c r="C127" s="6">
        <v>1</v>
      </c>
      <c r="D127" s="15">
        <v>22.265770499999999</v>
      </c>
      <c r="E127" s="15">
        <v>23.714265170000001</v>
      </c>
      <c r="F127" s="15">
        <v>47.130001880000002</v>
      </c>
      <c r="G127" s="15">
        <v>51.079994079999999</v>
      </c>
      <c r="H127" s="15">
        <v>62.500028479999997</v>
      </c>
      <c r="I127" s="15">
        <f t="shared" si="1"/>
        <v>41.338012022000001</v>
      </c>
    </row>
    <row r="128" spans="1:9" x14ac:dyDescent="0.25">
      <c r="A128" s="6" t="s">
        <v>341</v>
      </c>
      <c r="B128" s="6" t="s">
        <v>122</v>
      </c>
      <c r="C128" s="6">
        <v>1</v>
      </c>
      <c r="D128" s="15">
        <v>7</v>
      </c>
      <c r="E128" s="15">
        <v>7.8</v>
      </c>
      <c r="F128" s="15">
        <v>10.4</v>
      </c>
      <c r="G128" s="15">
        <v>15.1</v>
      </c>
      <c r="H128" s="15"/>
      <c r="I128" s="15">
        <f t="shared" si="1"/>
        <v>10.075000000000001</v>
      </c>
    </row>
    <row r="129" spans="1:9" x14ac:dyDescent="0.25">
      <c r="A129" s="6" t="s">
        <v>263</v>
      </c>
      <c r="B129" s="6" t="s">
        <v>286</v>
      </c>
      <c r="C129" s="6">
        <v>1</v>
      </c>
      <c r="D129" s="15">
        <v>18</v>
      </c>
      <c r="E129" s="15">
        <v>20.800963660000001</v>
      </c>
      <c r="F129" s="15"/>
      <c r="G129" s="15"/>
      <c r="H129" s="15"/>
      <c r="I129" s="15">
        <f t="shared" si="1"/>
        <v>19.40048183</v>
      </c>
    </row>
    <row r="130" spans="1:9" x14ac:dyDescent="0.25">
      <c r="A130" s="6" t="s">
        <v>118</v>
      </c>
      <c r="B130" s="6" t="s">
        <v>7</v>
      </c>
      <c r="C130" s="6">
        <v>1</v>
      </c>
      <c r="D130" s="15">
        <v>52.191325939999999</v>
      </c>
      <c r="E130" s="15">
        <v>55.4032403</v>
      </c>
      <c r="F130" s="15">
        <v>58.596169699999997</v>
      </c>
      <c r="G130" s="15">
        <v>61.729955150000002</v>
      </c>
      <c r="H130" s="15">
        <v>64.88490358</v>
      </c>
      <c r="I130" s="15">
        <f t="shared" ref="I130:I193" si="2">AVERAGE(D130:H130)</f>
        <v>58.561118934</v>
      </c>
    </row>
    <row r="131" spans="1:9" x14ac:dyDescent="0.25">
      <c r="A131" s="6" t="s">
        <v>363</v>
      </c>
      <c r="B131" s="6" t="s">
        <v>407</v>
      </c>
      <c r="C131" s="6">
        <v>1</v>
      </c>
      <c r="D131" s="15">
        <v>8</v>
      </c>
      <c r="E131" s="15">
        <v>13.78216439</v>
      </c>
      <c r="F131" s="15">
        <v>13.9</v>
      </c>
      <c r="G131" s="15">
        <v>15.5</v>
      </c>
      <c r="H131" s="15"/>
      <c r="I131" s="15">
        <f t="shared" si="2"/>
        <v>12.795541097499999</v>
      </c>
    </row>
    <row r="132" spans="1:9" x14ac:dyDescent="0.25">
      <c r="A132" s="6" t="s">
        <v>197</v>
      </c>
      <c r="B132" s="6" t="s">
        <v>246</v>
      </c>
      <c r="C132" s="6">
        <v>1</v>
      </c>
      <c r="D132" s="15">
        <v>78.788309929999997</v>
      </c>
      <c r="E132" s="15">
        <v>80.140479010000007</v>
      </c>
      <c r="F132" s="15">
        <v>81.201048619999995</v>
      </c>
      <c r="G132" s="15">
        <v>84.187145009999995</v>
      </c>
      <c r="H132" s="15">
        <v>89.555011919999998</v>
      </c>
      <c r="I132" s="15">
        <f t="shared" si="2"/>
        <v>82.774398898000001</v>
      </c>
    </row>
    <row r="133" spans="1:9" x14ac:dyDescent="0.25">
      <c r="A133" s="6" t="s">
        <v>404</v>
      </c>
      <c r="B133" s="6" t="s">
        <v>116</v>
      </c>
      <c r="C133" s="6">
        <v>1</v>
      </c>
      <c r="D133" s="15">
        <v>31.03334594</v>
      </c>
      <c r="E133" s="15">
        <v>36.837406469999998</v>
      </c>
      <c r="F133" s="15">
        <v>40</v>
      </c>
      <c r="G133" s="15">
        <v>40.5</v>
      </c>
      <c r="H133" s="15"/>
      <c r="I133" s="15">
        <f t="shared" si="2"/>
        <v>37.092688102499999</v>
      </c>
    </row>
    <row r="134" spans="1:9" x14ac:dyDescent="0.25">
      <c r="A134" s="6" t="s">
        <v>139</v>
      </c>
      <c r="B134" s="6" t="s">
        <v>146</v>
      </c>
      <c r="C134" s="6">
        <v>2</v>
      </c>
      <c r="D134" s="15"/>
      <c r="E134" s="15">
        <v>82.005840800000001</v>
      </c>
      <c r="F134" s="15"/>
      <c r="G134" s="15"/>
      <c r="H134" s="15"/>
      <c r="I134" s="15">
        <f t="shared" si="2"/>
        <v>82.005840800000001</v>
      </c>
    </row>
    <row r="135" spans="1:9" x14ac:dyDescent="0.25">
      <c r="A135" s="6" t="s">
        <v>156</v>
      </c>
      <c r="B135" s="6" t="s">
        <v>338</v>
      </c>
      <c r="C135" s="6">
        <v>1</v>
      </c>
      <c r="D135" s="15">
        <v>4.3227580300000001</v>
      </c>
      <c r="E135" s="15">
        <v>10.22431156</v>
      </c>
      <c r="F135" s="15"/>
      <c r="G135" s="15"/>
      <c r="H135" s="15"/>
      <c r="I135" s="15">
        <f t="shared" si="2"/>
        <v>7.2735347949999998</v>
      </c>
    </row>
    <row r="136" spans="1:9" x14ac:dyDescent="0.25">
      <c r="A136" s="6" t="s">
        <v>335</v>
      </c>
      <c r="B136" s="6" t="s">
        <v>147</v>
      </c>
      <c r="C136" s="6">
        <v>1</v>
      </c>
      <c r="D136" s="15">
        <v>25.67</v>
      </c>
      <c r="E136" s="15">
        <v>28</v>
      </c>
      <c r="F136" s="15">
        <v>31.9</v>
      </c>
      <c r="G136" s="15">
        <v>33.6</v>
      </c>
      <c r="H136" s="15"/>
      <c r="I136" s="15">
        <f t="shared" si="2"/>
        <v>29.792499999999997</v>
      </c>
    </row>
    <row r="137" spans="1:9" x14ac:dyDescent="0.25">
      <c r="A137" s="6" t="s">
        <v>396</v>
      </c>
      <c r="B137" s="6" t="s">
        <v>282</v>
      </c>
      <c r="C137" s="6">
        <v>1</v>
      </c>
      <c r="D137" s="15">
        <v>24.571833959999999</v>
      </c>
      <c r="E137" s="15">
        <v>27.863040009999999</v>
      </c>
      <c r="F137" s="15"/>
      <c r="G137" s="15"/>
      <c r="H137" s="15"/>
      <c r="I137" s="15">
        <f t="shared" si="2"/>
        <v>26.217436984999999</v>
      </c>
    </row>
    <row r="138" spans="1:9" x14ac:dyDescent="0.25">
      <c r="A138" s="6" t="s">
        <v>120</v>
      </c>
      <c r="B138" s="6" t="s">
        <v>199</v>
      </c>
      <c r="C138" s="6">
        <v>2</v>
      </c>
      <c r="D138" s="15">
        <v>90.410958899999997</v>
      </c>
      <c r="E138" s="15">
        <v>93.197278909999994</v>
      </c>
      <c r="F138" s="15">
        <v>91.891891889999997</v>
      </c>
      <c r="G138" s="15">
        <v>93.288590600000006</v>
      </c>
      <c r="H138" s="15">
        <v>91.333333330000002</v>
      </c>
      <c r="I138" s="15">
        <f t="shared" si="2"/>
        <v>92.024410726000013</v>
      </c>
    </row>
    <row r="139" spans="1:9" x14ac:dyDescent="0.25">
      <c r="A139" s="6" t="s">
        <v>151</v>
      </c>
      <c r="B139" s="6" t="s">
        <v>210</v>
      </c>
      <c r="C139" s="6">
        <v>2</v>
      </c>
      <c r="D139" s="15">
        <v>97.298203670000007</v>
      </c>
      <c r="E139" s="15">
        <v>96.357601299999999</v>
      </c>
      <c r="F139" s="15">
        <v>96.491657989999993</v>
      </c>
      <c r="G139" s="15">
        <v>98.000004390000001</v>
      </c>
      <c r="H139" s="15">
        <v>97.000001209999994</v>
      </c>
      <c r="I139" s="15">
        <f t="shared" si="2"/>
        <v>97.029493712000004</v>
      </c>
    </row>
    <row r="140" spans="1:9" x14ac:dyDescent="0.25">
      <c r="A140" s="6" t="s">
        <v>23</v>
      </c>
      <c r="B140" s="6" t="s">
        <v>109</v>
      </c>
      <c r="C140" s="6">
        <v>1</v>
      </c>
      <c r="D140" s="15">
        <v>19.68876384</v>
      </c>
      <c r="E140" s="15">
        <v>21.403510430000001</v>
      </c>
      <c r="F140" s="15"/>
      <c r="G140" s="15"/>
      <c r="H140" s="15"/>
      <c r="I140" s="15">
        <f t="shared" si="2"/>
        <v>20.546137135000002</v>
      </c>
    </row>
    <row r="141" spans="1:9" x14ac:dyDescent="0.25">
      <c r="A141" s="6" t="s">
        <v>423</v>
      </c>
      <c r="B141" s="6" t="s">
        <v>409</v>
      </c>
      <c r="C141" s="6">
        <v>1</v>
      </c>
      <c r="D141" s="15"/>
      <c r="E141" s="15">
        <v>62.385124509999997</v>
      </c>
      <c r="F141" s="15"/>
      <c r="G141" s="15"/>
      <c r="H141" s="15"/>
      <c r="I141" s="15">
        <f t="shared" si="2"/>
        <v>62.385124509999997</v>
      </c>
    </row>
    <row r="142" spans="1:9" x14ac:dyDescent="0.25">
      <c r="A142" s="6" t="s">
        <v>189</v>
      </c>
      <c r="B142" s="6" t="s">
        <v>101</v>
      </c>
      <c r="C142" s="6">
        <v>2</v>
      </c>
      <c r="D142" s="15">
        <v>88.470186350000006</v>
      </c>
      <c r="E142" s="15">
        <v>90.811093069999998</v>
      </c>
      <c r="F142" s="15"/>
      <c r="G142" s="15"/>
      <c r="H142" s="15"/>
      <c r="I142" s="15">
        <f t="shared" si="2"/>
        <v>89.640639710000002</v>
      </c>
    </row>
    <row r="143" spans="1:9" x14ac:dyDescent="0.25">
      <c r="A143" s="6" t="s">
        <v>59</v>
      </c>
      <c r="B143" s="6" t="s">
        <v>84</v>
      </c>
      <c r="C143" s="6">
        <v>1</v>
      </c>
      <c r="D143" s="15">
        <v>76.845390469999998</v>
      </c>
      <c r="E143" s="15">
        <v>80.185635730000001</v>
      </c>
      <c r="F143" s="15">
        <v>85.5</v>
      </c>
      <c r="G143" s="15">
        <v>90.3</v>
      </c>
      <c r="H143" s="15">
        <v>95.23229327</v>
      </c>
      <c r="I143" s="15">
        <f t="shared" si="2"/>
        <v>85.612663894000008</v>
      </c>
    </row>
    <row r="144" spans="1:9" x14ac:dyDescent="0.25">
      <c r="A144" s="6" t="s">
        <v>278</v>
      </c>
      <c r="B144" s="6" t="s">
        <v>17</v>
      </c>
      <c r="C144" s="6">
        <v>1</v>
      </c>
      <c r="D144" s="15">
        <v>12.385446760000001</v>
      </c>
      <c r="E144" s="15">
        <v>13.78</v>
      </c>
      <c r="F144" s="15">
        <v>15.34</v>
      </c>
      <c r="G144" s="15">
        <v>17.070902029999999</v>
      </c>
      <c r="H144" s="15"/>
      <c r="I144" s="15">
        <f t="shared" si="2"/>
        <v>14.644087197499999</v>
      </c>
    </row>
    <row r="145" spans="1:9" x14ac:dyDescent="0.25">
      <c r="A145" s="6" t="s">
        <v>132</v>
      </c>
      <c r="B145" s="6" t="s">
        <v>152</v>
      </c>
      <c r="C145" s="6">
        <v>1</v>
      </c>
      <c r="D145" s="15">
        <v>54</v>
      </c>
      <c r="E145" s="15">
        <v>59.9506309</v>
      </c>
      <c r="F145" s="15">
        <v>61.80553132</v>
      </c>
      <c r="G145" s="15">
        <v>63.628414769999999</v>
      </c>
      <c r="H145" s="15"/>
      <c r="I145" s="15">
        <f t="shared" si="2"/>
        <v>59.8461442475</v>
      </c>
    </row>
    <row r="146" spans="1:9" x14ac:dyDescent="0.25">
      <c r="A146" s="6" t="s">
        <v>220</v>
      </c>
      <c r="B146" s="6" t="s">
        <v>416</v>
      </c>
      <c r="C146" s="6">
        <v>1</v>
      </c>
      <c r="D146" s="15">
        <v>45.461740689999999</v>
      </c>
      <c r="E146" s="15">
        <v>50.450412180000001</v>
      </c>
      <c r="F146" s="15">
        <v>55.054334240000003</v>
      </c>
      <c r="G146" s="15">
        <v>59.950501060000001</v>
      </c>
      <c r="H146" s="15">
        <v>65.251798789999995</v>
      </c>
      <c r="I146" s="15">
        <f t="shared" si="2"/>
        <v>55.233757391999994</v>
      </c>
    </row>
    <row r="147" spans="1:9" x14ac:dyDescent="0.25">
      <c r="A147" s="6" t="s">
        <v>112</v>
      </c>
      <c r="B147" s="6" t="s">
        <v>175</v>
      </c>
      <c r="C147" s="6">
        <v>1</v>
      </c>
      <c r="D147" s="15"/>
      <c r="E147" s="15"/>
      <c r="F147" s="15"/>
      <c r="G147" s="15">
        <v>46.88</v>
      </c>
      <c r="H147" s="15"/>
      <c r="I147" s="15">
        <f t="shared" si="2"/>
        <v>46.88</v>
      </c>
    </row>
    <row r="148" spans="1:9" x14ac:dyDescent="0.25">
      <c r="A148" s="6" t="s">
        <v>240</v>
      </c>
      <c r="B148" s="6" t="s">
        <v>369</v>
      </c>
      <c r="C148" s="6">
        <v>1</v>
      </c>
      <c r="D148" s="15">
        <v>9.6015384620000006</v>
      </c>
      <c r="E148" s="15">
        <v>11.209196589999999</v>
      </c>
      <c r="F148" s="15"/>
      <c r="G148" s="15"/>
      <c r="H148" s="15"/>
      <c r="I148" s="15">
        <f t="shared" si="2"/>
        <v>10.405367525999999</v>
      </c>
    </row>
    <row r="149" spans="1:9" x14ac:dyDescent="0.25">
      <c r="A149" s="6" t="s">
        <v>260</v>
      </c>
      <c r="B149" s="6" t="s">
        <v>63</v>
      </c>
      <c r="C149" s="6">
        <v>1</v>
      </c>
      <c r="D149" s="15">
        <v>73.300704100000004</v>
      </c>
      <c r="E149" s="15">
        <v>75.985365950000002</v>
      </c>
      <c r="F149" s="15">
        <v>77.541734539999993</v>
      </c>
      <c r="G149" s="15">
        <v>80.435907240000006</v>
      </c>
      <c r="H149" s="15">
        <v>86.836927459999998</v>
      </c>
      <c r="I149" s="15">
        <f t="shared" si="2"/>
        <v>78.820127858000006</v>
      </c>
    </row>
    <row r="150" spans="1:9" x14ac:dyDescent="0.25">
      <c r="A150" s="6" t="s">
        <v>298</v>
      </c>
      <c r="B150" s="6" t="s">
        <v>350</v>
      </c>
      <c r="C150" s="6">
        <v>2</v>
      </c>
      <c r="D150" s="15">
        <v>68.643807199999998</v>
      </c>
      <c r="E150" s="15">
        <v>68.740773140000002</v>
      </c>
      <c r="F150" s="15">
        <v>70.856399740000001</v>
      </c>
      <c r="G150" s="15">
        <v>77.736439369999999</v>
      </c>
      <c r="H150" s="15"/>
      <c r="I150" s="15">
        <f t="shared" si="2"/>
        <v>71.494354862500003</v>
      </c>
    </row>
    <row r="151" spans="1:9" x14ac:dyDescent="0.25">
      <c r="A151" s="6" t="s">
        <v>102</v>
      </c>
      <c r="B151" s="6" t="s">
        <v>266</v>
      </c>
      <c r="C151" s="6">
        <v>1</v>
      </c>
      <c r="D151" s="15">
        <v>70.423567090000006</v>
      </c>
      <c r="E151" s="15">
        <v>73.791213949999999</v>
      </c>
      <c r="F151" s="15">
        <v>74.660968150000002</v>
      </c>
      <c r="G151" s="15">
        <v>75.346371550000001</v>
      </c>
      <c r="H151" s="15">
        <v>78.261657049999997</v>
      </c>
      <c r="I151" s="15">
        <f t="shared" si="2"/>
        <v>74.49675555799999</v>
      </c>
    </row>
    <row r="152" spans="1:9" x14ac:dyDescent="0.25">
      <c r="A152" s="6" t="s">
        <v>174</v>
      </c>
      <c r="B152" s="6" t="s">
        <v>150</v>
      </c>
      <c r="C152" s="6">
        <v>1</v>
      </c>
      <c r="D152" s="15">
        <v>53.40412748</v>
      </c>
      <c r="E152" s="15">
        <v>61.075756220000002</v>
      </c>
      <c r="F152" s="15">
        <v>64.993543020000004</v>
      </c>
      <c r="G152" s="15">
        <v>68.517628419999994</v>
      </c>
      <c r="H152" s="15">
        <v>74.515240410000004</v>
      </c>
      <c r="I152" s="15">
        <f t="shared" si="2"/>
        <v>64.501259110000007</v>
      </c>
    </row>
    <row r="153" spans="1:9" x14ac:dyDescent="0.25">
      <c r="A153" s="6" t="s">
        <v>168</v>
      </c>
      <c r="B153" s="6" t="s">
        <v>127</v>
      </c>
      <c r="C153" s="6">
        <v>1</v>
      </c>
      <c r="D153" s="15">
        <v>59.9</v>
      </c>
      <c r="E153" s="15">
        <v>63.3</v>
      </c>
      <c r="F153" s="15">
        <v>64.399993710000004</v>
      </c>
      <c r="G153" s="15">
        <v>70.622583700000007</v>
      </c>
      <c r="H153" s="15"/>
      <c r="I153" s="15">
        <f t="shared" si="2"/>
        <v>64.555644352499996</v>
      </c>
    </row>
    <row r="154" spans="1:9" x14ac:dyDescent="0.25">
      <c r="A154" s="6" t="s">
        <v>276</v>
      </c>
      <c r="B154" s="6" t="s">
        <v>273</v>
      </c>
      <c r="C154" s="6">
        <v>2</v>
      </c>
      <c r="D154" s="15">
        <v>95.124662169999993</v>
      </c>
      <c r="E154" s="15">
        <v>97.38884917</v>
      </c>
      <c r="F154" s="15">
        <v>99.652849130000007</v>
      </c>
      <c r="G154" s="15">
        <v>99.652804209999999</v>
      </c>
      <c r="H154" s="15">
        <v>99.652793540000005</v>
      </c>
      <c r="I154" s="15">
        <f t="shared" si="2"/>
        <v>98.294391644000001</v>
      </c>
    </row>
    <row r="155" spans="1:9" x14ac:dyDescent="0.25">
      <c r="A155" s="6" t="s">
        <v>103</v>
      </c>
      <c r="B155" s="6" t="s">
        <v>206</v>
      </c>
      <c r="C155" s="6">
        <v>1</v>
      </c>
      <c r="D155" s="15">
        <v>59.503951290000003</v>
      </c>
      <c r="E155" s="15">
        <v>63.747282179999999</v>
      </c>
      <c r="F155" s="15">
        <v>70.681277929999993</v>
      </c>
      <c r="G155" s="15">
        <v>73.657475750000003</v>
      </c>
      <c r="H155" s="15">
        <v>78.455268950000004</v>
      </c>
      <c r="I155" s="15">
        <f t="shared" si="2"/>
        <v>69.209051220000006</v>
      </c>
    </row>
    <row r="156" spans="1:9" x14ac:dyDescent="0.25">
      <c r="A156" s="6" t="s">
        <v>69</v>
      </c>
      <c r="B156" s="6" t="s">
        <v>91</v>
      </c>
      <c r="C156" s="6">
        <v>1</v>
      </c>
      <c r="D156" s="15">
        <v>73.091434620000001</v>
      </c>
      <c r="E156" s="15">
        <v>76.008138529999997</v>
      </c>
      <c r="F156" s="15">
        <v>80.864721869999997</v>
      </c>
      <c r="G156" s="15">
        <v>82.642161560000005</v>
      </c>
      <c r="H156" s="15">
        <v>84.994669779999995</v>
      </c>
      <c r="I156" s="15">
        <f t="shared" si="2"/>
        <v>79.52022527199999</v>
      </c>
    </row>
    <row r="157" spans="1:9" x14ac:dyDescent="0.25">
      <c r="A157" s="6" t="s">
        <v>1</v>
      </c>
      <c r="B157" s="6" t="s">
        <v>388</v>
      </c>
      <c r="C157" s="6">
        <v>1</v>
      </c>
      <c r="D157" s="15">
        <v>20</v>
      </c>
      <c r="E157" s="15">
        <v>21.767632620000001</v>
      </c>
      <c r="F157" s="15">
        <v>25</v>
      </c>
      <c r="G157" s="15">
        <v>26</v>
      </c>
      <c r="H157" s="15"/>
      <c r="I157" s="15">
        <f t="shared" si="2"/>
        <v>23.191908155</v>
      </c>
    </row>
    <row r="158" spans="1:9" x14ac:dyDescent="0.25">
      <c r="A158" s="6" t="s">
        <v>144</v>
      </c>
      <c r="B158" s="6" t="s">
        <v>307</v>
      </c>
      <c r="C158" s="6">
        <v>1</v>
      </c>
      <c r="D158" s="15">
        <v>74.879274690000003</v>
      </c>
      <c r="E158" s="15">
        <v>94.175599610000006</v>
      </c>
      <c r="F158" s="15">
        <v>93.310001850000006</v>
      </c>
      <c r="G158" s="15">
        <v>95.724735600000002</v>
      </c>
      <c r="H158" s="15">
        <v>97.862332499999994</v>
      </c>
      <c r="I158" s="15">
        <f t="shared" si="2"/>
        <v>91.190388850000005</v>
      </c>
    </row>
    <row r="159" spans="1:9" x14ac:dyDescent="0.25">
      <c r="A159" s="6" t="s">
        <v>241</v>
      </c>
      <c r="B159" s="6" t="s">
        <v>108</v>
      </c>
      <c r="C159" s="6">
        <v>1</v>
      </c>
      <c r="D159" s="15">
        <v>14.09999994</v>
      </c>
      <c r="E159" s="15"/>
      <c r="F159" s="15"/>
      <c r="G159" s="15">
        <v>25.4</v>
      </c>
      <c r="H159" s="15"/>
      <c r="I159" s="15">
        <f t="shared" si="2"/>
        <v>19.749999969999998</v>
      </c>
    </row>
    <row r="160" spans="1:9" x14ac:dyDescent="0.25">
      <c r="A160" s="6" t="s">
        <v>356</v>
      </c>
      <c r="B160" s="6" t="s">
        <v>242</v>
      </c>
      <c r="C160" s="6">
        <v>1</v>
      </c>
      <c r="D160" s="15">
        <v>25.664768039999998</v>
      </c>
      <c r="E160" s="15">
        <v>29.643123670000001</v>
      </c>
      <c r="F160" s="15">
        <v>35.299999999999997</v>
      </c>
      <c r="G160" s="15">
        <v>39.5</v>
      </c>
      <c r="H160" s="15"/>
      <c r="I160" s="15">
        <f t="shared" si="2"/>
        <v>32.526972927499997</v>
      </c>
    </row>
    <row r="161" spans="1:9" x14ac:dyDescent="0.25">
      <c r="A161" s="6" t="s">
        <v>165</v>
      </c>
      <c r="B161" s="6" t="s">
        <v>382</v>
      </c>
      <c r="C161" s="6">
        <v>2</v>
      </c>
      <c r="D161" s="15">
        <v>84.452267890000002</v>
      </c>
      <c r="E161" s="15">
        <v>84.452267890000002</v>
      </c>
      <c r="F161" s="15">
        <v>88.165636030000002</v>
      </c>
      <c r="G161" s="15">
        <v>88.949252689999994</v>
      </c>
      <c r="H161" s="15">
        <v>75.875962450000003</v>
      </c>
      <c r="I161" s="15">
        <f t="shared" si="2"/>
        <v>84.379077389999992</v>
      </c>
    </row>
    <row r="162" spans="1:9" x14ac:dyDescent="0.25">
      <c r="A162" s="6" t="s">
        <v>265</v>
      </c>
      <c r="B162" s="6" t="s">
        <v>391</v>
      </c>
      <c r="C162" s="6">
        <v>1</v>
      </c>
      <c r="D162" s="15">
        <v>11.000902269999999</v>
      </c>
      <c r="E162" s="15">
        <v>11.92422906</v>
      </c>
      <c r="F162" s="15"/>
      <c r="G162" s="15"/>
      <c r="H162" s="15"/>
      <c r="I162" s="15">
        <f t="shared" si="2"/>
        <v>11.462565665</v>
      </c>
    </row>
    <row r="163" spans="1:9" x14ac:dyDescent="0.25">
      <c r="A163" s="6" t="s">
        <v>353</v>
      </c>
      <c r="B163" s="6" t="s">
        <v>87</v>
      </c>
      <c r="C163" s="6">
        <v>1</v>
      </c>
      <c r="D163" s="15">
        <v>11.77318438</v>
      </c>
      <c r="E163" s="15">
        <v>13.236930429999999</v>
      </c>
      <c r="F163" s="15">
        <v>15.8</v>
      </c>
      <c r="G163" s="15">
        <v>16.8</v>
      </c>
      <c r="H163" s="15"/>
      <c r="I163" s="15">
        <f t="shared" si="2"/>
        <v>14.4025287025</v>
      </c>
    </row>
    <row r="164" spans="1:9" x14ac:dyDescent="0.25">
      <c r="A164" s="6" t="s">
        <v>110</v>
      </c>
      <c r="B164" s="6" t="s">
        <v>248</v>
      </c>
      <c r="C164" s="6">
        <v>1</v>
      </c>
      <c r="D164" s="15">
        <v>28.997073050000001</v>
      </c>
      <c r="E164" s="15">
        <v>33.820728899999999</v>
      </c>
      <c r="F164" s="15">
        <v>43.8</v>
      </c>
      <c r="G164" s="15">
        <v>50.491193189999997</v>
      </c>
      <c r="H164" s="15"/>
      <c r="I164" s="15">
        <f t="shared" si="2"/>
        <v>39.277248784999998</v>
      </c>
    </row>
    <row r="165" spans="1:9" x14ac:dyDescent="0.25">
      <c r="A165" s="6" t="s">
        <v>90</v>
      </c>
      <c r="B165" s="6" t="s">
        <v>329</v>
      </c>
      <c r="C165" s="6">
        <v>2</v>
      </c>
      <c r="D165" s="15"/>
      <c r="E165" s="15">
        <v>60.182301260000003</v>
      </c>
      <c r="F165" s="15"/>
      <c r="G165" s="15"/>
      <c r="H165" s="15"/>
      <c r="I165" s="15">
        <f t="shared" si="2"/>
        <v>60.182301260000003</v>
      </c>
    </row>
    <row r="166" spans="1:9" x14ac:dyDescent="0.25">
      <c r="A166" s="6" t="s">
        <v>70</v>
      </c>
      <c r="B166" s="6" t="s">
        <v>169</v>
      </c>
      <c r="C166" s="6">
        <v>1</v>
      </c>
      <c r="D166" s="15">
        <v>67.056841370000001</v>
      </c>
      <c r="E166" s="15">
        <v>70.330835530000002</v>
      </c>
      <c r="F166" s="15">
        <v>73.360709150000005</v>
      </c>
      <c r="G166" s="15">
        <v>77.416773620000001</v>
      </c>
      <c r="H166" s="15">
        <v>78.368048639999998</v>
      </c>
      <c r="I166" s="15">
        <f t="shared" si="2"/>
        <v>73.306641662000004</v>
      </c>
    </row>
    <row r="167" spans="1:9" x14ac:dyDescent="0.25">
      <c r="A167" s="6" t="s">
        <v>113</v>
      </c>
      <c r="B167" s="6" t="s">
        <v>46</v>
      </c>
      <c r="C167" s="6">
        <v>1</v>
      </c>
      <c r="D167" s="15">
        <v>6.6797280509999997</v>
      </c>
      <c r="E167" s="15">
        <v>7.9774289070000002</v>
      </c>
      <c r="F167" s="15"/>
      <c r="G167" s="15"/>
      <c r="H167" s="15"/>
      <c r="I167" s="15">
        <f t="shared" si="2"/>
        <v>7.3285784789999999</v>
      </c>
    </row>
    <row r="168" spans="1:9" x14ac:dyDescent="0.25">
      <c r="A168" s="6" t="s">
        <v>79</v>
      </c>
      <c r="B168" s="6" t="s">
        <v>36</v>
      </c>
      <c r="C168" s="6">
        <v>1</v>
      </c>
      <c r="D168" s="15">
        <v>28</v>
      </c>
      <c r="E168" s="15">
        <v>29.931229200000001</v>
      </c>
      <c r="F168" s="15">
        <v>31.9</v>
      </c>
      <c r="G168" s="15">
        <v>32</v>
      </c>
      <c r="H168" s="15"/>
      <c r="I168" s="15">
        <f t="shared" si="2"/>
        <v>30.457807299999999</v>
      </c>
    </row>
    <row r="169" spans="1:9" x14ac:dyDescent="0.25">
      <c r="A169" s="6" t="s">
        <v>74</v>
      </c>
      <c r="B169" s="6" t="s">
        <v>357</v>
      </c>
      <c r="C169" s="6">
        <v>1</v>
      </c>
      <c r="D169" s="15">
        <v>45.4</v>
      </c>
      <c r="E169" s="15">
        <v>48.945173969999999</v>
      </c>
      <c r="F169" s="15"/>
      <c r="G169" s="15"/>
      <c r="H169" s="15"/>
      <c r="I169" s="15">
        <f t="shared" si="2"/>
        <v>47.172586984999995</v>
      </c>
    </row>
    <row r="170" spans="1:9" x14ac:dyDescent="0.25">
      <c r="A170" s="6" t="s">
        <v>319</v>
      </c>
      <c r="B170" s="6" t="s">
        <v>321</v>
      </c>
      <c r="C170" s="6">
        <v>1</v>
      </c>
      <c r="D170" s="15">
        <v>80.47585728</v>
      </c>
      <c r="E170" s="15">
        <v>81.625667519999993</v>
      </c>
      <c r="F170" s="15">
        <v>80.448922479999993</v>
      </c>
      <c r="G170" s="15">
        <v>82.853660500000004</v>
      </c>
      <c r="H170" s="15">
        <v>89.920904129999997</v>
      </c>
      <c r="I170" s="15">
        <f t="shared" si="2"/>
        <v>83.065002382000003</v>
      </c>
    </row>
    <row r="171" spans="1:9" x14ac:dyDescent="0.25">
      <c r="A171" s="6" t="s">
        <v>140</v>
      </c>
      <c r="B171" s="6" t="s">
        <v>136</v>
      </c>
      <c r="C171" s="6">
        <v>2</v>
      </c>
      <c r="D171" s="15">
        <v>75.498504260000004</v>
      </c>
      <c r="E171" s="15">
        <v>78.885426359999997</v>
      </c>
      <c r="F171" s="15">
        <v>79.749976599999997</v>
      </c>
      <c r="G171" s="15">
        <v>83.108357799999993</v>
      </c>
      <c r="H171" s="15">
        <v>86.601301090000007</v>
      </c>
      <c r="I171" s="15">
        <f t="shared" si="2"/>
        <v>80.768713222000002</v>
      </c>
    </row>
    <row r="172" spans="1:9" x14ac:dyDescent="0.25">
      <c r="A172" s="6" t="s">
        <v>60</v>
      </c>
      <c r="B172" s="6" t="s">
        <v>215</v>
      </c>
      <c r="C172" s="6">
        <v>2</v>
      </c>
      <c r="D172" s="15">
        <v>89.650947610000003</v>
      </c>
      <c r="E172" s="15">
        <v>93.006266969999999</v>
      </c>
      <c r="F172" s="15">
        <v>89.246963160000007</v>
      </c>
      <c r="G172" s="15">
        <v>94.493443409999998</v>
      </c>
      <c r="H172" s="15">
        <v>94.539431219999997</v>
      </c>
      <c r="I172" s="15">
        <f t="shared" si="2"/>
        <v>92.187410474000004</v>
      </c>
    </row>
    <row r="173" spans="1:9" x14ac:dyDescent="0.25">
      <c r="A173" s="6" t="s">
        <v>27</v>
      </c>
      <c r="B173" s="6" t="s">
        <v>304</v>
      </c>
      <c r="C173" s="6">
        <v>1</v>
      </c>
      <c r="D173" s="15">
        <v>56.514708149999997</v>
      </c>
      <c r="E173" s="15">
        <v>58.769811240000003</v>
      </c>
      <c r="F173" s="15">
        <v>70.099999999999994</v>
      </c>
      <c r="G173" s="15">
        <v>75</v>
      </c>
      <c r="H173" s="15">
        <v>79</v>
      </c>
      <c r="I173" s="15">
        <f t="shared" si="2"/>
        <v>67.876903877999993</v>
      </c>
    </row>
    <row r="174" spans="1:9" x14ac:dyDescent="0.25">
      <c r="A174" s="6" t="s">
        <v>61</v>
      </c>
      <c r="B174" s="6" t="s">
        <v>167</v>
      </c>
      <c r="C174" s="6">
        <v>1</v>
      </c>
      <c r="D174" s="15">
        <v>31.869627269999999</v>
      </c>
      <c r="E174" s="15">
        <v>34.253401930000003</v>
      </c>
      <c r="F174" s="15"/>
      <c r="G174" s="15"/>
      <c r="H174" s="15"/>
      <c r="I174" s="15">
        <f t="shared" si="2"/>
        <v>33.061514600000002</v>
      </c>
    </row>
    <row r="175" spans="1:9" x14ac:dyDescent="0.25">
      <c r="A175" s="6" t="s">
        <v>187</v>
      </c>
      <c r="B175" s="6" t="s">
        <v>314</v>
      </c>
      <c r="C175" s="6">
        <v>1</v>
      </c>
      <c r="D175" s="15">
        <v>5</v>
      </c>
      <c r="E175" s="15">
        <v>6.4999981199999999</v>
      </c>
      <c r="F175" s="15">
        <v>8</v>
      </c>
      <c r="G175" s="15">
        <v>9.8000000000000007</v>
      </c>
      <c r="H175" s="15">
        <v>10.4</v>
      </c>
      <c r="I175" s="15">
        <f t="shared" si="2"/>
        <v>7.9399996240000004</v>
      </c>
    </row>
    <row r="176" spans="1:9" x14ac:dyDescent="0.25">
      <c r="A176" s="6" t="s">
        <v>238</v>
      </c>
      <c r="B176" s="6" t="s">
        <v>339</v>
      </c>
      <c r="C176" s="6">
        <v>1</v>
      </c>
      <c r="D176" s="15">
        <v>11.31</v>
      </c>
      <c r="E176" s="15">
        <v>12.360224970000001</v>
      </c>
      <c r="F176" s="15">
        <v>15.5</v>
      </c>
      <c r="G176" s="15">
        <v>19.3</v>
      </c>
      <c r="H176" s="15"/>
      <c r="I176" s="15">
        <f t="shared" si="2"/>
        <v>14.617556242500001</v>
      </c>
    </row>
    <row r="177" spans="1:9" x14ac:dyDescent="0.25">
      <c r="A177" s="6" t="s">
        <v>349</v>
      </c>
      <c r="B177" s="6" t="s">
        <v>133</v>
      </c>
      <c r="C177" s="6">
        <v>1</v>
      </c>
      <c r="D177" s="15">
        <v>47.50496562</v>
      </c>
      <c r="E177" s="15">
        <v>52.891929339999997</v>
      </c>
      <c r="F177" s="15">
        <v>56.817480930000002</v>
      </c>
      <c r="G177" s="15">
        <v>66.652419460000004</v>
      </c>
      <c r="H177" s="15">
        <v>77.8437476</v>
      </c>
      <c r="I177" s="15">
        <f t="shared" si="2"/>
        <v>60.342108589999995</v>
      </c>
    </row>
    <row r="178" spans="1:9" x14ac:dyDescent="0.25">
      <c r="A178" s="6" t="s">
        <v>379</v>
      </c>
      <c r="B178" s="6" t="s">
        <v>380</v>
      </c>
      <c r="C178" s="6">
        <v>1</v>
      </c>
      <c r="D178" s="15">
        <v>20.47</v>
      </c>
      <c r="E178" s="15">
        <v>21.96</v>
      </c>
      <c r="F178" s="15"/>
      <c r="G178" s="15"/>
      <c r="H178" s="15"/>
      <c r="I178" s="15">
        <f t="shared" si="2"/>
        <v>21.215</v>
      </c>
    </row>
    <row r="179" spans="1:9" x14ac:dyDescent="0.25">
      <c r="A179" s="6" t="s">
        <v>216</v>
      </c>
      <c r="B179" s="6" t="s">
        <v>385</v>
      </c>
      <c r="C179" s="6">
        <v>1</v>
      </c>
      <c r="D179" s="15">
        <v>17.99032446</v>
      </c>
      <c r="E179" s="15">
        <v>21.25099741</v>
      </c>
      <c r="F179" s="15"/>
      <c r="G179" s="15"/>
      <c r="H179" s="15"/>
      <c r="I179" s="15">
        <f t="shared" si="2"/>
        <v>19.620660935</v>
      </c>
    </row>
    <row r="180" spans="1:9" x14ac:dyDescent="0.25">
      <c r="A180" s="6" t="s">
        <v>129</v>
      </c>
      <c r="B180" s="6" t="s">
        <v>332</v>
      </c>
      <c r="C180" s="6">
        <v>1</v>
      </c>
      <c r="D180" s="15">
        <v>25.246249590000001</v>
      </c>
      <c r="E180" s="15">
        <v>27.492731729999999</v>
      </c>
      <c r="F180" s="15"/>
      <c r="G180" s="15"/>
      <c r="H180" s="15"/>
      <c r="I180" s="15">
        <f t="shared" si="2"/>
        <v>26.36949066</v>
      </c>
    </row>
    <row r="181" spans="1:9" x14ac:dyDescent="0.25">
      <c r="A181" s="6" t="s">
        <v>217</v>
      </c>
      <c r="B181" s="6" t="s">
        <v>419</v>
      </c>
      <c r="C181" s="6">
        <v>1</v>
      </c>
      <c r="D181" s="15">
        <v>39.950000000000003</v>
      </c>
      <c r="E181" s="15">
        <v>41.248727639999998</v>
      </c>
      <c r="F181" s="15"/>
      <c r="G181" s="15"/>
      <c r="H181" s="15"/>
      <c r="I181" s="15">
        <f t="shared" si="2"/>
        <v>40.599363820000001</v>
      </c>
    </row>
    <row r="182" spans="1:9" x14ac:dyDescent="0.25">
      <c r="A182" s="6" t="s">
        <v>134</v>
      </c>
      <c r="B182" s="6" t="s">
        <v>309</v>
      </c>
      <c r="C182" s="6">
        <v>1</v>
      </c>
      <c r="D182" s="15">
        <v>73.296941219999994</v>
      </c>
      <c r="E182" s="15">
        <v>77.326052930000003</v>
      </c>
      <c r="F182" s="15"/>
      <c r="G182" s="15"/>
      <c r="H182" s="15"/>
      <c r="I182" s="15">
        <f t="shared" si="2"/>
        <v>75.311497075000005</v>
      </c>
    </row>
    <row r="183" spans="1:9" x14ac:dyDescent="0.25">
      <c r="A183" s="6" t="s">
        <v>123</v>
      </c>
      <c r="B183" s="6" t="s">
        <v>198</v>
      </c>
      <c r="C183" s="6">
        <v>1</v>
      </c>
      <c r="D183" s="15">
        <v>49.599994840000001</v>
      </c>
      <c r="E183" s="15">
        <v>55.500155059999997</v>
      </c>
      <c r="F183" s="15">
        <v>64.190810229999997</v>
      </c>
      <c r="G183" s="15">
        <v>66.699998300000004</v>
      </c>
      <c r="H183" s="15"/>
      <c r="I183" s="15">
        <f t="shared" si="2"/>
        <v>58.997739607499994</v>
      </c>
    </row>
    <row r="184" spans="1:9" x14ac:dyDescent="0.25">
      <c r="A184" s="6" t="s">
        <v>227</v>
      </c>
      <c r="B184" s="6" t="s">
        <v>250</v>
      </c>
      <c r="C184" s="6">
        <v>1</v>
      </c>
      <c r="D184" s="15">
        <v>58.347734010000003</v>
      </c>
      <c r="E184" s="15">
        <v>64.684617680000002</v>
      </c>
      <c r="F184" s="15">
        <v>71.04276084</v>
      </c>
      <c r="G184" s="15">
        <v>73.976702810000006</v>
      </c>
      <c r="H184" s="15">
        <v>77.669560379999993</v>
      </c>
      <c r="I184" s="15">
        <f t="shared" si="2"/>
        <v>69.144275144000005</v>
      </c>
    </row>
    <row r="185" spans="1:9" x14ac:dyDescent="0.25">
      <c r="A185" s="6" t="s">
        <v>255</v>
      </c>
      <c r="B185" s="6" t="s">
        <v>308</v>
      </c>
      <c r="C185" s="6">
        <v>1</v>
      </c>
      <c r="D185" s="15">
        <v>46.009151510000002</v>
      </c>
      <c r="E185" s="15">
        <v>49.318338619999999</v>
      </c>
      <c r="F185" s="15"/>
      <c r="G185" s="15"/>
      <c r="H185" s="15"/>
      <c r="I185" s="15">
        <f t="shared" si="2"/>
        <v>47.663745065000001</v>
      </c>
    </row>
    <row r="186" spans="1:9" x14ac:dyDescent="0.25">
      <c r="A186" s="6" t="s">
        <v>371</v>
      </c>
      <c r="B186" s="6" t="s">
        <v>21</v>
      </c>
      <c r="C186" s="6">
        <v>1</v>
      </c>
      <c r="D186" s="15">
        <v>13.504232849999999</v>
      </c>
      <c r="E186" s="15">
        <v>15.999999430000001</v>
      </c>
      <c r="F186" s="15">
        <v>19</v>
      </c>
      <c r="G186" s="15">
        <v>20</v>
      </c>
      <c r="H186" s="15"/>
      <c r="I186" s="15">
        <f t="shared" si="2"/>
        <v>17.126058069999999</v>
      </c>
    </row>
    <row r="187" spans="1:9" x14ac:dyDescent="0.25">
      <c r="A187" s="6" t="s">
        <v>185</v>
      </c>
      <c r="B187" s="6" t="s">
        <v>158</v>
      </c>
      <c r="C187" s="6">
        <v>1</v>
      </c>
      <c r="D187" s="15">
        <v>53.000969599999998</v>
      </c>
      <c r="E187" s="15">
        <v>58.889479450000003</v>
      </c>
      <c r="F187" s="15">
        <v>62.553155390000001</v>
      </c>
      <c r="G187" s="15">
        <v>70.124844300000007</v>
      </c>
      <c r="H187" s="15"/>
      <c r="I187" s="15">
        <f t="shared" si="2"/>
        <v>61.142112185000002</v>
      </c>
    </row>
    <row r="188" spans="1:9" x14ac:dyDescent="0.25">
      <c r="A188" s="6" t="s">
        <v>402</v>
      </c>
      <c r="B188" s="6" t="s">
        <v>218</v>
      </c>
      <c r="C188" s="6">
        <v>1</v>
      </c>
      <c r="D188" s="15">
        <v>66.400000000000006</v>
      </c>
      <c r="E188" s="15">
        <v>70.322354399999995</v>
      </c>
      <c r="F188" s="15">
        <v>80.726842880000007</v>
      </c>
      <c r="G188" s="15">
        <v>83.351533770000003</v>
      </c>
      <c r="H188" s="15"/>
      <c r="I188" s="15">
        <f t="shared" si="2"/>
        <v>75.200182762500006</v>
      </c>
    </row>
    <row r="189" spans="1:9" x14ac:dyDescent="0.25">
      <c r="A189" s="6" t="s">
        <v>177</v>
      </c>
      <c r="B189" s="6" t="s">
        <v>15</v>
      </c>
      <c r="C189" s="6">
        <v>2</v>
      </c>
      <c r="D189" s="15">
        <v>85.544421290000003</v>
      </c>
      <c r="E189" s="15">
        <v>87.274889169999994</v>
      </c>
      <c r="F189" s="15">
        <v>88.498903170000006</v>
      </c>
      <c r="G189" s="15">
        <v>89.43028486</v>
      </c>
      <c r="H189" s="15"/>
      <c r="I189" s="15">
        <f t="shared" si="2"/>
        <v>87.687124622499994</v>
      </c>
    </row>
    <row r="190" spans="1:9" x14ac:dyDescent="0.25">
      <c r="A190" s="6" t="s">
        <v>49</v>
      </c>
      <c r="B190" s="6" t="s">
        <v>285</v>
      </c>
      <c r="C190" s="6">
        <v>1</v>
      </c>
      <c r="D190" s="15">
        <v>46.791286939999999</v>
      </c>
      <c r="E190" s="15">
        <v>48.69999885</v>
      </c>
      <c r="F190" s="15">
        <v>55.200000670000001</v>
      </c>
      <c r="G190" s="15">
        <v>70.400002400000005</v>
      </c>
      <c r="H190" s="15"/>
      <c r="I190" s="15">
        <f t="shared" si="2"/>
        <v>55.272822215000005</v>
      </c>
    </row>
    <row r="191" spans="1:9" x14ac:dyDescent="0.25">
      <c r="A191" s="6" t="s">
        <v>8</v>
      </c>
      <c r="B191" s="6" t="s">
        <v>196</v>
      </c>
      <c r="C191" s="6">
        <v>1</v>
      </c>
      <c r="D191" s="15">
        <v>55.57</v>
      </c>
      <c r="E191" s="15">
        <v>65.56</v>
      </c>
      <c r="F191" s="15"/>
      <c r="G191" s="15"/>
      <c r="H191" s="15"/>
      <c r="I191" s="15">
        <f t="shared" si="2"/>
        <v>60.564999999999998</v>
      </c>
    </row>
    <row r="192" spans="1:9" x14ac:dyDescent="0.25">
      <c r="A192" s="6" t="s">
        <v>312</v>
      </c>
      <c r="B192" s="6" t="s">
        <v>78</v>
      </c>
      <c r="C192" s="6">
        <v>2</v>
      </c>
      <c r="D192" s="15">
        <v>59.6083158</v>
      </c>
      <c r="E192" s="15">
        <v>64.377494299999995</v>
      </c>
      <c r="F192" s="15"/>
      <c r="G192" s="15"/>
      <c r="H192" s="15"/>
      <c r="I192" s="15">
        <f t="shared" si="2"/>
        <v>61.992905049999997</v>
      </c>
    </row>
    <row r="193" spans="1:9" x14ac:dyDescent="0.25">
      <c r="A193" s="6" t="s">
        <v>395</v>
      </c>
      <c r="B193" s="6" t="s">
        <v>16</v>
      </c>
      <c r="C193" s="6">
        <v>1</v>
      </c>
      <c r="D193" s="15">
        <v>53</v>
      </c>
      <c r="E193" s="15">
        <v>58.14</v>
      </c>
      <c r="F193" s="15">
        <v>69.847928679999995</v>
      </c>
      <c r="G193" s="15">
        <v>68.661580209999997</v>
      </c>
      <c r="H193" s="15">
        <v>70.290000399999997</v>
      </c>
      <c r="I193" s="15">
        <f t="shared" si="2"/>
        <v>63.987901858000001</v>
      </c>
    </row>
    <row r="194" spans="1:9" x14ac:dyDescent="0.25">
      <c r="A194" s="6" t="s">
        <v>183</v>
      </c>
      <c r="B194" s="6" t="s">
        <v>97</v>
      </c>
      <c r="C194" s="6">
        <v>1</v>
      </c>
      <c r="D194" s="15">
        <v>24</v>
      </c>
      <c r="E194" s="15">
        <v>25.719787839999999</v>
      </c>
      <c r="F194" s="15"/>
      <c r="G194" s="15"/>
      <c r="H194" s="15"/>
      <c r="I194" s="15">
        <f t="shared" ref="I194:I200" si="3">AVERAGE(D194:H194)</f>
        <v>24.859893919999998</v>
      </c>
    </row>
    <row r="195" spans="1:9" x14ac:dyDescent="0.25">
      <c r="A195" s="6" t="s">
        <v>128</v>
      </c>
      <c r="B195" s="6" t="s">
        <v>281</v>
      </c>
      <c r="C195" s="6">
        <v>1</v>
      </c>
      <c r="D195" s="15">
        <v>29.411730110000001</v>
      </c>
      <c r="E195" s="15">
        <v>33.61093932</v>
      </c>
      <c r="F195" s="15"/>
      <c r="G195" s="15"/>
      <c r="H195" s="15"/>
      <c r="I195" s="15">
        <f t="shared" si="3"/>
        <v>31.511334715</v>
      </c>
    </row>
    <row r="196" spans="1:9" x14ac:dyDescent="0.25">
      <c r="A196" s="6" t="s">
        <v>344</v>
      </c>
      <c r="B196" s="6" t="s">
        <v>373</v>
      </c>
      <c r="C196" s="6">
        <v>1</v>
      </c>
      <c r="D196" s="15"/>
      <c r="E196" s="15">
        <v>83.893596810000005</v>
      </c>
      <c r="F196" s="15">
        <v>89.443031970000007</v>
      </c>
      <c r="G196" s="15"/>
      <c r="H196" s="15"/>
      <c r="I196" s="15">
        <f t="shared" si="3"/>
        <v>86.668314390000006</v>
      </c>
    </row>
    <row r="197" spans="1:9" x14ac:dyDescent="0.25">
      <c r="A197" s="6" t="s">
        <v>30</v>
      </c>
      <c r="B197" s="6" t="s">
        <v>272</v>
      </c>
      <c r="C197" s="6">
        <v>1</v>
      </c>
      <c r="D197" s="15">
        <v>24.579208359999999</v>
      </c>
      <c r="E197" s="15">
        <v>26.718354770000001</v>
      </c>
      <c r="F197" s="15"/>
      <c r="G197" s="15"/>
      <c r="H197" s="15"/>
      <c r="I197" s="15">
        <f t="shared" si="3"/>
        <v>25.648781565</v>
      </c>
    </row>
    <row r="198" spans="1:9" x14ac:dyDescent="0.25">
      <c r="A198" s="6" t="s">
        <v>28</v>
      </c>
      <c r="B198" s="6" t="s">
        <v>68</v>
      </c>
      <c r="C198" s="6">
        <v>1</v>
      </c>
      <c r="D198" s="15">
        <v>54</v>
      </c>
      <c r="E198" s="15">
        <v>56.167394469999998</v>
      </c>
      <c r="F198" s="15">
        <v>62.4</v>
      </c>
      <c r="G198" s="15">
        <v>68.2</v>
      </c>
      <c r="H198" s="15"/>
      <c r="I198" s="15">
        <f t="shared" si="3"/>
        <v>60.1918486175</v>
      </c>
    </row>
    <row r="199" spans="1:9" x14ac:dyDescent="0.25">
      <c r="A199" s="6" t="s">
        <v>261</v>
      </c>
      <c r="B199" s="6" t="s">
        <v>274</v>
      </c>
      <c r="C199" s="6">
        <v>1</v>
      </c>
      <c r="D199" s="15"/>
      <c r="E199" s="15"/>
      <c r="F199" s="15">
        <v>14.299997100000001</v>
      </c>
      <c r="G199" s="15">
        <v>19</v>
      </c>
      <c r="H199" s="15"/>
      <c r="I199" s="15">
        <f t="shared" si="3"/>
        <v>16.649998549999999</v>
      </c>
    </row>
    <row r="200" spans="1:9" x14ac:dyDescent="0.25">
      <c r="A200" s="6" t="s">
        <v>254</v>
      </c>
      <c r="B200" s="6" t="s">
        <v>386</v>
      </c>
      <c r="C200" s="6">
        <v>1</v>
      </c>
      <c r="D200" s="15">
        <v>23.11998904</v>
      </c>
      <c r="E200" s="15">
        <v>24.4</v>
      </c>
      <c r="F200" s="15">
        <v>25</v>
      </c>
      <c r="G200" s="15">
        <v>25.1</v>
      </c>
      <c r="H200" s="15"/>
      <c r="I200" s="15">
        <f t="shared" si="3"/>
        <v>24.404997260000002</v>
      </c>
    </row>
  </sheetData>
  <phoneticPr fontId="10" type="noConversion"/>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8B94C-818C-4CF5-9F1A-16237BEC2F4B}">
  <dimension ref="A1:L171"/>
  <sheetViews>
    <sheetView showGridLines="0" workbookViewId="0">
      <selection activeCell="B8" sqref="B8"/>
    </sheetView>
  </sheetViews>
  <sheetFormatPr defaultColWidth="8.7109375" defaultRowHeight="15" x14ac:dyDescent="0.25"/>
  <cols>
    <col min="1" max="1" width="46.85546875" style="6" bestFit="1" customWidth="1"/>
    <col min="2" max="2" width="14.140625" style="6" bestFit="1" customWidth="1"/>
    <col min="3" max="3" width="14.42578125" style="6" bestFit="1" customWidth="1"/>
    <col min="4" max="8" width="9.42578125" style="6" bestFit="1" customWidth="1"/>
    <col min="9" max="9" width="15.140625" style="6" bestFit="1" customWidth="1"/>
    <col min="10" max="16384" width="8.7109375" style="6"/>
  </cols>
  <sheetData>
    <row r="1" spans="1:9" ht="16.5" thickBot="1" x14ac:dyDescent="0.3">
      <c r="A1" s="1" t="s">
        <v>245</v>
      </c>
      <c r="B1" s="1" t="s">
        <v>105</v>
      </c>
      <c r="C1" s="1" t="s">
        <v>426</v>
      </c>
      <c r="D1" s="1" t="s">
        <v>433</v>
      </c>
      <c r="E1" s="1" t="s">
        <v>427</v>
      </c>
      <c r="F1" s="1" t="s">
        <v>428</v>
      </c>
      <c r="G1" s="1" t="s">
        <v>429</v>
      </c>
      <c r="H1" s="1" t="s">
        <v>431</v>
      </c>
      <c r="I1" s="1" t="s">
        <v>432</v>
      </c>
    </row>
    <row r="2" spans="1:9" x14ac:dyDescent="0.25">
      <c r="A2" s="6" t="s">
        <v>10</v>
      </c>
      <c r="B2" s="6" t="s">
        <v>345</v>
      </c>
      <c r="C2" s="6">
        <v>1</v>
      </c>
      <c r="D2" s="15"/>
      <c r="E2" s="15">
        <v>43.388359999999999</v>
      </c>
      <c r="F2" s="15">
        <v>44.581620000000001</v>
      </c>
      <c r="G2" s="15">
        <v>47.982979999999998</v>
      </c>
      <c r="H2" s="15">
        <v>48.789790000000004</v>
      </c>
      <c r="I2" s="15">
        <f t="shared" ref="I2:I65" si="0">AVERAGE(D2:H2)</f>
        <v>46.1856875</v>
      </c>
    </row>
    <row r="3" spans="1:9" x14ac:dyDescent="0.25">
      <c r="A3" s="6" t="s">
        <v>188</v>
      </c>
      <c r="B3" s="6" t="s">
        <v>166</v>
      </c>
      <c r="C3" s="6">
        <v>1</v>
      </c>
      <c r="D3" s="15"/>
      <c r="E3" s="15">
        <v>50.029510000000002</v>
      </c>
      <c r="F3" s="15"/>
      <c r="G3" s="15"/>
      <c r="H3" s="15"/>
      <c r="I3" s="15">
        <f t="shared" si="0"/>
        <v>50.029510000000002</v>
      </c>
    </row>
    <row r="4" spans="1:9" x14ac:dyDescent="0.25">
      <c r="A4" s="6" t="s">
        <v>117</v>
      </c>
      <c r="B4" s="6" t="s">
        <v>406</v>
      </c>
      <c r="C4" s="6">
        <v>1</v>
      </c>
      <c r="D4" s="15">
        <v>18.922940000000001</v>
      </c>
      <c r="E4" s="15">
        <v>18.615570000000002</v>
      </c>
      <c r="F4" s="15">
        <v>18.198440000000002</v>
      </c>
      <c r="G4" s="15">
        <v>17.944780000000002</v>
      </c>
      <c r="H4" s="15">
        <v>17.572870000000002</v>
      </c>
      <c r="I4" s="15">
        <f t="shared" si="0"/>
        <v>18.250920000000001</v>
      </c>
    </row>
    <row r="5" spans="1:9" x14ac:dyDescent="0.25">
      <c r="A5" s="6" t="s">
        <v>354</v>
      </c>
      <c r="B5" s="6" t="s">
        <v>143</v>
      </c>
      <c r="C5" s="6">
        <v>2</v>
      </c>
      <c r="D5" s="15">
        <v>9.5199099999999994</v>
      </c>
      <c r="E5" s="15">
        <v>9.9379500000000007</v>
      </c>
      <c r="F5" s="15">
        <v>10.06635</v>
      </c>
      <c r="G5" s="15">
        <v>10.5</v>
      </c>
      <c r="H5" s="15">
        <v>10.49757</v>
      </c>
      <c r="I5" s="15">
        <f t="shared" si="0"/>
        <v>10.104355999999999</v>
      </c>
    </row>
    <row r="6" spans="1:9" x14ac:dyDescent="0.25">
      <c r="A6" s="6" t="s">
        <v>287</v>
      </c>
      <c r="B6" s="6" t="s">
        <v>301</v>
      </c>
      <c r="C6" s="6">
        <v>2</v>
      </c>
      <c r="D6" s="15">
        <v>18.932539999999999</v>
      </c>
      <c r="E6" s="15">
        <v>23.617940000000001</v>
      </c>
      <c r="F6" s="15">
        <v>24.522780000000001</v>
      </c>
      <c r="G6" s="15"/>
      <c r="H6" s="15"/>
      <c r="I6" s="15">
        <f t="shared" si="0"/>
        <v>22.357753333333335</v>
      </c>
    </row>
    <row r="7" spans="1:9" x14ac:dyDescent="0.25">
      <c r="A7" s="6" t="s">
        <v>203</v>
      </c>
      <c r="B7" s="6" t="s">
        <v>400</v>
      </c>
      <c r="C7" s="6">
        <v>1</v>
      </c>
      <c r="D7" s="15"/>
      <c r="E7" s="15"/>
      <c r="F7" s="15"/>
      <c r="G7" s="15"/>
      <c r="H7" s="15">
        <v>15.41859</v>
      </c>
      <c r="I7" s="15">
        <f t="shared" si="0"/>
        <v>15.41859</v>
      </c>
    </row>
    <row r="8" spans="1:9" x14ac:dyDescent="0.25">
      <c r="A8" s="6" t="s">
        <v>88</v>
      </c>
      <c r="B8" s="6" t="s">
        <v>6</v>
      </c>
      <c r="C8" s="6">
        <v>1</v>
      </c>
      <c r="D8" s="15">
        <v>14.246499999999999</v>
      </c>
      <c r="E8" s="15">
        <v>14.33428</v>
      </c>
      <c r="F8" s="15"/>
      <c r="G8" s="15">
        <v>12.055759999999999</v>
      </c>
      <c r="H8" s="15">
        <v>12.40564</v>
      </c>
      <c r="I8" s="15">
        <f t="shared" si="0"/>
        <v>13.260544999999999</v>
      </c>
    </row>
    <row r="9" spans="1:9" x14ac:dyDescent="0.25">
      <c r="A9" s="6" t="s">
        <v>85</v>
      </c>
      <c r="B9" s="6" t="s">
        <v>252</v>
      </c>
      <c r="C9" s="6">
        <v>2</v>
      </c>
      <c r="D9" s="15">
        <v>10.71766</v>
      </c>
      <c r="E9" s="15">
        <v>10.584149999999999</v>
      </c>
      <c r="F9" s="15">
        <v>10.303739999999999</v>
      </c>
      <c r="G9" s="15">
        <v>10.016529999999999</v>
      </c>
      <c r="H9" s="15"/>
      <c r="I9" s="15">
        <f t="shared" si="0"/>
        <v>10.405519999999999</v>
      </c>
    </row>
    <row r="10" spans="1:9" x14ac:dyDescent="0.25">
      <c r="A10" s="6" t="s">
        <v>269</v>
      </c>
      <c r="B10" s="6" t="s">
        <v>334</v>
      </c>
      <c r="C10" s="6">
        <v>1</v>
      </c>
      <c r="D10" s="15">
        <v>12.623329999999999</v>
      </c>
      <c r="E10" s="15">
        <v>13.497870000000001</v>
      </c>
      <c r="F10" s="15">
        <v>15.486190000000001</v>
      </c>
      <c r="G10" s="15">
        <v>15.458</v>
      </c>
      <c r="H10" s="15">
        <v>15.429819999999999</v>
      </c>
      <c r="I10" s="15">
        <f t="shared" si="0"/>
        <v>14.499041999999999</v>
      </c>
    </row>
    <row r="11" spans="1:9" x14ac:dyDescent="0.25">
      <c r="A11" s="6" t="s">
        <v>387</v>
      </c>
      <c r="B11" s="6" t="s">
        <v>19</v>
      </c>
      <c r="C11" s="6">
        <v>1</v>
      </c>
      <c r="D11" s="15">
        <v>43.653759999999998</v>
      </c>
      <c r="E11" s="15">
        <v>43.221089999999997</v>
      </c>
      <c r="F11" s="15">
        <v>49.66066</v>
      </c>
      <c r="G11" s="15">
        <v>49.614339999999999</v>
      </c>
      <c r="H11" s="15">
        <v>42.523829999999997</v>
      </c>
      <c r="I11" s="15">
        <f t="shared" si="0"/>
        <v>45.734735999999998</v>
      </c>
    </row>
    <row r="12" spans="1:9" x14ac:dyDescent="0.25">
      <c r="A12" s="6" t="s">
        <v>226</v>
      </c>
      <c r="B12" s="6" t="s">
        <v>392</v>
      </c>
      <c r="C12" s="6">
        <v>2</v>
      </c>
      <c r="D12" s="15">
        <v>11.239470000000001</v>
      </c>
      <c r="E12" s="15">
        <v>11.23127</v>
      </c>
      <c r="F12" s="15">
        <v>11.30569</v>
      </c>
      <c r="G12" s="15">
        <v>11.276949999999999</v>
      </c>
      <c r="H12" s="15"/>
      <c r="I12" s="15">
        <f t="shared" si="0"/>
        <v>11.263344999999999</v>
      </c>
    </row>
    <row r="13" spans="1:9" x14ac:dyDescent="0.25">
      <c r="A13" s="6" t="s">
        <v>422</v>
      </c>
      <c r="B13" s="6" t="s">
        <v>162</v>
      </c>
      <c r="C13" s="6">
        <v>1</v>
      </c>
      <c r="D13" s="15">
        <v>45.923490000000001</v>
      </c>
      <c r="E13" s="15">
        <v>45.044780000000003</v>
      </c>
      <c r="F13" s="15">
        <v>41.639919999999996</v>
      </c>
      <c r="G13" s="15">
        <v>43.569769999999998</v>
      </c>
      <c r="H13" s="15">
        <v>39.197119999999998</v>
      </c>
      <c r="I13" s="15">
        <f t="shared" si="0"/>
        <v>43.075016000000005</v>
      </c>
    </row>
    <row r="14" spans="1:9" x14ac:dyDescent="0.25">
      <c r="A14" s="6" t="s">
        <v>35</v>
      </c>
      <c r="B14" s="6" t="s">
        <v>311</v>
      </c>
      <c r="C14" s="6">
        <v>1</v>
      </c>
      <c r="D14" s="15">
        <v>44.498989999999999</v>
      </c>
      <c r="E14" s="15">
        <v>42.177149999999997</v>
      </c>
      <c r="F14" s="15">
        <v>41.54927</v>
      </c>
      <c r="G14" s="15">
        <v>40.681260000000002</v>
      </c>
      <c r="H14" s="15">
        <v>39.721730000000001</v>
      </c>
      <c r="I14" s="15">
        <f t="shared" si="0"/>
        <v>41.725680000000004</v>
      </c>
    </row>
    <row r="15" spans="1:9" x14ac:dyDescent="0.25">
      <c r="A15" s="6" t="s">
        <v>340</v>
      </c>
      <c r="B15" s="6" t="s">
        <v>138</v>
      </c>
      <c r="C15" s="6">
        <v>1</v>
      </c>
      <c r="D15" s="15"/>
      <c r="E15" s="15"/>
      <c r="F15" s="15"/>
      <c r="G15" s="15">
        <v>30.054559999999999</v>
      </c>
      <c r="H15" s="15">
        <v>30.054590000000001</v>
      </c>
      <c r="I15" s="15">
        <f t="shared" si="0"/>
        <v>30.054575</v>
      </c>
    </row>
    <row r="16" spans="1:9" x14ac:dyDescent="0.25">
      <c r="A16" s="6" t="s">
        <v>413</v>
      </c>
      <c r="B16" s="6" t="s">
        <v>45</v>
      </c>
      <c r="C16" s="6">
        <v>1</v>
      </c>
      <c r="D16" s="15">
        <v>17.733630000000002</v>
      </c>
      <c r="E16" s="15"/>
      <c r="F16" s="15">
        <v>17.61018</v>
      </c>
      <c r="G16" s="15">
        <v>15.20744</v>
      </c>
      <c r="H16" s="15"/>
      <c r="I16" s="15">
        <f t="shared" si="0"/>
        <v>16.850416666666668</v>
      </c>
    </row>
    <row r="17" spans="1:12" x14ac:dyDescent="0.25">
      <c r="A17" s="6" t="s">
        <v>233</v>
      </c>
      <c r="B17" s="6" t="s">
        <v>306</v>
      </c>
      <c r="C17" s="6">
        <v>1</v>
      </c>
      <c r="D17" s="15">
        <v>11.668839999999999</v>
      </c>
      <c r="E17" s="15">
        <v>11.731640000000001</v>
      </c>
      <c r="F17" s="15">
        <v>12.05837</v>
      </c>
      <c r="G17" s="15">
        <v>12.15924</v>
      </c>
      <c r="H17" s="15">
        <v>11.92315</v>
      </c>
      <c r="I17" s="15">
        <f t="shared" si="0"/>
        <v>11.908247999999999</v>
      </c>
    </row>
    <row r="18" spans="1:12" x14ac:dyDescent="0.25">
      <c r="A18" s="6" t="s">
        <v>106</v>
      </c>
      <c r="B18" s="6" t="s">
        <v>126</v>
      </c>
      <c r="C18" s="6">
        <v>2</v>
      </c>
      <c r="D18" s="15">
        <v>18.189900000000002</v>
      </c>
      <c r="E18" s="15">
        <v>21.041160000000001</v>
      </c>
      <c r="F18" s="15">
        <v>19.028549999999999</v>
      </c>
      <c r="G18" s="15"/>
      <c r="H18" s="15">
        <v>19.448910000000001</v>
      </c>
      <c r="I18" s="15">
        <f t="shared" si="0"/>
        <v>19.427129999999998</v>
      </c>
    </row>
    <row r="19" spans="1:12" x14ac:dyDescent="0.25">
      <c r="A19" s="6" t="s">
        <v>65</v>
      </c>
      <c r="B19" s="6" t="s">
        <v>153</v>
      </c>
      <c r="C19" s="6">
        <v>1</v>
      </c>
      <c r="D19" s="15">
        <v>16.820540000000001</v>
      </c>
      <c r="E19" s="15">
        <v>17.164010000000001</v>
      </c>
      <c r="F19" s="15">
        <v>17.286539999999999</v>
      </c>
      <c r="G19" s="15">
        <v>17.199169999999999</v>
      </c>
      <c r="H19" s="15">
        <v>16.92651</v>
      </c>
      <c r="I19" s="15">
        <f t="shared" si="0"/>
        <v>17.079354000000002</v>
      </c>
      <c r="K19" s="6">
        <v>1</v>
      </c>
      <c r="L19" s="15">
        <f>AVERAGEIF($C$2:$C$171,1,$I$2:$I$171)</f>
        <v>25.680989052631574</v>
      </c>
    </row>
    <row r="20" spans="1:12" x14ac:dyDescent="0.25">
      <c r="A20" s="6" t="s">
        <v>58</v>
      </c>
      <c r="B20" s="6" t="s">
        <v>107</v>
      </c>
      <c r="C20" s="6">
        <v>1</v>
      </c>
      <c r="D20" s="15">
        <v>16.476030000000002</v>
      </c>
      <c r="E20" s="15">
        <v>17.570070000000001</v>
      </c>
      <c r="F20" s="15">
        <v>18.337589999999999</v>
      </c>
      <c r="G20" s="15">
        <v>18.80255</v>
      </c>
      <c r="H20" s="15">
        <v>19.232589999999998</v>
      </c>
      <c r="I20" s="15">
        <f t="shared" si="0"/>
        <v>18.083766000000001</v>
      </c>
      <c r="K20" s="6">
        <v>2</v>
      </c>
      <c r="L20" s="15">
        <f>AVERAGEIF($C$2:$C$200,2,$I$2:$I$200)</f>
        <v>12.950095295698926</v>
      </c>
    </row>
    <row r="21" spans="1:12" x14ac:dyDescent="0.25">
      <c r="A21" s="6" t="s">
        <v>290</v>
      </c>
      <c r="B21" s="6" t="s">
        <v>214</v>
      </c>
      <c r="C21" s="6">
        <v>1</v>
      </c>
      <c r="D21" s="15">
        <v>22.394659999999998</v>
      </c>
      <c r="E21" s="15">
        <v>20.436419999999998</v>
      </c>
      <c r="F21" s="15">
        <v>20.50666</v>
      </c>
      <c r="G21" s="15">
        <v>19.586310000000001</v>
      </c>
      <c r="H21" s="15">
        <v>19.78332</v>
      </c>
      <c r="I21" s="15">
        <f t="shared" si="0"/>
        <v>20.541474000000001</v>
      </c>
      <c r="K21" s="6">
        <v>3</v>
      </c>
      <c r="L21" s="15">
        <f>AVERAGEIF($C$2:$C$200,3,$I$2:$I$200)</f>
        <v>10.419102916666667</v>
      </c>
    </row>
    <row r="22" spans="1:12" x14ac:dyDescent="0.25">
      <c r="A22" s="6" t="s">
        <v>390</v>
      </c>
      <c r="B22" s="6" t="s">
        <v>358</v>
      </c>
      <c r="C22" s="6">
        <v>3</v>
      </c>
      <c r="D22" s="15">
        <v>6.7213099999999999</v>
      </c>
      <c r="E22" s="15">
        <v>10.419600000000001</v>
      </c>
      <c r="F22" s="15"/>
      <c r="G22" s="15"/>
      <c r="H22" s="15"/>
      <c r="I22" s="15">
        <f t="shared" si="0"/>
        <v>8.5704550000000008</v>
      </c>
    </row>
    <row r="23" spans="1:12" x14ac:dyDescent="0.25">
      <c r="A23" s="6" t="s">
        <v>362</v>
      </c>
      <c r="B23" s="6" t="s">
        <v>270</v>
      </c>
      <c r="C23" s="6">
        <v>1</v>
      </c>
      <c r="D23" s="15">
        <v>16.759720000000002</v>
      </c>
      <c r="E23" s="15">
        <v>16.997710000000001</v>
      </c>
      <c r="F23" s="15">
        <v>17.208559999999999</v>
      </c>
      <c r="G23" s="15">
        <v>17.58897</v>
      </c>
      <c r="H23" s="15">
        <v>17.798269999999999</v>
      </c>
      <c r="I23" s="15">
        <f t="shared" si="0"/>
        <v>17.270645999999999</v>
      </c>
    </row>
    <row r="24" spans="1:12" x14ac:dyDescent="0.25">
      <c r="A24" s="6" t="s">
        <v>83</v>
      </c>
      <c r="B24" s="6" t="s">
        <v>9</v>
      </c>
      <c r="C24" s="6">
        <v>1</v>
      </c>
      <c r="D24" s="15">
        <v>20.918140000000001</v>
      </c>
      <c r="E24" s="15">
        <v>20.585290000000001</v>
      </c>
      <c r="F24" s="15">
        <v>20.318989999999999</v>
      </c>
      <c r="G24" s="15">
        <v>20.22308</v>
      </c>
      <c r="H24" s="15"/>
      <c r="I24" s="15">
        <f t="shared" si="0"/>
        <v>20.511375000000001</v>
      </c>
    </row>
    <row r="25" spans="1:12" x14ac:dyDescent="0.25">
      <c r="A25" s="6" t="s">
        <v>24</v>
      </c>
      <c r="B25" s="6" t="s">
        <v>384</v>
      </c>
      <c r="C25" s="6">
        <v>1</v>
      </c>
      <c r="D25" s="15">
        <v>12.71532</v>
      </c>
      <c r="E25" s="15">
        <v>13.40321</v>
      </c>
      <c r="F25" s="15">
        <v>13.349</v>
      </c>
      <c r="G25" s="15">
        <v>14.096819999999999</v>
      </c>
      <c r="H25" s="15">
        <v>13.9917</v>
      </c>
      <c r="I25" s="15">
        <f t="shared" si="0"/>
        <v>13.51121</v>
      </c>
    </row>
    <row r="26" spans="1:12" x14ac:dyDescent="0.25">
      <c r="A26" s="6" t="s">
        <v>297</v>
      </c>
      <c r="B26" s="6" t="s">
        <v>125</v>
      </c>
      <c r="C26" s="6">
        <v>2</v>
      </c>
      <c r="D26" s="15">
        <v>10.25924</v>
      </c>
      <c r="E26" s="15">
        <v>10.01661</v>
      </c>
      <c r="F26" s="15">
        <v>10.19678</v>
      </c>
      <c r="G26" s="15">
        <v>10.18252</v>
      </c>
      <c r="H26" s="15">
        <v>9.8952100000000005</v>
      </c>
      <c r="I26" s="15">
        <f t="shared" si="0"/>
        <v>10.110071999999999</v>
      </c>
    </row>
    <row r="27" spans="1:12" x14ac:dyDescent="0.25">
      <c r="A27" s="6" t="s">
        <v>155</v>
      </c>
      <c r="B27" s="6" t="s">
        <v>76</v>
      </c>
      <c r="C27" s="6">
        <v>1</v>
      </c>
      <c r="D27" s="15"/>
      <c r="E27" s="15">
        <v>40.004429999999999</v>
      </c>
      <c r="F27" s="15">
        <v>38.037779999999998</v>
      </c>
      <c r="G27" s="15">
        <v>34.562939999999998</v>
      </c>
      <c r="H27" s="15">
        <v>34.668680000000002</v>
      </c>
      <c r="I27" s="15">
        <f t="shared" si="0"/>
        <v>36.818457500000001</v>
      </c>
    </row>
    <row r="28" spans="1:12" x14ac:dyDescent="0.25">
      <c r="A28" s="6" t="s">
        <v>365</v>
      </c>
      <c r="B28" s="6" t="s">
        <v>71</v>
      </c>
      <c r="C28" s="6">
        <v>1</v>
      </c>
      <c r="D28" s="15">
        <v>22.414470000000001</v>
      </c>
      <c r="E28" s="15">
        <v>23.712789999999998</v>
      </c>
      <c r="F28" s="15"/>
      <c r="G28" s="15"/>
      <c r="H28" s="15"/>
      <c r="I28" s="15">
        <f t="shared" si="0"/>
        <v>23.06363</v>
      </c>
    </row>
    <row r="29" spans="1:12" x14ac:dyDescent="0.25">
      <c r="A29" s="6" t="s">
        <v>207</v>
      </c>
      <c r="B29" s="6" t="s">
        <v>142</v>
      </c>
      <c r="C29" s="6">
        <v>1</v>
      </c>
      <c r="D29" s="15"/>
      <c r="E29" s="15"/>
      <c r="F29" s="15">
        <v>83.411950000000004</v>
      </c>
      <c r="G29" s="15"/>
      <c r="H29" s="15"/>
      <c r="I29" s="15">
        <f t="shared" si="0"/>
        <v>83.411950000000004</v>
      </c>
    </row>
    <row r="30" spans="1:12" x14ac:dyDescent="0.25">
      <c r="A30" s="6" t="s">
        <v>54</v>
      </c>
      <c r="B30" s="6" t="s">
        <v>92</v>
      </c>
      <c r="C30" s="6">
        <v>3</v>
      </c>
      <c r="D30" s="15">
        <v>10.104620000000001</v>
      </c>
      <c r="E30" s="15"/>
      <c r="F30" s="15">
        <v>10.135619999999999</v>
      </c>
      <c r="G30" s="15">
        <v>9.9287299999999998</v>
      </c>
      <c r="H30" s="15"/>
      <c r="I30" s="15">
        <f t="shared" si="0"/>
        <v>10.056323333333333</v>
      </c>
    </row>
    <row r="31" spans="1:12" x14ac:dyDescent="0.25">
      <c r="A31" s="6" t="s">
        <v>4</v>
      </c>
      <c r="B31" s="6" t="s">
        <v>262</v>
      </c>
      <c r="C31" s="6">
        <v>1</v>
      </c>
      <c r="D31" s="15">
        <v>18.65062</v>
      </c>
      <c r="E31" s="15">
        <v>18.377800000000001</v>
      </c>
      <c r="F31" s="15">
        <v>18.001110000000001</v>
      </c>
      <c r="G31" s="15">
        <v>17.793579999999999</v>
      </c>
      <c r="H31" s="15"/>
      <c r="I31" s="15">
        <f t="shared" si="0"/>
        <v>18.205777499999996</v>
      </c>
    </row>
    <row r="32" spans="1:12" x14ac:dyDescent="0.25">
      <c r="A32" s="6" t="s">
        <v>347</v>
      </c>
      <c r="B32" s="6" t="s">
        <v>12</v>
      </c>
      <c r="C32" s="6">
        <v>1</v>
      </c>
      <c r="D32" s="15">
        <v>16.230789999999999</v>
      </c>
      <c r="E32" s="15">
        <v>16.294409999999999</v>
      </c>
      <c r="F32" s="15">
        <v>16.54936</v>
      </c>
      <c r="G32" s="15">
        <v>16.593830000000001</v>
      </c>
      <c r="H32" s="15">
        <v>16.426749999999998</v>
      </c>
      <c r="I32" s="15">
        <f t="shared" si="0"/>
        <v>16.419028000000001</v>
      </c>
    </row>
    <row r="33" spans="1:9" x14ac:dyDescent="0.25">
      <c r="A33" s="6" t="s">
        <v>389</v>
      </c>
      <c r="B33" s="6" t="s">
        <v>259</v>
      </c>
      <c r="C33" s="6">
        <v>1</v>
      </c>
      <c r="D33" s="15">
        <v>42.526730000000001</v>
      </c>
      <c r="E33" s="15">
        <v>42.0505</v>
      </c>
      <c r="F33" s="15">
        <v>42.501019999999997</v>
      </c>
      <c r="G33" s="15">
        <v>42.426450000000003</v>
      </c>
      <c r="H33" s="15">
        <v>41.822299999999998</v>
      </c>
      <c r="I33" s="15">
        <f t="shared" si="0"/>
        <v>42.2654</v>
      </c>
    </row>
    <row r="34" spans="1:9" x14ac:dyDescent="0.25">
      <c r="A34" s="6" t="s">
        <v>279</v>
      </c>
      <c r="B34" s="6" t="s">
        <v>2</v>
      </c>
      <c r="C34" s="6">
        <v>1</v>
      </c>
      <c r="D34" s="15">
        <v>44.195259999999998</v>
      </c>
      <c r="E34" s="15">
        <v>41.465710000000001</v>
      </c>
      <c r="F34" s="15">
        <v>42.735410000000002</v>
      </c>
      <c r="G34" s="15">
        <v>44.613210000000002</v>
      </c>
      <c r="H34" s="15">
        <v>44.834119999999999</v>
      </c>
      <c r="I34" s="15">
        <f t="shared" si="0"/>
        <v>43.568742</v>
      </c>
    </row>
    <row r="35" spans="1:9" x14ac:dyDescent="0.25">
      <c r="A35" s="6" t="s">
        <v>249</v>
      </c>
      <c r="B35" s="6" t="s">
        <v>364</v>
      </c>
      <c r="C35" s="6">
        <v>1</v>
      </c>
      <c r="D35" s="15">
        <v>35.319360000000003</v>
      </c>
      <c r="E35" s="15">
        <v>33.197929999999999</v>
      </c>
      <c r="F35" s="15"/>
      <c r="G35" s="15"/>
      <c r="H35" s="15"/>
      <c r="I35" s="15">
        <f t="shared" si="0"/>
        <v>34.258645000000001</v>
      </c>
    </row>
    <row r="36" spans="1:9" x14ac:dyDescent="0.25">
      <c r="A36" s="6" t="s">
        <v>176</v>
      </c>
      <c r="B36" s="6" t="s">
        <v>38</v>
      </c>
      <c r="C36" s="6">
        <v>1</v>
      </c>
      <c r="D36" s="15">
        <v>24.286760000000001</v>
      </c>
      <c r="E36" s="15">
        <v>24.239370000000001</v>
      </c>
      <c r="F36" s="15">
        <v>24.318079999999998</v>
      </c>
      <c r="G36" s="15">
        <v>23.601320000000001</v>
      </c>
      <c r="H36" s="15">
        <v>23.301500000000001</v>
      </c>
      <c r="I36" s="15">
        <f t="shared" si="0"/>
        <v>23.949406000000003</v>
      </c>
    </row>
    <row r="37" spans="1:9" x14ac:dyDescent="0.25">
      <c r="A37" s="6" t="s">
        <v>253</v>
      </c>
      <c r="B37" s="6" t="s">
        <v>398</v>
      </c>
      <c r="C37" s="6">
        <v>1</v>
      </c>
      <c r="D37" s="15"/>
      <c r="E37" s="15"/>
      <c r="F37" s="15"/>
      <c r="G37" s="15">
        <v>18.90138</v>
      </c>
      <c r="H37" s="15">
        <v>28.05781</v>
      </c>
      <c r="I37" s="15">
        <f t="shared" si="0"/>
        <v>23.479595</v>
      </c>
    </row>
    <row r="38" spans="1:9" x14ac:dyDescent="0.25">
      <c r="A38" s="6" t="s">
        <v>95</v>
      </c>
      <c r="B38" s="6" t="s">
        <v>171</v>
      </c>
      <c r="C38" s="6">
        <v>1</v>
      </c>
      <c r="D38" s="15">
        <v>22.60472</v>
      </c>
      <c r="E38" s="15">
        <v>21.947790000000001</v>
      </c>
      <c r="F38" s="15">
        <v>21.477799999999998</v>
      </c>
      <c r="G38" s="15">
        <v>21.08156</v>
      </c>
      <c r="H38" s="15">
        <v>21.073609999999999</v>
      </c>
      <c r="I38" s="15">
        <f t="shared" si="0"/>
        <v>21.637096</v>
      </c>
    </row>
    <row r="39" spans="1:9" x14ac:dyDescent="0.25">
      <c r="A39" s="6" t="s">
        <v>228</v>
      </c>
      <c r="B39" s="6" t="s">
        <v>11</v>
      </c>
      <c r="C39" s="6">
        <v>1</v>
      </c>
      <c r="D39" s="15">
        <v>13.22687</v>
      </c>
      <c r="E39" s="15">
        <v>12.676299999999999</v>
      </c>
      <c r="F39" s="15">
        <v>11.97865</v>
      </c>
      <c r="G39" s="15">
        <v>11.62825</v>
      </c>
      <c r="H39" s="15">
        <v>12.204700000000001</v>
      </c>
      <c r="I39" s="15">
        <f t="shared" si="0"/>
        <v>12.342954000000001</v>
      </c>
    </row>
    <row r="40" spans="1:9" x14ac:dyDescent="0.25">
      <c r="A40" s="6" t="s">
        <v>219</v>
      </c>
      <c r="B40" s="6" t="s">
        <v>251</v>
      </c>
      <c r="C40" s="6">
        <v>1</v>
      </c>
      <c r="D40" s="15">
        <v>9.0651100000000007</v>
      </c>
      <c r="E40" s="15">
        <v>8.8991699999999998</v>
      </c>
      <c r="F40" s="15">
        <v>8.7443100000000005</v>
      </c>
      <c r="G40" s="15">
        <v>8.8273100000000007</v>
      </c>
      <c r="H40" s="15">
        <v>9.1602899999999998</v>
      </c>
      <c r="I40" s="15">
        <f t="shared" si="0"/>
        <v>8.9392379999999996</v>
      </c>
    </row>
    <row r="41" spans="1:9" x14ac:dyDescent="0.25">
      <c r="A41" s="6" t="s">
        <v>375</v>
      </c>
      <c r="B41" s="6" t="s">
        <v>394</v>
      </c>
      <c r="C41" s="6">
        <v>3</v>
      </c>
      <c r="D41" s="15"/>
      <c r="E41" s="15"/>
      <c r="F41" s="15"/>
      <c r="G41" s="15"/>
      <c r="H41" s="15">
        <v>15.747249999999999</v>
      </c>
      <c r="I41" s="15">
        <f t="shared" si="0"/>
        <v>15.747249999999999</v>
      </c>
    </row>
    <row r="42" spans="1:9" x14ac:dyDescent="0.25">
      <c r="A42" s="6" t="s">
        <v>154</v>
      </c>
      <c r="B42" s="6" t="s">
        <v>89</v>
      </c>
      <c r="C42" s="6">
        <v>2</v>
      </c>
      <c r="D42" s="15">
        <v>13.39274</v>
      </c>
      <c r="E42" s="15">
        <v>11.91513</v>
      </c>
      <c r="F42" s="15">
        <v>11.86448</v>
      </c>
      <c r="G42" s="15">
        <v>12.03922</v>
      </c>
      <c r="H42" s="15"/>
      <c r="I42" s="15">
        <f t="shared" si="0"/>
        <v>12.3028925</v>
      </c>
    </row>
    <row r="43" spans="1:9" x14ac:dyDescent="0.25">
      <c r="A43" s="6" t="s">
        <v>230</v>
      </c>
      <c r="B43" s="6" t="s">
        <v>405</v>
      </c>
      <c r="C43" s="6">
        <v>2</v>
      </c>
      <c r="D43" s="15">
        <v>12.29942</v>
      </c>
      <c r="E43" s="15">
        <v>12.223050000000001</v>
      </c>
      <c r="F43" s="15">
        <v>12.14626</v>
      </c>
      <c r="G43" s="15">
        <v>12.302849999999999</v>
      </c>
      <c r="H43" s="15"/>
      <c r="I43" s="15">
        <f t="shared" si="0"/>
        <v>12.242894999999999</v>
      </c>
    </row>
    <row r="44" spans="1:9" x14ac:dyDescent="0.25">
      <c r="A44" s="6" t="s">
        <v>99</v>
      </c>
      <c r="B44" s="6" t="s">
        <v>191</v>
      </c>
      <c r="C44" s="6">
        <v>1</v>
      </c>
      <c r="D44" s="15">
        <v>33.239789999999999</v>
      </c>
      <c r="E44" s="15">
        <v>33.022039999999997</v>
      </c>
      <c r="F44" s="15">
        <v>31.09517</v>
      </c>
      <c r="G44" s="15">
        <v>30.421050000000001</v>
      </c>
      <c r="H44" s="15">
        <v>29.37453</v>
      </c>
      <c r="I44" s="15">
        <f t="shared" si="0"/>
        <v>31.430516000000001</v>
      </c>
    </row>
    <row r="45" spans="1:9" x14ac:dyDescent="0.25">
      <c r="A45" s="6" t="s">
        <v>100</v>
      </c>
      <c r="B45" s="6" t="s">
        <v>182</v>
      </c>
      <c r="C45" s="6">
        <v>1</v>
      </c>
      <c r="D45" s="15">
        <v>14.25</v>
      </c>
      <c r="E45" s="15">
        <v>14.00558</v>
      </c>
      <c r="F45" s="15">
        <v>13.076790000000001</v>
      </c>
      <c r="G45" s="15"/>
      <c r="H45" s="15"/>
      <c r="I45" s="15">
        <f t="shared" si="0"/>
        <v>13.777456666666668</v>
      </c>
    </row>
    <row r="46" spans="1:9" x14ac:dyDescent="0.25">
      <c r="A46" s="6" t="s">
        <v>13</v>
      </c>
      <c r="B46" s="6" t="s">
        <v>293</v>
      </c>
      <c r="C46" s="6">
        <v>2</v>
      </c>
      <c r="D46" s="15">
        <v>10.73738</v>
      </c>
      <c r="E46" s="15"/>
      <c r="F46" s="15"/>
      <c r="G46" s="15"/>
      <c r="H46" s="15"/>
      <c r="I46" s="15">
        <f t="shared" si="0"/>
        <v>10.73738</v>
      </c>
    </row>
    <row r="47" spans="1:9" x14ac:dyDescent="0.25">
      <c r="A47" s="6" t="s">
        <v>119</v>
      </c>
      <c r="B47" s="6" t="s">
        <v>302</v>
      </c>
      <c r="C47" s="6">
        <v>1</v>
      </c>
      <c r="D47" s="15">
        <v>20.563580000000002</v>
      </c>
      <c r="E47" s="15">
        <v>18.290980000000001</v>
      </c>
      <c r="F47" s="15">
        <v>18.52102</v>
      </c>
      <c r="G47" s="15">
        <v>18.91694</v>
      </c>
      <c r="H47" s="15">
        <v>18.923220000000001</v>
      </c>
      <c r="I47" s="15">
        <f t="shared" si="0"/>
        <v>19.043148000000002</v>
      </c>
    </row>
    <row r="48" spans="1:9" x14ac:dyDescent="0.25">
      <c r="A48" s="6" t="s">
        <v>397</v>
      </c>
      <c r="B48" s="6" t="s">
        <v>149</v>
      </c>
      <c r="C48" s="6">
        <v>1</v>
      </c>
      <c r="D48" s="15">
        <v>23.664059999999999</v>
      </c>
      <c r="E48" s="15">
        <v>23.836130000000001</v>
      </c>
      <c r="F48" s="15">
        <v>24.235499999999998</v>
      </c>
      <c r="G48" s="15">
        <v>24.22505</v>
      </c>
      <c r="H48" s="15">
        <v>24.320180000000001</v>
      </c>
      <c r="I48" s="15">
        <f t="shared" si="0"/>
        <v>24.056184000000002</v>
      </c>
    </row>
    <row r="49" spans="1:9" x14ac:dyDescent="0.25">
      <c r="A49" s="6" t="s">
        <v>420</v>
      </c>
      <c r="B49" s="6" t="s">
        <v>352</v>
      </c>
      <c r="C49" s="6">
        <v>1</v>
      </c>
      <c r="D49" s="15">
        <v>24.708929999999999</v>
      </c>
      <c r="E49" s="15">
        <v>25.10819</v>
      </c>
      <c r="F49" s="15">
        <v>25.09592</v>
      </c>
      <c r="G49" s="15">
        <v>24.480029999999999</v>
      </c>
      <c r="H49" s="15">
        <v>24.262160000000002</v>
      </c>
      <c r="I49" s="15">
        <f t="shared" si="0"/>
        <v>24.731045999999999</v>
      </c>
    </row>
    <row r="50" spans="1:9" x14ac:dyDescent="0.25">
      <c r="A50" s="6" t="s">
        <v>234</v>
      </c>
      <c r="B50" s="6" t="s">
        <v>209</v>
      </c>
      <c r="C50" s="6">
        <v>1</v>
      </c>
      <c r="D50" s="15"/>
      <c r="E50" s="15"/>
      <c r="F50" s="15">
        <v>23.077660000000002</v>
      </c>
      <c r="G50" s="15">
        <v>23.77693</v>
      </c>
      <c r="H50" s="15">
        <v>23.679449999999999</v>
      </c>
      <c r="I50" s="15">
        <f t="shared" si="0"/>
        <v>23.511346666666668</v>
      </c>
    </row>
    <row r="51" spans="1:9" x14ac:dyDescent="0.25">
      <c r="A51" s="6" t="s">
        <v>0</v>
      </c>
      <c r="B51" s="6" t="s">
        <v>114</v>
      </c>
      <c r="C51" s="6">
        <v>1</v>
      </c>
      <c r="D51" s="15">
        <v>42.466709999999999</v>
      </c>
      <c r="E51" s="15">
        <v>43.336210000000001</v>
      </c>
      <c r="F51" s="15"/>
      <c r="G51" s="15">
        <v>39.245530000000002</v>
      </c>
      <c r="H51" s="15">
        <v>38.740920000000003</v>
      </c>
      <c r="I51" s="15">
        <f t="shared" si="0"/>
        <v>40.947342500000005</v>
      </c>
    </row>
    <row r="52" spans="1:9" x14ac:dyDescent="0.25">
      <c r="A52" s="6" t="s">
        <v>330</v>
      </c>
      <c r="B52" s="6" t="s">
        <v>408</v>
      </c>
      <c r="C52" s="6">
        <v>2</v>
      </c>
      <c r="D52" s="15">
        <v>13.09629</v>
      </c>
      <c r="E52" s="15">
        <v>13.18623</v>
      </c>
      <c r="F52" s="15">
        <v>12.991020000000001</v>
      </c>
      <c r="G52" s="15">
        <v>13.13172</v>
      </c>
      <c r="H52" s="15"/>
      <c r="I52" s="15">
        <f t="shared" si="0"/>
        <v>13.101315</v>
      </c>
    </row>
    <row r="53" spans="1:9" x14ac:dyDescent="0.25">
      <c r="A53" s="6" t="s">
        <v>421</v>
      </c>
      <c r="B53" s="6" t="s">
        <v>44</v>
      </c>
      <c r="C53" s="6">
        <v>1</v>
      </c>
      <c r="D53" s="15"/>
      <c r="E53" s="15"/>
      <c r="F53" s="15">
        <v>11.26704</v>
      </c>
      <c r="G53" s="15">
        <v>11.311529999999999</v>
      </c>
      <c r="H53" s="15"/>
      <c r="I53" s="15">
        <f t="shared" si="0"/>
        <v>11.289285</v>
      </c>
    </row>
    <row r="54" spans="1:9" x14ac:dyDescent="0.25">
      <c r="A54" s="6" t="s">
        <v>29</v>
      </c>
      <c r="B54" s="6" t="s">
        <v>148</v>
      </c>
      <c r="C54" s="6">
        <v>2</v>
      </c>
      <c r="D54" s="15">
        <v>13.332039999999999</v>
      </c>
      <c r="E54" s="15"/>
      <c r="F54" s="15">
        <v>13.32179</v>
      </c>
      <c r="G54" s="15">
        <v>13.666880000000001</v>
      </c>
      <c r="H54" s="15"/>
      <c r="I54" s="15">
        <f t="shared" si="0"/>
        <v>13.440236666666665</v>
      </c>
    </row>
    <row r="55" spans="1:9" x14ac:dyDescent="0.25">
      <c r="A55" s="6" t="s">
        <v>299</v>
      </c>
      <c r="B55" s="6" t="s">
        <v>200</v>
      </c>
      <c r="C55" s="6">
        <v>1</v>
      </c>
      <c r="D55" s="15"/>
      <c r="E55" s="15">
        <v>19.710599999999999</v>
      </c>
      <c r="F55" s="15"/>
      <c r="G55" s="15"/>
      <c r="H55" s="15"/>
      <c r="I55" s="15">
        <f t="shared" si="0"/>
        <v>19.710599999999999</v>
      </c>
    </row>
    <row r="56" spans="1:9" x14ac:dyDescent="0.25">
      <c r="A56" s="6" t="s">
        <v>56</v>
      </c>
      <c r="B56" s="6" t="s">
        <v>195</v>
      </c>
      <c r="C56" s="6">
        <v>2</v>
      </c>
      <c r="D56" s="15">
        <v>16.552800000000001</v>
      </c>
      <c r="E56" s="15"/>
      <c r="F56" s="15">
        <v>15.05392</v>
      </c>
      <c r="G56" s="15">
        <v>15.13275</v>
      </c>
      <c r="H56" s="15"/>
      <c r="I56" s="15">
        <f t="shared" si="0"/>
        <v>15.579823333333335</v>
      </c>
    </row>
    <row r="57" spans="1:9" x14ac:dyDescent="0.25">
      <c r="A57" s="6" t="s">
        <v>268</v>
      </c>
      <c r="B57" s="6" t="s">
        <v>42</v>
      </c>
      <c r="C57" s="6">
        <v>1</v>
      </c>
      <c r="D57" s="15">
        <v>9.0788200000000003</v>
      </c>
      <c r="E57" s="15">
        <v>9.0166199999999996</v>
      </c>
      <c r="F57" s="15">
        <v>8.8263800000000003</v>
      </c>
      <c r="G57" s="15">
        <v>9.0153300000000005</v>
      </c>
      <c r="H57" s="15">
        <v>8.9819399999999998</v>
      </c>
      <c r="I57" s="15">
        <f t="shared" si="0"/>
        <v>8.9838180000000012</v>
      </c>
    </row>
    <row r="58" spans="1:9" x14ac:dyDescent="0.25">
      <c r="A58" s="6" t="s">
        <v>315</v>
      </c>
      <c r="B58" s="6" t="s">
        <v>223</v>
      </c>
      <c r="C58" s="6">
        <v>1</v>
      </c>
      <c r="D58" s="15">
        <v>30.078990000000001</v>
      </c>
      <c r="E58" s="15">
        <v>31.255870000000002</v>
      </c>
      <c r="F58" s="15">
        <v>30.5794</v>
      </c>
      <c r="G58" s="15">
        <v>27.29644</v>
      </c>
      <c r="H58" s="15">
        <v>27.245560000000001</v>
      </c>
      <c r="I58" s="15">
        <f t="shared" si="0"/>
        <v>29.291252000000004</v>
      </c>
    </row>
    <row r="59" spans="1:9" x14ac:dyDescent="0.25">
      <c r="A59" s="6" t="s">
        <v>377</v>
      </c>
      <c r="B59" s="6" t="s">
        <v>343</v>
      </c>
      <c r="C59" s="6">
        <v>1</v>
      </c>
      <c r="D59" s="15">
        <v>45.590960000000003</v>
      </c>
      <c r="E59" s="15"/>
      <c r="F59" s="15">
        <v>47.148620000000001</v>
      </c>
      <c r="G59" s="15"/>
      <c r="H59" s="15"/>
      <c r="I59" s="15">
        <f t="shared" si="0"/>
        <v>46.369790000000002</v>
      </c>
    </row>
    <row r="60" spans="1:9" x14ac:dyDescent="0.25">
      <c r="A60" s="6" t="s">
        <v>325</v>
      </c>
      <c r="B60" s="6" t="s">
        <v>98</v>
      </c>
      <c r="C60" s="6">
        <v>1</v>
      </c>
      <c r="D60" s="15">
        <v>44.685139999999997</v>
      </c>
      <c r="E60" s="15">
        <v>37.142879999999998</v>
      </c>
      <c r="F60" s="15"/>
      <c r="G60" s="15">
        <v>38.675890000000003</v>
      </c>
      <c r="H60" s="15">
        <v>36.138129999999997</v>
      </c>
      <c r="I60" s="15">
        <f t="shared" si="0"/>
        <v>39.160509999999995</v>
      </c>
    </row>
    <row r="61" spans="1:9" x14ac:dyDescent="0.25">
      <c r="A61" s="6" t="s">
        <v>181</v>
      </c>
      <c r="B61" s="6" t="s">
        <v>86</v>
      </c>
      <c r="C61" s="6">
        <v>1</v>
      </c>
      <c r="D61" s="15"/>
      <c r="E61" s="15">
        <v>23.227060000000002</v>
      </c>
      <c r="F61" s="15"/>
      <c r="G61" s="15"/>
      <c r="H61" s="15"/>
      <c r="I61" s="15">
        <f t="shared" si="0"/>
        <v>23.227060000000002</v>
      </c>
    </row>
    <row r="62" spans="1:9" x14ac:dyDescent="0.25">
      <c r="A62" s="6" t="s">
        <v>53</v>
      </c>
      <c r="B62" s="6" t="s">
        <v>277</v>
      </c>
      <c r="C62" s="6">
        <v>1</v>
      </c>
      <c r="D62" s="15">
        <v>9.4476899999999997</v>
      </c>
      <c r="E62" s="15">
        <v>9.6436499999999992</v>
      </c>
      <c r="F62" s="15">
        <v>9.2744400000000002</v>
      </c>
      <c r="G62" s="15">
        <v>9.3802699999999994</v>
      </c>
      <c r="H62" s="15"/>
      <c r="I62" s="15">
        <f t="shared" si="0"/>
        <v>9.4365124999999992</v>
      </c>
    </row>
    <row r="63" spans="1:9" x14ac:dyDescent="0.25">
      <c r="A63" s="6" t="s">
        <v>5</v>
      </c>
      <c r="B63" s="6" t="s">
        <v>212</v>
      </c>
      <c r="C63" s="6">
        <v>1</v>
      </c>
      <c r="D63" s="15">
        <v>14.480040000000001</v>
      </c>
      <c r="E63" s="15">
        <v>16.99747</v>
      </c>
      <c r="F63" s="15">
        <v>15.45199</v>
      </c>
      <c r="G63" s="15">
        <v>16.182690000000001</v>
      </c>
      <c r="H63" s="15">
        <v>16.350680000000001</v>
      </c>
      <c r="I63" s="15">
        <f t="shared" si="0"/>
        <v>15.892574000000002</v>
      </c>
    </row>
    <row r="64" spans="1:9" x14ac:dyDescent="0.25">
      <c r="A64" s="6" t="s">
        <v>232</v>
      </c>
      <c r="B64" s="6" t="s">
        <v>104</v>
      </c>
      <c r="C64" s="6">
        <v>1</v>
      </c>
      <c r="D64" s="15">
        <v>22.98198</v>
      </c>
      <c r="E64" s="15"/>
      <c r="F64" s="15">
        <v>21.74437</v>
      </c>
      <c r="G64" s="15">
        <v>20.179929999999999</v>
      </c>
      <c r="H64" s="15">
        <v>20.262280000000001</v>
      </c>
      <c r="I64" s="15">
        <f t="shared" si="0"/>
        <v>21.29214</v>
      </c>
    </row>
    <row r="65" spans="1:9" x14ac:dyDescent="0.25">
      <c r="A65" s="6" t="s">
        <v>323</v>
      </c>
      <c r="B65" s="6" t="s">
        <v>331</v>
      </c>
      <c r="C65" s="6">
        <v>2</v>
      </c>
      <c r="D65" s="15">
        <v>13.849320000000001</v>
      </c>
      <c r="E65" s="15">
        <v>13.66248</v>
      </c>
      <c r="F65" s="15">
        <v>13.67502</v>
      </c>
      <c r="G65" s="15">
        <v>13.76886</v>
      </c>
      <c r="H65" s="15">
        <v>13.34788</v>
      </c>
      <c r="I65" s="15">
        <f t="shared" si="0"/>
        <v>13.660712</v>
      </c>
    </row>
    <row r="66" spans="1:9" x14ac:dyDescent="0.25">
      <c r="A66" s="6" t="s">
        <v>289</v>
      </c>
      <c r="B66" s="6" t="s">
        <v>310</v>
      </c>
      <c r="C66" s="6">
        <v>1</v>
      </c>
      <c r="D66" s="15"/>
      <c r="E66" s="15">
        <v>29.145659999999999</v>
      </c>
      <c r="F66" s="15">
        <v>28.370570000000001</v>
      </c>
      <c r="G66" s="15">
        <v>25.597729999999999</v>
      </c>
      <c r="H66" s="15"/>
      <c r="I66" s="15">
        <f t="shared" ref="I66:I129" si="1">AVERAGE(D66:H66)</f>
        <v>27.704653333333329</v>
      </c>
    </row>
    <row r="67" spans="1:9" x14ac:dyDescent="0.25">
      <c r="A67" s="6" t="s">
        <v>160</v>
      </c>
      <c r="B67" s="6" t="s">
        <v>75</v>
      </c>
      <c r="C67" s="6">
        <v>1</v>
      </c>
      <c r="D67" s="15">
        <v>13.69721</v>
      </c>
      <c r="E67" s="15">
        <v>13.702</v>
      </c>
      <c r="F67" s="15">
        <v>13.50611</v>
      </c>
      <c r="G67" s="15"/>
      <c r="H67" s="15"/>
      <c r="I67" s="15">
        <f t="shared" si="1"/>
        <v>13.635106666666667</v>
      </c>
    </row>
    <row r="68" spans="1:9" x14ac:dyDescent="0.25">
      <c r="A68" s="6" t="s">
        <v>351</v>
      </c>
      <c r="B68" s="6" t="s">
        <v>64</v>
      </c>
      <c r="C68" s="6">
        <v>1</v>
      </c>
      <c r="D68" s="15">
        <v>11.243600000000001</v>
      </c>
      <c r="E68" s="15">
        <v>10.978630000000001</v>
      </c>
      <c r="F68" s="15">
        <v>10.767440000000001</v>
      </c>
      <c r="G68" s="15"/>
      <c r="H68" s="15"/>
      <c r="I68" s="15">
        <f t="shared" si="1"/>
        <v>10.996556666666669</v>
      </c>
    </row>
    <row r="69" spans="1:9" x14ac:dyDescent="0.25">
      <c r="A69" s="6" t="s">
        <v>18</v>
      </c>
      <c r="B69" s="6" t="s">
        <v>67</v>
      </c>
      <c r="C69" s="6">
        <v>1</v>
      </c>
      <c r="D69" s="15">
        <v>16.559349999999998</v>
      </c>
      <c r="E69" s="15"/>
      <c r="F69" s="15">
        <v>13.97814</v>
      </c>
      <c r="G69" s="15">
        <v>16.06371</v>
      </c>
      <c r="H69" s="15">
        <v>17.034929999999999</v>
      </c>
      <c r="I69" s="15">
        <f t="shared" si="1"/>
        <v>15.909032499999999</v>
      </c>
    </row>
    <row r="70" spans="1:9" x14ac:dyDescent="0.25">
      <c r="A70" s="6" t="s">
        <v>418</v>
      </c>
      <c r="B70" s="6" t="s">
        <v>72</v>
      </c>
      <c r="C70" s="6">
        <v>1</v>
      </c>
      <c r="D70" s="15">
        <v>31.288550000000001</v>
      </c>
      <c r="E70" s="15">
        <v>31.49146</v>
      </c>
      <c r="F70" s="15">
        <v>35.215879999999999</v>
      </c>
      <c r="G70" s="15">
        <v>32.749549999999999</v>
      </c>
      <c r="H70" s="15"/>
      <c r="I70" s="15">
        <f t="shared" si="1"/>
        <v>32.686360000000001</v>
      </c>
    </row>
    <row r="71" spans="1:9" x14ac:dyDescent="0.25">
      <c r="A71" s="6" t="s">
        <v>322</v>
      </c>
      <c r="B71" s="6" t="s">
        <v>292</v>
      </c>
      <c r="C71" s="6">
        <v>1</v>
      </c>
      <c r="D71" s="15">
        <v>25.918430000000001</v>
      </c>
      <c r="E71" s="15">
        <v>26.774139999999999</v>
      </c>
      <c r="F71" s="15">
        <v>27.321169999999999</v>
      </c>
      <c r="G71" s="15">
        <v>28.524789999999999</v>
      </c>
      <c r="H71" s="15"/>
      <c r="I71" s="15">
        <f t="shared" si="1"/>
        <v>27.134632499999999</v>
      </c>
    </row>
    <row r="72" spans="1:9" x14ac:dyDescent="0.25">
      <c r="A72" s="6" t="s">
        <v>193</v>
      </c>
      <c r="B72" s="6" t="s">
        <v>131</v>
      </c>
      <c r="C72" s="6">
        <v>2</v>
      </c>
      <c r="D72" s="15">
        <v>9.9939800000000005</v>
      </c>
      <c r="E72" s="15">
        <v>10.14405</v>
      </c>
      <c r="F72" s="15"/>
      <c r="G72" s="15"/>
      <c r="H72" s="15"/>
      <c r="I72" s="15">
        <f t="shared" si="1"/>
        <v>10.069015</v>
      </c>
    </row>
    <row r="73" spans="1:9" x14ac:dyDescent="0.25">
      <c r="A73" s="6" t="s">
        <v>184</v>
      </c>
      <c r="B73" s="6" t="s">
        <v>52</v>
      </c>
      <c r="C73" s="6">
        <v>2</v>
      </c>
      <c r="D73" s="15">
        <v>12.113569999999999</v>
      </c>
      <c r="E73" s="15">
        <v>12.088380000000001</v>
      </c>
      <c r="F73" s="15">
        <v>12.070690000000001</v>
      </c>
      <c r="G73" s="15"/>
      <c r="H73" s="15"/>
      <c r="I73" s="15">
        <f t="shared" si="1"/>
        <v>12.09088</v>
      </c>
    </row>
    <row r="74" spans="1:9" x14ac:dyDescent="0.25">
      <c r="A74" s="6" t="s">
        <v>256</v>
      </c>
      <c r="B74" s="6" t="s">
        <v>22</v>
      </c>
      <c r="C74" s="6">
        <v>2</v>
      </c>
      <c r="D74" s="15">
        <v>12.06786</v>
      </c>
      <c r="E74" s="15">
        <v>12.02716</v>
      </c>
      <c r="F74" s="15">
        <v>11.123849999999999</v>
      </c>
      <c r="G74" s="15">
        <v>11.48066</v>
      </c>
      <c r="H74" s="15"/>
      <c r="I74" s="15">
        <f t="shared" si="1"/>
        <v>11.674882499999999</v>
      </c>
    </row>
    <row r="75" spans="1:9" x14ac:dyDescent="0.25">
      <c r="A75" s="6" t="s">
        <v>66</v>
      </c>
      <c r="B75" s="6" t="s">
        <v>359</v>
      </c>
      <c r="C75" s="6">
        <v>1</v>
      </c>
      <c r="D75" s="15">
        <v>22.08221</v>
      </c>
      <c r="E75" s="15">
        <v>21.976030000000002</v>
      </c>
      <c r="F75" s="15">
        <v>22.64723</v>
      </c>
      <c r="G75" s="15">
        <v>22.106339999999999</v>
      </c>
      <c r="H75" s="15">
        <v>24.794339999999998</v>
      </c>
      <c r="I75" s="15">
        <f t="shared" si="1"/>
        <v>22.721229999999998</v>
      </c>
    </row>
    <row r="76" spans="1:9" x14ac:dyDescent="0.25">
      <c r="A76" s="6" t="s">
        <v>257</v>
      </c>
      <c r="B76" s="6" t="s">
        <v>14</v>
      </c>
      <c r="C76" s="6">
        <v>1</v>
      </c>
      <c r="D76" s="15">
        <v>16.908709999999999</v>
      </c>
      <c r="E76" s="15"/>
      <c r="F76" s="15">
        <v>18.363140000000001</v>
      </c>
      <c r="G76" s="15">
        <v>21.03903</v>
      </c>
      <c r="H76" s="15">
        <v>18.536989999999999</v>
      </c>
      <c r="I76" s="15">
        <f t="shared" si="1"/>
        <v>18.7119675</v>
      </c>
    </row>
    <row r="77" spans="1:9" x14ac:dyDescent="0.25">
      <c r="A77" s="6" t="s">
        <v>82</v>
      </c>
      <c r="B77" s="6" t="s">
        <v>221</v>
      </c>
      <c r="C77" s="6">
        <v>2</v>
      </c>
      <c r="D77" s="15">
        <v>16.44725</v>
      </c>
      <c r="E77" s="15">
        <v>16.176659999999998</v>
      </c>
      <c r="F77" s="15">
        <v>15.87224</v>
      </c>
      <c r="G77" s="15">
        <v>15.660959999999999</v>
      </c>
      <c r="H77" s="15"/>
      <c r="I77" s="15">
        <f t="shared" si="1"/>
        <v>16.039277499999997</v>
      </c>
    </row>
    <row r="78" spans="1:9" x14ac:dyDescent="0.25">
      <c r="A78" s="6" t="s">
        <v>361</v>
      </c>
      <c r="B78" s="6" t="s">
        <v>235</v>
      </c>
      <c r="C78" s="6">
        <v>1</v>
      </c>
      <c r="D78" s="15">
        <v>16.856649999999998</v>
      </c>
      <c r="E78" s="15">
        <v>16.200399999999998</v>
      </c>
      <c r="F78" s="15">
        <v>18.551100000000002</v>
      </c>
      <c r="G78" s="15">
        <v>20.755549999999999</v>
      </c>
      <c r="H78" s="15">
        <v>19.639130000000002</v>
      </c>
      <c r="I78" s="15">
        <f t="shared" si="1"/>
        <v>18.400565999999998</v>
      </c>
    </row>
    <row r="79" spans="1:9" x14ac:dyDescent="0.25">
      <c r="A79" s="6" t="s">
        <v>303</v>
      </c>
      <c r="B79" s="6" t="s">
        <v>296</v>
      </c>
      <c r="C79" s="6">
        <v>1</v>
      </c>
      <c r="D79" s="15">
        <v>31.353169999999999</v>
      </c>
      <c r="E79" s="15">
        <v>30.650549999999999</v>
      </c>
      <c r="F79" s="15"/>
      <c r="G79" s="15"/>
      <c r="H79" s="15"/>
      <c r="I79" s="15">
        <f t="shared" si="1"/>
        <v>31.001860000000001</v>
      </c>
    </row>
    <row r="80" spans="1:9" x14ac:dyDescent="0.25">
      <c r="A80" s="6" t="s">
        <v>317</v>
      </c>
      <c r="B80" s="6" t="s">
        <v>410</v>
      </c>
      <c r="C80" s="6">
        <v>1</v>
      </c>
      <c r="D80" s="15">
        <v>25.30667</v>
      </c>
      <c r="E80" s="15">
        <v>26.193660000000001</v>
      </c>
      <c r="F80" s="15">
        <v>25.032070000000001</v>
      </c>
      <c r="G80" s="15">
        <v>24.913530000000002</v>
      </c>
      <c r="H80" s="15">
        <v>24.989460000000001</v>
      </c>
      <c r="I80" s="15">
        <f t="shared" si="1"/>
        <v>25.287078000000001</v>
      </c>
    </row>
    <row r="81" spans="1:9" x14ac:dyDescent="0.25">
      <c r="A81" s="6" t="s">
        <v>192</v>
      </c>
      <c r="B81" s="6" t="s">
        <v>20</v>
      </c>
      <c r="C81" s="6">
        <v>1</v>
      </c>
      <c r="D81" s="15">
        <v>44.63494</v>
      </c>
      <c r="E81" s="15">
        <v>45.521160000000002</v>
      </c>
      <c r="F81" s="15">
        <v>42.534039999999997</v>
      </c>
      <c r="G81" s="15">
        <v>41.662669999999999</v>
      </c>
      <c r="H81" s="15">
        <v>41.703499999999998</v>
      </c>
      <c r="I81" s="15">
        <f t="shared" si="1"/>
        <v>43.211261999999998</v>
      </c>
    </row>
    <row r="82" spans="1:9" x14ac:dyDescent="0.25">
      <c r="A82" s="6" t="s">
        <v>180</v>
      </c>
      <c r="B82" s="6" t="s">
        <v>163</v>
      </c>
      <c r="C82" s="6">
        <v>1</v>
      </c>
      <c r="D82" s="15">
        <v>26.37134</v>
      </c>
      <c r="E82" s="15"/>
      <c r="F82" s="15">
        <v>25.73171</v>
      </c>
      <c r="G82" s="15">
        <v>25.48855</v>
      </c>
      <c r="H82" s="15"/>
      <c r="I82" s="15">
        <f t="shared" si="1"/>
        <v>25.863866666666667</v>
      </c>
    </row>
    <row r="83" spans="1:9" x14ac:dyDescent="0.25">
      <c r="A83" s="6" t="s">
        <v>172</v>
      </c>
      <c r="B83" s="6" t="s">
        <v>51</v>
      </c>
      <c r="C83" s="6">
        <v>1</v>
      </c>
      <c r="D83" s="15">
        <v>13.798</v>
      </c>
      <c r="E83" s="15">
        <v>15.099449999999999</v>
      </c>
      <c r="F83" s="15">
        <v>13.872769999999999</v>
      </c>
      <c r="G83" s="15"/>
      <c r="H83" s="15"/>
      <c r="I83" s="15">
        <f t="shared" si="1"/>
        <v>14.256739999999999</v>
      </c>
    </row>
    <row r="84" spans="1:9" x14ac:dyDescent="0.25">
      <c r="A84" s="6" t="s">
        <v>80</v>
      </c>
      <c r="B84" s="6" t="s">
        <v>346</v>
      </c>
      <c r="C84" s="6">
        <v>2</v>
      </c>
      <c r="D84" s="15">
        <v>16.504549999999998</v>
      </c>
      <c r="E84" s="15">
        <v>16.55424</v>
      </c>
      <c r="F84" s="15">
        <v>16.307030000000001</v>
      </c>
      <c r="G84" s="15">
        <v>16.28669</v>
      </c>
      <c r="H84" s="15"/>
      <c r="I84" s="15">
        <f t="shared" si="1"/>
        <v>16.413127500000002</v>
      </c>
    </row>
    <row r="85" spans="1:9" x14ac:dyDescent="0.25">
      <c r="A85" s="6" t="s">
        <v>224</v>
      </c>
      <c r="B85" s="6" t="s">
        <v>137</v>
      </c>
      <c r="C85" s="6">
        <v>2</v>
      </c>
      <c r="D85" s="15">
        <v>8.8285599999999995</v>
      </c>
      <c r="E85" s="15">
        <v>8.8622899999999998</v>
      </c>
      <c r="F85" s="15">
        <v>8.8553899999999999</v>
      </c>
      <c r="G85" s="15">
        <v>8.8585999999999991</v>
      </c>
      <c r="H85" s="15">
        <v>8.8807299999999998</v>
      </c>
      <c r="I85" s="15">
        <f t="shared" si="1"/>
        <v>8.8571139999999993</v>
      </c>
    </row>
    <row r="86" spans="1:9" x14ac:dyDescent="0.25">
      <c r="A86" s="6" t="s">
        <v>164</v>
      </c>
      <c r="B86" s="6" t="s">
        <v>327</v>
      </c>
      <c r="C86" s="6">
        <v>1</v>
      </c>
      <c r="D86" s="15">
        <v>25.156500000000001</v>
      </c>
      <c r="E86" s="15">
        <v>24.156849999999999</v>
      </c>
      <c r="F86" s="15">
        <v>22.955639999999999</v>
      </c>
      <c r="G86" s="15">
        <v>22.33745</v>
      </c>
      <c r="H86" s="15">
        <v>22.33717</v>
      </c>
      <c r="I86" s="15">
        <f t="shared" si="1"/>
        <v>23.388722000000001</v>
      </c>
    </row>
    <row r="87" spans="1:9" x14ac:dyDescent="0.25">
      <c r="A87" s="6" t="s">
        <v>378</v>
      </c>
      <c r="B87" s="6" t="s">
        <v>93</v>
      </c>
      <c r="C87" s="6">
        <v>1</v>
      </c>
      <c r="D87" s="15">
        <v>12.325989999999999</v>
      </c>
      <c r="E87" s="15"/>
      <c r="F87" s="15">
        <v>12.175369999999999</v>
      </c>
      <c r="G87" s="15">
        <v>12.48274</v>
      </c>
      <c r="H87" s="15"/>
      <c r="I87" s="15">
        <f t="shared" si="1"/>
        <v>12.328033333333332</v>
      </c>
    </row>
    <row r="88" spans="1:9" x14ac:dyDescent="0.25">
      <c r="A88" s="6" t="s">
        <v>81</v>
      </c>
      <c r="B88" s="6" t="s">
        <v>157</v>
      </c>
      <c r="C88" s="6">
        <v>1</v>
      </c>
      <c r="D88" s="15">
        <v>26.49841</v>
      </c>
      <c r="E88" s="15">
        <v>30.446370000000002</v>
      </c>
      <c r="F88" s="15">
        <v>21.523589999999999</v>
      </c>
      <c r="G88" s="15">
        <v>22.32254</v>
      </c>
      <c r="H88" s="15"/>
      <c r="I88" s="15">
        <f t="shared" si="1"/>
        <v>25.197727499999999</v>
      </c>
    </row>
    <row r="89" spans="1:9" x14ac:dyDescent="0.25">
      <c r="A89" s="6" t="s">
        <v>170</v>
      </c>
      <c r="B89" s="6" t="s">
        <v>247</v>
      </c>
      <c r="C89" s="6">
        <v>1</v>
      </c>
      <c r="D89" s="15">
        <v>14.21546</v>
      </c>
      <c r="E89" s="15">
        <v>15.461399999999999</v>
      </c>
      <c r="F89" s="15">
        <v>15.12879</v>
      </c>
      <c r="G89" s="15">
        <v>15.2315</v>
      </c>
      <c r="H89" s="15">
        <v>14.739089999999999</v>
      </c>
      <c r="I89" s="15">
        <f t="shared" si="1"/>
        <v>14.955248000000001</v>
      </c>
    </row>
    <row r="90" spans="1:9" x14ac:dyDescent="0.25">
      <c r="A90" s="6" t="s">
        <v>326</v>
      </c>
      <c r="B90" s="6" t="s">
        <v>372</v>
      </c>
      <c r="C90" s="6">
        <v>3</v>
      </c>
      <c r="D90" s="15">
        <v>7.8063000000000002</v>
      </c>
      <c r="E90" s="15">
        <v>7.8452400000000004</v>
      </c>
      <c r="F90" s="15">
        <v>7.6846199999999998</v>
      </c>
      <c r="G90" s="15">
        <v>7.8015600000000003</v>
      </c>
      <c r="H90" s="15"/>
      <c r="I90" s="15">
        <f t="shared" si="1"/>
        <v>7.7844300000000004</v>
      </c>
    </row>
    <row r="91" spans="1:9" x14ac:dyDescent="0.25">
      <c r="A91" s="6" t="s">
        <v>237</v>
      </c>
      <c r="B91" s="6" t="s">
        <v>275</v>
      </c>
      <c r="C91" s="6">
        <v>1</v>
      </c>
      <c r="D91" s="15">
        <v>23.659179999999999</v>
      </c>
      <c r="E91" s="15">
        <v>23.152429999999999</v>
      </c>
      <c r="F91" s="15">
        <v>23.166419999999999</v>
      </c>
      <c r="G91" s="15">
        <v>22.932569999999998</v>
      </c>
      <c r="H91" s="15">
        <v>21.737349999999999</v>
      </c>
      <c r="I91" s="15">
        <f t="shared" si="1"/>
        <v>22.929590000000001</v>
      </c>
    </row>
    <row r="92" spans="1:9" x14ac:dyDescent="0.25">
      <c r="A92" s="6" t="s">
        <v>239</v>
      </c>
      <c r="B92" s="6" t="s">
        <v>229</v>
      </c>
      <c r="C92" s="6">
        <v>1</v>
      </c>
      <c r="D92" s="15">
        <v>32.779440000000001</v>
      </c>
      <c r="E92" s="15">
        <v>33.086640000000003</v>
      </c>
      <c r="F92" s="15">
        <v>33.756529999999998</v>
      </c>
      <c r="G92" s="15">
        <v>32.948059999999998</v>
      </c>
      <c r="H92" s="15"/>
      <c r="I92" s="15">
        <f t="shared" si="1"/>
        <v>33.142667500000002</v>
      </c>
    </row>
    <row r="93" spans="1:9" x14ac:dyDescent="0.25">
      <c r="A93" s="6" t="s">
        <v>401</v>
      </c>
      <c r="B93" s="6" t="s">
        <v>291</v>
      </c>
      <c r="C93" s="6">
        <v>1</v>
      </c>
      <c r="D93" s="15">
        <v>12.80832</v>
      </c>
      <c r="E93" s="15">
        <v>12.860139999999999</v>
      </c>
      <c r="F93" s="15">
        <v>13.22845</v>
      </c>
      <c r="G93" s="15">
        <v>13.51703</v>
      </c>
      <c r="H93" s="15"/>
      <c r="I93" s="15">
        <f t="shared" si="1"/>
        <v>13.103484999999999</v>
      </c>
    </row>
    <row r="94" spans="1:9" x14ac:dyDescent="0.25">
      <c r="A94" s="6" t="s">
        <v>318</v>
      </c>
      <c r="B94" s="6" t="s">
        <v>115</v>
      </c>
      <c r="C94" s="6">
        <v>3</v>
      </c>
      <c r="D94" s="15">
        <v>8.1685099999999995</v>
      </c>
      <c r="E94" s="15">
        <v>8.4577299999999997</v>
      </c>
      <c r="F94" s="15">
        <v>8.3033300000000008</v>
      </c>
      <c r="G94" s="15"/>
      <c r="H94" s="15"/>
      <c r="I94" s="15">
        <f t="shared" si="1"/>
        <v>8.3098566666666667</v>
      </c>
    </row>
    <row r="95" spans="1:9" x14ac:dyDescent="0.25">
      <c r="A95" s="6" t="s">
        <v>73</v>
      </c>
      <c r="B95" s="6" t="s">
        <v>284</v>
      </c>
      <c r="C95" s="6">
        <v>1</v>
      </c>
      <c r="D95" s="15">
        <v>11.087540000000001</v>
      </c>
      <c r="E95" s="15">
        <v>11.132490000000001</v>
      </c>
      <c r="F95" s="15">
        <v>11.329499999999999</v>
      </c>
      <c r="G95" s="15">
        <v>11.53684</v>
      </c>
      <c r="H95" s="15"/>
      <c r="I95" s="15">
        <f t="shared" si="1"/>
        <v>11.271592500000001</v>
      </c>
    </row>
    <row r="96" spans="1:9" x14ac:dyDescent="0.25">
      <c r="A96" s="6" t="s">
        <v>161</v>
      </c>
      <c r="B96" s="6" t="s">
        <v>360</v>
      </c>
      <c r="C96" s="6">
        <v>2</v>
      </c>
      <c r="D96" s="15">
        <v>13.69802</v>
      </c>
      <c r="E96" s="15">
        <v>14.08362</v>
      </c>
      <c r="F96" s="15">
        <v>13.85535</v>
      </c>
      <c r="G96" s="15">
        <v>13.509740000000001</v>
      </c>
      <c r="H96" s="15">
        <v>13.498430000000001</v>
      </c>
      <c r="I96" s="15">
        <f t="shared" si="1"/>
        <v>13.729032</v>
      </c>
    </row>
    <row r="97" spans="1:9" x14ac:dyDescent="0.25">
      <c r="A97" s="6" t="s">
        <v>267</v>
      </c>
      <c r="B97" s="6" t="s">
        <v>336</v>
      </c>
      <c r="C97" s="6">
        <v>1</v>
      </c>
      <c r="D97" s="15">
        <v>25.666589999999999</v>
      </c>
      <c r="E97" s="15">
        <v>25.881589999999999</v>
      </c>
      <c r="F97" s="15">
        <v>26.591180000000001</v>
      </c>
      <c r="G97" s="15">
        <v>28.03417</v>
      </c>
      <c r="H97" s="15">
        <v>26.800650000000001</v>
      </c>
      <c r="I97" s="15">
        <f t="shared" si="1"/>
        <v>26.594836000000004</v>
      </c>
    </row>
    <row r="98" spans="1:9" x14ac:dyDescent="0.25">
      <c r="A98" s="6" t="s">
        <v>111</v>
      </c>
      <c r="B98" s="6" t="s">
        <v>57</v>
      </c>
      <c r="C98" s="6">
        <v>3</v>
      </c>
      <c r="D98" s="15"/>
      <c r="E98" s="15">
        <v>12.63871</v>
      </c>
      <c r="F98" s="15">
        <v>13.70548</v>
      </c>
      <c r="G98" s="15">
        <v>10.455959999999999</v>
      </c>
      <c r="H98" s="15">
        <v>11.385059999999999</v>
      </c>
      <c r="I98" s="15">
        <f t="shared" si="1"/>
        <v>12.046302499999999</v>
      </c>
    </row>
    <row r="99" spans="1:9" x14ac:dyDescent="0.25">
      <c r="A99" s="6" t="s">
        <v>31</v>
      </c>
      <c r="B99" s="6" t="s">
        <v>271</v>
      </c>
      <c r="C99" s="6">
        <v>1</v>
      </c>
      <c r="D99" s="15">
        <v>16.80874</v>
      </c>
      <c r="E99" s="15">
        <v>17.45665</v>
      </c>
      <c r="F99" s="15">
        <v>17.420069999999999</v>
      </c>
      <c r="G99" s="15">
        <v>17.682110000000002</v>
      </c>
      <c r="H99" s="15">
        <v>17.92314</v>
      </c>
      <c r="I99" s="15">
        <f t="shared" si="1"/>
        <v>17.458142000000002</v>
      </c>
    </row>
    <row r="100" spans="1:9" x14ac:dyDescent="0.25">
      <c r="A100" s="6" t="s">
        <v>96</v>
      </c>
      <c r="B100" s="6" t="s">
        <v>77</v>
      </c>
      <c r="C100" s="6">
        <v>1</v>
      </c>
      <c r="D100" s="15">
        <v>41.715420000000002</v>
      </c>
      <c r="E100" s="15">
        <v>41.192700000000002</v>
      </c>
      <c r="F100" s="15">
        <v>40.606000000000002</v>
      </c>
      <c r="G100" s="15"/>
      <c r="H100" s="15">
        <v>39.811689999999999</v>
      </c>
      <c r="I100" s="15">
        <f t="shared" si="1"/>
        <v>40.831452499999997</v>
      </c>
    </row>
    <row r="101" spans="1:9" x14ac:dyDescent="0.25">
      <c r="A101" s="6" t="s">
        <v>130</v>
      </c>
      <c r="B101" s="6" t="s">
        <v>367</v>
      </c>
      <c r="C101" s="6">
        <v>1</v>
      </c>
      <c r="D101" s="15">
        <v>12.020049999999999</v>
      </c>
      <c r="E101" s="15">
        <v>10.34037</v>
      </c>
      <c r="F101" s="15">
        <v>10.296570000000001</v>
      </c>
      <c r="G101" s="15">
        <v>10.16278</v>
      </c>
      <c r="H101" s="15"/>
      <c r="I101" s="15">
        <f t="shared" si="1"/>
        <v>10.7049425</v>
      </c>
    </row>
    <row r="102" spans="1:9" x14ac:dyDescent="0.25">
      <c r="A102" s="6" t="s">
        <v>208</v>
      </c>
      <c r="B102" s="6" t="s">
        <v>376</v>
      </c>
      <c r="C102" s="6">
        <v>1</v>
      </c>
      <c r="D102" s="15">
        <v>27.408760000000001</v>
      </c>
      <c r="E102" s="15">
        <v>26.927009999999999</v>
      </c>
      <c r="F102" s="15">
        <v>26.742010000000001</v>
      </c>
      <c r="G102" s="15">
        <v>26.55228</v>
      </c>
      <c r="H102" s="15"/>
      <c r="I102" s="15">
        <f t="shared" si="1"/>
        <v>26.907514999999997</v>
      </c>
    </row>
    <row r="103" spans="1:9" x14ac:dyDescent="0.25">
      <c r="A103" s="6" t="s">
        <v>50</v>
      </c>
      <c r="B103" s="6" t="s">
        <v>288</v>
      </c>
      <c r="C103" s="6">
        <v>1</v>
      </c>
      <c r="D103" s="15">
        <v>15.167999999999999</v>
      </c>
      <c r="E103" s="15">
        <v>14.40654</v>
      </c>
      <c r="F103" s="15"/>
      <c r="G103" s="15">
        <v>14.913349999999999</v>
      </c>
      <c r="H103" s="15"/>
      <c r="I103" s="15">
        <f t="shared" si="1"/>
        <v>14.829296666666666</v>
      </c>
    </row>
    <row r="104" spans="1:9" x14ac:dyDescent="0.25">
      <c r="A104" s="6" t="s">
        <v>173</v>
      </c>
      <c r="B104" s="6" t="s">
        <v>295</v>
      </c>
      <c r="C104" s="6">
        <v>1</v>
      </c>
      <c r="D104" s="15">
        <v>42.474490000000003</v>
      </c>
      <c r="E104" s="15">
        <v>42.706949999999999</v>
      </c>
      <c r="F104" s="15">
        <v>39.08605</v>
      </c>
      <c r="G104" s="15">
        <v>38.220089999999999</v>
      </c>
      <c r="H104" s="15">
        <v>37.826689999999999</v>
      </c>
      <c r="I104" s="15">
        <f t="shared" si="1"/>
        <v>40.062854000000002</v>
      </c>
    </row>
    <row r="105" spans="1:9" x14ac:dyDescent="0.25">
      <c r="A105" s="6" t="s">
        <v>316</v>
      </c>
      <c r="B105" s="6" t="s">
        <v>213</v>
      </c>
      <c r="C105" s="6">
        <v>2</v>
      </c>
      <c r="D105" s="15">
        <v>13.382020000000001</v>
      </c>
      <c r="E105" s="15">
        <v>13.494450000000001</v>
      </c>
      <c r="F105" s="15">
        <v>13.02685</v>
      </c>
      <c r="G105" s="15">
        <v>12.939310000000001</v>
      </c>
      <c r="H105" s="15"/>
      <c r="I105" s="15">
        <f t="shared" si="1"/>
        <v>13.2106575</v>
      </c>
    </row>
    <row r="106" spans="1:9" x14ac:dyDescent="0.25">
      <c r="A106" s="6" t="s">
        <v>62</v>
      </c>
      <c r="B106" s="6" t="s">
        <v>41</v>
      </c>
      <c r="C106" s="6">
        <v>1</v>
      </c>
      <c r="D106" s="15">
        <v>27.56392</v>
      </c>
      <c r="E106" s="15"/>
      <c r="F106" s="15">
        <v>22.041409999999999</v>
      </c>
      <c r="G106" s="15">
        <v>23.045349999999999</v>
      </c>
      <c r="H106" s="15">
        <v>24.3599</v>
      </c>
      <c r="I106" s="15">
        <f t="shared" si="1"/>
        <v>24.252644999999998</v>
      </c>
    </row>
    <row r="107" spans="1:9" x14ac:dyDescent="0.25">
      <c r="A107" s="6" t="s">
        <v>393</v>
      </c>
      <c r="B107" s="6" t="s">
        <v>381</v>
      </c>
      <c r="C107" s="6">
        <v>1</v>
      </c>
      <c r="D107" s="15">
        <v>27.20739</v>
      </c>
      <c r="E107" s="15">
        <v>28.222000000000001</v>
      </c>
      <c r="F107" s="15">
        <v>29.693429999999999</v>
      </c>
      <c r="G107" s="15">
        <v>30.379549999999998</v>
      </c>
      <c r="H107" s="15">
        <v>30.383179999999999</v>
      </c>
      <c r="I107" s="15">
        <f t="shared" si="1"/>
        <v>29.177109999999999</v>
      </c>
    </row>
    <row r="108" spans="1:9" x14ac:dyDescent="0.25">
      <c r="A108" s="6" t="s">
        <v>341</v>
      </c>
      <c r="B108" s="6" t="s">
        <v>122</v>
      </c>
      <c r="C108" s="6">
        <v>1</v>
      </c>
      <c r="D108" s="15">
        <v>54.832180000000001</v>
      </c>
      <c r="E108" s="15">
        <v>54.660260000000001</v>
      </c>
      <c r="F108" s="15">
        <v>53.60539</v>
      </c>
      <c r="G108" s="15">
        <v>52.43683</v>
      </c>
      <c r="H108" s="15">
        <v>55.273789999999998</v>
      </c>
      <c r="I108" s="15">
        <f t="shared" si="1"/>
        <v>54.16169</v>
      </c>
    </row>
    <row r="109" spans="1:9" x14ac:dyDescent="0.25">
      <c r="A109" s="6" t="s">
        <v>263</v>
      </c>
      <c r="B109" s="6" t="s">
        <v>286</v>
      </c>
      <c r="C109" s="6">
        <v>1</v>
      </c>
      <c r="D109" s="15">
        <v>34.379109999999997</v>
      </c>
      <c r="E109" s="15">
        <v>35.811929999999997</v>
      </c>
      <c r="F109" s="15">
        <v>36.366959999999999</v>
      </c>
      <c r="G109" s="15">
        <v>36.35033</v>
      </c>
      <c r="H109" s="15">
        <v>34.27814</v>
      </c>
      <c r="I109" s="15">
        <f t="shared" si="1"/>
        <v>35.437293999999994</v>
      </c>
    </row>
    <row r="110" spans="1:9" x14ac:dyDescent="0.25">
      <c r="A110" s="6" t="s">
        <v>118</v>
      </c>
      <c r="B110" s="6" t="s">
        <v>7</v>
      </c>
      <c r="C110" s="6">
        <v>1</v>
      </c>
      <c r="D110" s="15">
        <v>18.732810000000001</v>
      </c>
      <c r="E110" s="15">
        <v>18.820930000000001</v>
      </c>
      <c r="F110" s="15">
        <v>17.794440000000002</v>
      </c>
      <c r="G110" s="15">
        <v>17.93769</v>
      </c>
      <c r="H110" s="15">
        <v>16.198409999999999</v>
      </c>
      <c r="I110" s="15">
        <f t="shared" si="1"/>
        <v>17.896856</v>
      </c>
    </row>
    <row r="111" spans="1:9" x14ac:dyDescent="0.25">
      <c r="A111" s="6" t="s">
        <v>363</v>
      </c>
      <c r="B111" s="6" t="s">
        <v>407</v>
      </c>
      <c r="C111" s="6">
        <v>1</v>
      </c>
      <c r="D111" s="15">
        <v>72.717519999999993</v>
      </c>
      <c r="E111" s="15">
        <v>69.509690000000006</v>
      </c>
      <c r="F111" s="15"/>
      <c r="G111" s="15"/>
      <c r="H111" s="15">
        <v>58.679189999999998</v>
      </c>
      <c r="I111" s="15">
        <f t="shared" si="1"/>
        <v>66.968800000000002</v>
      </c>
    </row>
    <row r="112" spans="1:9" x14ac:dyDescent="0.25">
      <c r="A112" s="6" t="s">
        <v>197</v>
      </c>
      <c r="B112" s="6" t="s">
        <v>246</v>
      </c>
      <c r="C112" s="6">
        <v>1</v>
      </c>
      <c r="D112" s="15">
        <v>11.412599999999999</v>
      </c>
      <c r="E112" s="15">
        <v>11.521000000000001</v>
      </c>
      <c r="F112" s="15">
        <v>11.611649999999999</v>
      </c>
      <c r="G112" s="15">
        <v>11.6556</v>
      </c>
      <c r="H112" s="15"/>
      <c r="I112" s="15">
        <f t="shared" si="1"/>
        <v>11.550212499999999</v>
      </c>
    </row>
    <row r="113" spans="1:9" x14ac:dyDescent="0.25">
      <c r="A113" s="6" t="s">
        <v>404</v>
      </c>
      <c r="B113" s="6" t="s">
        <v>116</v>
      </c>
      <c r="C113" s="6">
        <v>1</v>
      </c>
      <c r="D113" s="15"/>
      <c r="E113" s="15"/>
      <c r="F113" s="15"/>
      <c r="G113" s="15"/>
      <c r="H113" s="15">
        <v>25.091729999999998</v>
      </c>
      <c r="I113" s="15">
        <f t="shared" si="1"/>
        <v>25.091729999999998</v>
      </c>
    </row>
    <row r="114" spans="1:9" x14ac:dyDescent="0.25">
      <c r="A114" s="6" t="s">
        <v>156</v>
      </c>
      <c r="B114" s="6" t="s">
        <v>338</v>
      </c>
      <c r="C114" s="6">
        <v>1</v>
      </c>
      <c r="D114" s="15">
        <v>35.752749999999999</v>
      </c>
      <c r="E114" s="15">
        <v>36.628900000000002</v>
      </c>
      <c r="F114" s="15">
        <v>36.258200000000002</v>
      </c>
      <c r="G114" s="15">
        <v>36.33661</v>
      </c>
      <c r="H114" s="15"/>
      <c r="I114" s="15">
        <f t="shared" si="1"/>
        <v>36.244115000000001</v>
      </c>
    </row>
    <row r="115" spans="1:9" x14ac:dyDescent="0.25">
      <c r="A115" s="6" t="s">
        <v>120</v>
      </c>
      <c r="B115" s="6" t="s">
        <v>199</v>
      </c>
      <c r="C115" s="6">
        <v>2</v>
      </c>
      <c r="D115" s="15"/>
      <c r="E115" s="15">
        <v>11.623559999999999</v>
      </c>
      <c r="F115" s="15">
        <v>11.729950000000001</v>
      </c>
      <c r="G115" s="15">
        <v>11.80592</v>
      </c>
      <c r="H115" s="15"/>
      <c r="I115" s="15">
        <f t="shared" si="1"/>
        <v>11.719810000000001</v>
      </c>
    </row>
    <row r="116" spans="1:9" x14ac:dyDescent="0.25">
      <c r="A116" s="6" t="s">
        <v>151</v>
      </c>
      <c r="B116" s="6" t="s">
        <v>210</v>
      </c>
      <c r="C116" s="6">
        <v>2</v>
      </c>
      <c r="D116" s="15">
        <v>8.8504799999999992</v>
      </c>
      <c r="E116" s="15">
        <v>8.8685700000000001</v>
      </c>
      <c r="F116" s="15">
        <v>9.01206</v>
      </c>
      <c r="G116" s="15">
        <v>8.5941799999999997</v>
      </c>
      <c r="H116" s="15"/>
      <c r="I116" s="15">
        <f t="shared" si="1"/>
        <v>8.8313225000000006</v>
      </c>
    </row>
    <row r="117" spans="1:9" x14ac:dyDescent="0.25">
      <c r="A117" s="6" t="s">
        <v>23</v>
      </c>
      <c r="B117" s="6" t="s">
        <v>109</v>
      </c>
      <c r="C117" s="6">
        <v>1</v>
      </c>
      <c r="D117" s="15">
        <v>23.932860000000002</v>
      </c>
      <c r="E117" s="15">
        <v>23.099229999999999</v>
      </c>
      <c r="F117" s="15">
        <v>22.421220000000002</v>
      </c>
      <c r="G117" s="15">
        <v>20.906549999999999</v>
      </c>
      <c r="H117" s="15"/>
      <c r="I117" s="15">
        <f t="shared" si="1"/>
        <v>22.589964999999999</v>
      </c>
    </row>
    <row r="118" spans="1:9" x14ac:dyDescent="0.25">
      <c r="A118" s="6" t="s">
        <v>423</v>
      </c>
      <c r="B118" s="6" t="s">
        <v>409</v>
      </c>
      <c r="C118" s="6">
        <v>1</v>
      </c>
      <c r="D118" s="15">
        <v>39.450000000000003</v>
      </c>
      <c r="E118" s="15"/>
      <c r="F118" s="15">
        <v>40.177779999999998</v>
      </c>
      <c r="G118" s="15"/>
      <c r="H118" s="15"/>
      <c r="I118" s="15">
        <f t="shared" si="1"/>
        <v>39.813890000000001</v>
      </c>
    </row>
    <row r="119" spans="1:9" x14ac:dyDescent="0.25">
      <c r="A119" s="6" t="s">
        <v>189</v>
      </c>
      <c r="B119" s="6" t="s">
        <v>101</v>
      </c>
      <c r="C119" s="6">
        <v>2</v>
      </c>
      <c r="D119" s="15">
        <v>14.366960000000001</v>
      </c>
      <c r="E119" s="15">
        <v>14.49628</v>
      </c>
      <c r="F119" s="15">
        <v>14.6225</v>
      </c>
      <c r="G119" s="15">
        <v>14.915520000000001</v>
      </c>
      <c r="H119" s="15"/>
      <c r="I119" s="15">
        <f t="shared" si="1"/>
        <v>14.600315</v>
      </c>
    </row>
    <row r="120" spans="1:9" x14ac:dyDescent="0.25">
      <c r="A120" s="6" t="s">
        <v>59</v>
      </c>
      <c r="B120" s="6" t="s">
        <v>84</v>
      </c>
      <c r="C120" s="6">
        <v>1</v>
      </c>
      <c r="D120" s="15"/>
      <c r="E120" s="15"/>
      <c r="F120" s="15"/>
      <c r="G120" s="15">
        <v>10.12768</v>
      </c>
      <c r="H120" s="15">
        <v>9.67394</v>
      </c>
      <c r="I120" s="15">
        <f t="shared" si="1"/>
        <v>9.9008099999999999</v>
      </c>
    </row>
    <row r="121" spans="1:9" x14ac:dyDescent="0.25">
      <c r="A121" s="6" t="s">
        <v>278</v>
      </c>
      <c r="B121" s="6" t="s">
        <v>17</v>
      </c>
      <c r="C121" s="6">
        <v>1</v>
      </c>
      <c r="D121" s="15">
        <v>46.52317</v>
      </c>
      <c r="E121" s="15">
        <v>46.340649999999997</v>
      </c>
      <c r="F121" s="15">
        <v>47.634650000000001</v>
      </c>
      <c r="G121" s="15">
        <v>44.78201</v>
      </c>
      <c r="H121" s="15">
        <v>44.077300000000001</v>
      </c>
      <c r="I121" s="15">
        <f t="shared" si="1"/>
        <v>45.871556000000005</v>
      </c>
    </row>
    <row r="122" spans="1:9" x14ac:dyDescent="0.25">
      <c r="A122" s="6" t="s">
        <v>132</v>
      </c>
      <c r="B122" s="6" t="s">
        <v>152</v>
      </c>
      <c r="C122" s="6">
        <v>1</v>
      </c>
      <c r="D122" s="15">
        <v>21.98706</v>
      </c>
      <c r="E122" s="15">
        <v>21.89367</v>
      </c>
      <c r="F122" s="15">
        <v>21.443010000000001</v>
      </c>
      <c r="G122" s="15">
        <v>21.96162</v>
      </c>
      <c r="H122" s="15"/>
      <c r="I122" s="15">
        <f t="shared" si="1"/>
        <v>21.821339999999999</v>
      </c>
    </row>
    <row r="123" spans="1:9" x14ac:dyDescent="0.25">
      <c r="A123" s="6" t="s">
        <v>220</v>
      </c>
      <c r="B123" s="6" t="s">
        <v>416</v>
      </c>
      <c r="C123" s="6">
        <v>1</v>
      </c>
      <c r="D123" s="15">
        <v>17.66104</v>
      </c>
      <c r="E123" s="15">
        <v>17.976700000000001</v>
      </c>
      <c r="F123" s="15">
        <v>18.31765</v>
      </c>
      <c r="G123" s="15">
        <v>17.936769999999999</v>
      </c>
      <c r="H123" s="15">
        <v>17.387239999999998</v>
      </c>
      <c r="I123" s="15">
        <f t="shared" si="1"/>
        <v>17.855880000000003</v>
      </c>
    </row>
    <row r="124" spans="1:9" x14ac:dyDescent="0.25">
      <c r="A124" s="6" t="s">
        <v>112</v>
      </c>
      <c r="B124" s="6" t="s">
        <v>175</v>
      </c>
      <c r="C124" s="6">
        <v>1</v>
      </c>
      <c r="D124" s="15">
        <v>31.350819999999999</v>
      </c>
      <c r="E124" s="15">
        <v>30.266290000000001</v>
      </c>
      <c r="F124" s="15">
        <v>28.988240000000001</v>
      </c>
      <c r="G124" s="15">
        <v>29.08352</v>
      </c>
      <c r="H124" s="15"/>
      <c r="I124" s="15">
        <f t="shared" si="1"/>
        <v>29.922217500000002</v>
      </c>
    </row>
    <row r="125" spans="1:9" x14ac:dyDescent="0.25">
      <c r="A125" s="6" t="s">
        <v>240</v>
      </c>
      <c r="B125" s="6" t="s">
        <v>369</v>
      </c>
      <c r="C125" s="6">
        <v>1</v>
      </c>
      <c r="D125" s="15"/>
      <c r="E125" s="15"/>
      <c r="F125" s="15">
        <v>35.521650000000001</v>
      </c>
      <c r="G125" s="15"/>
      <c r="H125" s="15"/>
      <c r="I125" s="15">
        <f t="shared" si="1"/>
        <v>35.521650000000001</v>
      </c>
    </row>
    <row r="126" spans="1:9" x14ac:dyDescent="0.25">
      <c r="A126" s="6" t="s">
        <v>260</v>
      </c>
      <c r="B126" s="6" t="s">
        <v>63</v>
      </c>
      <c r="C126" s="6">
        <v>1</v>
      </c>
      <c r="D126" s="15">
        <v>10.192449999999999</v>
      </c>
      <c r="E126" s="15"/>
      <c r="F126" s="15"/>
      <c r="G126" s="15">
        <v>10.18051</v>
      </c>
      <c r="H126" s="15"/>
      <c r="I126" s="15">
        <f t="shared" si="1"/>
        <v>10.18648</v>
      </c>
    </row>
    <row r="127" spans="1:9" x14ac:dyDescent="0.25">
      <c r="A127" s="6" t="s">
        <v>298</v>
      </c>
      <c r="B127" s="6" t="s">
        <v>350</v>
      </c>
      <c r="C127" s="6">
        <v>2</v>
      </c>
      <c r="D127" s="15">
        <v>13.441190000000001</v>
      </c>
      <c r="E127" s="15">
        <v>13.899430000000001</v>
      </c>
      <c r="F127" s="15">
        <v>13.53647</v>
      </c>
      <c r="G127" s="15"/>
      <c r="H127" s="15"/>
      <c r="I127" s="15">
        <f t="shared" si="1"/>
        <v>13.625696666666668</v>
      </c>
    </row>
    <row r="128" spans="1:9" x14ac:dyDescent="0.25">
      <c r="A128" s="6" t="s">
        <v>102</v>
      </c>
      <c r="B128" s="6" t="s">
        <v>266</v>
      </c>
      <c r="C128" s="6">
        <v>1</v>
      </c>
      <c r="D128" s="15">
        <v>13.406750000000001</v>
      </c>
      <c r="E128" s="15">
        <v>13.306190000000001</v>
      </c>
      <c r="F128" s="15">
        <v>12.7774</v>
      </c>
      <c r="G128" s="15">
        <v>12.35346</v>
      </c>
      <c r="H128" s="15"/>
      <c r="I128" s="15">
        <f t="shared" si="1"/>
        <v>12.96095</v>
      </c>
    </row>
    <row r="129" spans="1:9" x14ac:dyDescent="0.25">
      <c r="A129" s="6" t="s">
        <v>168</v>
      </c>
      <c r="B129" s="6" t="s">
        <v>127</v>
      </c>
      <c r="C129" s="6">
        <v>1</v>
      </c>
      <c r="D129" s="15">
        <v>23.763480000000001</v>
      </c>
      <c r="E129" s="15">
        <v>23.998190000000001</v>
      </c>
      <c r="F129" s="15">
        <v>23.847149999999999</v>
      </c>
      <c r="G129" s="15">
        <v>24.728159999999999</v>
      </c>
      <c r="H129" s="15">
        <v>24.453220000000002</v>
      </c>
      <c r="I129" s="15">
        <f t="shared" si="1"/>
        <v>24.158040000000003</v>
      </c>
    </row>
    <row r="130" spans="1:9" x14ac:dyDescent="0.25">
      <c r="A130" s="6" t="s">
        <v>276</v>
      </c>
      <c r="B130" s="6" t="s">
        <v>273</v>
      </c>
      <c r="C130" s="6">
        <v>2</v>
      </c>
      <c r="D130" s="15">
        <v>11.209580000000001</v>
      </c>
      <c r="E130" s="15">
        <v>11.62677</v>
      </c>
      <c r="F130" s="15">
        <v>11.627599999999999</v>
      </c>
      <c r="G130" s="15">
        <v>11.77467</v>
      </c>
      <c r="H130" s="15">
        <v>12.1676</v>
      </c>
      <c r="I130" s="15">
        <f t="shared" ref="I130:I171" si="2">AVERAGE(D130:H130)</f>
        <v>11.681244000000001</v>
      </c>
    </row>
    <row r="131" spans="1:9" x14ac:dyDescent="0.25">
      <c r="A131" s="6" t="s">
        <v>103</v>
      </c>
      <c r="B131" s="6" t="s">
        <v>206</v>
      </c>
      <c r="C131" s="6">
        <v>1</v>
      </c>
      <c r="D131" s="15"/>
      <c r="E131" s="15">
        <v>18.907039999999999</v>
      </c>
      <c r="F131" s="15">
        <v>19.327590000000001</v>
      </c>
      <c r="G131" s="15">
        <v>19.334810000000001</v>
      </c>
      <c r="H131" s="15"/>
      <c r="I131" s="15">
        <f t="shared" si="2"/>
        <v>19.189813333333333</v>
      </c>
    </row>
    <row r="132" spans="1:9" x14ac:dyDescent="0.25">
      <c r="A132" s="6" t="s">
        <v>69</v>
      </c>
      <c r="B132" s="6" t="s">
        <v>91</v>
      </c>
      <c r="C132" s="6">
        <v>1</v>
      </c>
      <c r="D132" s="15">
        <v>19.808019999999999</v>
      </c>
      <c r="E132" s="15">
        <v>20.143750000000001</v>
      </c>
      <c r="F132" s="15">
        <v>20.618690000000001</v>
      </c>
      <c r="G132" s="15">
        <v>21.25883</v>
      </c>
      <c r="H132" s="15"/>
      <c r="I132" s="15">
        <f t="shared" si="2"/>
        <v>20.4573225</v>
      </c>
    </row>
    <row r="133" spans="1:9" x14ac:dyDescent="0.25">
      <c r="A133" s="6" t="s">
        <v>1</v>
      </c>
      <c r="B133" s="6" t="s">
        <v>388</v>
      </c>
      <c r="C133" s="6">
        <v>1</v>
      </c>
      <c r="D133" s="15">
        <v>58.248710000000003</v>
      </c>
      <c r="E133" s="15">
        <v>58.343170000000001</v>
      </c>
      <c r="F133" s="15">
        <v>58.45684</v>
      </c>
      <c r="G133" s="15">
        <v>57.859380000000002</v>
      </c>
      <c r="H133" s="15">
        <v>59.508589999999998</v>
      </c>
      <c r="I133" s="15">
        <f t="shared" si="2"/>
        <v>58.483338000000003</v>
      </c>
    </row>
    <row r="134" spans="1:9" x14ac:dyDescent="0.25">
      <c r="A134" s="6" t="s">
        <v>144</v>
      </c>
      <c r="B134" s="6" t="s">
        <v>307</v>
      </c>
      <c r="C134" s="6">
        <v>1</v>
      </c>
      <c r="D134" s="15">
        <v>10.75887</v>
      </c>
      <c r="E134" s="15">
        <v>10.895390000000001</v>
      </c>
      <c r="F134" s="15">
        <v>11.701280000000001</v>
      </c>
      <c r="G134" s="15">
        <v>12.226749999999999</v>
      </c>
      <c r="H134" s="15">
        <v>13.81495</v>
      </c>
      <c r="I134" s="15">
        <f t="shared" si="2"/>
        <v>11.879448</v>
      </c>
    </row>
    <row r="135" spans="1:9" x14ac:dyDescent="0.25">
      <c r="A135" s="6" t="s">
        <v>356</v>
      </c>
      <c r="B135" s="6" t="s">
        <v>242</v>
      </c>
      <c r="C135" s="6">
        <v>1</v>
      </c>
      <c r="D135" s="15">
        <v>32.230449999999998</v>
      </c>
      <c r="E135" s="15">
        <v>32.090040000000002</v>
      </c>
      <c r="F135" s="15">
        <v>31.742989999999999</v>
      </c>
      <c r="G135" s="15">
        <v>32.812730000000002</v>
      </c>
      <c r="H135" s="15">
        <v>36.318170000000002</v>
      </c>
      <c r="I135" s="15">
        <f t="shared" si="2"/>
        <v>33.038876000000002</v>
      </c>
    </row>
    <row r="136" spans="1:9" x14ac:dyDescent="0.25">
      <c r="A136" s="6" t="s">
        <v>165</v>
      </c>
      <c r="B136" s="6" t="s">
        <v>382</v>
      </c>
      <c r="C136" s="6">
        <v>2</v>
      </c>
      <c r="D136" s="15"/>
      <c r="E136" s="15"/>
      <c r="F136" s="15">
        <v>15.0593</v>
      </c>
      <c r="G136" s="15">
        <v>14.694279999999999</v>
      </c>
      <c r="H136" s="15"/>
      <c r="I136" s="15">
        <f t="shared" si="2"/>
        <v>14.87679</v>
      </c>
    </row>
    <row r="137" spans="1:9" x14ac:dyDescent="0.25">
      <c r="A137" s="6" t="s">
        <v>265</v>
      </c>
      <c r="B137" s="6" t="s">
        <v>391</v>
      </c>
      <c r="C137" s="6">
        <v>1</v>
      </c>
      <c r="D137" s="15">
        <v>20.318989999999999</v>
      </c>
      <c r="E137" s="15">
        <v>25.730930000000001</v>
      </c>
      <c r="F137" s="15">
        <v>25.153210000000001</v>
      </c>
      <c r="G137" s="15">
        <v>25.77788</v>
      </c>
      <c r="H137" s="15">
        <v>25.41046</v>
      </c>
      <c r="I137" s="15">
        <f t="shared" si="2"/>
        <v>24.478293999999998</v>
      </c>
    </row>
    <row r="138" spans="1:9" x14ac:dyDescent="0.25">
      <c r="A138" s="6" t="s">
        <v>353</v>
      </c>
      <c r="B138" s="6" t="s">
        <v>87</v>
      </c>
      <c r="C138" s="6">
        <v>1</v>
      </c>
      <c r="D138" s="15"/>
      <c r="E138" s="15">
        <v>33.750419999999998</v>
      </c>
      <c r="F138" s="15">
        <v>37.33182</v>
      </c>
      <c r="G138" s="15">
        <v>39.438209999999998</v>
      </c>
      <c r="H138" s="15">
        <v>27.522459999999999</v>
      </c>
      <c r="I138" s="15">
        <f t="shared" si="2"/>
        <v>34.510727500000002</v>
      </c>
    </row>
    <row r="139" spans="1:9" x14ac:dyDescent="0.25">
      <c r="A139" s="6" t="s">
        <v>110</v>
      </c>
      <c r="B139" s="6" t="s">
        <v>248</v>
      </c>
      <c r="C139" s="6">
        <v>1</v>
      </c>
      <c r="D139" s="15"/>
      <c r="E139" s="15">
        <v>29.694410000000001</v>
      </c>
      <c r="F139" s="15">
        <v>28.260870000000001</v>
      </c>
      <c r="G139" s="15">
        <v>28.27102</v>
      </c>
      <c r="H139" s="15">
        <v>26.894729999999999</v>
      </c>
      <c r="I139" s="15">
        <f t="shared" si="2"/>
        <v>28.280257500000001</v>
      </c>
    </row>
    <row r="140" spans="1:9" x14ac:dyDescent="0.25">
      <c r="A140" s="6" t="s">
        <v>90</v>
      </c>
      <c r="B140" s="6" t="s">
        <v>329</v>
      </c>
      <c r="C140" s="6">
        <v>2</v>
      </c>
      <c r="D140" s="15"/>
      <c r="E140" s="15"/>
      <c r="F140" s="15"/>
      <c r="G140" s="15"/>
      <c r="H140" s="15">
        <v>6.9306099999999997</v>
      </c>
      <c r="I140" s="15">
        <f t="shared" si="2"/>
        <v>6.9306099999999997</v>
      </c>
    </row>
    <row r="141" spans="1:9" x14ac:dyDescent="0.25">
      <c r="A141" s="6" t="s">
        <v>70</v>
      </c>
      <c r="B141" s="6" t="s">
        <v>169</v>
      </c>
      <c r="C141" s="6">
        <v>1</v>
      </c>
      <c r="D141" s="15">
        <v>15.7097</v>
      </c>
      <c r="E141" s="15">
        <v>15.242929999999999</v>
      </c>
      <c r="F141" s="15">
        <v>14.5183</v>
      </c>
      <c r="G141" s="15">
        <v>14.28392</v>
      </c>
      <c r="H141" s="15">
        <v>14.2927</v>
      </c>
      <c r="I141" s="15">
        <f t="shared" si="2"/>
        <v>14.80951</v>
      </c>
    </row>
    <row r="142" spans="1:9" x14ac:dyDescent="0.25">
      <c r="A142" s="6" t="s">
        <v>113</v>
      </c>
      <c r="B142" s="6" t="s">
        <v>46</v>
      </c>
      <c r="C142" s="6">
        <v>1</v>
      </c>
      <c r="D142" s="15"/>
      <c r="E142" s="15">
        <v>46.75029</v>
      </c>
      <c r="F142" s="15"/>
      <c r="G142" s="15"/>
      <c r="H142" s="15"/>
      <c r="I142" s="15">
        <f t="shared" si="2"/>
        <v>46.75029</v>
      </c>
    </row>
    <row r="143" spans="1:9" x14ac:dyDescent="0.25">
      <c r="A143" s="6" t="s">
        <v>79</v>
      </c>
      <c r="B143" s="6" t="s">
        <v>36</v>
      </c>
      <c r="C143" s="6">
        <v>1</v>
      </c>
      <c r="D143" s="15">
        <v>32.725810000000003</v>
      </c>
      <c r="E143" s="15">
        <v>38.776440000000001</v>
      </c>
      <c r="F143" s="15">
        <v>32.150179999999999</v>
      </c>
      <c r="G143" s="15">
        <v>31.15842</v>
      </c>
      <c r="H143" s="15"/>
      <c r="I143" s="15">
        <f t="shared" si="2"/>
        <v>33.702712500000004</v>
      </c>
    </row>
    <row r="144" spans="1:9" x14ac:dyDescent="0.25">
      <c r="A144" s="6" t="s">
        <v>74</v>
      </c>
      <c r="B144" s="6" t="s">
        <v>357</v>
      </c>
      <c r="C144" s="6">
        <v>1</v>
      </c>
      <c r="D144" s="15">
        <v>13.393879999999999</v>
      </c>
      <c r="E144" s="15">
        <v>13.331049999999999</v>
      </c>
      <c r="F144" s="15">
        <v>13.35066</v>
      </c>
      <c r="G144" s="15">
        <v>12.92371</v>
      </c>
      <c r="H144" s="15">
        <v>13.39335</v>
      </c>
      <c r="I144" s="15">
        <f t="shared" si="2"/>
        <v>13.27853</v>
      </c>
    </row>
    <row r="145" spans="1:9" x14ac:dyDescent="0.25">
      <c r="A145" s="6" t="s">
        <v>319</v>
      </c>
      <c r="B145" s="6" t="s">
        <v>321</v>
      </c>
      <c r="C145" s="6">
        <v>1</v>
      </c>
      <c r="D145" s="15">
        <v>15.23635</v>
      </c>
      <c r="E145" s="15">
        <v>15.24933</v>
      </c>
      <c r="F145" s="15">
        <v>15.2188</v>
      </c>
      <c r="G145" s="15">
        <v>15.53919</v>
      </c>
      <c r="H145" s="15"/>
      <c r="I145" s="15">
        <f t="shared" si="2"/>
        <v>15.3109175</v>
      </c>
    </row>
    <row r="146" spans="1:9" x14ac:dyDescent="0.25">
      <c r="A146" s="6" t="s">
        <v>140</v>
      </c>
      <c r="B146" s="6" t="s">
        <v>136</v>
      </c>
      <c r="C146" s="6">
        <v>2</v>
      </c>
      <c r="D146" s="15">
        <v>16.74887</v>
      </c>
      <c r="E146" s="15">
        <v>16.904620000000001</v>
      </c>
      <c r="F146" s="15">
        <v>13.80157</v>
      </c>
      <c r="G146" s="15"/>
      <c r="H146" s="15"/>
      <c r="I146" s="15">
        <f t="shared" si="2"/>
        <v>15.818353333333334</v>
      </c>
    </row>
    <row r="147" spans="1:9" x14ac:dyDescent="0.25">
      <c r="A147" s="6" t="s">
        <v>60</v>
      </c>
      <c r="B147" s="6" t="s">
        <v>215</v>
      </c>
      <c r="C147" s="6">
        <v>2</v>
      </c>
      <c r="D147" s="15">
        <v>11.93004</v>
      </c>
      <c r="E147" s="15">
        <v>12.09754</v>
      </c>
      <c r="F147" s="15">
        <v>12.3537</v>
      </c>
      <c r="G147" s="15">
        <v>12.23325</v>
      </c>
      <c r="H147" s="15"/>
      <c r="I147" s="15">
        <f t="shared" si="2"/>
        <v>12.153632500000001</v>
      </c>
    </row>
    <row r="148" spans="1:9" x14ac:dyDescent="0.25">
      <c r="A148" s="6" t="s">
        <v>337</v>
      </c>
      <c r="B148" s="6" t="s">
        <v>414</v>
      </c>
      <c r="C148" s="6">
        <v>1</v>
      </c>
      <c r="D148" s="15">
        <v>28.03276</v>
      </c>
      <c r="E148" s="15">
        <v>27.582719999999998</v>
      </c>
      <c r="F148" s="15">
        <v>27.273849999999999</v>
      </c>
      <c r="G148" s="15">
        <v>26.596209999999999</v>
      </c>
      <c r="H148" s="15"/>
      <c r="I148" s="15">
        <f t="shared" si="2"/>
        <v>27.371385</v>
      </c>
    </row>
    <row r="149" spans="1:9" x14ac:dyDescent="0.25">
      <c r="A149" s="6" t="s">
        <v>27</v>
      </c>
      <c r="B149" s="6" t="s">
        <v>304</v>
      </c>
      <c r="C149" s="6">
        <v>1</v>
      </c>
      <c r="D149" s="15">
        <v>13.31118</v>
      </c>
      <c r="E149" s="15">
        <v>13.72171</v>
      </c>
      <c r="F149" s="15">
        <v>13.98602</v>
      </c>
      <c r="G149" s="15">
        <v>14.03261</v>
      </c>
      <c r="H149" s="15">
        <v>14.48826</v>
      </c>
      <c r="I149" s="15">
        <f t="shared" si="2"/>
        <v>13.907956000000002</v>
      </c>
    </row>
    <row r="150" spans="1:9" x14ac:dyDescent="0.25">
      <c r="A150" s="6" t="s">
        <v>39</v>
      </c>
      <c r="B150" s="6" t="s">
        <v>190</v>
      </c>
      <c r="C150" s="6">
        <v>1</v>
      </c>
      <c r="D150" s="15">
        <v>9.2877200000000002</v>
      </c>
      <c r="E150" s="15"/>
      <c r="F150" s="15"/>
      <c r="G150" s="15"/>
      <c r="H150" s="15">
        <v>17.692309999999999</v>
      </c>
      <c r="I150" s="15">
        <f t="shared" si="2"/>
        <v>13.490015</v>
      </c>
    </row>
    <row r="151" spans="1:9" x14ac:dyDescent="0.25">
      <c r="A151" s="6" t="s">
        <v>187</v>
      </c>
      <c r="B151" s="6" t="s">
        <v>314</v>
      </c>
      <c r="C151" s="6">
        <v>1</v>
      </c>
      <c r="D151" s="15">
        <v>56.166020000000003</v>
      </c>
      <c r="E151" s="15">
        <v>55.541789999999999</v>
      </c>
      <c r="F151" s="15">
        <v>56.887880000000003</v>
      </c>
      <c r="G151" s="15"/>
      <c r="H151" s="15"/>
      <c r="I151" s="15">
        <f t="shared" si="2"/>
        <v>56.198563333333333</v>
      </c>
    </row>
    <row r="152" spans="1:9" x14ac:dyDescent="0.25">
      <c r="A152" s="6" t="s">
        <v>238</v>
      </c>
      <c r="B152" s="6" t="s">
        <v>339</v>
      </c>
      <c r="C152" s="6">
        <v>1</v>
      </c>
      <c r="D152" s="15">
        <v>41.13664</v>
      </c>
      <c r="E152" s="15">
        <v>44.20973</v>
      </c>
      <c r="F152" s="15">
        <v>41.39676</v>
      </c>
      <c r="G152" s="15">
        <v>40.126130000000003</v>
      </c>
      <c r="H152" s="15">
        <v>40.145040000000002</v>
      </c>
      <c r="I152" s="15">
        <f t="shared" si="2"/>
        <v>41.402859999999997</v>
      </c>
    </row>
    <row r="153" spans="1:9" x14ac:dyDescent="0.25">
      <c r="A153" s="6" t="s">
        <v>349</v>
      </c>
      <c r="B153" s="6" t="s">
        <v>133</v>
      </c>
      <c r="C153" s="6">
        <v>1</v>
      </c>
      <c r="D153" s="15">
        <v>15.3927</v>
      </c>
      <c r="E153" s="15">
        <v>16.882459999999998</v>
      </c>
      <c r="F153" s="15">
        <v>16.657910000000001</v>
      </c>
      <c r="G153" s="15">
        <v>16.888089999999998</v>
      </c>
      <c r="H153" s="15">
        <v>16.638439999999999</v>
      </c>
      <c r="I153" s="15">
        <f t="shared" si="2"/>
        <v>16.49192</v>
      </c>
    </row>
    <row r="154" spans="1:9" x14ac:dyDescent="0.25">
      <c r="A154" s="6" t="s">
        <v>379</v>
      </c>
      <c r="B154" s="6" t="s">
        <v>380</v>
      </c>
      <c r="C154" s="6">
        <v>1</v>
      </c>
      <c r="D154" s="15">
        <v>22.358899999999998</v>
      </c>
      <c r="E154" s="15">
        <v>22.289860000000001</v>
      </c>
      <c r="F154" s="15">
        <v>22.191590000000001</v>
      </c>
      <c r="G154" s="15">
        <v>22.300509999999999</v>
      </c>
      <c r="H154" s="15"/>
      <c r="I154" s="15">
        <f t="shared" si="2"/>
        <v>22.285215000000001</v>
      </c>
    </row>
    <row r="155" spans="1:9" x14ac:dyDescent="0.25">
      <c r="A155" s="6" t="s">
        <v>129</v>
      </c>
      <c r="B155" s="6" t="s">
        <v>332</v>
      </c>
      <c r="C155" s="6">
        <v>1</v>
      </c>
      <c r="D155" s="15"/>
      <c r="E155" s="15"/>
      <c r="F155" s="15"/>
      <c r="G155" s="15">
        <v>27.65483</v>
      </c>
      <c r="H155" s="15">
        <v>26.94886</v>
      </c>
      <c r="I155" s="15">
        <f t="shared" si="2"/>
        <v>27.301845</v>
      </c>
    </row>
    <row r="156" spans="1:9" x14ac:dyDescent="0.25">
      <c r="A156" s="6" t="s">
        <v>217</v>
      </c>
      <c r="B156" s="6" t="s">
        <v>419</v>
      </c>
      <c r="C156" s="6">
        <v>1</v>
      </c>
      <c r="D156" s="15">
        <v>21.858059999999998</v>
      </c>
      <c r="E156" s="15">
        <v>21.633120000000002</v>
      </c>
      <c r="F156" s="15"/>
      <c r="G156" s="15"/>
      <c r="H156" s="15"/>
      <c r="I156" s="15">
        <f t="shared" si="2"/>
        <v>21.74559</v>
      </c>
    </row>
    <row r="157" spans="1:9" x14ac:dyDescent="0.25">
      <c r="A157" s="6" t="s">
        <v>123</v>
      </c>
      <c r="B157" s="6" t="s">
        <v>198</v>
      </c>
      <c r="C157" s="6">
        <v>1</v>
      </c>
      <c r="D157" s="15">
        <v>16.544699999999999</v>
      </c>
      <c r="E157" s="15">
        <v>15.79669</v>
      </c>
      <c r="F157" s="15">
        <v>16.183669999999999</v>
      </c>
      <c r="G157" s="15">
        <v>16.571850000000001</v>
      </c>
      <c r="H157" s="15">
        <v>16.871680000000001</v>
      </c>
      <c r="I157" s="15">
        <f t="shared" si="2"/>
        <v>16.393718</v>
      </c>
    </row>
    <row r="158" spans="1:9" x14ac:dyDescent="0.25">
      <c r="A158" s="6" t="s">
        <v>227</v>
      </c>
      <c r="B158" s="6" t="s">
        <v>250</v>
      </c>
      <c r="C158" s="6">
        <v>1</v>
      </c>
      <c r="D158" s="15">
        <v>19.327549999999999</v>
      </c>
      <c r="E158" s="15">
        <v>18.40513</v>
      </c>
      <c r="F158" s="15"/>
      <c r="G158" s="15">
        <v>16.977820000000001</v>
      </c>
      <c r="H158" s="15"/>
      <c r="I158" s="15">
        <f t="shared" si="2"/>
        <v>18.236833333333333</v>
      </c>
    </row>
    <row r="159" spans="1:9" x14ac:dyDescent="0.25">
      <c r="A159" s="6" t="s">
        <v>255</v>
      </c>
      <c r="B159" s="6" t="s">
        <v>308</v>
      </c>
      <c r="C159" s="6">
        <v>1</v>
      </c>
      <c r="D159" s="15"/>
      <c r="E159" s="15">
        <v>12.71795</v>
      </c>
      <c r="F159" s="15">
        <v>17.19481</v>
      </c>
      <c r="G159" s="15"/>
      <c r="H159" s="15">
        <v>15.57647</v>
      </c>
      <c r="I159" s="15">
        <f t="shared" si="2"/>
        <v>15.163076666666667</v>
      </c>
    </row>
    <row r="160" spans="1:9" x14ac:dyDescent="0.25">
      <c r="A160" s="6" t="s">
        <v>371</v>
      </c>
      <c r="B160" s="6" t="s">
        <v>21</v>
      </c>
      <c r="C160" s="6">
        <v>1</v>
      </c>
      <c r="D160" s="15">
        <v>43.060310000000001</v>
      </c>
      <c r="E160" s="15"/>
      <c r="F160" s="15">
        <v>41.766730000000003</v>
      </c>
      <c r="G160" s="15">
        <v>47.152839999999998</v>
      </c>
      <c r="H160" s="15">
        <v>50.633040000000001</v>
      </c>
      <c r="I160" s="15">
        <f t="shared" si="2"/>
        <v>45.653230000000001</v>
      </c>
    </row>
    <row r="161" spans="1:9" x14ac:dyDescent="0.25">
      <c r="A161" s="6" t="s">
        <v>417</v>
      </c>
      <c r="B161" s="6" t="s">
        <v>194</v>
      </c>
      <c r="C161" s="6">
        <v>1</v>
      </c>
      <c r="D161" s="15"/>
      <c r="E161" s="15">
        <v>42.916800000000002</v>
      </c>
      <c r="F161" s="15">
        <v>42.720619999999997</v>
      </c>
      <c r="G161" s="15">
        <v>42.659109999999998</v>
      </c>
      <c r="H161" s="15"/>
      <c r="I161" s="15">
        <f t="shared" si="2"/>
        <v>42.765509999999999</v>
      </c>
    </row>
    <row r="162" spans="1:9" x14ac:dyDescent="0.25">
      <c r="A162" s="6" t="s">
        <v>185</v>
      </c>
      <c r="B162" s="6" t="s">
        <v>158</v>
      </c>
      <c r="C162" s="6">
        <v>1</v>
      </c>
      <c r="D162" s="15"/>
      <c r="E162" s="15">
        <v>12.38447</v>
      </c>
      <c r="F162" s="15">
        <v>12.758380000000001</v>
      </c>
      <c r="G162" s="15">
        <v>12.994529999999999</v>
      </c>
      <c r="H162" s="15">
        <v>12.98011</v>
      </c>
      <c r="I162" s="15">
        <f t="shared" si="2"/>
        <v>12.779372500000001</v>
      </c>
    </row>
    <row r="163" spans="1:9" x14ac:dyDescent="0.25">
      <c r="A163" s="6" t="s">
        <v>402</v>
      </c>
      <c r="B163" s="6" t="s">
        <v>218</v>
      </c>
      <c r="C163" s="6">
        <v>1</v>
      </c>
      <c r="D163" s="15">
        <v>11.46753</v>
      </c>
      <c r="E163" s="15">
        <v>11.760529999999999</v>
      </c>
      <c r="F163" s="15">
        <v>11.13129</v>
      </c>
      <c r="G163" s="15">
        <v>11.019299999999999</v>
      </c>
      <c r="H163" s="15"/>
      <c r="I163" s="15">
        <f t="shared" si="2"/>
        <v>11.3446625</v>
      </c>
    </row>
    <row r="164" spans="1:9" x14ac:dyDescent="0.25">
      <c r="A164" s="6" t="s">
        <v>177</v>
      </c>
      <c r="B164" s="6" t="s">
        <v>15</v>
      </c>
      <c r="C164" s="6">
        <v>2</v>
      </c>
      <c r="D164" s="15">
        <v>14.53749</v>
      </c>
      <c r="E164" s="15">
        <v>14.457229999999999</v>
      </c>
      <c r="F164" s="15"/>
      <c r="G164" s="15">
        <v>14.19857</v>
      </c>
      <c r="H164" s="15"/>
      <c r="I164" s="15">
        <f t="shared" si="2"/>
        <v>14.397763333333335</v>
      </c>
    </row>
    <row r="165" spans="1:9" x14ac:dyDescent="0.25">
      <c r="A165" s="6" t="s">
        <v>49</v>
      </c>
      <c r="B165" s="6" t="s">
        <v>285</v>
      </c>
      <c r="C165" s="6">
        <v>1</v>
      </c>
      <c r="D165" s="15">
        <v>18.12079</v>
      </c>
      <c r="E165" s="15">
        <v>19.03192</v>
      </c>
      <c r="F165" s="15">
        <v>20.424430000000001</v>
      </c>
      <c r="G165" s="15">
        <v>21.15014</v>
      </c>
      <c r="H165" s="15">
        <v>21.506640000000001</v>
      </c>
      <c r="I165" s="15">
        <f t="shared" si="2"/>
        <v>20.046784000000002</v>
      </c>
    </row>
    <row r="166" spans="1:9" x14ac:dyDescent="0.25">
      <c r="A166" s="6" t="s">
        <v>8</v>
      </c>
      <c r="B166" s="6" t="s">
        <v>196</v>
      </c>
      <c r="C166" s="6">
        <v>1</v>
      </c>
      <c r="D166" s="15">
        <v>15.685750000000001</v>
      </c>
      <c r="E166" s="15">
        <v>14.896319999999999</v>
      </c>
      <c r="F166" s="15">
        <v>14.51432</v>
      </c>
      <c r="G166" s="15">
        <v>14.393370000000001</v>
      </c>
      <c r="H166" s="15">
        <v>14.392580000000001</v>
      </c>
      <c r="I166" s="15">
        <f t="shared" si="2"/>
        <v>14.776467999999999</v>
      </c>
    </row>
    <row r="167" spans="1:9" x14ac:dyDescent="0.25">
      <c r="A167" s="6" t="s">
        <v>395</v>
      </c>
      <c r="B167" s="6" t="s">
        <v>16</v>
      </c>
      <c r="C167" s="6">
        <v>1</v>
      </c>
      <c r="D167" s="15">
        <v>19.213830000000002</v>
      </c>
      <c r="E167" s="15">
        <v>19.2242</v>
      </c>
      <c r="F167" s="15">
        <v>19.629950000000001</v>
      </c>
      <c r="G167" s="15">
        <v>19.646429999999999</v>
      </c>
      <c r="H167" s="15">
        <v>20.276959999999999</v>
      </c>
      <c r="I167" s="15">
        <f t="shared" si="2"/>
        <v>19.598274</v>
      </c>
    </row>
    <row r="168" spans="1:9" x14ac:dyDescent="0.25">
      <c r="A168" s="6" t="s">
        <v>183</v>
      </c>
      <c r="B168" s="6" t="s">
        <v>97</v>
      </c>
      <c r="C168" s="6">
        <v>1</v>
      </c>
      <c r="D168" s="15"/>
      <c r="E168" s="15">
        <v>26.565069999999999</v>
      </c>
      <c r="F168" s="15"/>
      <c r="G168" s="15"/>
      <c r="H168" s="15"/>
      <c r="I168" s="15">
        <f t="shared" si="2"/>
        <v>26.565069999999999</v>
      </c>
    </row>
    <row r="169" spans="1:9" x14ac:dyDescent="0.25">
      <c r="A169" s="6" t="s">
        <v>30</v>
      </c>
      <c r="B169" s="6" t="s">
        <v>272</v>
      </c>
      <c r="C169" s="6">
        <v>1</v>
      </c>
      <c r="D169" s="15"/>
      <c r="E169" s="15"/>
      <c r="F169" s="15">
        <v>26.930160000000001</v>
      </c>
      <c r="G169" s="15"/>
      <c r="H169" s="15"/>
      <c r="I169" s="15">
        <f t="shared" si="2"/>
        <v>26.930160000000001</v>
      </c>
    </row>
    <row r="170" spans="1:9" x14ac:dyDescent="0.25">
      <c r="A170" s="6" t="s">
        <v>28</v>
      </c>
      <c r="B170" s="6" t="s">
        <v>68</v>
      </c>
      <c r="C170" s="6">
        <v>1</v>
      </c>
      <c r="D170" s="15">
        <v>32.768079999999998</v>
      </c>
      <c r="E170" s="15">
        <v>30.3322</v>
      </c>
      <c r="F170" s="15"/>
      <c r="G170" s="15"/>
      <c r="H170" s="15"/>
      <c r="I170" s="15">
        <f t="shared" si="2"/>
        <v>31.550139999999999</v>
      </c>
    </row>
    <row r="171" spans="1:9" x14ac:dyDescent="0.25">
      <c r="A171" s="6" t="s">
        <v>261</v>
      </c>
      <c r="B171" s="6" t="s">
        <v>274</v>
      </c>
      <c r="C171" s="6">
        <v>1</v>
      </c>
      <c r="D171" s="15">
        <v>41.046900000000001</v>
      </c>
      <c r="E171" s="15">
        <v>42.741810000000001</v>
      </c>
      <c r="F171" s="15">
        <v>43.316609999999997</v>
      </c>
      <c r="G171" s="15">
        <v>42.059959999999997</v>
      </c>
      <c r="H171" s="15"/>
      <c r="I171" s="15">
        <f t="shared" si="2"/>
        <v>42.291319999999999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Summary Statitics </vt:lpstr>
      <vt:lpstr>GDP Per Capita</vt:lpstr>
      <vt:lpstr>Access to Electricity (% pop)</vt:lpstr>
      <vt:lpstr>Undernurishment (% pop)</vt:lpstr>
      <vt:lpstr>Primary School Enrollment (%net</vt:lpstr>
      <vt:lpstr>Secondary School Enrollment (%n</vt:lpstr>
      <vt:lpstr>Tertiary School Enrollment (%g)</vt:lpstr>
      <vt:lpstr>Individuals Using Internet (%)</vt:lpstr>
      <vt:lpstr>Pupil-Teacher Ratio (Primary)</vt:lpstr>
      <vt:lpstr>Pupil-Teacher Ratio (Secondary)</vt:lpstr>
      <vt:lpstr>Pupil-Teacher Ratio (Tertiary)</vt:lpstr>
      <vt:lpstr>Trained Teacher % Primary</vt:lpstr>
      <vt:lpstr>Trained Teacher % Secondary</vt:lpstr>
      <vt:lpstr>Gov. Spending on Edu (% of GDP)</vt:lpstr>
      <vt:lpstr>Literacy Rates (Age 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Stoel, Dale Dale Dr.</dc:creator>
  <cp:lastModifiedBy>Yilong Tan</cp:lastModifiedBy>
  <dcterms:created xsi:type="dcterms:W3CDTF">2021-03-30T15:44:42Z</dcterms:created>
  <dcterms:modified xsi:type="dcterms:W3CDTF">2023-03-20T21:34:49Z</dcterms:modified>
</cp:coreProperties>
</file>