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自编码\实验结果\"/>
    </mc:Choice>
  </mc:AlternateContent>
  <xr:revisionPtr revIDLastSave="0" documentId="13_ncr:1_{9E3AAA48-2FE9-4625-902F-A3D0CE6BED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8" i="1" l="1"/>
  <c r="Q48" i="1" s="1"/>
  <c r="R48" i="1" s="1"/>
  <c r="F48" i="1"/>
  <c r="G48" i="1" s="1"/>
  <c r="O47" i="1"/>
  <c r="Q47" i="1" s="1"/>
  <c r="R47" i="1" s="1"/>
  <c r="F47" i="1"/>
  <c r="G47" i="1" s="1"/>
  <c r="O46" i="1"/>
  <c r="Q46" i="1" s="1"/>
  <c r="R46" i="1" s="1"/>
  <c r="F46" i="1"/>
  <c r="G46" i="1" s="1"/>
  <c r="O45" i="1"/>
  <c r="Q45" i="1" s="1"/>
  <c r="R45" i="1" s="1"/>
  <c r="F45" i="1"/>
  <c r="G45" i="1" s="1"/>
  <c r="O44" i="1"/>
  <c r="Q44" i="1" s="1"/>
  <c r="R44" i="1" s="1"/>
  <c r="F44" i="1"/>
  <c r="G44" i="1" s="1"/>
  <c r="O43" i="1"/>
  <c r="Q43" i="1" s="1"/>
  <c r="R43" i="1" s="1"/>
  <c r="F43" i="1"/>
  <c r="G43" i="1" s="1"/>
  <c r="O42" i="1"/>
  <c r="Q42" i="1" s="1"/>
  <c r="R42" i="1" s="1"/>
  <c r="F42" i="1"/>
  <c r="G42" i="1" s="1"/>
  <c r="O41" i="1"/>
  <c r="Q41" i="1" s="1"/>
  <c r="R41" i="1" s="1"/>
  <c r="F41" i="1"/>
  <c r="G41" i="1" s="1"/>
  <c r="O40" i="1"/>
  <c r="Q40" i="1" s="1"/>
  <c r="R40" i="1" s="1"/>
  <c r="F40" i="1"/>
  <c r="G40" i="1" s="1"/>
  <c r="O39" i="1"/>
  <c r="Q39" i="1" s="1"/>
  <c r="R39" i="1" s="1"/>
  <c r="F39" i="1"/>
  <c r="G39" i="1" s="1"/>
  <c r="O38" i="1"/>
  <c r="Q38" i="1" s="1"/>
  <c r="R38" i="1" s="1"/>
  <c r="F38" i="1"/>
  <c r="G38" i="1" s="1"/>
  <c r="O37" i="1"/>
  <c r="Q37" i="1" s="1"/>
  <c r="R37" i="1" s="1"/>
  <c r="F37" i="1"/>
  <c r="G37" i="1" s="1"/>
  <c r="O36" i="1"/>
  <c r="Q36" i="1" s="1"/>
  <c r="R36" i="1" s="1"/>
  <c r="F36" i="1"/>
  <c r="G36" i="1" s="1"/>
  <c r="O35" i="1"/>
  <c r="Q35" i="1" s="1"/>
  <c r="R35" i="1" s="1"/>
  <c r="F35" i="1"/>
  <c r="G35" i="1" s="1"/>
  <c r="O34" i="1"/>
  <c r="Q34" i="1" s="1"/>
  <c r="R34" i="1" s="1"/>
  <c r="F34" i="1"/>
  <c r="G34" i="1" s="1"/>
  <c r="O33" i="1"/>
  <c r="Q33" i="1" s="1"/>
  <c r="R33" i="1" s="1"/>
  <c r="F33" i="1"/>
  <c r="G33" i="1" s="1"/>
  <c r="O32" i="1"/>
  <c r="Q32" i="1" s="1"/>
  <c r="R32" i="1" s="1"/>
  <c r="F32" i="1"/>
  <c r="G32" i="1" s="1"/>
  <c r="O31" i="1"/>
  <c r="Q31" i="1" s="1"/>
  <c r="R31" i="1" s="1"/>
  <c r="F31" i="1"/>
  <c r="G31" i="1" s="1"/>
  <c r="O30" i="1"/>
  <c r="Q30" i="1" s="1"/>
  <c r="R30" i="1" s="1"/>
  <c r="F30" i="1"/>
  <c r="G30" i="1" s="1"/>
  <c r="O29" i="1"/>
  <c r="Q29" i="1" s="1"/>
  <c r="R29" i="1" s="1"/>
  <c r="F29" i="1"/>
  <c r="G29" i="1" s="1"/>
  <c r="O4" i="1"/>
  <c r="Q4" i="1" s="1"/>
  <c r="O5" i="1"/>
  <c r="Q5" i="1" s="1"/>
  <c r="R5" i="1" s="1"/>
  <c r="O6" i="1"/>
  <c r="Q6" i="1" s="1"/>
  <c r="R6" i="1" s="1"/>
  <c r="O7" i="1"/>
  <c r="Q7" i="1" s="1"/>
  <c r="R7" i="1" s="1"/>
  <c r="O8" i="1"/>
  <c r="Q8" i="1" s="1"/>
  <c r="R8" i="1" s="1"/>
  <c r="O9" i="1"/>
  <c r="Q9" i="1" s="1"/>
  <c r="R9" i="1" s="1"/>
  <c r="O10" i="1"/>
  <c r="Q10" i="1" s="1"/>
  <c r="R10" i="1" s="1"/>
  <c r="O11" i="1"/>
  <c r="Q11" i="1" s="1"/>
  <c r="R11" i="1" s="1"/>
  <c r="O12" i="1"/>
  <c r="Q12" i="1" s="1"/>
  <c r="R12" i="1" s="1"/>
  <c r="O13" i="1"/>
  <c r="Q13" i="1" s="1"/>
  <c r="R13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18" i="1"/>
  <c r="Q18" i="1" s="1"/>
  <c r="R18" i="1" s="1"/>
  <c r="O19" i="1"/>
  <c r="Q19" i="1" s="1"/>
  <c r="R19" i="1" s="1"/>
  <c r="O20" i="1"/>
  <c r="Q20" i="1" s="1"/>
  <c r="R20" i="1" s="1"/>
  <c r="O21" i="1"/>
  <c r="Q21" i="1" s="1"/>
  <c r="R21" i="1" s="1"/>
  <c r="O22" i="1"/>
  <c r="Q22" i="1" s="1"/>
  <c r="R22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O3" i="1"/>
  <c r="Q3" i="1" s="1"/>
  <c r="R3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R4" i="1" l="1"/>
</calcChain>
</file>

<file path=xl/sharedStrings.xml><?xml version="1.0" encoding="utf-8"?>
<sst xmlns="http://schemas.openxmlformats.org/spreadsheetml/2006/main" count="192" uniqueCount="60">
  <si>
    <t>预测值（归一化）</t>
    <phoneticPr fontId="3" type="noConversion"/>
  </si>
  <si>
    <t>实际值（归一化）</t>
    <phoneticPr fontId="3" type="noConversion"/>
  </si>
  <si>
    <t>预测值-实际值</t>
    <phoneticPr fontId="3" type="noConversion"/>
  </si>
  <si>
    <t>差异率</t>
    <phoneticPr fontId="3" type="noConversion"/>
  </si>
  <si>
    <t>反归一化</t>
    <phoneticPr fontId="3" type="noConversion"/>
  </si>
  <si>
    <t>样本库中的最大最小值</t>
    <phoneticPr fontId="3" type="noConversion"/>
  </si>
  <si>
    <t>预测值</t>
    <phoneticPr fontId="3" type="noConversion"/>
  </si>
  <si>
    <t>实际值</t>
    <phoneticPr fontId="3" type="noConversion"/>
  </si>
  <si>
    <t>区域代码</t>
    <phoneticPr fontId="8" type="noConversion"/>
  </si>
  <si>
    <t>区域</t>
    <phoneticPr fontId="8" type="noConversion"/>
  </si>
  <si>
    <t>平顶山市</t>
    <phoneticPr fontId="8" type="noConversion"/>
  </si>
  <si>
    <t>宝丰县</t>
  </si>
  <si>
    <t>叶县</t>
  </si>
  <si>
    <t>鲁山县</t>
  </si>
  <si>
    <t>郏县</t>
  </si>
  <si>
    <t>舞钢市</t>
  </si>
  <si>
    <t>汝州市</t>
    <phoneticPr fontId="8" type="noConversion"/>
  </si>
  <si>
    <t>max</t>
  </si>
  <si>
    <t>min</t>
  </si>
  <si>
    <t>第一组</t>
    <phoneticPr fontId="1" type="noConversion"/>
  </si>
  <si>
    <t>第二组</t>
    <phoneticPr fontId="1" type="noConversion"/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</si>
  <si>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</si>
  <si>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</si>
  <si>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</si>
  <si>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</si>
  <si>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</si>
  <si>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</si>
  <si>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</si>
  <si>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</si>
  <si>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</si>
  <si>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</si>
  <si>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</si>
  <si>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</si>
  <si>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</si>
  <si>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</si>
  <si>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</si>
  <si>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</si>
  <si>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</si>
  <si>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</si>
  <si>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</si>
  <si>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</si>
  <si>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信阳市</t>
    <phoneticPr fontId="8" type="noConversion"/>
  </si>
  <si>
    <t>固始县</t>
    <phoneticPr fontId="8" type="noConversion"/>
  </si>
  <si>
    <t>周口市</t>
    <phoneticPr fontId="8" type="noConversion"/>
  </si>
  <si>
    <t>淮阳区</t>
  </si>
  <si>
    <t>扶沟县</t>
  </si>
  <si>
    <t>西华县</t>
  </si>
  <si>
    <t>商水县</t>
  </si>
  <si>
    <t>沈丘县</t>
  </si>
  <si>
    <t>郸城县</t>
  </si>
  <si>
    <t>项城市</t>
  </si>
  <si>
    <t>驻马店市</t>
    <phoneticPr fontId="8" type="noConversion"/>
  </si>
  <si>
    <t>驿城区</t>
  </si>
  <si>
    <t>西平县</t>
  </si>
  <si>
    <t>上蔡县</t>
  </si>
  <si>
    <t>正阳县</t>
  </si>
  <si>
    <t>汝南县</t>
  </si>
  <si>
    <t>济源市</t>
    <phoneticPr fontId="8" type="noConversion"/>
  </si>
  <si>
    <t>自编码器</t>
    <phoneticPr fontId="1" type="noConversion"/>
  </si>
  <si>
    <t>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</si>
</sst>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76" fontId="6" fillId="2" borderId="0" xfId="0" applyNumberFormat="1" applyFont="1" applyFill="1" applyAlignment="1">
      <alignment horizontal="center" vertical="center"/>
    </xf>
    <xf numFmtId="0" fontId="5" fillId="0" borderId="0" xfId="0" applyFont="1"/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topLeftCell="A19" workbookViewId="0">
      <selection activeCell="J40" sqref="J40"/>
    </sheetView>
  </sheetViews>
  <sheetFormatPr defaultRowHeight="14.25" x14ac:dyDescent="0.2"/>
  <cols>
    <col min="1" max="1" width="9.375" style="1" customWidth="1"/>
    <col min="2" max="2" width="9" style="1"/>
    <col min="3" max="3" width="13" style="1" customWidth="1"/>
    <col min="4" max="4" width="9.375" style="1" customWidth="1"/>
    <col min="5" max="5" width="13.75" style="13" customWidth="1"/>
    <col min="6" max="6" width="13.75" style="6" customWidth="1"/>
    <col min="12" max="12" width="13.125" customWidth="1"/>
  </cols>
  <sheetData>
    <row r="1" spans="1:18" x14ac:dyDescent="0.2">
      <c r="A1" s="1" t="s">
        <v>19</v>
      </c>
      <c r="B1" s="1" t="s">
        <v>58</v>
      </c>
    </row>
    <row r="2" spans="1:18" x14ac:dyDescent="0.2">
      <c r="B2" s="8" t="s">
        <v>8</v>
      </c>
      <c r="C2" s="9" t="s">
        <v>9</v>
      </c>
      <c r="D2" s="2" t="s">
        <v>0</v>
      </c>
      <c r="E2" s="14" t="s">
        <v>1</v>
      </c>
      <c r="F2" s="3" t="s">
        <v>2</v>
      </c>
      <c r="G2" s="4" t="s">
        <v>3</v>
      </c>
      <c r="J2" s="3" t="s">
        <v>4</v>
      </c>
      <c r="K2" s="3" t="s">
        <v>5</v>
      </c>
      <c r="L2" s="1"/>
      <c r="M2" s="1"/>
      <c r="N2" s="1"/>
      <c r="O2" s="2" t="s">
        <v>6</v>
      </c>
      <c r="P2" s="2" t="s">
        <v>7</v>
      </c>
      <c r="Q2" s="3" t="s">
        <v>2</v>
      </c>
      <c r="R2" s="4" t="s">
        <v>3</v>
      </c>
    </row>
    <row r="3" spans="1:18" x14ac:dyDescent="0.2">
      <c r="A3" s="19" t="s">
        <v>21</v>
      </c>
      <c r="B3" s="10" t="s">
        <v>41</v>
      </c>
      <c r="C3" s="12" t="s">
        <v>42</v>
      </c>
      <c r="D3" s="16">
        <v>1.7955541610717773E-2</v>
      </c>
      <c r="E3" s="16">
        <v>2.35108069599816E-2</v>
      </c>
      <c r="F3" s="1">
        <f t="shared" ref="F3:F22" si="0">D3-E3</f>
        <v>-5.5552653492638264E-3</v>
      </c>
      <c r="G3" s="6">
        <f t="shared" ref="G3:G22" si="1">F3/E3</f>
        <v>-0.23628560936762394</v>
      </c>
      <c r="J3" s="1"/>
      <c r="K3" s="17" t="s">
        <v>17</v>
      </c>
      <c r="L3" s="18">
        <v>896660.41</v>
      </c>
      <c r="M3" s="1"/>
      <c r="N3" s="19" t="s">
        <v>21</v>
      </c>
      <c r="O3" s="5">
        <f>D3*($L$3-$L$4)+$L$4</f>
        <v>16215.7179600811</v>
      </c>
      <c r="P3" s="7">
        <v>21196.25</v>
      </c>
      <c r="Q3" s="1">
        <f t="shared" ref="Q3:Q22" si="2">O3-P3</f>
        <v>-4980.5320399189004</v>
      </c>
      <c r="R3" s="6">
        <f t="shared" ref="R3:R22" si="3">Q3/P3</f>
        <v>-0.23497232009996583</v>
      </c>
    </row>
    <row r="4" spans="1:18" x14ac:dyDescent="0.2">
      <c r="A4" s="19" t="s">
        <v>22</v>
      </c>
      <c r="B4" s="10" t="s">
        <v>43</v>
      </c>
      <c r="C4" s="20" t="s">
        <v>44</v>
      </c>
      <c r="D4" s="16">
        <v>4.5284032821655273E-3</v>
      </c>
      <c r="E4" s="16">
        <v>3.5248062947594458E-2</v>
      </c>
      <c r="F4" s="1">
        <f t="shared" si="0"/>
        <v>-3.0719659665428931E-2</v>
      </c>
      <c r="G4" s="6">
        <f t="shared" si="1"/>
        <v>-0.8715275988669734</v>
      </c>
      <c r="J4" s="1"/>
      <c r="K4" s="17" t="s">
        <v>18</v>
      </c>
      <c r="L4" s="18">
        <v>117.81</v>
      </c>
      <c r="M4" s="1"/>
      <c r="N4" s="19" t="s">
        <v>22</v>
      </c>
      <c r="O4" s="5">
        <f t="shared" ref="O4:O22" si="4">D4*($L$3-$L$4)+$L$4</f>
        <v>4177.7164524412156</v>
      </c>
      <c r="P4" s="7">
        <v>31719.200000000001</v>
      </c>
      <c r="Q4" s="1">
        <f t="shared" si="2"/>
        <v>-27541.483547558786</v>
      </c>
      <c r="R4" s="6">
        <f t="shared" si="3"/>
        <v>-0.86829061097249571</v>
      </c>
    </row>
    <row r="5" spans="1:18" x14ac:dyDescent="0.2">
      <c r="A5" s="19" t="s">
        <v>23</v>
      </c>
      <c r="B5" s="10" t="s">
        <v>43</v>
      </c>
      <c r="C5" s="11" t="s">
        <v>45</v>
      </c>
      <c r="D5" s="16">
        <v>0.65855282545089722</v>
      </c>
      <c r="E5" s="16">
        <v>0.49959807821736529</v>
      </c>
      <c r="F5" s="1">
        <f t="shared" si="0"/>
        <v>0.15895474723353192</v>
      </c>
      <c r="G5" s="6">
        <f t="shared" si="1"/>
        <v>0.31816524955561148</v>
      </c>
      <c r="N5" s="19" t="s">
        <v>23</v>
      </c>
      <c r="O5" s="5">
        <f t="shared" si="4"/>
        <v>590538.47236709355</v>
      </c>
      <c r="P5" s="7">
        <v>448028.77</v>
      </c>
      <c r="Q5" s="1">
        <f t="shared" si="2"/>
        <v>142509.70236709353</v>
      </c>
      <c r="R5" s="6">
        <f t="shared" si="3"/>
        <v>0.31808158741032083</v>
      </c>
    </row>
    <row r="6" spans="1:18" x14ac:dyDescent="0.2">
      <c r="A6" s="19" t="s">
        <v>24</v>
      </c>
      <c r="B6" s="10" t="s">
        <v>43</v>
      </c>
      <c r="C6" s="11" t="s">
        <v>46</v>
      </c>
      <c r="D6" s="16">
        <v>0.32378244400024414</v>
      </c>
      <c r="E6" s="16">
        <v>0.32350237456647346</v>
      </c>
      <c r="F6" s="1">
        <f t="shared" si="0"/>
        <v>2.8006943377067994E-4</v>
      </c>
      <c r="G6" s="6">
        <f t="shared" si="1"/>
        <v>8.6574150853143458E-4</v>
      </c>
      <c r="N6" s="19" t="s">
        <v>24</v>
      </c>
      <c r="O6" s="5">
        <f t="shared" si="4"/>
        <v>290402.56417833327</v>
      </c>
      <c r="P6" s="7">
        <v>290151.46999999997</v>
      </c>
      <c r="Q6" s="1">
        <f t="shared" si="2"/>
        <v>251.09417833329644</v>
      </c>
      <c r="R6" s="6">
        <f t="shared" si="3"/>
        <v>8.6538999210755837E-4</v>
      </c>
    </row>
    <row r="7" spans="1:18" x14ac:dyDescent="0.2">
      <c r="A7" s="19" t="s">
        <v>25</v>
      </c>
      <c r="B7" s="10" t="s">
        <v>43</v>
      </c>
      <c r="C7" s="11" t="s">
        <v>47</v>
      </c>
      <c r="D7" s="16">
        <v>1.2745827436447144E-2</v>
      </c>
      <c r="E7" s="16">
        <v>8.2395415454881889E-3</v>
      </c>
      <c r="F7" s="1">
        <f t="shared" si="0"/>
        <v>4.5062858909589547E-3</v>
      </c>
      <c r="G7" s="6">
        <f t="shared" si="1"/>
        <v>0.5469097844923797</v>
      </c>
      <c r="N7" s="19" t="s">
        <v>25</v>
      </c>
      <c r="O7" s="5">
        <f t="shared" si="4"/>
        <v>11544.987269023655</v>
      </c>
      <c r="P7" s="7">
        <v>7504.91</v>
      </c>
      <c r="Q7" s="1">
        <f t="shared" si="2"/>
        <v>4040.0772690236554</v>
      </c>
      <c r="R7" s="6">
        <f t="shared" si="3"/>
        <v>0.53832454606699554</v>
      </c>
    </row>
    <row r="8" spans="1:18" x14ac:dyDescent="0.2">
      <c r="A8" s="19" t="s">
        <v>26</v>
      </c>
      <c r="B8" s="21" t="s">
        <v>43</v>
      </c>
      <c r="C8" s="22" t="s">
        <v>48</v>
      </c>
      <c r="D8" s="16">
        <v>3.5730600357055664E-3</v>
      </c>
      <c r="E8" s="16">
        <v>4.9675386311816075E-3</v>
      </c>
      <c r="F8" s="1">
        <f t="shared" si="0"/>
        <v>-1.3944785954760411E-3</v>
      </c>
      <c r="G8" s="6">
        <f t="shared" si="1"/>
        <v>-0.28071821862094753</v>
      </c>
      <c r="N8" s="19" t="s">
        <v>26</v>
      </c>
      <c r="O8" s="5">
        <f t="shared" si="4"/>
        <v>3321.2105343675612</v>
      </c>
      <c r="P8" s="15">
        <v>4571.42</v>
      </c>
      <c r="Q8" s="1">
        <f t="shared" si="2"/>
        <v>-1250.2094656324389</v>
      </c>
      <c r="R8" s="6">
        <f t="shared" si="3"/>
        <v>-0.27348383338928361</v>
      </c>
    </row>
    <row r="9" spans="1:18" x14ac:dyDescent="0.2">
      <c r="A9" s="19" t="s">
        <v>27</v>
      </c>
      <c r="B9" s="21" t="s">
        <v>43</v>
      </c>
      <c r="C9" s="22" t="s">
        <v>49</v>
      </c>
      <c r="D9" s="16">
        <v>6.2624812126159668E-3</v>
      </c>
      <c r="E9" s="16">
        <v>2.5848632290311692E-3</v>
      </c>
      <c r="F9" s="1">
        <f t="shared" si="0"/>
        <v>3.6776179835847976E-3</v>
      </c>
      <c r="G9" s="6">
        <f t="shared" si="1"/>
        <v>1.4227514795679164</v>
      </c>
      <c r="N9" s="19" t="s">
        <v>27</v>
      </c>
      <c r="O9" s="5">
        <f t="shared" si="4"/>
        <v>5732.3911888098719</v>
      </c>
      <c r="P9" s="15">
        <v>2435.25</v>
      </c>
      <c r="Q9" s="1">
        <f t="shared" si="2"/>
        <v>3297.1411888098719</v>
      </c>
      <c r="R9" s="6">
        <f t="shared" si="3"/>
        <v>1.3539230833835836</v>
      </c>
    </row>
    <row r="10" spans="1:18" x14ac:dyDescent="0.2">
      <c r="A10" s="19" t="s">
        <v>28</v>
      </c>
      <c r="B10" s="10" t="s">
        <v>43</v>
      </c>
      <c r="C10" s="11" t="s">
        <v>50</v>
      </c>
      <c r="D10" s="16">
        <v>4.1987299919128418E-3</v>
      </c>
      <c r="E10" s="16">
        <v>4.1744586369905903E-3</v>
      </c>
      <c r="F10" s="1">
        <f t="shared" si="0"/>
        <v>2.4271354922251499E-5</v>
      </c>
      <c r="G10" s="6">
        <f t="shared" si="1"/>
        <v>5.8142521061722548E-3</v>
      </c>
      <c r="N10" s="19" t="s">
        <v>28</v>
      </c>
      <c r="O10" s="5">
        <f t="shared" si="4"/>
        <v>3882.1503036475178</v>
      </c>
      <c r="P10" s="7">
        <v>3860.39</v>
      </c>
      <c r="Q10" s="1">
        <f t="shared" si="2"/>
        <v>21.760303647517958</v>
      </c>
      <c r="R10" s="6">
        <f t="shared" si="3"/>
        <v>5.6368148418988644E-3</v>
      </c>
    </row>
    <row r="11" spans="1:18" x14ac:dyDescent="0.2">
      <c r="A11" s="19" t="s">
        <v>29</v>
      </c>
      <c r="B11" s="21" t="s">
        <v>51</v>
      </c>
      <c r="C11" s="22" t="s">
        <v>52</v>
      </c>
      <c r="D11" s="16">
        <v>1.0812640190124512E-2</v>
      </c>
      <c r="E11" s="16">
        <v>7.99036208653108E-3</v>
      </c>
      <c r="F11" s="1">
        <f t="shared" si="0"/>
        <v>2.8222781035934317E-3</v>
      </c>
      <c r="G11" s="6">
        <f t="shared" si="1"/>
        <v>0.35321028922466391</v>
      </c>
      <c r="N11" s="19" t="s">
        <v>29</v>
      </c>
      <c r="O11" s="5">
        <f t="shared" si="4"/>
        <v>9811.8025489187239</v>
      </c>
      <c r="P11" s="15">
        <v>7281.51</v>
      </c>
      <c r="Q11" s="1">
        <f t="shared" si="2"/>
        <v>2530.2925489187237</v>
      </c>
      <c r="R11" s="6">
        <f t="shared" si="3"/>
        <v>0.34749558112516821</v>
      </c>
    </row>
    <row r="12" spans="1:18" x14ac:dyDescent="0.2">
      <c r="A12" s="19" t="s">
        <v>30</v>
      </c>
      <c r="B12" s="10" t="s">
        <v>51</v>
      </c>
      <c r="C12" s="11" t="s">
        <v>53</v>
      </c>
      <c r="D12" s="16">
        <v>1.2341231107711792E-2</v>
      </c>
      <c r="E12" s="16">
        <v>1.0067340916092555E-2</v>
      </c>
      <c r="F12" s="1">
        <f t="shared" si="0"/>
        <v>2.2738901916192367E-3</v>
      </c>
      <c r="G12" s="6">
        <f t="shared" si="1"/>
        <v>0.22586800333586035</v>
      </c>
      <c r="N12" s="19" t="s">
        <v>30</v>
      </c>
      <c r="O12" s="5">
        <f t="shared" si="4"/>
        <v>11182.249424508809</v>
      </c>
      <c r="P12" s="7">
        <v>9143.61</v>
      </c>
      <c r="Q12" s="1">
        <f t="shared" si="2"/>
        <v>2038.6394245088086</v>
      </c>
      <c r="R12" s="6">
        <f t="shared" si="3"/>
        <v>0.2229578278720121</v>
      </c>
    </row>
    <row r="13" spans="1:18" x14ac:dyDescent="0.2">
      <c r="A13" s="19" t="s">
        <v>31</v>
      </c>
      <c r="B13" s="21" t="s">
        <v>51</v>
      </c>
      <c r="C13" s="22" t="s">
        <v>54</v>
      </c>
      <c r="D13" s="16">
        <v>6.2482059001922607E-3</v>
      </c>
      <c r="E13" s="16">
        <v>2.3544781921126783E-3</v>
      </c>
      <c r="F13" s="1">
        <f t="shared" si="0"/>
        <v>3.8937277080795824E-3</v>
      </c>
      <c r="G13" s="6">
        <f t="shared" si="1"/>
        <v>1.6537539914887605</v>
      </c>
      <c r="N13" s="19" t="s">
        <v>31</v>
      </c>
      <c r="O13" s="5">
        <f t="shared" si="4"/>
        <v>5719.5927630937103</v>
      </c>
      <c r="P13" s="15">
        <v>2228.6999999999998</v>
      </c>
      <c r="Q13" s="1">
        <f t="shared" si="2"/>
        <v>3490.8927630937105</v>
      </c>
      <c r="R13" s="6">
        <f t="shared" si="3"/>
        <v>1.5663358743185314</v>
      </c>
    </row>
    <row r="14" spans="1:18" x14ac:dyDescent="0.2">
      <c r="A14" s="19" t="s">
        <v>32</v>
      </c>
      <c r="B14" s="21" t="s">
        <v>51</v>
      </c>
      <c r="C14" s="22" t="s">
        <v>55</v>
      </c>
      <c r="D14" s="16">
        <v>3.5825073719024658E-3</v>
      </c>
      <c r="E14" s="16">
        <v>5.3079463262537669E-4</v>
      </c>
      <c r="F14" s="1">
        <f t="shared" si="0"/>
        <v>3.051712739277089E-3</v>
      </c>
      <c r="G14" s="6">
        <f t="shared" si="1"/>
        <v>5.7493285570408572</v>
      </c>
      <c r="N14" s="19" t="s">
        <v>32</v>
      </c>
      <c r="O14" s="5">
        <f t="shared" si="4"/>
        <v>3329.6804737246034</v>
      </c>
      <c r="P14" s="15">
        <v>593.69000000000005</v>
      </c>
      <c r="Q14" s="1">
        <f t="shared" si="2"/>
        <v>2735.9904737246034</v>
      </c>
      <c r="R14" s="6">
        <f t="shared" si="3"/>
        <v>4.6084496517115046</v>
      </c>
    </row>
    <row r="15" spans="1:18" x14ac:dyDescent="0.2">
      <c r="A15" s="19" t="s">
        <v>33</v>
      </c>
      <c r="B15" s="21" t="s">
        <v>51</v>
      </c>
      <c r="C15" s="22" t="s">
        <v>56</v>
      </c>
      <c r="D15" s="16">
        <v>4.3037831783294678E-3</v>
      </c>
      <c r="E15" s="16">
        <v>8.5460523571328356E-4</v>
      </c>
      <c r="F15" s="1">
        <f t="shared" si="0"/>
        <v>3.4491779426161842E-3</v>
      </c>
      <c r="G15" s="6">
        <f t="shared" si="1"/>
        <v>4.035989716044015</v>
      </c>
      <c r="N15" s="19" t="s">
        <v>33</v>
      </c>
      <c r="O15" s="5">
        <f t="shared" si="4"/>
        <v>3976.3349605357644</v>
      </c>
      <c r="P15" s="15">
        <v>884</v>
      </c>
      <c r="Q15" s="1">
        <f t="shared" si="2"/>
        <v>3092.3349605357644</v>
      </c>
      <c r="R15" s="6">
        <f t="shared" si="3"/>
        <v>3.4981164711943036</v>
      </c>
    </row>
    <row r="16" spans="1:18" x14ac:dyDescent="0.2">
      <c r="A16" s="19" t="s">
        <v>34</v>
      </c>
      <c r="B16" s="10" t="s">
        <v>57</v>
      </c>
      <c r="C16" s="12" t="s">
        <v>57</v>
      </c>
      <c r="D16" s="16">
        <v>2.418026328086853E-2</v>
      </c>
      <c r="E16" s="16">
        <v>9.5757323745687045E-2</v>
      </c>
      <c r="F16" s="1">
        <f t="shared" si="0"/>
        <v>-7.1577060464818515E-2</v>
      </c>
      <c r="G16" s="6">
        <f t="shared" si="1"/>
        <v>-0.74748392775589012</v>
      </c>
      <c r="N16" s="19" t="s">
        <v>34</v>
      </c>
      <c r="O16" s="5">
        <f t="shared" si="4"/>
        <v>21796.446110514404</v>
      </c>
      <c r="P16" s="7">
        <v>85968.33</v>
      </c>
      <c r="Q16" s="1">
        <f t="shared" si="2"/>
        <v>-64171.883889485602</v>
      </c>
      <c r="R16" s="6">
        <f t="shared" si="3"/>
        <v>-0.74645958447123029</v>
      </c>
    </row>
    <row r="17" spans="1:18" x14ac:dyDescent="0.2">
      <c r="A17" s="19" t="s">
        <v>35</v>
      </c>
      <c r="B17" s="10" t="s">
        <v>10</v>
      </c>
      <c r="C17" s="11" t="s">
        <v>11</v>
      </c>
      <c r="D17" s="16">
        <v>4.1657716035842896E-2</v>
      </c>
      <c r="E17" s="16">
        <v>2.5992819526924876E-2</v>
      </c>
      <c r="F17" s="1">
        <f t="shared" si="0"/>
        <v>1.566489650891802E-2</v>
      </c>
      <c r="G17" s="6">
        <f t="shared" si="1"/>
        <v>0.60266245809506769</v>
      </c>
      <c r="N17" s="19" t="s">
        <v>35</v>
      </c>
      <c r="O17" s="5">
        <f t="shared" si="4"/>
        <v>37465.727044836276</v>
      </c>
      <c r="P17" s="7">
        <v>23421.48</v>
      </c>
      <c r="Q17" s="1">
        <f t="shared" si="2"/>
        <v>14044.247044836276</v>
      </c>
      <c r="R17" s="6">
        <f t="shared" si="3"/>
        <v>0.59963106707331371</v>
      </c>
    </row>
    <row r="18" spans="1:18" x14ac:dyDescent="0.2">
      <c r="A18" s="19" t="s">
        <v>36</v>
      </c>
      <c r="B18" s="10" t="s">
        <v>10</v>
      </c>
      <c r="C18" s="11" t="s">
        <v>12</v>
      </c>
      <c r="D18" s="16">
        <v>1.6323328018188477E-2</v>
      </c>
      <c r="E18" s="16">
        <v>1.1124278980162237E-2</v>
      </c>
      <c r="F18" s="1">
        <f t="shared" si="0"/>
        <v>5.1990490380262391E-3</v>
      </c>
      <c r="G18" s="6">
        <f t="shared" si="1"/>
        <v>0.46736054060650822</v>
      </c>
      <c r="N18" s="19" t="s">
        <v>36</v>
      </c>
      <c r="O18" s="5">
        <f t="shared" si="4"/>
        <v>14752.368942079544</v>
      </c>
      <c r="P18" s="7">
        <v>10091.200000000001</v>
      </c>
      <c r="Q18" s="1">
        <f t="shared" si="2"/>
        <v>4661.1689420795428</v>
      </c>
      <c r="R18" s="6">
        <f t="shared" si="3"/>
        <v>0.46190432674801235</v>
      </c>
    </row>
    <row r="19" spans="1:18" x14ac:dyDescent="0.2">
      <c r="A19" s="19" t="s">
        <v>37</v>
      </c>
      <c r="B19" s="10" t="s">
        <v>10</v>
      </c>
      <c r="C19" s="11" t="s">
        <v>13</v>
      </c>
      <c r="D19" s="16">
        <v>0.11409300565719604</v>
      </c>
      <c r="E19" s="16">
        <v>7.6876804292400611E-2</v>
      </c>
      <c r="F19" s="1">
        <f t="shared" si="0"/>
        <v>3.7216201364795434E-2</v>
      </c>
      <c r="G19" s="6">
        <f t="shared" si="1"/>
        <v>0.48410182638762878</v>
      </c>
      <c r="N19" s="19" t="s">
        <v>37</v>
      </c>
      <c r="O19" s="5">
        <f t="shared" si="4"/>
        <v>102407.04993371725</v>
      </c>
      <c r="P19" s="7">
        <v>69041.14</v>
      </c>
      <c r="Q19" s="1">
        <f t="shared" si="2"/>
        <v>33365.909933717252</v>
      </c>
      <c r="R19" s="6">
        <f t="shared" si="3"/>
        <v>0.48327576766138641</v>
      </c>
    </row>
    <row r="20" spans="1:18" x14ac:dyDescent="0.2">
      <c r="A20" s="19" t="s">
        <v>38</v>
      </c>
      <c r="B20" s="10" t="s">
        <v>10</v>
      </c>
      <c r="C20" s="11" t="s">
        <v>14</v>
      </c>
      <c r="D20" s="16">
        <v>1.1380404233932495E-2</v>
      </c>
      <c r="E20" s="16">
        <v>9.9025857778537243E-3</v>
      </c>
      <c r="F20" s="1">
        <f t="shared" si="0"/>
        <v>1.4778184560787708E-3</v>
      </c>
      <c r="G20" s="6">
        <f t="shared" si="1"/>
        <v>0.14923561272084951</v>
      </c>
      <c r="N20" s="19" t="s">
        <v>38</v>
      </c>
      <c r="O20" s="5">
        <f t="shared" si="4"/>
        <v>10320.827200940847</v>
      </c>
      <c r="P20" s="7">
        <v>8995.9</v>
      </c>
      <c r="Q20" s="1">
        <f t="shared" si="2"/>
        <v>1324.9272009408469</v>
      </c>
      <c r="R20" s="6">
        <f t="shared" si="3"/>
        <v>0.14728122821961637</v>
      </c>
    </row>
    <row r="21" spans="1:18" x14ac:dyDescent="0.2">
      <c r="A21" s="19" t="s">
        <v>39</v>
      </c>
      <c r="B21" s="21" t="s">
        <v>10</v>
      </c>
      <c r="C21" s="22" t="s">
        <v>15</v>
      </c>
      <c r="D21" s="16">
        <v>1.0976046323776245E-2</v>
      </c>
      <c r="E21" s="16">
        <v>1.6404541178522917E-2</v>
      </c>
      <c r="F21" s="1">
        <f t="shared" si="0"/>
        <v>-5.4284948547466717E-3</v>
      </c>
      <c r="G21" s="6">
        <f t="shared" si="1"/>
        <v>-0.33091415332321167</v>
      </c>
      <c r="N21" s="19" t="s">
        <v>39</v>
      </c>
      <c r="O21" s="5">
        <f t="shared" si="4"/>
        <v>9958.3031088387961</v>
      </c>
      <c r="P21" s="15">
        <v>14825.18</v>
      </c>
      <c r="Q21" s="1">
        <f t="shared" si="2"/>
        <v>-4866.8768911612042</v>
      </c>
      <c r="R21" s="6">
        <f t="shared" si="3"/>
        <v>-0.32828450589882918</v>
      </c>
    </row>
    <row r="22" spans="1:18" x14ac:dyDescent="0.2">
      <c r="A22" s="19" t="s">
        <v>40</v>
      </c>
      <c r="B22" s="10" t="s">
        <v>10</v>
      </c>
      <c r="C22" s="12" t="s">
        <v>16</v>
      </c>
      <c r="D22" s="16">
        <v>8.2553476095199585E-2</v>
      </c>
      <c r="E22" s="16">
        <v>0.10164670368145363</v>
      </c>
      <c r="F22" s="1">
        <f t="shared" si="0"/>
        <v>-1.909322758625405E-2</v>
      </c>
      <c r="G22" s="6">
        <f t="shared" si="1"/>
        <v>-0.18783912212332551</v>
      </c>
      <c r="N22" s="19" t="s">
        <v>40</v>
      </c>
      <c r="O22" s="5">
        <f t="shared" si="4"/>
        <v>74130.518097428081</v>
      </c>
      <c r="P22" s="7">
        <v>91248.41</v>
      </c>
      <c r="Q22" s="1">
        <f t="shared" si="2"/>
        <v>-17117.891902571922</v>
      </c>
      <c r="R22" s="6">
        <f t="shared" si="3"/>
        <v>-0.18759660472518833</v>
      </c>
    </row>
    <row r="27" spans="1:18" x14ac:dyDescent="0.2">
      <c r="A27" s="1" t="s">
        <v>20</v>
      </c>
      <c r="B27" s="1" t="s">
        <v>59</v>
      </c>
    </row>
    <row r="28" spans="1:18" x14ac:dyDescent="0.2">
      <c r="B28" s="8" t="s">
        <v>8</v>
      </c>
      <c r="C28" s="9" t="s">
        <v>9</v>
      </c>
      <c r="D28" s="2" t="s">
        <v>0</v>
      </c>
      <c r="E28" s="14" t="s">
        <v>1</v>
      </c>
      <c r="F28" s="3" t="s">
        <v>2</v>
      </c>
      <c r="G28" s="4" t="s">
        <v>3</v>
      </c>
      <c r="J28" s="3" t="s">
        <v>4</v>
      </c>
      <c r="K28" s="3" t="s">
        <v>5</v>
      </c>
      <c r="L28" s="1"/>
      <c r="M28" s="1"/>
      <c r="N28" s="1"/>
      <c r="O28" s="2" t="s">
        <v>6</v>
      </c>
      <c r="P28" s="2" t="s">
        <v>7</v>
      </c>
      <c r="Q28" s="3" t="s">
        <v>2</v>
      </c>
      <c r="R28" s="4" t="s">
        <v>3</v>
      </c>
    </row>
    <row r="29" spans="1:18" x14ac:dyDescent="0.2">
      <c r="A29" s="19" t="s">
        <v>21</v>
      </c>
      <c r="B29" s="10" t="s">
        <v>41</v>
      </c>
      <c r="C29" s="12" t="s">
        <v>42</v>
      </c>
      <c r="D29" s="16">
        <v>1.7931818962097168E-2</v>
      </c>
      <c r="E29" s="16">
        <v>2.35108069599816E-2</v>
      </c>
      <c r="F29" s="1">
        <f t="shared" ref="F29:F48" si="5">D29-E29</f>
        <v>-5.5789879978844319E-3</v>
      </c>
      <c r="G29" s="6">
        <f t="shared" ref="G29:G48" si="6">F29/E29</f>
        <v>-0.23729461976275773</v>
      </c>
      <c r="J29" s="1"/>
      <c r="K29" s="17" t="s">
        <v>17</v>
      </c>
      <c r="L29" s="18">
        <v>896660.41</v>
      </c>
      <c r="M29" s="1"/>
      <c r="N29" s="19" t="s">
        <v>21</v>
      </c>
      <c r="O29" s="5">
        <f>D29*($L$3-$L$4)+$L$4</f>
        <v>16194.449595007896</v>
      </c>
      <c r="P29" s="7">
        <v>21196.25</v>
      </c>
      <c r="Q29" s="1">
        <f t="shared" ref="Q29:Q48" si="7">O29-P29</f>
        <v>-5001.8004049921037</v>
      </c>
      <c r="R29" s="6">
        <f t="shared" ref="R29:R48" si="8">Q29/P29</f>
        <v>-0.23597572235617639</v>
      </c>
    </row>
    <row r="30" spans="1:18" x14ac:dyDescent="0.2">
      <c r="A30" s="19" t="s">
        <v>22</v>
      </c>
      <c r="B30" s="10" t="s">
        <v>43</v>
      </c>
      <c r="C30" s="20" t="s">
        <v>44</v>
      </c>
      <c r="D30" s="16">
        <v>5.0888657569885254E-3</v>
      </c>
      <c r="E30" s="16">
        <v>3.5248062947594458E-2</v>
      </c>
      <c r="F30" s="1">
        <f t="shared" si="5"/>
        <v>-3.0159197190605933E-2</v>
      </c>
      <c r="G30" s="6">
        <f t="shared" si="6"/>
        <v>-0.85562708042837798</v>
      </c>
      <c r="J30" s="1"/>
      <c r="K30" s="17" t="s">
        <v>18</v>
      </c>
      <c r="L30" s="18">
        <v>117.81</v>
      </c>
      <c r="M30" s="1"/>
      <c r="N30" s="19" t="s">
        <v>22</v>
      </c>
      <c r="O30" s="5">
        <f t="shared" ref="O30:O48" si="9">D30*($L$3-$L$4)+$L$4</f>
        <v>4680.1949368214609</v>
      </c>
      <c r="P30" s="7">
        <v>31719.200000000001</v>
      </c>
      <c r="Q30" s="1">
        <f t="shared" si="7"/>
        <v>-27039.005063178542</v>
      </c>
      <c r="R30" s="6">
        <f t="shared" si="8"/>
        <v>-0.85244914951129103</v>
      </c>
    </row>
    <row r="31" spans="1:18" x14ac:dyDescent="0.2">
      <c r="A31" s="19" t="s">
        <v>23</v>
      </c>
      <c r="B31" s="10" t="s">
        <v>43</v>
      </c>
      <c r="C31" s="11" t="s">
        <v>45</v>
      </c>
      <c r="D31" s="16">
        <v>0.50724858045578003</v>
      </c>
      <c r="E31" s="16">
        <v>0.49959807821736529</v>
      </c>
      <c r="F31" s="1">
        <f t="shared" si="5"/>
        <v>7.6505022384147359E-3</v>
      </c>
      <c r="G31" s="6">
        <f t="shared" si="6"/>
        <v>1.5313313985739858E-2</v>
      </c>
      <c r="N31" s="19" t="s">
        <v>23</v>
      </c>
      <c r="O31" s="5">
        <f t="shared" si="9"/>
        <v>454887.77116813418</v>
      </c>
      <c r="P31" s="7">
        <v>448028.77</v>
      </c>
      <c r="Q31" s="1">
        <f t="shared" si="7"/>
        <v>6859.0011681341566</v>
      </c>
      <c r="R31" s="6">
        <f t="shared" si="8"/>
        <v>1.5309287321290006E-2</v>
      </c>
    </row>
    <row r="32" spans="1:18" x14ac:dyDescent="0.2">
      <c r="A32" s="19" t="s">
        <v>24</v>
      </c>
      <c r="B32" s="10" t="s">
        <v>43</v>
      </c>
      <c r="C32" s="11" t="s">
        <v>46</v>
      </c>
      <c r="D32" s="16">
        <v>0.28425326943397522</v>
      </c>
      <c r="E32" s="16">
        <v>0.32350237456647346</v>
      </c>
      <c r="F32" s="1">
        <f t="shared" si="5"/>
        <v>-3.9249105132498241E-2</v>
      </c>
      <c r="G32" s="6">
        <f t="shared" si="6"/>
        <v>-0.12132555498269862</v>
      </c>
      <c r="N32" s="19" t="s">
        <v>24</v>
      </c>
      <c r="O32" s="5">
        <f t="shared" si="9"/>
        <v>254962.97523683668</v>
      </c>
      <c r="P32" s="7">
        <v>290151.46999999997</v>
      </c>
      <c r="Q32" s="1">
        <f t="shared" si="7"/>
        <v>-35188.494763163297</v>
      </c>
      <c r="R32" s="6">
        <f t="shared" si="8"/>
        <v>-0.12127629325180844</v>
      </c>
    </row>
    <row r="33" spans="1:18" x14ac:dyDescent="0.2">
      <c r="A33" s="19" t="s">
        <v>25</v>
      </c>
      <c r="B33" s="10" t="s">
        <v>43</v>
      </c>
      <c r="C33" s="11" t="s">
        <v>47</v>
      </c>
      <c r="D33" s="16">
        <v>6.344527006149292E-3</v>
      </c>
      <c r="E33" s="16">
        <v>8.2395415454881889E-3</v>
      </c>
      <c r="F33" s="1">
        <f t="shared" si="5"/>
        <v>-1.8950145393388969E-3</v>
      </c>
      <c r="G33" s="6">
        <f t="shared" si="6"/>
        <v>-0.22999028876510363</v>
      </c>
      <c r="N33" s="19" t="s">
        <v>25</v>
      </c>
      <c r="O33" s="5">
        <f t="shared" si="9"/>
        <v>5805.9487378633021</v>
      </c>
      <c r="P33" s="7">
        <v>7504.91</v>
      </c>
      <c r="Q33" s="1">
        <f t="shared" si="7"/>
        <v>-1698.9612621366978</v>
      </c>
      <c r="R33" s="6">
        <f t="shared" si="8"/>
        <v>-0.22637996486789286</v>
      </c>
    </row>
    <row r="34" spans="1:18" x14ac:dyDescent="0.2">
      <c r="A34" s="19" t="s">
        <v>26</v>
      </c>
      <c r="B34" s="21" t="s">
        <v>43</v>
      </c>
      <c r="C34" s="22" t="s">
        <v>48</v>
      </c>
      <c r="D34" s="16">
        <v>4.910886287689209E-3</v>
      </c>
      <c r="E34" s="16">
        <v>4.9675386311816075E-3</v>
      </c>
      <c r="F34" s="1">
        <f t="shared" si="5"/>
        <v>-5.6652343492398505E-5</v>
      </c>
      <c r="G34" s="6">
        <f t="shared" si="6"/>
        <v>-1.1404509898883836E-2</v>
      </c>
      <c r="N34" s="19" t="s">
        <v>26</v>
      </c>
      <c r="O34" s="5">
        <f t="shared" si="9"/>
        <v>4520.6287606692313</v>
      </c>
      <c r="P34" s="15">
        <v>4571.42</v>
      </c>
      <c r="Q34" s="1">
        <f t="shared" si="7"/>
        <v>-50.791239330768803</v>
      </c>
      <c r="R34" s="6">
        <f t="shared" si="8"/>
        <v>-1.1110604435988993E-2</v>
      </c>
    </row>
    <row r="35" spans="1:18" x14ac:dyDescent="0.2">
      <c r="A35" s="19" t="s">
        <v>27</v>
      </c>
      <c r="B35" s="21" t="s">
        <v>43</v>
      </c>
      <c r="C35" s="22" t="s">
        <v>49</v>
      </c>
      <c r="D35" s="16">
        <v>4.3764412403106689E-3</v>
      </c>
      <c r="E35" s="16">
        <v>2.5848632290311692E-3</v>
      </c>
      <c r="F35" s="1">
        <f t="shared" si="5"/>
        <v>1.7915780112794997E-3</v>
      </c>
      <c r="G35" s="6">
        <f t="shared" si="6"/>
        <v>0.69310360066942489</v>
      </c>
      <c r="N35" s="19" t="s">
        <v>27</v>
      </c>
      <c r="O35" s="5">
        <f t="shared" si="9"/>
        <v>4041.4760083353517</v>
      </c>
      <c r="P35" s="15">
        <v>2435.25</v>
      </c>
      <c r="Q35" s="1">
        <f t="shared" si="7"/>
        <v>1606.2260083353517</v>
      </c>
      <c r="R35" s="6">
        <f t="shared" si="8"/>
        <v>0.65957335318154264</v>
      </c>
    </row>
    <row r="36" spans="1:18" x14ac:dyDescent="0.2">
      <c r="A36" s="19" t="s">
        <v>28</v>
      </c>
      <c r="B36" s="10" t="s">
        <v>43</v>
      </c>
      <c r="C36" s="11" t="s">
        <v>50</v>
      </c>
      <c r="D36" s="16">
        <v>4.1841268539428711E-3</v>
      </c>
      <c r="E36" s="16">
        <v>4.1744586369905903E-3</v>
      </c>
      <c r="F36" s="1">
        <f t="shared" si="5"/>
        <v>9.6682169522807962E-6</v>
      </c>
      <c r="G36" s="6">
        <f t="shared" si="6"/>
        <v>2.3160409032704447E-3</v>
      </c>
      <c r="N36" s="19" t="s">
        <v>28</v>
      </c>
      <c r="O36" s="5">
        <f t="shared" si="9"/>
        <v>3869.0579683637616</v>
      </c>
      <c r="P36" s="7">
        <v>3860.39</v>
      </c>
      <c r="Q36" s="1">
        <f t="shared" si="7"/>
        <v>8.6679683637617018</v>
      </c>
      <c r="R36" s="6">
        <f t="shared" si="8"/>
        <v>2.2453607961272571E-3</v>
      </c>
    </row>
    <row r="37" spans="1:18" x14ac:dyDescent="0.2">
      <c r="A37" s="19" t="s">
        <v>29</v>
      </c>
      <c r="B37" s="21" t="s">
        <v>51</v>
      </c>
      <c r="C37" s="22" t="s">
        <v>52</v>
      </c>
      <c r="D37" s="16">
        <v>7.072150707244873E-3</v>
      </c>
      <c r="E37" s="16">
        <v>7.99036208653108E-3</v>
      </c>
      <c r="F37" s="1">
        <f t="shared" si="5"/>
        <v>-9.1821137928620698E-4</v>
      </c>
      <c r="G37" s="6">
        <f t="shared" si="6"/>
        <v>-0.11491486485124199</v>
      </c>
      <c r="N37" s="19" t="s">
        <v>29</v>
      </c>
      <c r="O37" s="5">
        <f t="shared" si="9"/>
        <v>6458.2943826651572</v>
      </c>
      <c r="P37" s="15">
        <v>7281.51</v>
      </c>
      <c r="Q37" s="1">
        <f t="shared" si="7"/>
        <v>-823.21561733484305</v>
      </c>
      <c r="R37" s="6">
        <f t="shared" si="8"/>
        <v>-0.11305561859213858</v>
      </c>
    </row>
    <row r="38" spans="1:18" x14ac:dyDescent="0.2">
      <c r="A38" s="19" t="s">
        <v>30</v>
      </c>
      <c r="B38" s="10" t="s">
        <v>51</v>
      </c>
      <c r="C38" s="11" t="s">
        <v>53</v>
      </c>
      <c r="D38" s="16">
        <v>7.9915225505828857E-3</v>
      </c>
      <c r="E38" s="16">
        <v>1.0067340916092555E-2</v>
      </c>
      <c r="F38" s="1">
        <f t="shared" si="5"/>
        <v>-2.0758183655096695E-3</v>
      </c>
      <c r="G38" s="6">
        <f t="shared" si="6"/>
        <v>-0.20619331189942045</v>
      </c>
      <c r="N38" s="19" t="s">
        <v>30</v>
      </c>
      <c r="O38" s="5">
        <f t="shared" si="9"/>
        <v>7282.5504054582125</v>
      </c>
      <c r="P38" s="7">
        <v>9143.61</v>
      </c>
      <c r="Q38" s="1">
        <f t="shared" si="7"/>
        <v>-1861.0595945417881</v>
      </c>
      <c r="R38" s="6">
        <f t="shared" si="8"/>
        <v>-0.20353663318336937</v>
      </c>
    </row>
    <row r="39" spans="1:18" x14ac:dyDescent="0.2">
      <c r="A39" s="19" t="s">
        <v>31</v>
      </c>
      <c r="B39" s="21" t="s">
        <v>51</v>
      </c>
      <c r="C39" s="22" t="s">
        <v>54</v>
      </c>
      <c r="D39" s="16">
        <v>4.2084753513336182E-3</v>
      </c>
      <c r="E39" s="16">
        <v>2.3544781921126783E-3</v>
      </c>
      <c r="F39" s="1">
        <f t="shared" si="5"/>
        <v>1.8539971592209398E-3</v>
      </c>
      <c r="G39" s="6">
        <f t="shared" si="6"/>
        <v>0.78743441558800098</v>
      </c>
      <c r="N39" s="19" t="s">
        <v>31</v>
      </c>
      <c r="O39" s="5">
        <f t="shared" si="9"/>
        <v>3890.8874335205555</v>
      </c>
      <c r="P39" s="15">
        <v>2228.6999999999998</v>
      </c>
      <c r="Q39" s="1">
        <f t="shared" si="7"/>
        <v>1662.1874335205557</v>
      </c>
      <c r="R39" s="6">
        <f t="shared" si="8"/>
        <v>0.7458103080363242</v>
      </c>
    </row>
    <row r="40" spans="1:18" x14ac:dyDescent="0.2">
      <c r="A40" s="19" t="s">
        <v>32</v>
      </c>
      <c r="B40" s="21" t="s">
        <v>51</v>
      </c>
      <c r="C40" s="22" t="s">
        <v>55</v>
      </c>
      <c r="D40" s="16">
        <v>3.6437809467315674E-3</v>
      </c>
      <c r="E40" s="16">
        <v>5.3079463262537669E-4</v>
      </c>
      <c r="F40" s="1">
        <f t="shared" si="5"/>
        <v>3.1129863141061906E-3</v>
      </c>
      <c r="G40" s="6">
        <f t="shared" si="6"/>
        <v>5.8647659994393138</v>
      </c>
      <c r="N40" s="19" t="s">
        <v>32</v>
      </c>
      <c r="O40" s="5">
        <f t="shared" si="9"/>
        <v>3384.6148438131809</v>
      </c>
      <c r="P40" s="15">
        <v>593.69000000000005</v>
      </c>
      <c r="Q40" s="1">
        <f t="shared" si="7"/>
        <v>2790.9248438131808</v>
      </c>
      <c r="R40" s="6">
        <f t="shared" si="8"/>
        <v>4.7009800465111091</v>
      </c>
    </row>
    <row r="41" spans="1:18" x14ac:dyDescent="0.2">
      <c r="A41" s="19" t="s">
        <v>33</v>
      </c>
      <c r="B41" s="21" t="s">
        <v>51</v>
      </c>
      <c r="C41" s="22" t="s">
        <v>56</v>
      </c>
      <c r="D41" s="16">
        <v>3.3628344535827637E-3</v>
      </c>
      <c r="E41" s="16">
        <v>8.5460523571328356E-4</v>
      </c>
      <c r="F41" s="1">
        <f t="shared" si="5"/>
        <v>2.5082292178694801E-3</v>
      </c>
      <c r="G41" s="6">
        <f t="shared" si="6"/>
        <v>2.9349565308665864</v>
      </c>
      <c r="N41" s="19" t="s">
        <v>33</v>
      </c>
      <c r="O41" s="5">
        <f t="shared" si="9"/>
        <v>3132.7343443846703</v>
      </c>
      <c r="P41" s="15">
        <v>884</v>
      </c>
      <c r="Q41" s="1">
        <f t="shared" si="7"/>
        <v>2248.7343443846703</v>
      </c>
      <c r="R41" s="6">
        <f t="shared" si="8"/>
        <v>2.543817131656867</v>
      </c>
    </row>
    <row r="42" spans="1:18" x14ac:dyDescent="0.2">
      <c r="A42" s="19" t="s">
        <v>34</v>
      </c>
      <c r="B42" s="10" t="s">
        <v>57</v>
      </c>
      <c r="C42" s="12" t="s">
        <v>57</v>
      </c>
      <c r="D42" s="16">
        <v>7.1052312850952148E-2</v>
      </c>
      <c r="E42" s="16">
        <v>9.5757323745687045E-2</v>
      </c>
      <c r="F42" s="1">
        <f t="shared" si="5"/>
        <v>-2.4705010894734897E-2</v>
      </c>
      <c r="G42" s="6">
        <f t="shared" si="6"/>
        <v>-0.25799604592486974</v>
      </c>
      <c r="N42" s="19" t="s">
        <v>34</v>
      </c>
      <c r="O42" s="5">
        <f t="shared" si="9"/>
        <v>63819.235299406049</v>
      </c>
      <c r="P42" s="7">
        <v>85968.33</v>
      </c>
      <c r="Q42" s="1">
        <f t="shared" si="7"/>
        <v>-22149.094700593952</v>
      </c>
      <c r="R42" s="6">
        <f t="shared" si="8"/>
        <v>-0.2576424911428889</v>
      </c>
    </row>
    <row r="43" spans="1:18" x14ac:dyDescent="0.2">
      <c r="A43" s="19" t="s">
        <v>35</v>
      </c>
      <c r="B43" s="10" t="s">
        <v>10</v>
      </c>
      <c r="C43" s="11" t="s">
        <v>11</v>
      </c>
      <c r="D43" s="16">
        <v>2.4165898561477661E-2</v>
      </c>
      <c r="E43" s="16">
        <v>2.5992819526924876E-2</v>
      </c>
      <c r="F43" s="1">
        <f t="shared" si="5"/>
        <v>-1.8269209654472145E-3</v>
      </c>
      <c r="G43" s="6">
        <f t="shared" si="6"/>
        <v>-7.0285601896892466E-2</v>
      </c>
      <c r="N43" s="19" t="s">
        <v>35</v>
      </c>
      <c r="O43" s="5">
        <f t="shared" si="9"/>
        <v>21783.567527643441</v>
      </c>
      <c r="P43" s="7">
        <v>23421.48</v>
      </c>
      <c r="Q43" s="1">
        <f t="shared" si="7"/>
        <v>-1637.9124723565583</v>
      </c>
      <c r="R43" s="6">
        <f t="shared" si="8"/>
        <v>-6.9932065452591313E-2</v>
      </c>
    </row>
    <row r="44" spans="1:18" x14ac:dyDescent="0.2">
      <c r="A44" s="19" t="s">
        <v>36</v>
      </c>
      <c r="B44" s="10" t="s">
        <v>10</v>
      </c>
      <c r="C44" s="11" t="s">
        <v>12</v>
      </c>
      <c r="D44" s="16">
        <v>9.3226432800292969E-3</v>
      </c>
      <c r="E44" s="16">
        <v>1.1124278980162237E-2</v>
      </c>
      <c r="F44" s="1">
        <f t="shared" si="5"/>
        <v>-1.8016357001329406E-3</v>
      </c>
      <c r="G44" s="6">
        <f t="shared" si="6"/>
        <v>-0.16195527848103872</v>
      </c>
      <c r="N44" s="19" t="s">
        <v>36</v>
      </c>
      <c r="O44" s="5">
        <f t="shared" si="9"/>
        <v>8475.9568451499927</v>
      </c>
      <c r="P44" s="7">
        <v>10091.200000000001</v>
      </c>
      <c r="Q44" s="1">
        <f t="shared" si="7"/>
        <v>-1615.2431548500081</v>
      </c>
      <c r="R44" s="6">
        <f t="shared" si="8"/>
        <v>-0.16006452699877199</v>
      </c>
    </row>
    <row r="45" spans="1:18" x14ac:dyDescent="0.2">
      <c r="A45" s="19" t="s">
        <v>37</v>
      </c>
      <c r="B45" s="10" t="s">
        <v>10</v>
      </c>
      <c r="C45" s="11" t="s">
        <v>13</v>
      </c>
      <c r="D45" s="16">
        <v>6.1448574066162109E-2</v>
      </c>
      <c r="E45" s="16">
        <v>7.6876804292400611E-2</v>
      </c>
      <c r="F45" s="1">
        <f t="shared" si="5"/>
        <v>-1.5428230226238501E-2</v>
      </c>
      <c r="G45" s="6">
        <f t="shared" si="6"/>
        <v>-0.20068771547211159</v>
      </c>
      <c r="N45" s="19" t="s">
        <v>37</v>
      </c>
      <c r="O45" s="5">
        <f t="shared" si="9"/>
        <v>55209.074359569546</v>
      </c>
      <c r="P45" s="7">
        <v>69041.14</v>
      </c>
      <c r="Q45" s="1">
        <f t="shared" si="7"/>
        <v>-13832.065640430454</v>
      </c>
      <c r="R45" s="6">
        <f t="shared" si="8"/>
        <v>-0.20034526719040929</v>
      </c>
    </row>
    <row r="46" spans="1:18" x14ac:dyDescent="0.2">
      <c r="A46" s="19" t="s">
        <v>38</v>
      </c>
      <c r="B46" s="10" t="s">
        <v>10</v>
      </c>
      <c r="C46" s="11" t="s">
        <v>14</v>
      </c>
      <c r="D46" s="16">
        <v>9.1442465782165527E-3</v>
      </c>
      <c r="E46" s="16">
        <v>9.9025857778537243E-3</v>
      </c>
      <c r="F46" s="1">
        <f t="shared" si="5"/>
        <v>-7.5833919963717161E-4</v>
      </c>
      <c r="G46" s="6">
        <f t="shared" si="6"/>
        <v>-7.6579917271015374E-2</v>
      </c>
      <c r="N46" s="19" t="s">
        <v>38</v>
      </c>
      <c r="O46" s="5">
        <f t="shared" si="9"/>
        <v>8316.016602275371</v>
      </c>
      <c r="P46" s="7">
        <v>8995.9</v>
      </c>
      <c r="Q46" s="1">
        <f t="shared" si="7"/>
        <v>-679.88339772462859</v>
      </c>
      <c r="R46" s="6">
        <f t="shared" si="8"/>
        <v>-7.5577029282743097E-2</v>
      </c>
    </row>
    <row r="47" spans="1:18" x14ac:dyDescent="0.2">
      <c r="A47" s="19" t="s">
        <v>39</v>
      </c>
      <c r="B47" s="21" t="s">
        <v>10</v>
      </c>
      <c r="C47" s="22" t="s">
        <v>15</v>
      </c>
      <c r="D47" s="16">
        <v>1.3638466596603394E-2</v>
      </c>
      <c r="E47" s="16">
        <v>1.6404541178522917E-2</v>
      </c>
      <c r="F47" s="1">
        <f t="shared" si="5"/>
        <v>-2.7660745819195233E-3</v>
      </c>
      <c r="G47" s="6">
        <f t="shared" si="6"/>
        <v>-0.16861639419339028</v>
      </c>
      <c r="N47" s="19" t="s">
        <v>39</v>
      </c>
      <c r="O47" s="5">
        <f t="shared" si="9"/>
        <v>12345.276302531956</v>
      </c>
      <c r="P47" s="15">
        <v>14825.18</v>
      </c>
      <c r="Q47" s="1">
        <f t="shared" si="7"/>
        <v>-2479.9036974680439</v>
      </c>
      <c r="R47" s="6">
        <f t="shared" si="8"/>
        <v>-0.16727646460063514</v>
      </c>
    </row>
    <row r="48" spans="1:18" x14ac:dyDescent="0.2">
      <c r="A48" s="19" t="s">
        <v>40</v>
      </c>
      <c r="B48" s="10" t="s">
        <v>10</v>
      </c>
      <c r="C48" s="12" t="s">
        <v>16</v>
      </c>
      <c r="D48" s="16">
        <v>0.10034152865409851</v>
      </c>
      <c r="E48" s="16">
        <v>0.10164670368145363</v>
      </c>
      <c r="F48" s="1">
        <f t="shared" si="5"/>
        <v>-1.3051750273551238E-3</v>
      </c>
      <c r="G48" s="6">
        <f t="shared" si="6"/>
        <v>-1.2840308441731247E-2</v>
      </c>
      <c r="N48" s="19" t="s">
        <v>40</v>
      </c>
      <c r="O48" s="5">
        <f t="shared" si="9"/>
        <v>90078.264987519971</v>
      </c>
      <c r="P48" s="7">
        <v>91248.41</v>
      </c>
      <c r="Q48" s="1">
        <f t="shared" si="7"/>
        <v>-1170.1450124800322</v>
      </c>
      <c r="R48" s="6">
        <f t="shared" si="8"/>
        <v>-1.2823730435193689E-2</v>
      </c>
    </row>
  </sheetData>
  <phoneticPr fontId="1" type="noConversion"/>
  <conditionalFormatting sqref="B2:C2">
    <cfRule type="cellIs" dxfId="3" priority="5" operator="equal">
      <formula>#N/A</formula>
    </cfRule>
    <cfRule type="containsText" dxfId="2" priority="6" operator="containsText" text="#N/A">
      <formula>NOT(ISERROR(SEARCH("#N/A",B2)))</formula>
    </cfRule>
  </conditionalFormatting>
  <conditionalFormatting sqref="B28:C28">
    <cfRule type="cellIs" dxfId="1" priority="1" operator="equal">
      <formula>#N/A</formula>
    </cfRule>
    <cfRule type="containsText" dxfId="0" priority="2" operator="containsText" text="#N/A">
      <formula>NOT(ISERROR(SEARCH("#N/A",B28)))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2015-06-05T18:19:34Z</dcterms:created>
  <dcterms:modified xsi:type="dcterms:W3CDTF">2022-04-11T03:04:58Z</dcterms:modified>
</cp:coreProperties>
</file>