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59328\PycharmProjects\洪涝项目直接经济损失预测_自编码_2\实验结果\"/>
    </mc:Choice>
  </mc:AlternateContent>
  <xr:revisionPtr revIDLastSave="0" documentId="13_ncr:1_{BDDC7A36-291C-4F81-9AA4-9844EA8881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3" i="1" l="1"/>
  <c r="R93" i="1" s="1"/>
  <c r="S93" i="1" s="1"/>
  <c r="G93" i="1"/>
  <c r="H93" i="1" s="1"/>
  <c r="P92" i="1"/>
  <c r="R92" i="1" s="1"/>
  <c r="S92" i="1" s="1"/>
  <c r="G92" i="1"/>
  <c r="H92" i="1" s="1"/>
  <c r="P91" i="1"/>
  <c r="R91" i="1" s="1"/>
  <c r="S91" i="1" s="1"/>
  <c r="G91" i="1"/>
  <c r="H91" i="1" s="1"/>
  <c r="P90" i="1"/>
  <c r="R90" i="1" s="1"/>
  <c r="S90" i="1" s="1"/>
  <c r="G90" i="1"/>
  <c r="H90" i="1" s="1"/>
  <c r="P89" i="1"/>
  <c r="R89" i="1" s="1"/>
  <c r="S89" i="1" s="1"/>
  <c r="G89" i="1"/>
  <c r="H89" i="1" s="1"/>
  <c r="P88" i="1"/>
  <c r="R88" i="1" s="1"/>
  <c r="S88" i="1" s="1"/>
  <c r="G88" i="1"/>
  <c r="H88" i="1" s="1"/>
  <c r="P87" i="1"/>
  <c r="R87" i="1" s="1"/>
  <c r="S87" i="1" s="1"/>
  <c r="G87" i="1"/>
  <c r="H87" i="1" s="1"/>
  <c r="P86" i="1"/>
  <c r="R86" i="1" s="1"/>
  <c r="S86" i="1" s="1"/>
  <c r="G86" i="1"/>
  <c r="H86" i="1" s="1"/>
  <c r="P85" i="1"/>
  <c r="R85" i="1" s="1"/>
  <c r="S85" i="1" s="1"/>
  <c r="G85" i="1"/>
  <c r="H85" i="1" s="1"/>
  <c r="P84" i="1"/>
  <c r="R84" i="1" s="1"/>
  <c r="S84" i="1" s="1"/>
  <c r="G84" i="1"/>
  <c r="H84" i="1" s="1"/>
  <c r="R83" i="1"/>
  <c r="S83" i="1" s="1"/>
  <c r="P83" i="1"/>
  <c r="G83" i="1"/>
  <c r="H83" i="1" s="1"/>
  <c r="P82" i="1"/>
  <c r="R82" i="1" s="1"/>
  <c r="S82" i="1" s="1"/>
  <c r="G82" i="1"/>
  <c r="H82" i="1" s="1"/>
  <c r="P81" i="1"/>
  <c r="R81" i="1" s="1"/>
  <c r="S81" i="1" s="1"/>
  <c r="G81" i="1"/>
  <c r="H81" i="1" s="1"/>
  <c r="P80" i="1"/>
  <c r="R80" i="1" s="1"/>
  <c r="S80" i="1" s="1"/>
  <c r="G80" i="1"/>
  <c r="H80" i="1" s="1"/>
  <c r="R79" i="1"/>
  <c r="S79" i="1" s="1"/>
  <c r="P79" i="1"/>
  <c r="G79" i="1"/>
  <c r="H79" i="1" s="1"/>
  <c r="P78" i="1"/>
  <c r="R78" i="1" s="1"/>
  <c r="S78" i="1" s="1"/>
  <c r="G78" i="1"/>
  <c r="H78" i="1" s="1"/>
  <c r="P77" i="1"/>
  <c r="R77" i="1" s="1"/>
  <c r="S77" i="1" s="1"/>
  <c r="G77" i="1"/>
  <c r="H77" i="1" s="1"/>
  <c r="P76" i="1"/>
  <c r="R76" i="1" s="1"/>
  <c r="S76" i="1" s="1"/>
  <c r="H76" i="1"/>
  <c r="G76" i="1"/>
  <c r="P75" i="1"/>
  <c r="R75" i="1" s="1"/>
  <c r="S75" i="1" s="1"/>
  <c r="G75" i="1"/>
  <c r="H75" i="1" s="1"/>
  <c r="P74" i="1"/>
  <c r="R74" i="1" s="1"/>
  <c r="S74" i="1" s="1"/>
  <c r="G74" i="1"/>
  <c r="H74" i="1" s="1"/>
  <c r="P73" i="1"/>
  <c r="R73" i="1" s="1"/>
  <c r="S73" i="1" s="1"/>
  <c r="G73" i="1"/>
  <c r="H73" i="1" s="1"/>
  <c r="P72" i="1"/>
  <c r="R72" i="1" s="1"/>
  <c r="S72" i="1" s="1"/>
  <c r="G72" i="1"/>
  <c r="H72" i="1" s="1"/>
  <c r="P71" i="1"/>
  <c r="R71" i="1" s="1"/>
  <c r="S71" i="1" s="1"/>
  <c r="G71" i="1"/>
  <c r="H71" i="1" s="1"/>
  <c r="P70" i="1"/>
  <c r="R70" i="1" s="1"/>
  <c r="S70" i="1" s="1"/>
  <c r="G70" i="1"/>
  <c r="H70" i="1" s="1"/>
  <c r="P69" i="1"/>
  <c r="R69" i="1" s="1"/>
  <c r="S69" i="1" s="1"/>
  <c r="G69" i="1"/>
  <c r="H69" i="1" s="1"/>
  <c r="P68" i="1"/>
  <c r="R68" i="1" s="1"/>
  <c r="S68" i="1" s="1"/>
  <c r="G68" i="1"/>
  <c r="H68" i="1" s="1"/>
  <c r="P67" i="1"/>
  <c r="R67" i="1" s="1"/>
  <c r="S67" i="1" s="1"/>
  <c r="G67" i="1"/>
  <c r="H67" i="1" s="1"/>
  <c r="P66" i="1"/>
  <c r="R66" i="1" s="1"/>
  <c r="S66" i="1" s="1"/>
  <c r="G66" i="1"/>
  <c r="H66" i="1" s="1"/>
  <c r="P65" i="1"/>
  <c r="R65" i="1" s="1"/>
  <c r="S65" i="1" s="1"/>
  <c r="G65" i="1"/>
  <c r="H65" i="1" s="1"/>
  <c r="P64" i="1"/>
  <c r="R64" i="1" s="1"/>
  <c r="S64" i="1" s="1"/>
  <c r="G64" i="1"/>
  <c r="H64" i="1" s="1"/>
  <c r="P63" i="1"/>
  <c r="R63" i="1" s="1"/>
  <c r="S63" i="1" s="1"/>
  <c r="G63" i="1"/>
  <c r="H63" i="1" s="1"/>
  <c r="P62" i="1"/>
  <c r="R62" i="1" s="1"/>
  <c r="S62" i="1" s="1"/>
  <c r="G62" i="1"/>
  <c r="H62" i="1" s="1"/>
  <c r="P61" i="1"/>
  <c r="R61" i="1" s="1"/>
  <c r="S61" i="1" s="1"/>
  <c r="H61" i="1"/>
  <c r="G61" i="1"/>
  <c r="P60" i="1"/>
  <c r="R60" i="1" s="1"/>
  <c r="S60" i="1" s="1"/>
  <c r="G60" i="1"/>
  <c r="H60" i="1" s="1"/>
  <c r="P59" i="1"/>
  <c r="R59" i="1" s="1"/>
  <c r="S59" i="1" s="1"/>
  <c r="G59" i="1"/>
  <c r="H59" i="1" s="1"/>
  <c r="P58" i="1"/>
  <c r="R58" i="1" s="1"/>
  <c r="S58" i="1" s="1"/>
  <c r="G58" i="1"/>
  <c r="H58" i="1" s="1"/>
  <c r="P57" i="1"/>
  <c r="R57" i="1" s="1"/>
  <c r="S57" i="1" s="1"/>
  <c r="G57" i="1"/>
  <c r="H57" i="1" s="1"/>
  <c r="P56" i="1"/>
  <c r="R56" i="1" s="1"/>
  <c r="S56" i="1" s="1"/>
  <c r="G56" i="1"/>
  <c r="H56" i="1" s="1"/>
  <c r="P55" i="1"/>
  <c r="R55" i="1" s="1"/>
  <c r="S55" i="1" s="1"/>
  <c r="H55" i="1"/>
  <c r="G55" i="1"/>
  <c r="P54" i="1"/>
  <c r="R54" i="1" s="1"/>
  <c r="S54" i="1" s="1"/>
  <c r="G54" i="1"/>
  <c r="H54" i="1" s="1"/>
  <c r="P53" i="1"/>
  <c r="R53" i="1" s="1"/>
  <c r="S53" i="1" s="1"/>
  <c r="G53" i="1"/>
  <c r="H53" i="1" s="1"/>
  <c r="P52" i="1"/>
  <c r="R52" i="1" s="1"/>
  <c r="S52" i="1" s="1"/>
  <c r="G52" i="1"/>
  <c r="H52" i="1" s="1"/>
  <c r="P51" i="1"/>
  <c r="R51" i="1" s="1"/>
  <c r="S51" i="1" s="1"/>
  <c r="G51" i="1"/>
  <c r="H51" i="1" s="1"/>
  <c r="P23" i="1"/>
  <c r="R23" i="1" s="1"/>
  <c r="S23" i="1" s="1"/>
  <c r="P24" i="1"/>
  <c r="R24" i="1" s="1"/>
  <c r="S24" i="1" s="1"/>
  <c r="P25" i="1"/>
  <c r="R25" i="1" s="1"/>
  <c r="S25" i="1" s="1"/>
  <c r="P26" i="1"/>
  <c r="R26" i="1" s="1"/>
  <c r="S26" i="1" s="1"/>
  <c r="P27" i="1"/>
  <c r="R27" i="1" s="1"/>
  <c r="S27" i="1" s="1"/>
  <c r="P28" i="1"/>
  <c r="R28" i="1" s="1"/>
  <c r="S28" i="1" s="1"/>
  <c r="P29" i="1"/>
  <c r="R29" i="1" s="1"/>
  <c r="S29" i="1" s="1"/>
  <c r="P30" i="1"/>
  <c r="R30" i="1" s="1"/>
  <c r="S30" i="1" s="1"/>
  <c r="P31" i="1"/>
  <c r="R31" i="1" s="1"/>
  <c r="S31" i="1" s="1"/>
  <c r="P32" i="1"/>
  <c r="R32" i="1" s="1"/>
  <c r="S32" i="1" s="1"/>
  <c r="P33" i="1"/>
  <c r="R33" i="1" s="1"/>
  <c r="S33" i="1" s="1"/>
  <c r="P34" i="1"/>
  <c r="R34" i="1" s="1"/>
  <c r="S34" i="1" s="1"/>
  <c r="P35" i="1"/>
  <c r="R35" i="1" s="1"/>
  <c r="S35" i="1" s="1"/>
  <c r="P36" i="1"/>
  <c r="R36" i="1" s="1"/>
  <c r="S36" i="1" s="1"/>
  <c r="P37" i="1"/>
  <c r="R37" i="1" s="1"/>
  <c r="S37" i="1" s="1"/>
  <c r="P38" i="1"/>
  <c r="R38" i="1" s="1"/>
  <c r="S38" i="1" s="1"/>
  <c r="P39" i="1"/>
  <c r="R39" i="1" s="1"/>
  <c r="S39" i="1" s="1"/>
  <c r="P40" i="1"/>
  <c r="R40" i="1" s="1"/>
  <c r="S40" i="1" s="1"/>
  <c r="P41" i="1"/>
  <c r="R41" i="1" s="1"/>
  <c r="S41" i="1" s="1"/>
  <c r="P42" i="1"/>
  <c r="R42" i="1" s="1"/>
  <c r="S42" i="1" s="1"/>
  <c r="P43" i="1"/>
  <c r="R43" i="1" s="1"/>
  <c r="S43" i="1" s="1"/>
  <c r="P44" i="1"/>
  <c r="R44" i="1" s="1"/>
  <c r="S44" i="1" s="1"/>
  <c r="P45" i="1"/>
  <c r="R45" i="1" s="1"/>
  <c r="S45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P8" i="1"/>
  <c r="P9" i="1"/>
  <c r="R9" i="1" s="1"/>
  <c r="S9" i="1" s="1"/>
  <c r="P10" i="1"/>
  <c r="R10" i="1" s="1"/>
  <c r="S10" i="1" s="1"/>
  <c r="P11" i="1"/>
  <c r="R11" i="1" s="1"/>
  <c r="S11" i="1" s="1"/>
  <c r="P12" i="1"/>
  <c r="R12" i="1" s="1"/>
  <c r="S12" i="1" s="1"/>
  <c r="P13" i="1"/>
  <c r="R13" i="1" s="1"/>
  <c r="S13" i="1" s="1"/>
  <c r="P14" i="1"/>
  <c r="R14" i="1" s="1"/>
  <c r="S14" i="1" s="1"/>
  <c r="P15" i="1"/>
  <c r="R15" i="1" s="1"/>
  <c r="S15" i="1" s="1"/>
  <c r="P16" i="1"/>
  <c r="R16" i="1" s="1"/>
  <c r="S16" i="1" s="1"/>
  <c r="P17" i="1"/>
  <c r="R17" i="1" s="1"/>
  <c r="S17" i="1" s="1"/>
  <c r="P18" i="1"/>
  <c r="R18" i="1" s="1"/>
  <c r="S18" i="1" s="1"/>
  <c r="P19" i="1"/>
  <c r="R19" i="1" s="1"/>
  <c r="S19" i="1" s="1"/>
  <c r="P20" i="1"/>
  <c r="R20" i="1" s="1"/>
  <c r="S20" i="1" s="1"/>
  <c r="P21" i="1"/>
  <c r="R21" i="1" s="1"/>
  <c r="S21" i="1" s="1"/>
  <c r="P22" i="1"/>
  <c r="R22" i="1" s="1"/>
  <c r="S22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P4" i="1"/>
  <c r="R4" i="1" s="1"/>
  <c r="S4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P3" i="1" l="1"/>
  <c r="R3" i="1" s="1"/>
  <c r="S3" i="1" s="1"/>
  <c r="R8" i="1"/>
  <c r="S8" i="1" s="1"/>
  <c r="P7" i="1"/>
  <c r="R7" i="1" s="1"/>
  <c r="S7" i="1" s="1"/>
  <c r="P6" i="1"/>
  <c r="R6" i="1" s="1"/>
  <c r="S6" i="1" s="1"/>
  <c r="P5" i="1"/>
  <c r="R5" i="1" s="1"/>
  <c r="S5" i="1" s="1"/>
</calcChain>
</file>

<file path=xl/sharedStrings.xml><?xml version="1.0" encoding="utf-8"?>
<sst xmlns="http://schemas.openxmlformats.org/spreadsheetml/2006/main" count="293" uniqueCount="76">
  <si>
    <t>预测值（归一化）</t>
    <phoneticPr fontId="3" type="noConversion"/>
  </si>
  <si>
    <t>实际值（归一化）</t>
    <phoneticPr fontId="3" type="noConversion"/>
  </si>
  <si>
    <t>预测值-实际值</t>
    <phoneticPr fontId="3" type="noConversion"/>
  </si>
  <si>
    <t>差异率</t>
    <phoneticPr fontId="3" type="noConversion"/>
  </si>
  <si>
    <t>反归一化</t>
    <phoneticPr fontId="3" type="noConversion"/>
  </si>
  <si>
    <t>样本库中的最大最小值</t>
    <phoneticPr fontId="3" type="noConversion"/>
  </si>
  <si>
    <t>预测值</t>
    <phoneticPr fontId="3" type="noConversion"/>
  </si>
  <si>
    <t>实际值</t>
    <phoneticPr fontId="3" type="noConversion"/>
  </si>
  <si>
    <t>区域代码</t>
    <phoneticPr fontId="7" type="noConversion"/>
  </si>
  <si>
    <t>区域</t>
    <phoneticPr fontId="7" type="noConversion"/>
  </si>
  <si>
    <t>叶县</t>
  </si>
  <si>
    <t>郏县</t>
  </si>
  <si>
    <t>舞钢市</t>
  </si>
  <si>
    <t>max</t>
  </si>
  <si>
    <t>min</t>
  </si>
  <si>
    <t>第一组</t>
    <phoneticPr fontId="1" type="noConversion"/>
  </si>
  <si>
    <t>南阳市</t>
  </si>
  <si>
    <t>邓州市</t>
  </si>
  <si>
    <t>信阳市</t>
  </si>
  <si>
    <t>固始县</t>
  </si>
  <si>
    <t>周口市</t>
  </si>
  <si>
    <t>淮阳区</t>
  </si>
  <si>
    <t>驻马店市</t>
  </si>
  <si>
    <t>驿城区</t>
  </si>
  <si>
    <t>西平县</t>
  </si>
  <si>
    <t>河南省</t>
    <phoneticPr fontId="1" type="noConversion"/>
  </si>
  <si>
    <t>开封市</t>
  </si>
  <si>
    <t>兰考县</t>
  </si>
  <si>
    <t>安阳市</t>
  </si>
  <si>
    <t>新乡市</t>
  </si>
  <si>
    <t>洛阳市</t>
  </si>
  <si>
    <t>嵩县</t>
  </si>
  <si>
    <t>焦作市</t>
  </si>
  <si>
    <t>洛宁县</t>
  </si>
  <si>
    <t>平顶山市</t>
  </si>
  <si>
    <t>南召县</t>
  </si>
  <si>
    <t>漯河市</t>
  </si>
  <si>
    <t>舞阳县</t>
  </si>
  <si>
    <t>许昌市</t>
  </si>
  <si>
    <t>三门峡市</t>
  </si>
  <si>
    <t>卢氏县</t>
  </si>
  <si>
    <t>宜阳县</t>
  </si>
  <si>
    <t>新安县</t>
  </si>
  <si>
    <t>西峡县</t>
  </si>
  <si>
    <t>濮阳市</t>
  </si>
  <si>
    <t>南乐县</t>
  </si>
  <si>
    <t>内乡县</t>
  </si>
  <si>
    <t>新野县</t>
  </si>
  <si>
    <t>卧龙区</t>
  </si>
  <si>
    <t>洛龙区</t>
  </si>
  <si>
    <t>郑州市</t>
  </si>
  <si>
    <t>惠济区</t>
  </si>
  <si>
    <t>上街区</t>
  </si>
  <si>
    <t>金水区</t>
  </si>
  <si>
    <t>荥阳市</t>
  </si>
  <si>
    <t>登封市</t>
  </si>
  <si>
    <t>杞县</t>
  </si>
  <si>
    <t>文峰区</t>
  </si>
  <si>
    <t>龙安区</t>
  </si>
  <si>
    <t>安阳县</t>
  </si>
  <si>
    <t>滑县</t>
  </si>
  <si>
    <t>内黄县</t>
  </si>
  <si>
    <t>鹤壁市</t>
  </si>
  <si>
    <t>鹤山区</t>
  </si>
  <si>
    <t>山城区</t>
  </si>
  <si>
    <t>红旗区</t>
  </si>
  <si>
    <t>封丘县</t>
  </si>
  <si>
    <t>修武县</t>
  </si>
  <si>
    <t>武陟县</t>
  </si>
  <si>
    <t>温县</t>
  </si>
  <si>
    <t>沁阳市</t>
  </si>
  <si>
    <t>禹州市</t>
  </si>
  <si>
    <t>长葛市</t>
  </si>
  <si>
    <t>BP</t>
    <phoneticPr fontId="1" type="noConversion"/>
  </si>
  <si>
    <t>第二组</t>
    <phoneticPr fontId="1" type="noConversion"/>
  </si>
  <si>
    <t>自编码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</si>
</sst>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0"/>
      <color theme="1"/>
      <name val="黑体"/>
      <family val="3"/>
      <charset val="134"/>
    </font>
    <font>
      <sz val="9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sz val="14"/>
      <color theme="1"/>
      <name val="宋体"/>
      <family val="3"/>
      <charset val="134"/>
    </font>
    <font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0" fontId="0" fillId="0" borderId="0" xfId="0" applyNumberFormat="1" applyAlignment="1">
      <alignment vertical="center"/>
    </xf>
    <xf numFmtId="49" fontId="6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5" fillId="0" borderId="0" xfId="0" applyFont="1"/>
    <xf numFmtId="49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3"/>
  <sheetViews>
    <sheetView tabSelected="1" topLeftCell="A37" zoomScaleNormal="100" workbookViewId="0">
      <selection activeCell="H9" sqref="H9"/>
    </sheetView>
  </sheetViews>
  <sheetFormatPr defaultRowHeight="14.25" x14ac:dyDescent="0.2"/>
  <cols>
    <col min="1" max="2" width="9.375" style="1" customWidth="1"/>
    <col min="3" max="3" width="9" style="1"/>
    <col min="4" max="4" width="13" style="1" customWidth="1"/>
    <col min="5" max="5" width="9.375" style="1" customWidth="1"/>
    <col min="6" max="6" width="13.75" style="9" customWidth="1"/>
    <col min="7" max="7" width="13.75" style="6" customWidth="1"/>
    <col min="8" max="8" width="12.25" customWidth="1"/>
    <col min="13" max="13" width="13.125" customWidth="1"/>
    <col min="15" max="15" width="9.375" style="1" customWidth="1"/>
  </cols>
  <sheetData>
    <row r="1" spans="1:19" x14ac:dyDescent="0.2">
      <c r="A1" s="1" t="s">
        <v>15</v>
      </c>
      <c r="B1" s="1" t="s">
        <v>73</v>
      </c>
      <c r="O1" s="1" t="s">
        <v>15</v>
      </c>
    </row>
    <row r="2" spans="1:19" x14ac:dyDescent="0.2">
      <c r="C2" s="7" t="s">
        <v>8</v>
      </c>
      <c r="D2" s="8" t="s">
        <v>9</v>
      </c>
      <c r="E2" s="2" t="s">
        <v>0</v>
      </c>
      <c r="F2" s="10" t="s">
        <v>1</v>
      </c>
      <c r="G2" s="3" t="s">
        <v>2</v>
      </c>
      <c r="H2" s="4" t="s">
        <v>3</v>
      </c>
      <c r="K2" s="3" t="s">
        <v>4</v>
      </c>
      <c r="L2" s="3" t="s">
        <v>5</v>
      </c>
      <c r="M2" s="1"/>
      <c r="N2" s="1"/>
      <c r="P2" s="2" t="s">
        <v>6</v>
      </c>
      <c r="Q2" s="2" t="s">
        <v>7</v>
      </c>
      <c r="R2" s="3" t="s">
        <v>2</v>
      </c>
      <c r="S2" s="4" t="s">
        <v>3</v>
      </c>
    </row>
    <row r="3" spans="1:19" ht="18.75" x14ac:dyDescent="0.2">
      <c r="A3" s="14">
        <v>840</v>
      </c>
      <c r="B3" s="15" t="s">
        <v>25</v>
      </c>
      <c r="C3" s="15" t="s">
        <v>50</v>
      </c>
      <c r="D3" s="16" t="s">
        <v>51</v>
      </c>
      <c r="E3" s="11">
        <v>7.940363883972168E-2</v>
      </c>
      <c r="F3" s="11">
        <v>9.5884921637406431E-2</v>
      </c>
      <c r="G3" s="1">
        <f t="shared" ref="G3:G22" si="0">E3-F3</f>
        <v>-1.6481282797684751E-2</v>
      </c>
      <c r="H3" s="6">
        <f t="shared" ref="H3:H22" si="1">G3/F3</f>
        <v>-0.17188607464278416</v>
      </c>
      <c r="K3" s="1"/>
      <c r="L3" s="12" t="s">
        <v>13</v>
      </c>
      <c r="M3" s="13">
        <v>896660.41</v>
      </c>
      <c r="N3" s="1"/>
      <c r="O3" s="14">
        <v>840</v>
      </c>
      <c r="P3" s="5">
        <f>E3*($M$3-$M$4)+$M$4</f>
        <v>71198.513625879292</v>
      </c>
      <c r="Q3" s="14">
        <v>85976.62</v>
      </c>
      <c r="R3" s="1">
        <f t="shared" ref="R3:R8" si="2">P3-Q3</f>
        <v>-14778.106374120704</v>
      </c>
      <c r="S3" s="6">
        <f t="shared" ref="S3:S8" si="3">R3/Q3</f>
        <v>-0.17188517499432643</v>
      </c>
    </row>
    <row r="4" spans="1:19" ht="18.75" x14ac:dyDescent="0.2">
      <c r="A4" s="14">
        <v>839</v>
      </c>
      <c r="B4" s="15" t="s">
        <v>25</v>
      </c>
      <c r="C4" s="15" t="s">
        <v>50</v>
      </c>
      <c r="D4" s="16" t="s">
        <v>52</v>
      </c>
      <c r="E4" s="11">
        <v>4.4930189847946167E-2</v>
      </c>
      <c r="F4" s="11">
        <v>7.3970973344231847E-2</v>
      </c>
      <c r="G4" s="1">
        <f t="shared" si="0"/>
        <v>-2.904078349628568E-2</v>
      </c>
      <c r="H4" s="6">
        <f>G4/F4</f>
        <v>-0.39259701722649076</v>
      </c>
      <c r="K4" s="1"/>
      <c r="L4" s="12" t="s">
        <v>14</v>
      </c>
      <c r="M4" s="13">
        <v>0.45</v>
      </c>
      <c r="N4" s="1"/>
      <c r="O4" s="14">
        <v>839</v>
      </c>
      <c r="P4" s="5">
        <f t="shared" ref="P4:P45" si="4">E4*($M$3-$M$4)+$M$4</f>
        <v>40287.55223185182</v>
      </c>
      <c r="Q4" s="14">
        <v>66327.259999999995</v>
      </c>
      <c r="R4" s="1">
        <f t="shared" si="2"/>
        <v>-26039.707768148175</v>
      </c>
      <c r="S4" s="6">
        <f t="shared" si="3"/>
        <v>-0.39259435363601897</v>
      </c>
    </row>
    <row r="5" spans="1:19" ht="18.75" x14ac:dyDescent="0.2">
      <c r="A5" s="14">
        <v>838</v>
      </c>
      <c r="B5" s="15" t="s">
        <v>25</v>
      </c>
      <c r="C5" s="15" t="s">
        <v>50</v>
      </c>
      <c r="D5" s="16" t="s">
        <v>53</v>
      </c>
      <c r="E5" s="11">
        <v>0.1857171356678009</v>
      </c>
      <c r="F5" s="11">
        <v>0.21513528941339141</v>
      </c>
      <c r="G5" s="1">
        <f t="shared" si="0"/>
        <v>-2.9418153745590508E-2</v>
      </c>
      <c r="H5" s="6">
        <f t="shared" si="1"/>
        <v>-0.13674257638439921</v>
      </c>
      <c r="O5" s="14">
        <v>838</v>
      </c>
      <c r="P5" s="5">
        <f t="shared" si="4"/>
        <v>166525.56943920496</v>
      </c>
      <c r="Q5" s="14">
        <v>192903.65</v>
      </c>
      <c r="R5" s="1">
        <f t="shared" si="2"/>
        <v>-26378.080560795031</v>
      </c>
      <c r="S5" s="6">
        <f t="shared" si="3"/>
        <v>-0.13674225739531123</v>
      </c>
    </row>
    <row r="6" spans="1:19" ht="18.75" x14ac:dyDescent="0.2">
      <c r="A6" s="14">
        <v>843</v>
      </c>
      <c r="B6" s="15" t="s">
        <v>25</v>
      </c>
      <c r="C6" s="15" t="s">
        <v>50</v>
      </c>
      <c r="D6" s="16" t="s">
        <v>54</v>
      </c>
      <c r="E6" s="11">
        <v>0.60657995939254761</v>
      </c>
      <c r="F6" s="11">
        <v>0.56324057338302458</v>
      </c>
      <c r="G6" s="1">
        <f t="shared" si="0"/>
        <v>4.3339386009523029E-2</v>
      </c>
      <c r="H6" s="6">
        <f t="shared" si="1"/>
        <v>7.6946491530628117E-2</v>
      </c>
      <c r="O6" s="14">
        <v>843</v>
      </c>
      <c r="P6" s="5">
        <f t="shared" si="4"/>
        <v>543896.41212572332</v>
      </c>
      <c r="Q6" s="14">
        <v>505035.72</v>
      </c>
      <c r="R6" s="1">
        <f t="shared" si="2"/>
        <v>38860.692125723348</v>
      </c>
      <c r="S6" s="6">
        <f t="shared" si="3"/>
        <v>7.694642296929681E-2</v>
      </c>
    </row>
    <row r="7" spans="1:19" ht="18.75" x14ac:dyDescent="0.2">
      <c r="A7" s="14">
        <v>845</v>
      </c>
      <c r="B7" s="15" t="s">
        <v>25</v>
      </c>
      <c r="C7" s="15" t="s">
        <v>50</v>
      </c>
      <c r="D7" s="16" t="s">
        <v>55</v>
      </c>
      <c r="E7" s="11">
        <v>0.29470598697662354</v>
      </c>
      <c r="F7" s="11">
        <v>0.29457247092866723</v>
      </c>
      <c r="G7" s="1">
        <f t="shared" si="0"/>
        <v>1.3351604795630578E-4</v>
      </c>
      <c r="H7" s="6">
        <f t="shared" si="1"/>
        <v>4.532536510807815E-4</v>
      </c>
      <c r="O7" s="14">
        <v>845</v>
      </c>
      <c r="P7" s="5">
        <f t="shared" si="4"/>
        <v>264251.5084942198</v>
      </c>
      <c r="Q7" s="14">
        <v>264131.78999999998</v>
      </c>
      <c r="R7" s="1">
        <f t="shared" si="2"/>
        <v>119.71849421982188</v>
      </c>
      <c r="S7" s="6">
        <f t="shared" si="3"/>
        <v>4.5325287887467802E-4</v>
      </c>
    </row>
    <row r="8" spans="1:19" ht="18.75" x14ac:dyDescent="0.2">
      <c r="A8" s="14">
        <v>847</v>
      </c>
      <c r="B8" s="15" t="s">
        <v>25</v>
      </c>
      <c r="C8" s="15" t="s">
        <v>26</v>
      </c>
      <c r="D8" s="16" t="s">
        <v>56</v>
      </c>
      <c r="E8" s="11">
        <v>7.5475722551345825E-2</v>
      </c>
      <c r="F8" s="11">
        <v>6.1756131053292487E-2</v>
      </c>
      <c r="G8" s="1">
        <f t="shared" si="0"/>
        <v>1.3719591498053338E-2</v>
      </c>
      <c r="H8" s="6">
        <f t="shared" si="1"/>
        <v>0.22215756175227377</v>
      </c>
      <c r="O8" s="14">
        <v>847</v>
      </c>
      <c r="P8" s="5">
        <f t="shared" si="4"/>
        <v>67676.508363860848</v>
      </c>
      <c r="Q8" s="14">
        <v>55374.700000000004</v>
      </c>
      <c r="R8" s="1">
        <f t="shared" si="2"/>
        <v>12301.808363860844</v>
      </c>
      <c r="S8" s="6">
        <f t="shared" si="3"/>
        <v>0.22215575639887608</v>
      </c>
    </row>
    <row r="9" spans="1:19" ht="18.75" x14ac:dyDescent="0.2">
      <c r="A9" s="14">
        <v>850</v>
      </c>
      <c r="B9" s="15" t="s">
        <v>25</v>
      </c>
      <c r="C9" s="15" t="s">
        <v>26</v>
      </c>
      <c r="D9" s="16" t="s">
        <v>27</v>
      </c>
      <c r="E9" s="11">
        <v>3.5412490367889404E-2</v>
      </c>
      <c r="F9" s="11">
        <v>3.9473548032634358E-2</v>
      </c>
      <c r="G9" s="1">
        <f t="shared" si="0"/>
        <v>-4.0610576647449534E-3</v>
      </c>
      <c r="H9" s="6">
        <f t="shared" si="1"/>
        <v>-0.10288048242806841</v>
      </c>
      <c r="O9" s="14">
        <v>850</v>
      </c>
      <c r="P9" s="5">
        <f t="shared" si="4"/>
        <v>31753.4121967721</v>
      </c>
      <c r="Q9" s="14">
        <v>35394.800000000003</v>
      </c>
      <c r="R9" s="1">
        <f t="shared" ref="R9:R22" si="5">P9-Q9</f>
        <v>-3641.3878032279026</v>
      </c>
      <c r="S9" s="6">
        <f t="shared" ref="S9:S22" si="6">R9/Q9</f>
        <v>-0.10287917443319082</v>
      </c>
    </row>
    <row r="10" spans="1:19" ht="18.75" x14ac:dyDescent="0.2">
      <c r="A10" s="14">
        <v>852</v>
      </c>
      <c r="B10" s="15" t="s">
        <v>25</v>
      </c>
      <c r="C10" s="15" t="s">
        <v>30</v>
      </c>
      <c r="D10" s="16" t="s">
        <v>49</v>
      </c>
      <c r="E10" s="11">
        <v>1.2407600879669189E-3</v>
      </c>
      <c r="F10" s="11">
        <v>1.4064194413231073E-3</v>
      </c>
      <c r="G10" s="1">
        <f t="shared" si="0"/>
        <v>-1.6565935335618835E-4</v>
      </c>
      <c r="H10" s="6">
        <f t="shared" si="1"/>
        <v>-0.11778801436386728</v>
      </c>
      <c r="O10" s="14">
        <v>852</v>
      </c>
      <c r="P10" s="5">
        <f t="shared" si="4"/>
        <v>1112.9898908460141</v>
      </c>
      <c r="Q10" s="14">
        <v>1261.53</v>
      </c>
      <c r="R10" s="1">
        <f t="shared" si="5"/>
        <v>-148.5401091539859</v>
      </c>
      <c r="S10" s="6">
        <f t="shared" si="6"/>
        <v>-0.11774599823546479</v>
      </c>
    </row>
    <row r="11" spans="1:19" ht="18.75" x14ac:dyDescent="0.2">
      <c r="A11" s="14">
        <v>854</v>
      </c>
      <c r="B11" s="15" t="s">
        <v>25</v>
      </c>
      <c r="C11" s="15" t="s">
        <v>30</v>
      </c>
      <c r="D11" s="16" t="s">
        <v>42</v>
      </c>
      <c r="E11" s="11">
        <v>7.4532032012939453E-3</v>
      </c>
      <c r="F11" s="11">
        <v>1.1074488036691187E-2</v>
      </c>
      <c r="G11" s="1">
        <f t="shared" si="0"/>
        <v>-3.6212848353972416E-3</v>
      </c>
      <c r="H11" s="6">
        <f t="shared" si="1"/>
        <v>-0.32699343061272579</v>
      </c>
      <c r="O11" s="14">
        <v>854</v>
      </c>
      <c r="P11" s="5">
        <f t="shared" si="4"/>
        <v>6683.4388843441011</v>
      </c>
      <c r="Q11" s="14">
        <v>9930.5</v>
      </c>
      <c r="R11" s="1">
        <f t="shared" si="5"/>
        <v>-3247.0611156558989</v>
      </c>
      <c r="S11" s="6">
        <f t="shared" si="6"/>
        <v>-0.32697861292542157</v>
      </c>
    </row>
    <row r="12" spans="1:19" ht="18.75" x14ac:dyDescent="0.2">
      <c r="A12" s="14">
        <v>856</v>
      </c>
      <c r="B12" s="15" t="s">
        <v>25</v>
      </c>
      <c r="C12" s="15" t="s">
        <v>30</v>
      </c>
      <c r="D12" s="16" t="s">
        <v>31</v>
      </c>
      <c r="E12" s="11">
        <v>2.2605955600738525E-2</v>
      </c>
      <c r="F12" s="11">
        <v>2.8810174595060536E-2</v>
      </c>
      <c r="G12" s="1">
        <f t="shared" si="0"/>
        <v>-6.2042189943220111E-3</v>
      </c>
      <c r="H12" s="6">
        <f t="shared" si="1"/>
        <v>-0.21534819144711867</v>
      </c>
      <c r="O12" s="14">
        <v>856</v>
      </c>
      <c r="P12" s="5">
        <f t="shared" si="4"/>
        <v>20270.305244719984</v>
      </c>
      <c r="Q12" s="14">
        <v>25833.38</v>
      </c>
      <c r="R12" s="1">
        <f t="shared" si="5"/>
        <v>-5563.0747552800167</v>
      </c>
      <c r="S12" s="6">
        <f t="shared" si="6"/>
        <v>-0.21534444022733443</v>
      </c>
    </row>
    <row r="13" spans="1:19" ht="18.75" x14ac:dyDescent="0.2">
      <c r="A13" s="14">
        <v>858</v>
      </c>
      <c r="B13" s="15" t="s">
        <v>25</v>
      </c>
      <c r="C13" s="15" t="s">
        <v>30</v>
      </c>
      <c r="D13" s="16" t="s">
        <v>41</v>
      </c>
      <c r="E13" s="11">
        <v>1.1388659477233887E-2</v>
      </c>
      <c r="F13" s="11">
        <v>1.2079618231196583E-2</v>
      </c>
      <c r="G13" s="1">
        <f t="shared" si="0"/>
        <v>-6.9095875396269629E-4</v>
      </c>
      <c r="H13" s="6">
        <f t="shared" si="1"/>
        <v>-5.7200380073125147E-2</v>
      </c>
      <c r="O13" s="14">
        <v>858</v>
      </c>
      <c r="P13" s="5">
        <f t="shared" si="4"/>
        <v>10212.204951310159</v>
      </c>
      <c r="Q13" s="14">
        <v>10831.76</v>
      </c>
      <c r="R13" s="1">
        <f t="shared" si="5"/>
        <v>-619.55504868984099</v>
      </c>
      <c r="S13" s="6">
        <f t="shared" si="6"/>
        <v>-5.7198003712216755E-2</v>
      </c>
    </row>
    <row r="14" spans="1:19" ht="18.75" x14ac:dyDescent="0.2">
      <c r="A14" s="14">
        <v>859</v>
      </c>
      <c r="B14" s="15" t="s">
        <v>25</v>
      </c>
      <c r="C14" s="15" t="s">
        <v>30</v>
      </c>
      <c r="D14" s="16" t="s">
        <v>33</v>
      </c>
      <c r="E14" s="11">
        <v>2.1555811166763306E-2</v>
      </c>
      <c r="F14" s="11">
        <v>2.6326524048202172E-2</v>
      </c>
      <c r="G14" s="1">
        <f t="shared" si="0"/>
        <v>-4.7707128814388662E-3</v>
      </c>
      <c r="H14" s="6">
        <f t="shared" si="1"/>
        <v>-0.18121317013609536</v>
      </c>
      <c r="O14" s="14">
        <v>859</v>
      </c>
      <c r="P14" s="5">
        <f t="shared" si="4"/>
        <v>19328.682778557541</v>
      </c>
      <c r="Q14" s="14">
        <v>23606.39</v>
      </c>
      <c r="R14" s="1">
        <f t="shared" si="5"/>
        <v>-4277.7072214424588</v>
      </c>
      <c r="S14" s="6">
        <f t="shared" si="6"/>
        <v>-0.18120971573554698</v>
      </c>
    </row>
    <row r="15" spans="1:19" ht="18.75" x14ac:dyDescent="0.2">
      <c r="A15" s="14">
        <v>863</v>
      </c>
      <c r="B15" s="15" t="s">
        <v>25</v>
      </c>
      <c r="C15" s="15" t="s">
        <v>34</v>
      </c>
      <c r="D15" s="16" t="s">
        <v>10</v>
      </c>
      <c r="E15" s="11">
        <v>1.0834455490112305E-2</v>
      </c>
      <c r="F15" s="11">
        <v>1.1253708708036879E-2</v>
      </c>
      <c r="G15" s="1">
        <f t="shared" si="0"/>
        <v>-4.1925321792457386E-4</v>
      </c>
      <c r="H15" s="6">
        <f t="shared" si="1"/>
        <v>-3.7254671220089658E-2</v>
      </c>
      <c r="O15" s="14">
        <v>863</v>
      </c>
      <c r="P15" s="5">
        <f t="shared" si="4"/>
        <v>9715.2724263858818</v>
      </c>
      <c r="Q15" s="14">
        <v>10091.200000000001</v>
      </c>
      <c r="R15" s="1">
        <f t="shared" si="5"/>
        <v>-375.92757361411896</v>
      </c>
      <c r="S15" s="6">
        <f t="shared" si="6"/>
        <v>-3.7253009911023358E-2</v>
      </c>
    </row>
    <row r="16" spans="1:19" ht="18.75" x14ac:dyDescent="0.2">
      <c r="A16" s="14">
        <v>865</v>
      </c>
      <c r="B16" s="15" t="s">
        <v>25</v>
      </c>
      <c r="C16" s="15" t="s">
        <v>34</v>
      </c>
      <c r="D16" s="16" t="s">
        <v>11</v>
      </c>
      <c r="E16" s="11">
        <v>1.1404603719711304E-2</v>
      </c>
      <c r="F16" s="11">
        <v>1.0032175407943942E-2</v>
      </c>
      <c r="G16" s="1">
        <f t="shared" si="0"/>
        <v>1.3724283117673621E-3</v>
      </c>
      <c r="H16" s="6">
        <f t="shared" si="1"/>
        <v>0.13680266302766295</v>
      </c>
      <c r="O16" s="14">
        <v>865</v>
      </c>
      <c r="P16" s="5">
        <f t="shared" si="4"/>
        <v>10226.50151513219</v>
      </c>
      <c r="Q16" s="14">
        <v>8995.9</v>
      </c>
      <c r="R16" s="1">
        <f t="shared" si="5"/>
        <v>1230.6015151321899</v>
      </c>
      <c r="S16" s="6">
        <f t="shared" si="6"/>
        <v>0.13679581977703065</v>
      </c>
    </row>
    <row r="17" spans="1:19" ht="18.75" x14ac:dyDescent="0.2">
      <c r="A17" s="14">
        <v>866</v>
      </c>
      <c r="B17" s="15" t="s">
        <v>25</v>
      </c>
      <c r="C17" s="15" t="s">
        <v>34</v>
      </c>
      <c r="D17" s="16" t="s">
        <v>12</v>
      </c>
      <c r="E17" s="11">
        <v>1.2953102588653564E-2</v>
      </c>
      <c r="F17" s="11">
        <v>1.6533279795386421E-2</v>
      </c>
      <c r="G17" s="1">
        <f t="shared" si="0"/>
        <v>-3.5801772067328569E-3</v>
      </c>
      <c r="H17" s="6">
        <f t="shared" si="1"/>
        <v>-0.2165436774215784</v>
      </c>
      <c r="O17" s="14">
        <v>866</v>
      </c>
      <c r="P17" s="5">
        <f t="shared" si="4"/>
        <v>11614.978449018003</v>
      </c>
      <c r="Q17" s="14">
        <v>14825.18</v>
      </c>
      <c r="R17" s="1">
        <f t="shared" si="5"/>
        <v>-3210.2015509819976</v>
      </c>
      <c r="S17" s="6">
        <f t="shared" si="6"/>
        <v>-0.21653710450611713</v>
      </c>
    </row>
    <row r="18" spans="1:19" ht="18.75" x14ac:dyDescent="0.2">
      <c r="A18" s="14">
        <v>868</v>
      </c>
      <c r="B18" s="15" t="s">
        <v>25</v>
      </c>
      <c r="C18" s="15" t="s">
        <v>28</v>
      </c>
      <c r="D18" s="16" t="s">
        <v>57</v>
      </c>
      <c r="E18" s="11">
        <v>9.7724944353103638E-2</v>
      </c>
      <c r="F18" s="11">
        <v>0.11769090258028249</v>
      </c>
      <c r="G18" s="1">
        <f t="shared" si="0"/>
        <v>-1.9965958227178851E-2</v>
      </c>
      <c r="H18" s="6">
        <f t="shared" si="1"/>
        <v>-0.16964742209839995</v>
      </c>
      <c r="O18" s="14">
        <v>868</v>
      </c>
      <c r="P18" s="5">
        <f t="shared" si="4"/>
        <v>87626.494694656139</v>
      </c>
      <c r="Q18" s="14">
        <v>105529.17</v>
      </c>
      <c r="R18" s="1">
        <f t="shared" si="5"/>
        <v>-17902.675305343859</v>
      </c>
      <c r="S18" s="6">
        <f t="shared" si="6"/>
        <v>-0.16964669868382229</v>
      </c>
    </row>
    <row r="19" spans="1:19" ht="18.75" x14ac:dyDescent="0.2">
      <c r="A19" s="14">
        <v>871</v>
      </c>
      <c r="B19" s="15" t="s">
        <v>25</v>
      </c>
      <c r="C19" s="15" t="s">
        <v>28</v>
      </c>
      <c r="D19" s="16" t="s">
        <v>58</v>
      </c>
      <c r="E19" s="11">
        <v>5.9618443250656128E-2</v>
      </c>
      <c r="F19" s="11">
        <v>5.7245948620255102E-2</v>
      </c>
      <c r="G19" s="1">
        <f t="shared" si="0"/>
        <v>2.3724946304010258E-3</v>
      </c>
      <c r="H19" s="6">
        <f t="shared" si="1"/>
        <v>4.1443887079924739E-2</v>
      </c>
      <c r="O19" s="14">
        <v>871</v>
      </c>
      <c r="P19" s="5">
        <f t="shared" si="4"/>
        <v>53457.920940395597</v>
      </c>
      <c r="Q19" s="14">
        <v>51330.6</v>
      </c>
      <c r="R19" s="1">
        <f t="shared" si="5"/>
        <v>2127.3209403955989</v>
      </c>
      <c r="S19" s="6">
        <f t="shared" si="6"/>
        <v>4.1443523753776482E-2</v>
      </c>
    </row>
    <row r="20" spans="1:19" ht="18.75" x14ac:dyDescent="0.2">
      <c r="A20" s="14">
        <v>872</v>
      </c>
      <c r="B20" s="15" t="s">
        <v>25</v>
      </c>
      <c r="C20" s="15" t="s">
        <v>28</v>
      </c>
      <c r="D20" s="16" t="s">
        <v>59</v>
      </c>
      <c r="E20" s="11">
        <v>0.21230193972587585</v>
      </c>
      <c r="F20" s="11">
        <v>0.19802357406479931</v>
      </c>
      <c r="G20" s="1">
        <f t="shared" si="0"/>
        <v>1.4278365661076542E-2</v>
      </c>
      <c r="H20" s="6">
        <f t="shared" si="1"/>
        <v>7.2104373070270053E-2</v>
      </c>
      <c r="O20" s="14">
        <v>872</v>
      </c>
      <c r="P20" s="5">
        <f t="shared" si="4"/>
        <v>190363.09878252627</v>
      </c>
      <c r="Q20" s="14">
        <v>177560.26</v>
      </c>
      <c r="R20" s="1">
        <f t="shared" si="5"/>
        <v>12802.838782526262</v>
      </c>
      <c r="S20" s="6">
        <f t="shared" si="6"/>
        <v>7.210419033248916E-2</v>
      </c>
    </row>
    <row r="21" spans="1:19" ht="18.75" x14ac:dyDescent="0.2">
      <c r="A21" s="14">
        <v>874</v>
      </c>
      <c r="B21" s="15" t="s">
        <v>25</v>
      </c>
      <c r="C21" s="15" t="s">
        <v>28</v>
      </c>
      <c r="D21" s="16" t="s">
        <v>60</v>
      </c>
      <c r="E21" s="11">
        <v>0.13526716828346252</v>
      </c>
      <c r="F21" s="11">
        <v>0.15409942025291282</v>
      </c>
      <c r="G21" s="1">
        <f t="shared" si="0"/>
        <v>-1.8832251969450292E-2</v>
      </c>
      <c r="H21" s="6">
        <f t="shared" si="1"/>
        <v>-0.12220845437667584</v>
      </c>
      <c r="O21" s="14">
        <v>874</v>
      </c>
      <c r="P21" s="5">
        <f t="shared" si="4"/>
        <v>121289.10370236279</v>
      </c>
      <c r="Q21" s="14">
        <v>138175.23000000001</v>
      </c>
      <c r="R21" s="1">
        <f t="shared" si="5"/>
        <v>-16886.126297637224</v>
      </c>
      <c r="S21" s="6">
        <f t="shared" si="6"/>
        <v>-0.12220805637622041</v>
      </c>
    </row>
    <row r="22" spans="1:19" ht="18.75" x14ac:dyDescent="0.2">
      <c r="A22" s="14">
        <v>875</v>
      </c>
      <c r="B22" s="15" t="s">
        <v>25</v>
      </c>
      <c r="C22" s="15" t="s">
        <v>28</v>
      </c>
      <c r="D22" s="16" t="s">
        <v>61</v>
      </c>
      <c r="E22" s="11">
        <v>9.8304718732833862E-2</v>
      </c>
      <c r="F22" s="11">
        <v>9.9176994587781078E-2</v>
      </c>
      <c r="G22" s="1">
        <f t="shared" si="0"/>
        <v>-8.7227585494721593E-4</v>
      </c>
      <c r="H22" s="6">
        <f t="shared" si="1"/>
        <v>-8.7951430528091755E-3</v>
      </c>
      <c r="O22" s="14">
        <v>875</v>
      </c>
      <c r="P22" s="5">
        <f t="shared" si="4"/>
        <v>88146.355166794063</v>
      </c>
      <c r="Q22" s="14">
        <v>88928.49</v>
      </c>
      <c r="R22" s="1">
        <f t="shared" si="5"/>
        <v>-782.13483320594241</v>
      </c>
      <c r="S22" s="6">
        <f t="shared" si="6"/>
        <v>-8.7950985472253305E-3</v>
      </c>
    </row>
    <row r="23" spans="1:19" ht="18.75" x14ac:dyDescent="0.2">
      <c r="A23" s="14">
        <v>877</v>
      </c>
      <c r="B23" s="15" t="s">
        <v>25</v>
      </c>
      <c r="C23" s="15" t="s">
        <v>62</v>
      </c>
      <c r="D23" s="16" t="s">
        <v>63</v>
      </c>
      <c r="E23" s="11">
        <v>0.20127567648887634</v>
      </c>
      <c r="F23" s="11">
        <v>0.17747832745871689</v>
      </c>
      <c r="G23" s="1">
        <f t="shared" ref="G23:G45" si="7">E23-F23</f>
        <v>2.3797349030159454E-2</v>
      </c>
      <c r="H23" s="6">
        <f t="shared" ref="H23:H45" si="8">G23/F23</f>
        <v>0.13408594373696101</v>
      </c>
      <c r="O23" s="14">
        <v>877</v>
      </c>
      <c r="P23" s="5">
        <f t="shared" si="4"/>
        <v>180476.29002948882</v>
      </c>
      <c r="Q23" s="14">
        <v>159138.16</v>
      </c>
      <c r="R23" s="1">
        <f t="shared" ref="R23:R45" si="9">P23-Q23</f>
        <v>21338.130029488821</v>
      </c>
      <c r="S23" s="6">
        <f t="shared" ref="S23:S45" si="10">R23/Q23</f>
        <v>0.13408556457790399</v>
      </c>
    </row>
    <row r="24" spans="1:19" ht="18.75" x14ac:dyDescent="0.2">
      <c r="A24" s="14">
        <v>878</v>
      </c>
      <c r="B24" s="15" t="s">
        <v>25</v>
      </c>
      <c r="C24" s="15" t="s">
        <v>62</v>
      </c>
      <c r="D24" s="16" t="s">
        <v>64</v>
      </c>
      <c r="E24" s="11">
        <v>0.26153481006622314</v>
      </c>
      <c r="F24" s="11">
        <v>0.31360889584051455</v>
      </c>
      <c r="G24" s="1">
        <f t="shared" si="7"/>
        <v>-5.2074085774291401E-2</v>
      </c>
      <c r="H24" s="6">
        <f t="shared" si="8"/>
        <v>-0.16604785918054321</v>
      </c>
      <c r="O24" s="14">
        <v>878</v>
      </c>
      <c r="P24" s="5">
        <f t="shared" si="4"/>
        <v>234508.24233258728</v>
      </c>
      <c r="Q24" s="14">
        <v>281200.99</v>
      </c>
      <c r="R24" s="1">
        <f t="shared" si="9"/>
        <v>-46692.74766741271</v>
      </c>
      <c r="S24" s="6">
        <f t="shared" si="10"/>
        <v>-0.16604759345766426</v>
      </c>
    </row>
    <row r="25" spans="1:19" ht="18.75" x14ac:dyDescent="0.2">
      <c r="A25" s="14">
        <v>881</v>
      </c>
      <c r="B25" s="15" t="s">
        <v>25</v>
      </c>
      <c r="C25" s="15" t="s">
        <v>29</v>
      </c>
      <c r="D25" s="16" t="s">
        <v>65</v>
      </c>
      <c r="E25" s="11">
        <v>6.1465084552764893E-2</v>
      </c>
      <c r="F25" s="11">
        <v>8.6031041243327069E-2</v>
      </c>
      <c r="G25" s="1">
        <f t="shared" si="7"/>
        <v>-2.4565956690562177E-2</v>
      </c>
      <c r="H25" s="6">
        <f t="shared" si="8"/>
        <v>-0.28554759230544147</v>
      </c>
      <c r="O25" s="14">
        <v>881</v>
      </c>
      <c r="P25" s="5">
        <f t="shared" si="4"/>
        <v>55113.73025647879</v>
      </c>
      <c r="Q25" s="14">
        <v>77141.040000000008</v>
      </c>
      <c r="R25" s="1">
        <f t="shared" si="9"/>
        <v>-22027.309743521218</v>
      </c>
      <c r="S25" s="6">
        <f t="shared" si="10"/>
        <v>-0.28554592657191574</v>
      </c>
    </row>
    <row r="26" spans="1:19" ht="18.75" x14ac:dyDescent="0.2">
      <c r="A26" s="14">
        <v>887</v>
      </c>
      <c r="B26" s="15" t="s">
        <v>25</v>
      </c>
      <c r="C26" s="15" t="s">
        <v>29</v>
      </c>
      <c r="D26" s="16" t="s">
        <v>66</v>
      </c>
      <c r="E26" s="11">
        <v>4.5743048191070557E-2</v>
      </c>
      <c r="F26" s="11">
        <v>5.0460790063604495E-2</v>
      </c>
      <c r="G26" s="1">
        <f t="shared" si="7"/>
        <v>-4.7177418725339385E-3</v>
      </c>
      <c r="H26" s="6">
        <f t="shared" si="8"/>
        <v>-9.3493222491906072E-2</v>
      </c>
      <c r="O26" s="14">
        <v>887</v>
      </c>
      <c r="P26" s="5">
        <f t="shared" si="4"/>
        <v>41016.409761283401</v>
      </c>
      <c r="Q26" s="14">
        <v>45246.62</v>
      </c>
      <c r="R26" s="1">
        <f t="shared" si="9"/>
        <v>-4230.2102387166015</v>
      </c>
      <c r="S26" s="6">
        <f t="shared" si="10"/>
        <v>-9.3492292655597289E-2</v>
      </c>
    </row>
    <row r="27" spans="1:19" ht="18.75" x14ac:dyDescent="0.2">
      <c r="A27" s="14">
        <v>892</v>
      </c>
      <c r="B27" s="15" t="s">
        <v>25</v>
      </c>
      <c r="C27" s="15" t="s">
        <v>32</v>
      </c>
      <c r="D27" s="16" t="s">
        <v>67</v>
      </c>
      <c r="E27" s="11">
        <v>0.29860693216323853</v>
      </c>
      <c r="F27" s="11">
        <v>0.33045680995948562</v>
      </c>
      <c r="G27" s="1">
        <f t="shared" si="7"/>
        <v>-3.1849877796247095E-2</v>
      </c>
      <c r="H27" s="6">
        <f t="shared" si="8"/>
        <v>-9.6381363120196933E-2</v>
      </c>
      <c r="O27" s="14">
        <v>892</v>
      </c>
      <c r="P27" s="5">
        <f t="shared" si="4"/>
        <v>267749.3298492122</v>
      </c>
      <c r="Q27" s="14">
        <v>296307.84000000003</v>
      </c>
      <c r="R27" s="1">
        <f t="shared" si="9"/>
        <v>-28558.510150787828</v>
      </c>
      <c r="S27" s="6">
        <f t="shared" si="10"/>
        <v>-9.6381216746704454E-2</v>
      </c>
    </row>
    <row r="28" spans="1:19" ht="18.75" x14ac:dyDescent="0.2">
      <c r="A28" s="14">
        <v>894</v>
      </c>
      <c r="B28" s="15" t="s">
        <v>25</v>
      </c>
      <c r="C28" s="15" t="s">
        <v>32</v>
      </c>
      <c r="D28" s="16" t="s">
        <v>68</v>
      </c>
      <c r="E28" s="11">
        <v>8.9375406503677368E-2</v>
      </c>
      <c r="F28" s="11">
        <v>8.6145811618486889E-2</v>
      </c>
      <c r="G28" s="1">
        <f t="shared" si="7"/>
        <v>3.2295948851904788E-3</v>
      </c>
      <c r="H28" s="6">
        <f t="shared" si="8"/>
        <v>3.7489865432963287E-2</v>
      </c>
      <c r="O28" s="14">
        <v>894</v>
      </c>
      <c r="P28" s="5">
        <f t="shared" si="4"/>
        <v>80139.798420571096</v>
      </c>
      <c r="Q28" s="14">
        <v>77243.95</v>
      </c>
      <c r="R28" s="1">
        <f t="shared" si="9"/>
        <v>2895.8484205710993</v>
      </c>
      <c r="S28" s="6">
        <f t="shared" si="10"/>
        <v>3.748964702829282E-2</v>
      </c>
    </row>
    <row r="29" spans="1:19" ht="18.75" x14ac:dyDescent="0.2">
      <c r="A29" s="14">
        <v>895</v>
      </c>
      <c r="B29" s="15" t="s">
        <v>25</v>
      </c>
      <c r="C29" s="15" t="s">
        <v>32</v>
      </c>
      <c r="D29" s="16" t="s">
        <v>69</v>
      </c>
      <c r="E29" s="11">
        <v>8.9203864336013794E-2</v>
      </c>
      <c r="F29" s="11">
        <v>8.7188369602229143E-2</v>
      </c>
      <c r="G29" s="1">
        <f t="shared" si="7"/>
        <v>2.0154947337846507E-3</v>
      </c>
      <c r="H29" s="6">
        <f t="shared" si="8"/>
        <v>2.3116554914144428E-2</v>
      </c>
      <c r="O29" s="14">
        <v>895</v>
      </c>
      <c r="P29" s="5">
        <f t="shared" si="4"/>
        <v>79985.983427375555</v>
      </c>
      <c r="Q29" s="14">
        <v>78178.77</v>
      </c>
      <c r="R29" s="1">
        <f t="shared" si="9"/>
        <v>1807.213427375551</v>
      </c>
      <c r="S29" s="6">
        <f t="shared" si="10"/>
        <v>2.3116421854367252E-2</v>
      </c>
    </row>
    <row r="30" spans="1:19" ht="18.75" x14ac:dyDescent="0.2">
      <c r="A30" s="14">
        <v>896</v>
      </c>
      <c r="B30" s="15" t="s">
        <v>25</v>
      </c>
      <c r="C30" s="15" t="s">
        <v>32</v>
      </c>
      <c r="D30" s="16" t="s">
        <v>70</v>
      </c>
      <c r="E30" s="11">
        <v>8.9029043912887573E-2</v>
      </c>
      <c r="F30" s="11">
        <v>9.2074045550110201E-2</v>
      </c>
      <c r="G30" s="1">
        <f t="shared" si="7"/>
        <v>-3.0450016372226274E-3</v>
      </c>
      <c r="H30" s="6">
        <f t="shared" si="8"/>
        <v>-3.3071226739629048E-2</v>
      </c>
      <c r="O30" s="14">
        <v>896</v>
      </c>
      <c r="P30" s="5">
        <f t="shared" si="4"/>
        <v>79829.228953768019</v>
      </c>
      <c r="Q30" s="14">
        <v>82559.56</v>
      </c>
      <c r="R30" s="1">
        <f t="shared" si="9"/>
        <v>-2730.3310462319787</v>
      </c>
      <c r="S30" s="6">
        <f t="shared" si="10"/>
        <v>-3.3071046481255216E-2</v>
      </c>
    </row>
    <row r="31" spans="1:19" ht="18.75" x14ac:dyDescent="0.2">
      <c r="A31" s="14">
        <v>899</v>
      </c>
      <c r="B31" s="15" t="s">
        <v>25</v>
      </c>
      <c r="C31" s="15" t="s">
        <v>44</v>
      </c>
      <c r="D31" s="16" t="s">
        <v>45</v>
      </c>
      <c r="E31" s="11">
        <v>2.2403597831726074E-3</v>
      </c>
      <c r="F31" s="11">
        <v>6.2059980909596989E-3</v>
      </c>
      <c r="G31" s="1">
        <f t="shared" si="7"/>
        <v>-3.9656383077870914E-3</v>
      </c>
      <c r="H31" s="6">
        <f t="shared" si="8"/>
        <v>-0.63900089069699395</v>
      </c>
      <c r="O31" s="14">
        <v>899</v>
      </c>
      <c r="P31" s="5">
        <f t="shared" si="4"/>
        <v>2009.2909135651591</v>
      </c>
      <c r="Q31" s="14">
        <v>5565.12</v>
      </c>
      <c r="R31" s="1">
        <f t="shared" si="9"/>
        <v>-3555.829086434841</v>
      </c>
      <c r="S31" s="6">
        <f t="shared" si="10"/>
        <v>-0.6389492205801206</v>
      </c>
    </row>
    <row r="32" spans="1:19" ht="18.75" x14ac:dyDescent="0.2">
      <c r="A32" s="14">
        <v>903</v>
      </c>
      <c r="B32" s="15" t="s">
        <v>25</v>
      </c>
      <c r="C32" s="15" t="s">
        <v>38</v>
      </c>
      <c r="D32" s="16" t="s">
        <v>71</v>
      </c>
      <c r="E32" s="11">
        <v>4.018867015838623E-2</v>
      </c>
      <c r="F32" s="11">
        <v>4.5033370286769576E-2</v>
      </c>
      <c r="G32" s="1">
        <f t="shared" si="7"/>
        <v>-4.844700128383346E-3</v>
      </c>
      <c r="H32" s="6">
        <f t="shared" si="8"/>
        <v>-0.10758022545353835</v>
      </c>
      <c r="O32" s="14">
        <v>903</v>
      </c>
      <c r="P32" s="5">
        <f t="shared" si="4"/>
        <v>36036.021376671793</v>
      </c>
      <c r="Q32" s="14">
        <v>40380.07</v>
      </c>
      <c r="R32" s="1">
        <f t="shared" si="9"/>
        <v>-4344.0486233282063</v>
      </c>
      <c r="S32" s="6">
        <f t="shared" si="10"/>
        <v>-0.10757902656751725</v>
      </c>
    </row>
    <row r="33" spans="1:19" ht="18.75" x14ac:dyDescent="0.2">
      <c r="A33" s="14">
        <v>904</v>
      </c>
      <c r="B33" s="15" t="s">
        <v>25</v>
      </c>
      <c r="C33" s="15" t="s">
        <v>38</v>
      </c>
      <c r="D33" s="16" t="s">
        <v>72</v>
      </c>
      <c r="E33" s="11">
        <v>0.51381760835647583</v>
      </c>
      <c r="F33" s="11">
        <v>0.35171039643612501</v>
      </c>
      <c r="G33" s="1">
        <f t="shared" si="7"/>
        <v>0.16210721192035082</v>
      </c>
      <c r="H33" s="6">
        <f t="shared" si="8"/>
        <v>0.46091106081304456</v>
      </c>
      <c r="O33" s="14">
        <v>904</v>
      </c>
      <c r="P33" s="5">
        <f t="shared" si="4"/>
        <v>460720.12615621334</v>
      </c>
      <c r="Q33" s="14">
        <v>315365.08</v>
      </c>
      <c r="R33" s="1">
        <f t="shared" si="9"/>
        <v>145355.04615621333</v>
      </c>
      <c r="S33" s="6">
        <f t="shared" si="10"/>
        <v>0.46091040313091519</v>
      </c>
    </row>
    <row r="34" spans="1:19" ht="18.75" x14ac:dyDescent="0.2">
      <c r="A34" s="14">
        <v>905</v>
      </c>
      <c r="B34" s="15" t="s">
        <v>25</v>
      </c>
      <c r="C34" s="15" t="s">
        <v>36</v>
      </c>
      <c r="D34" s="16" t="s">
        <v>37</v>
      </c>
      <c r="E34" s="11">
        <v>1.3362318277359009E-2</v>
      </c>
      <c r="F34" s="11">
        <v>1.8197779233947279E-2</v>
      </c>
      <c r="G34" s="1">
        <f t="shared" si="7"/>
        <v>-4.8354609565882702E-3</v>
      </c>
      <c r="H34" s="6">
        <f t="shared" si="8"/>
        <v>-0.26571709077379607</v>
      </c>
      <c r="O34" s="14">
        <v>905</v>
      </c>
      <c r="P34" s="5">
        <f t="shared" si="4"/>
        <v>11981.905772083999</v>
      </c>
      <c r="Q34" s="14">
        <v>16317.67</v>
      </c>
      <c r="R34" s="1">
        <f t="shared" si="9"/>
        <v>-4335.7642279160009</v>
      </c>
      <c r="S34" s="6">
        <f t="shared" si="10"/>
        <v>-0.2657097629695907</v>
      </c>
    </row>
    <row r="35" spans="1:19" ht="18.75" x14ac:dyDescent="0.2">
      <c r="A35" s="14">
        <v>907</v>
      </c>
      <c r="B35" s="15" t="s">
        <v>25</v>
      </c>
      <c r="C35" s="15" t="s">
        <v>39</v>
      </c>
      <c r="D35" s="16" t="s">
        <v>40</v>
      </c>
      <c r="E35" s="11">
        <v>1.3857275247573853E-2</v>
      </c>
      <c r="F35" s="11">
        <v>1.5537673835686827E-2</v>
      </c>
      <c r="G35" s="1">
        <f t="shared" si="7"/>
        <v>-1.6803985881129746E-3</v>
      </c>
      <c r="H35" s="6">
        <f t="shared" si="8"/>
        <v>-0.10814994611699508</v>
      </c>
      <c r="O35" s="14">
        <v>907</v>
      </c>
      <c r="P35" s="5">
        <f t="shared" si="4"/>
        <v>12425.713869198562</v>
      </c>
      <c r="Q35" s="14">
        <v>13932.46</v>
      </c>
      <c r="R35" s="1">
        <f t="shared" si="9"/>
        <v>-1506.7461308014372</v>
      </c>
      <c r="S35" s="6">
        <f t="shared" si="10"/>
        <v>-0.10814645301701474</v>
      </c>
    </row>
    <row r="36" spans="1:19" ht="18.75" x14ac:dyDescent="0.2">
      <c r="A36" s="14">
        <v>908</v>
      </c>
      <c r="B36" s="15" t="s">
        <v>25</v>
      </c>
      <c r="C36" s="15" t="s">
        <v>16</v>
      </c>
      <c r="D36" s="16" t="s">
        <v>48</v>
      </c>
      <c r="E36" s="11">
        <v>9.0327858924865723E-4</v>
      </c>
      <c r="F36" s="11">
        <v>1.7247229373328992E-3</v>
      </c>
      <c r="G36" s="1">
        <f t="shared" si="7"/>
        <v>-8.2144434808424194E-4</v>
      </c>
      <c r="H36" s="6">
        <f t="shared" si="8"/>
        <v>-0.47627611966158367</v>
      </c>
      <c r="O36" s="14">
        <v>908</v>
      </c>
      <c r="P36" s="5">
        <f t="shared" si="4"/>
        <v>810.38374370455756</v>
      </c>
      <c r="Q36" s="14">
        <v>1546.94</v>
      </c>
      <c r="R36" s="1">
        <f t="shared" si="9"/>
        <v>-736.55625629544249</v>
      </c>
      <c r="S36" s="6">
        <f t="shared" si="10"/>
        <v>-0.4761375724303738</v>
      </c>
    </row>
    <row r="37" spans="1:19" ht="18.75" x14ac:dyDescent="0.2">
      <c r="A37" s="14">
        <v>909</v>
      </c>
      <c r="B37" s="15" t="s">
        <v>25</v>
      </c>
      <c r="C37" s="15" t="s">
        <v>16</v>
      </c>
      <c r="D37" s="16" t="s">
        <v>35</v>
      </c>
      <c r="E37" s="11">
        <v>1.5191346406936646E-2</v>
      </c>
      <c r="F37" s="11">
        <v>2.2437502394999323E-2</v>
      </c>
      <c r="G37" s="1">
        <f t="shared" si="7"/>
        <v>-7.2461559880626775E-3</v>
      </c>
      <c r="H37" s="6">
        <f t="shared" si="8"/>
        <v>-0.32294842182067635</v>
      </c>
      <c r="O37" s="14">
        <v>909</v>
      </c>
      <c r="P37" s="5">
        <f t="shared" si="4"/>
        <v>13621.922061589958</v>
      </c>
      <c r="Q37" s="14">
        <v>20119.259999999998</v>
      </c>
      <c r="R37" s="1">
        <f t="shared" si="9"/>
        <v>-6497.3379384100408</v>
      </c>
      <c r="S37" s="6">
        <f t="shared" si="10"/>
        <v>-0.32294119855352738</v>
      </c>
    </row>
    <row r="38" spans="1:19" ht="18.75" x14ac:dyDescent="0.2">
      <c r="A38" s="14">
        <v>911</v>
      </c>
      <c r="B38" s="15" t="s">
        <v>25</v>
      </c>
      <c r="C38" s="15" t="s">
        <v>16</v>
      </c>
      <c r="D38" s="16" t="s">
        <v>43</v>
      </c>
      <c r="E38" s="11">
        <v>4.7319233417510986E-3</v>
      </c>
      <c r="F38" s="11">
        <v>9.105335761842203E-3</v>
      </c>
      <c r="G38" s="1">
        <f t="shared" si="7"/>
        <v>-4.3734124200911044E-3</v>
      </c>
      <c r="H38" s="6">
        <f t="shared" si="8"/>
        <v>-0.48031314105063494</v>
      </c>
      <c r="O38" s="14">
        <v>911</v>
      </c>
      <c r="P38" s="5">
        <f t="shared" si="4"/>
        <v>4243.3761943376066</v>
      </c>
      <c r="Q38" s="14">
        <v>8164.84</v>
      </c>
      <c r="R38" s="1">
        <f t="shared" si="9"/>
        <v>-3921.4638056623935</v>
      </c>
      <c r="S38" s="6">
        <f t="shared" si="10"/>
        <v>-0.48028666889521332</v>
      </c>
    </row>
    <row r="39" spans="1:19" ht="18.75" x14ac:dyDescent="0.2">
      <c r="A39" s="14">
        <v>913</v>
      </c>
      <c r="B39" s="15" t="s">
        <v>25</v>
      </c>
      <c r="C39" s="15" t="s">
        <v>16</v>
      </c>
      <c r="D39" s="16" t="s">
        <v>46</v>
      </c>
      <c r="E39" s="11">
        <v>4.0855705738067627E-3</v>
      </c>
      <c r="F39" s="11">
        <v>5.6244956003165345E-3</v>
      </c>
      <c r="G39" s="1">
        <f t="shared" si="7"/>
        <v>-1.5389250265097718E-3</v>
      </c>
      <c r="H39" s="6">
        <f t="shared" si="8"/>
        <v>-0.27361120638500713</v>
      </c>
      <c r="O39" s="14">
        <v>913</v>
      </c>
      <c r="P39" s="5">
        <f t="shared" si="4"/>
        <v>3663.8175472867492</v>
      </c>
      <c r="Q39" s="14">
        <v>5043.71</v>
      </c>
      <c r="R39" s="1">
        <f t="shared" si="9"/>
        <v>-1379.8924527132508</v>
      </c>
      <c r="S39" s="6">
        <f t="shared" si="10"/>
        <v>-0.27358679478266013</v>
      </c>
    </row>
    <row r="40" spans="1:19" ht="18.75" x14ac:dyDescent="0.2">
      <c r="A40" s="14">
        <v>917</v>
      </c>
      <c r="B40" s="15" t="s">
        <v>25</v>
      </c>
      <c r="C40" s="15" t="s">
        <v>16</v>
      </c>
      <c r="D40" s="16" t="s">
        <v>47</v>
      </c>
      <c r="E40" s="11">
        <v>9.8368525505065918E-4</v>
      </c>
      <c r="F40" s="11">
        <v>1.9099325010564761E-3</v>
      </c>
      <c r="G40" s="1">
        <f t="shared" si="7"/>
        <v>-9.262472460058169E-4</v>
      </c>
      <c r="H40" s="6">
        <f t="shared" si="8"/>
        <v>-0.48496334058583995</v>
      </c>
      <c r="O40" s="14">
        <v>917</v>
      </c>
      <c r="P40" s="5">
        <f t="shared" si="4"/>
        <v>882.48118144631394</v>
      </c>
      <c r="Q40" s="14">
        <v>1713.01</v>
      </c>
      <c r="R40" s="1">
        <f t="shared" si="9"/>
        <v>-830.52881855368605</v>
      </c>
      <c r="S40" s="6">
        <f t="shared" si="10"/>
        <v>-0.48483594290382781</v>
      </c>
    </row>
    <row r="41" spans="1:19" ht="18.75" x14ac:dyDescent="0.2">
      <c r="A41" s="14">
        <v>919</v>
      </c>
      <c r="B41" s="15" t="s">
        <v>25</v>
      </c>
      <c r="C41" s="15" t="s">
        <v>16</v>
      </c>
      <c r="D41" s="16" t="s">
        <v>17</v>
      </c>
      <c r="E41" s="11">
        <v>8.4456801414489746E-3</v>
      </c>
      <c r="F41" s="11">
        <v>7.8401627301390806E-3</v>
      </c>
      <c r="G41" s="1">
        <f t="shared" si="7"/>
        <v>6.0551741130989399E-4</v>
      </c>
      <c r="H41" s="6">
        <f t="shared" si="8"/>
        <v>7.7232760613777776E-2</v>
      </c>
      <c r="O41" s="14">
        <v>919</v>
      </c>
      <c r="P41" s="5">
        <f t="shared" si="4"/>
        <v>7573.3532178044325</v>
      </c>
      <c r="Q41" s="14">
        <v>7030.41</v>
      </c>
      <c r="R41" s="1">
        <f t="shared" si="9"/>
        <v>542.94321780443261</v>
      </c>
      <c r="S41" s="6">
        <f t="shared" si="10"/>
        <v>7.7227817126516468E-2</v>
      </c>
    </row>
    <row r="42" spans="1:19" ht="18.75" x14ac:dyDescent="0.2">
      <c r="A42" s="14">
        <v>924</v>
      </c>
      <c r="B42" s="15" t="s">
        <v>25</v>
      </c>
      <c r="C42" s="15" t="s">
        <v>18</v>
      </c>
      <c r="D42" s="16" t="s">
        <v>19</v>
      </c>
      <c r="E42" s="11">
        <v>1.6838490962982178E-2</v>
      </c>
      <c r="F42" s="11">
        <v>2.3638615468008627E-2</v>
      </c>
      <c r="G42" s="1">
        <f t="shared" si="7"/>
        <v>-6.8001245050264489E-3</v>
      </c>
      <c r="H42" s="6">
        <f t="shared" si="8"/>
        <v>-0.28767016893309222</v>
      </c>
      <c r="O42" s="14">
        <v>924</v>
      </c>
      <c r="P42" s="5">
        <f t="shared" si="4"/>
        <v>15098.850633327964</v>
      </c>
      <c r="Q42" s="14">
        <v>21196.25</v>
      </c>
      <c r="R42" s="1">
        <f t="shared" si="9"/>
        <v>-6097.3993666720362</v>
      </c>
      <c r="S42" s="6">
        <f t="shared" si="10"/>
        <v>-0.28766406164637781</v>
      </c>
    </row>
    <row r="43" spans="1:19" ht="18.75" x14ac:dyDescent="0.2">
      <c r="A43" s="14">
        <v>925</v>
      </c>
      <c r="B43" s="15" t="s">
        <v>25</v>
      </c>
      <c r="C43" s="15" t="s">
        <v>20</v>
      </c>
      <c r="D43" s="16" t="s">
        <v>21</v>
      </c>
      <c r="E43" s="11">
        <v>5.5318474769592285E-3</v>
      </c>
      <c r="F43" s="11">
        <v>3.5374335216217301E-2</v>
      </c>
      <c r="G43" s="1">
        <f t="shared" si="7"/>
        <v>-2.9842487739258072E-2</v>
      </c>
      <c r="H43" s="6">
        <f t="shared" si="8"/>
        <v>-0.84361974739179935</v>
      </c>
      <c r="O43" s="14">
        <v>925</v>
      </c>
      <c r="P43" s="5">
        <f t="shared" si="4"/>
        <v>4960.6361374163635</v>
      </c>
      <c r="Q43" s="14">
        <v>31719.200000000001</v>
      </c>
      <c r="R43" s="1">
        <f t="shared" si="9"/>
        <v>-26758.563862583636</v>
      </c>
      <c r="S43" s="6">
        <f t="shared" si="10"/>
        <v>-0.84360777896616668</v>
      </c>
    </row>
    <row r="44" spans="1:19" ht="18.75" x14ac:dyDescent="0.2">
      <c r="A44" s="14">
        <v>932</v>
      </c>
      <c r="B44" s="15" t="s">
        <v>25</v>
      </c>
      <c r="C44" s="15" t="s">
        <v>22</v>
      </c>
      <c r="D44" s="16" t="s">
        <v>23</v>
      </c>
      <c r="E44" s="11">
        <v>3.8090646266937256E-3</v>
      </c>
      <c r="F44" s="11">
        <v>8.1202019994290817E-3</v>
      </c>
      <c r="G44" s="1">
        <f t="shared" si="7"/>
        <v>-4.3111373727353561E-3</v>
      </c>
      <c r="H44" s="6">
        <f t="shared" si="8"/>
        <v>-0.53091504041875626</v>
      </c>
      <c r="O44" s="14">
        <v>932</v>
      </c>
      <c r="P44" s="5">
        <f t="shared" si="4"/>
        <v>3415.8857358086111</v>
      </c>
      <c r="Q44" s="14">
        <v>7281.51</v>
      </c>
      <c r="R44" s="1">
        <f t="shared" si="9"/>
        <v>-3865.6242641913891</v>
      </c>
      <c r="S44" s="6">
        <f t="shared" si="10"/>
        <v>-0.53088222967370624</v>
      </c>
    </row>
    <row r="45" spans="1:19" ht="18.75" x14ac:dyDescent="0.2">
      <c r="A45" s="14">
        <v>933</v>
      </c>
      <c r="B45" s="15" t="s">
        <v>25</v>
      </c>
      <c r="C45" s="15" t="s">
        <v>22</v>
      </c>
      <c r="D45" s="16" t="s">
        <v>24</v>
      </c>
      <c r="E45" s="11">
        <v>7.3915421962738037E-3</v>
      </c>
      <c r="F45" s="11">
        <v>1.0196908982085025E-2</v>
      </c>
      <c r="G45" s="1">
        <f t="shared" si="7"/>
        <v>-2.8053667858112218E-3</v>
      </c>
      <c r="H45" s="6">
        <f t="shared" si="8"/>
        <v>-0.27511933182300419</v>
      </c>
      <c r="O45" s="14">
        <v>933</v>
      </c>
      <c r="P45" s="5">
        <f t="shared" si="4"/>
        <v>6628.1499300491814</v>
      </c>
      <c r="Q45" s="14">
        <v>9143.61</v>
      </c>
      <c r="R45" s="1">
        <f t="shared" si="9"/>
        <v>-2515.4600699508192</v>
      </c>
      <c r="S45" s="6">
        <f t="shared" si="10"/>
        <v>-0.27510579190831835</v>
      </c>
    </row>
    <row r="49" spans="1:19" x14ac:dyDescent="0.2">
      <c r="A49" s="1" t="s">
        <v>74</v>
      </c>
      <c r="B49" s="1" t="s">
        <v>75</v>
      </c>
      <c r="O49" s="1" t="s">
        <v>74</v>
      </c>
      <c r="P49" t="s">
        <v>75</v>
      </c>
    </row>
    <row r="50" spans="1:19" x14ac:dyDescent="0.2">
      <c r="C50" s="7" t="s">
        <v>8</v>
      </c>
      <c r="D50" s="8" t="s">
        <v>9</v>
      </c>
      <c r="E50" s="2" t="s">
        <v>0</v>
      </c>
      <c r="F50" s="10" t="s">
        <v>1</v>
      </c>
      <c r="G50" s="3" t="s">
        <v>2</v>
      </c>
      <c r="H50" s="4" t="s">
        <v>3</v>
      </c>
      <c r="K50" s="3" t="s">
        <v>4</v>
      </c>
      <c r="L50" s="3" t="s">
        <v>5</v>
      </c>
      <c r="M50" s="1"/>
      <c r="N50" s="1"/>
      <c r="P50" s="2" t="s">
        <v>6</v>
      </c>
      <c r="Q50" s="2" t="s">
        <v>7</v>
      </c>
      <c r="R50" s="3" t="s">
        <v>2</v>
      </c>
      <c r="S50" s="4" t="s">
        <v>3</v>
      </c>
    </row>
    <row r="51" spans="1:19" ht="18.75" x14ac:dyDescent="0.2">
      <c r="A51" s="14">
        <v>840</v>
      </c>
      <c r="B51" s="15" t="s">
        <v>25</v>
      </c>
      <c r="C51" s="15" t="s">
        <v>50</v>
      </c>
      <c r="D51" s="16" t="s">
        <v>51</v>
      </c>
      <c r="E51" s="11">
        <v>8.106696605682373E-2</v>
      </c>
      <c r="F51" s="11">
        <v>9.5884921637406431E-2</v>
      </c>
      <c r="G51" s="1">
        <f t="shared" ref="G51:G93" si="11">E51-F51</f>
        <v>-1.4817955580582701E-2</v>
      </c>
      <c r="H51" s="6">
        <f t="shared" ref="H51" si="12">G51/F51</f>
        <v>-0.15453895490072497</v>
      </c>
      <c r="K51" s="1"/>
      <c r="L51" s="12" t="s">
        <v>13</v>
      </c>
      <c r="M51" s="13">
        <v>896660.41</v>
      </c>
      <c r="N51" s="1"/>
      <c r="O51" s="14">
        <v>840</v>
      </c>
      <c r="P51" s="5">
        <f>E51*($M$3-$M$4)+$M$4</f>
        <v>72689.952541832929</v>
      </c>
      <c r="Q51" s="14">
        <v>85976.62</v>
      </c>
      <c r="R51" s="1">
        <f t="shared" ref="R51:R93" si="13">P51-Q51</f>
        <v>-13286.667458167067</v>
      </c>
      <c r="S51" s="6">
        <f t="shared" ref="S51:S93" si="14">R51/Q51</f>
        <v>-0.15453814604676328</v>
      </c>
    </row>
    <row r="52" spans="1:19" ht="18.75" x14ac:dyDescent="0.2">
      <c r="A52" s="14">
        <v>839</v>
      </c>
      <c r="B52" s="15" t="s">
        <v>25</v>
      </c>
      <c r="C52" s="15" t="s">
        <v>50</v>
      </c>
      <c r="D52" s="16" t="s">
        <v>52</v>
      </c>
      <c r="E52" s="11">
        <v>4.1869491338729858E-2</v>
      </c>
      <c r="F52" s="11">
        <v>7.3970973344231847E-2</v>
      </c>
      <c r="G52" s="1">
        <f t="shared" si="11"/>
        <v>-3.2101482005501988E-2</v>
      </c>
      <c r="H52" s="6">
        <f>G52/F52</f>
        <v>-0.4339740381151172</v>
      </c>
      <c r="K52" s="1"/>
      <c r="L52" s="12" t="s">
        <v>14</v>
      </c>
      <c r="M52" s="13">
        <v>0.45</v>
      </c>
      <c r="N52" s="1"/>
      <c r="O52" s="14">
        <v>839</v>
      </c>
      <c r="P52" s="5">
        <f t="shared" ref="P52:P93" si="15">E52*($M$3-$M$4)+$M$4</f>
        <v>37543.146429005865</v>
      </c>
      <c r="Q52" s="14">
        <v>66327.259999999995</v>
      </c>
      <c r="R52" s="1">
        <f t="shared" si="13"/>
        <v>-28784.11357099413</v>
      </c>
      <c r="S52" s="6">
        <f t="shared" si="14"/>
        <v>-0.43397109380056004</v>
      </c>
    </row>
    <row r="53" spans="1:19" ht="18.75" x14ac:dyDescent="0.2">
      <c r="A53" s="14">
        <v>838</v>
      </c>
      <c r="B53" s="15" t="s">
        <v>25</v>
      </c>
      <c r="C53" s="15" t="s">
        <v>50</v>
      </c>
      <c r="D53" s="16" t="s">
        <v>53</v>
      </c>
      <c r="E53" s="11">
        <v>0.410716712474823</v>
      </c>
      <c r="F53" s="11">
        <v>0.21513528941339141</v>
      </c>
      <c r="G53" s="1">
        <f t="shared" si="11"/>
        <v>0.19558142306143159</v>
      </c>
      <c r="H53" s="6">
        <f t="shared" ref="H53:H93" si="16">G53/F53</f>
        <v>0.90910897786561529</v>
      </c>
      <c r="O53" s="14">
        <v>838</v>
      </c>
      <c r="P53" s="5">
        <f t="shared" si="15"/>
        <v>368273.68097900634</v>
      </c>
      <c r="Q53" s="14">
        <v>192903.65</v>
      </c>
      <c r="R53" s="1">
        <f t="shared" si="13"/>
        <v>175370.03097900635</v>
      </c>
      <c r="S53" s="6">
        <f t="shared" si="14"/>
        <v>0.90910685712274675</v>
      </c>
    </row>
    <row r="54" spans="1:19" ht="18.75" x14ac:dyDescent="0.2">
      <c r="A54" s="14">
        <v>843</v>
      </c>
      <c r="B54" s="15" t="s">
        <v>25</v>
      </c>
      <c r="C54" s="15" t="s">
        <v>50</v>
      </c>
      <c r="D54" s="16" t="s">
        <v>54</v>
      </c>
      <c r="E54" s="11">
        <v>0.81106400489807129</v>
      </c>
      <c r="F54" s="11">
        <v>0.56324057338302458</v>
      </c>
      <c r="G54" s="1">
        <f t="shared" si="11"/>
        <v>0.24782343151504671</v>
      </c>
      <c r="H54" s="6">
        <f t="shared" si="16"/>
        <v>0.43999570206125321</v>
      </c>
      <c r="O54" s="14">
        <v>843</v>
      </c>
      <c r="P54" s="5">
        <f t="shared" si="15"/>
        <v>727249.06818934437</v>
      </c>
      <c r="Q54" s="14">
        <v>505035.72</v>
      </c>
      <c r="R54" s="1">
        <f t="shared" si="13"/>
        <v>222213.3481893444</v>
      </c>
      <c r="S54" s="6">
        <f t="shared" si="14"/>
        <v>0.43999531001360537</v>
      </c>
    </row>
    <row r="55" spans="1:19" ht="18.75" x14ac:dyDescent="0.2">
      <c r="A55" s="14">
        <v>845</v>
      </c>
      <c r="B55" s="15" t="s">
        <v>25</v>
      </c>
      <c r="C55" s="15" t="s">
        <v>50</v>
      </c>
      <c r="D55" s="16" t="s">
        <v>55</v>
      </c>
      <c r="E55" s="11">
        <v>0.29955616593360901</v>
      </c>
      <c r="F55" s="11">
        <v>0.29457247092866723</v>
      </c>
      <c r="G55" s="1">
        <f t="shared" si="11"/>
        <v>4.9836950049417794E-3</v>
      </c>
      <c r="H55" s="6">
        <f t="shared" si="16"/>
        <v>1.6918400382867467E-2</v>
      </c>
      <c r="O55" s="14">
        <v>845</v>
      </c>
      <c r="P55" s="5">
        <f t="shared" si="15"/>
        <v>268600.46976378327</v>
      </c>
      <c r="Q55" s="14">
        <v>264131.78999999998</v>
      </c>
      <c r="R55" s="1">
        <f t="shared" si="13"/>
        <v>4468.6797637832933</v>
      </c>
      <c r="S55" s="6">
        <f t="shared" si="14"/>
        <v>1.6918371559073952E-2</v>
      </c>
    </row>
    <row r="56" spans="1:19" ht="18.75" x14ac:dyDescent="0.2">
      <c r="A56" s="14">
        <v>847</v>
      </c>
      <c r="B56" s="15" t="s">
        <v>25</v>
      </c>
      <c r="C56" s="15" t="s">
        <v>26</v>
      </c>
      <c r="D56" s="16" t="s">
        <v>56</v>
      </c>
      <c r="E56" s="11">
        <v>6.2801063060760498E-2</v>
      </c>
      <c r="F56" s="11">
        <v>6.1756131053292487E-2</v>
      </c>
      <c r="G56" s="1">
        <f t="shared" si="11"/>
        <v>1.0449320074680107E-3</v>
      </c>
      <c r="H56" s="6">
        <f t="shared" si="16"/>
        <v>1.6920295841821538E-2</v>
      </c>
      <c r="O56" s="14">
        <v>847</v>
      </c>
      <c r="P56" s="5">
        <f t="shared" si="15"/>
        <v>56311.648692018985</v>
      </c>
      <c r="Q56" s="14">
        <v>55374.700000000004</v>
      </c>
      <c r="R56" s="1">
        <f t="shared" si="13"/>
        <v>936.94869201898109</v>
      </c>
      <c r="S56" s="6">
        <f t="shared" si="14"/>
        <v>1.6920158339801046E-2</v>
      </c>
    </row>
    <row r="57" spans="1:19" ht="18.75" x14ac:dyDescent="0.2">
      <c r="A57" s="14">
        <v>850</v>
      </c>
      <c r="B57" s="15" t="s">
        <v>25</v>
      </c>
      <c r="C57" s="15" t="s">
        <v>26</v>
      </c>
      <c r="D57" s="16" t="s">
        <v>27</v>
      </c>
      <c r="E57" s="11">
        <v>3.9495646953582764E-2</v>
      </c>
      <c r="F57" s="11">
        <v>3.9473548032634358E-2</v>
      </c>
      <c r="G57" s="1">
        <f t="shared" si="11"/>
        <v>2.2098920948405987E-5</v>
      </c>
      <c r="H57" s="6">
        <f t="shared" si="16"/>
        <v>5.5984126205569176E-4</v>
      </c>
      <c r="O57" s="14">
        <v>850</v>
      </c>
      <c r="P57" s="5">
        <f t="shared" si="15"/>
        <v>35414.615217573642</v>
      </c>
      <c r="Q57" s="14">
        <v>35394.800000000003</v>
      </c>
      <c r="R57" s="1">
        <f t="shared" si="13"/>
        <v>19.815217573639529</v>
      </c>
      <c r="S57" s="6">
        <f t="shared" si="14"/>
        <v>5.5983414438390744E-4</v>
      </c>
    </row>
    <row r="58" spans="1:19" ht="18.75" x14ac:dyDescent="0.2">
      <c r="A58" s="14">
        <v>852</v>
      </c>
      <c r="B58" s="15" t="s">
        <v>25</v>
      </c>
      <c r="C58" s="15" t="s">
        <v>30</v>
      </c>
      <c r="D58" s="16" t="s">
        <v>49</v>
      </c>
      <c r="E58" s="11">
        <v>2.5603175163269043E-3</v>
      </c>
      <c r="F58" s="11">
        <v>1.4064194413231073E-3</v>
      </c>
      <c r="G58" s="1">
        <f t="shared" si="11"/>
        <v>1.153898075003797E-3</v>
      </c>
      <c r="H58" s="6">
        <f t="shared" si="16"/>
        <v>0.82045088477890527</v>
      </c>
      <c r="O58" s="14">
        <v>852</v>
      </c>
      <c r="P58" s="5">
        <f t="shared" si="15"/>
        <v>2296.1842017769814</v>
      </c>
      <c r="Q58" s="14">
        <v>1261.53</v>
      </c>
      <c r="R58" s="1">
        <f t="shared" si="13"/>
        <v>1034.6542017769814</v>
      </c>
      <c r="S58" s="6">
        <f t="shared" si="14"/>
        <v>0.82015822198202293</v>
      </c>
    </row>
    <row r="59" spans="1:19" ht="18.75" x14ac:dyDescent="0.2">
      <c r="A59" s="14">
        <v>854</v>
      </c>
      <c r="B59" s="15" t="s">
        <v>25</v>
      </c>
      <c r="C59" s="15" t="s">
        <v>30</v>
      </c>
      <c r="D59" s="16" t="s">
        <v>42</v>
      </c>
      <c r="E59" s="11">
        <v>5.1899850368499756E-3</v>
      </c>
      <c r="F59" s="11">
        <v>1.1074488036691187E-2</v>
      </c>
      <c r="G59" s="1">
        <f t="shared" si="11"/>
        <v>-5.8845029998412113E-3</v>
      </c>
      <c r="H59" s="6">
        <f t="shared" si="16"/>
        <v>-0.5313566622985284</v>
      </c>
      <c r="O59" s="14">
        <v>854</v>
      </c>
      <c r="P59" s="5">
        <f t="shared" si="15"/>
        <v>4654.1017755424982</v>
      </c>
      <c r="Q59" s="14">
        <v>9930.5</v>
      </c>
      <c r="R59" s="1">
        <f t="shared" si="13"/>
        <v>-5276.3982244575018</v>
      </c>
      <c r="S59" s="6">
        <f t="shared" si="14"/>
        <v>-0.53133258390388216</v>
      </c>
    </row>
    <row r="60" spans="1:19" ht="18.75" x14ac:dyDescent="0.2">
      <c r="A60" s="14">
        <v>856</v>
      </c>
      <c r="B60" s="15" t="s">
        <v>25</v>
      </c>
      <c r="C60" s="15" t="s">
        <v>30</v>
      </c>
      <c r="D60" s="16" t="s">
        <v>31</v>
      </c>
      <c r="E60" s="11">
        <v>2.7775317430496216E-2</v>
      </c>
      <c r="F60" s="11">
        <v>2.8810174595060536E-2</v>
      </c>
      <c r="G60" s="1">
        <f t="shared" si="11"/>
        <v>-1.0348571645643206E-3</v>
      </c>
      <c r="H60" s="6">
        <f t="shared" si="16"/>
        <v>-3.5919850508012732E-2</v>
      </c>
      <c r="O60" s="14">
        <v>856</v>
      </c>
      <c r="P60" s="5">
        <f t="shared" si="15"/>
        <v>24905.465016216043</v>
      </c>
      <c r="Q60" s="14">
        <v>25833.38</v>
      </c>
      <c r="R60" s="1">
        <f t="shared" si="13"/>
        <v>-927.91498378395772</v>
      </c>
      <c r="S60" s="6">
        <f t="shared" si="14"/>
        <v>-3.5919224808521291E-2</v>
      </c>
    </row>
    <row r="61" spans="1:19" ht="18.75" x14ac:dyDescent="0.2">
      <c r="A61" s="14">
        <v>858</v>
      </c>
      <c r="B61" s="15" t="s">
        <v>25</v>
      </c>
      <c r="C61" s="15" t="s">
        <v>30</v>
      </c>
      <c r="D61" s="16" t="s">
        <v>41</v>
      </c>
      <c r="E61" s="11">
        <v>7.4072778224945068E-3</v>
      </c>
      <c r="F61" s="11">
        <v>1.2079618231196583E-2</v>
      </c>
      <c r="G61" s="1">
        <f t="shared" si="11"/>
        <v>-4.6723404087020762E-3</v>
      </c>
      <c r="H61" s="6">
        <f t="shared" si="16"/>
        <v>-0.38679537045594559</v>
      </c>
      <c r="O61" s="14">
        <v>858</v>
      </c>
      <c r="P61" s="5">
        <f t="shared" si="15"/>
        <v>6642.2594360268122</v>
      </c>
      <c r="Q61" s="14">
        <v>10831.76</v>
      </c>
      <c r="R61" s="1">
        <f t="shared" si="13"/>
        <v>-4189.500563973188</v>
      </c>
      <c r="S61" s="6">
        <f t="shared" si="14"/>
        <v>-0.3867793012375817</v>
      </c>
    </row>
    <row r="62" spans="1:19" ht="18.75" x14ac:dyDescent="0.2">
      <c r="A62" s="14">
        <v>859</v>
      </c>
      <c r="B62" s="15" t="s">
        <v>25</v>
      </c>
      <c r="C62" s="15" t="s">
        <v>30</v>
      </c>
      <c r="D62" s="16" t="s">
        <v>33</v>
      </c>
      <c r="E62" s="11">
        <v>4.0724098682403564E-2</v>
      </c>
      <c r="F62" s="11">
        <v>2.6326524048202172E-2</v>
      </c>
      <c r="G62" s="1">
        <f t="shared" si="11"/>
        <v>1.4397574634201393E-2</v>
      </c>
      <c r="H62" s="6">
        <f t="shared" si="16"/>
        <v>0.54688475424406047</v>
      </c>
      <c r="O62" s="14">
        <v>859</v>
      </c>
      <c r="P62" s="5">
        <f t="shared" si="15"/>
        <v>36516.118695600031</v>
      </c>
      <c r="Q62" s="14">
        <v>23606.39</v>
      </c>
      <c r="R62" s="1">
        <f t="shared" si="13"/>
        <v>12909.728695600032</v>
      </c>
      <c r="S62" s="6">
        <f t="shared" si="14"/>
        <v>0.54687432917951584</v>
      </c>
    </row>
    <row r="63" spans="1:19" ht="18.75" x14ac:dyDescent="0.2">
      <c r="A63" s="14">
        <v>863</v>
      </c>
      <c r="B63" s="15" t="s">
        <v>25</v>
      </c>
      <c r="C63" s="15" t="s">
        <v>34</v>
      </c>
      <c r="D63" s="16" t="s">
        <v>10</v>
      </c>
      <c r="E63" s="11">
        <v>6.2717795372009277E-3</v>
      </c>
      <c r="F63" s="11">
        <v>1.1253708708036879E-2</v>
      </c>
      <c r="G63" s="1">
        <f t="shared" si="11"/>
        <v>-4.9819291708359508E-3</v>
      </c>
      <c r="H63" s="6">
        <f t="shared" si="16"/>
        <v>-0.44269220930501668</v>
      </c>
      <c r="O63" s="14">
        <v>863</v>
      </c>
      <c r="P63" s="5">
        <f t="shared" si="15"/>
        <v>5624.1035889554023</v>
      </c>
      <c r="Q63" s="14">
        <v>10091.200000000001</v>
      </c>
      <c r="R63" s="1">
        <f t="shared" si="13"/>
        <v>-4467.0964110445984</v>
      </c>
      <c r="S63" s="6">
        <f t="shared" si="14"/>
        <v>-0.44267246819452571</v>
      </c>
    </row>
    <row r="64" spans="1:19" ht="18.75" x14ac:dyDescent="0.2">
      <c r="A64" s="14">
        <v>865</v>
      </c>
      <c r="B64" s="15" t="s">
        <v>25</v>
      </c>
      <c r="C64" s="15" t="s">
        <v>34</v>
      </c>
      <c r="D64" s="16" t="s">
        <v>11</v>
      </c>
      <c r="E64" s="11">
        <v>6.7805647850036621E-3</v>
      </c>
      <c r="F64" s="11">
        <v>1.0032175407943942E-2</v>
      </c>
      <c r="G64" s="1">
        <f t="shared" si="11"/>
        <v>-3.2516106229402795E-3</v>
      </c>
      <c r="H64" s="6">
        <f t="shared" si="16"/>
        <v>-0.32411819876728865</v>
      </c>
      <c r="O64" s="14">
        <v>865</v>
      </c>
      <c r="P64" s="5">
        <f t="shared" si="15"/>
        <v>6080.310948898793</v>
      </c>
      <c r="Q64" s="14">
        <v>8995.9</v>
      </c>
      <c r="R64" s="1">
        <f t="shared" si="13"/>
        <v>-2915.5890511012067</v>
      </c>
      <c r="S64" s="6">
        <f t="shared" si="14"/>
        <v>-0.32410198547129321</v>
      </c>
    </row>
    <row r="65" spans="1:19" ht="18.75" x14ac:dyDescent="0.2">
      <c r="A65" s="14">
        <v>866</v>
      </c>
      <c r="B65" s="15" t="s">
        <v>25</v>
      </c>
      <c r="C65" s="15" t="s">
        <v>34</v>
      </c>
      <c r="D65" s="16" t="s">
        <v>12</v>
      </c>
      <c r="E65" s="11">
        <v>9.7921788692474365E-3</v>
      </c>
      <c r="F65" s="11">
        <v>1.6533279795386421E-2</v>
      </c>
      <c r="G65" s="1">
        <f t="shared" si="11"/>
        <v>-6.7411009261389848E-3</v>
      </c>
      <c r="H65" s="6">
        <f t="shared" si="16"/>
        <v>-0.40772919889858006</v>
      </c>
      <c r="O65" s="14">
        <v>866</v>
      </c>
      <c r="P65" s="5">
        <f t="shared" si="15"/>
        <v>8780.7047132122534</v>
      </c>
      <c r="Q65" s="14">
        <v>14825.18</v>
      </c>
      <c r="R65" s="1">
        <f t="shared" si="13"/>
        <v>-6044.4752867877469</v>
      </c>
      <c r="S65" s="6">
        <f t="shared" si="14"/>
        <v>-0.40771682278311272</v>
      </c>
    </row>
    <row r="66" spans="1:19" ht="18.75" x14ac:dyDescent="0.2">
      <c r="A66" s="14">
        <v>868</v>
      </c>
      <c r="B66" s="15" t="s">
        <v>25</v>
      </c>
      <c r="C66" s="15" t="s">
        <v>28</v>
      </c>
      <c r="D66" s="16" t="s">
        <v>57</v>
      </c>
      <c r="E66" s="11">
        <v>0.1039736270904541</v>
      </c>
      <c r="F66" s="11">
        <v>0.11769090258028249</v>
      </c>
      <c r="G66" s="1">
        <f t="shared" si="11"/>
        <v>-1.3717275489828387E-2</v>
      </c>
      <c r="H66" s="6">
        <f t="shared" si="16"/>
        <v>-0.11655340548069286</v>
      </c>
      <c r="O66" s="14">
        <v>868</v>
      </c>
      <c r="P66" s="5">
        <f t="shared" si="15"/>
        <v>93229.438307981502</v>
      </c>
      <c r="Q66" s="14">
        <v>105529.17</v>
      </c>
      <c r="R66" s="1">
        <f t="shared" si="13"/>
        <v>-12299.731692018497</v>
      </c>
      <c r="S66" s="6">
        <f t="shared" si="14"/>
        <v>-0.11655290847088531</v>
      </c>
    </row>
    <row r="67" spans="1:19" ht="18.75" x14ac:dyDescent="0.2">
      <c r="A67" s="14">
        <v>871</v>
      </c>
      <c r="B67" s="15" t="s">
        <v>25</v>
      </c>
      <c r="C67" s="15" t="s">
        <v>28</v>
      </c>
      <c r="D67" s="16" t="s">
        <v>58</v>
      </c>
      <c r="E67" s="11">
        <v>6.364324688911438E-2</v>
      </c>
      <c r="F67" s="11">
        <v>5.7245948620255102E-2</v>
      </c>
      <c r="G67" s="1">
        <f t="shared" si="11"/>
        <v>6.3972982688592778E-3</v>
      </c>
      <c r="H67" s="6">
        <f t="shared" si="16"/>
        <v>0.11175110943302191</v>
      </c>
      <c r="O67" s="14">
        <v>871</v>
      </c>
      <c r="P67" s="5">
        <f t="shared" si="15"/>
        <v>57066.801209863428</v>
      </c>
      <c r="Q67" s="14">
        <v>51330.6</v>
      </c>
      <c r="R67" s="1">
        <f t="shared" si="13"/>
        <v>5736.2012098634295</v>
      </c>
      <c r="S67" s="6">
        <f t="shared" si="14"/>
        <v>0.11175012974450775</v>
      </c>
    </row>
    <row r="68" spans="1:19" ht="18.75" x14ac:dyDescent="0.2">
      <c r="A68" s="14">
        <v>872</v>
      </c>
      <c r="B68" s="15" t="s">
        <v>25</v>
      </c>
      <c r="C68" s="15" t="s">
        <v>28</v>
      </c>
      <c r="D68" s="16" t="s">
        <v>59</v>
      </c>
      <c r="E68" s="11">
        <v>0.19506645202636719</v>
      </c>
      <c r="F68" s="11">
        <v>0.19802357406479931</v>
      </c>
      <c r="G68" s="1">
        <f t="shared" si="11"/>
        <v>-2.9571220384321251E-3</v>
      </c>
      <c r="H68" s="6">
        <f t="shared" si="16"/>
        <v>-1.4933181831494795E-2</v>
      </c>
      <c r="O68" s="14">
        <v>872</v>
      </c>
      <c r="P68" s="5">
        <f t="shared" si="15"/>
        <v>174908.72707130434</v>
      </c>
      <c r="Q68" s="14">
        <v>177560.26</v>
      </c>
      <c r="R68" s="1">
        <f t="shared" si="13"/>
        <v>-2651.5329286956694</v>
      </c>
      <c r="S68" s="6">
        <f t="shared" si="14"/>
        <v>-1.4933143985572387E-2</v>
      </c>
    </row>
    <row r="69" spans="1:19" ht="18.75" x14ac:dyDescent="0.2">
      <c r="A69" s="14">
        <v>874</v>
      </c>
      <c r="B69" s="15" t="s">
        <v>25</v>
      </c>
      <c r="C69" s="15" t="s">
        <v>28</v>
      </c>
      <c r="D69" s="16" t="s">
        <v>60</v>
      </c>
      <c r="E69" s="11">
        <v>0.1143648624420166</v>
      </c>
      <c r="F69" s="11">
        <v>0.15409942025291282</v>
      </c>
      <c r="G69" s="1">
        <f t="shared" si="11"/>
        <v>-3.9734557810896215E-2</v>
      </c>
      <c r="H69" s="6">
        <f t="shared" si="16"/>
        <v>-0.25785014470322215</v>
      </c>
      <c r="O69" s="14">
        <v>874</v>
      </c>
      <c r="P69" s="5">
        <f t="shared" si="15"/>
        <v>102546.84298266411</v>
      </c>
      <c r="Q69" s="14">
        <v>138175.23000000001</v>
      </c>
      <c r="R69" s="1">
        <f t="shared" si="13"/>
        <v>-35628.387017335903</v>
      </c>
      <c r="S69" s="6">
        <f t="shared" si="14"/>
        <v>-0.25784930495383218</v>
      </c>
    </row>
    <row r="70" spans="1:19" ht="18.75" x14ac:dyDescent="0.2">
      <c r="A70" s="14">
        <v>875</v>
      </c>
      <c r="B70" s="15" t="s">
        <v>25</v>
      </c>
      <c r="C70" s="15" t="s">
        <v>28</v>
      </c>
      <c r="D70" s="16" t="s">
        <v>61</v>
      </c>
      <c r="E70" s="11">
        <v>8.6565554141998291E-2</v>
      </c>
      <c r="F70" s="11">
        <v>9.9176994587781078E-2</v>
      </c>
      <c r="G70" s="1">
        <f t="shared" si="11"/>
        <v>-1.2611440445782787E-2</v>
      </c>
      <c r="H70" s="6">
        <f t="shared" si="16"/>
        <v>-0.12716094592501956</v>
      </c>
      <c r="O70" s="14">
        <v>875</v>
      </c>
      <c r="P70" s="5">
        <f t="shared" si="15"/>
        <v>77620.316314342024</v>
      </c>
      <c r="Q70" s="14">
        <v>88928.49</v>
      </c>
      <c r="R70" s="1">
        <f t="shared" si="13"/>
        <v>-11308.173685657981</v>
      </c>
      <c r="S70" s="6">
        <f t="shared" si="14"/>
        <v>-0.12716030245940282</v>
      </c>
    </row>
    <row r="71" spans="1:19" ht="18.75" x14ac:dyDescent="0.2">
      <c r="A71" s="14">
        <v>877</v>
      </c>
      <c r="B71" s="15" t="s">
        <v>25</v>
      </c>
      <c r="C71" s="15" t="s">
        <v>62</v>
      </c>
      <c r="D71" s="16" t="s">
        <v>63</v>
      </c>
      <c r="E71" s="11">
        <v>0.17779353260993958</v>
      </c>
      <c r="F71" s="11">
        <v>0.17747832745871689</v>
      </c>
      <c r="G71" s="1">
        <f t="shared" si="11"/>
        <v>3.1520515122268611E-4</v>
      </c>
      <c r="H71" s="6">
        <f t="shared" si="16"/>
        <v>1.7760205188771894E-3</v>
      </c>
      <c r="O71" s="14">
        <v>877</v>
      </c>
      <c r="P71" s="5">
        <f t="shared" si="15"/>
        <v>159420.79183828714</v>
      </c>
      <c r="Q71" s="14">
        <v>159138.16</v>
      </c>
      <c r="R71" s="1">
        <f t="shared" si="13"/>
        <v>282.63183828713954</v>
      </c>
      <c r="S71" s="6">
        <f t="shared" si="14"/>
        <v>1.7760154967679628E-3</v>
      </c>
    </row>
    <row r="72" spans="1:19" ht="18.75" x14ac:dyDescent="0.2">
      <c r="A72" s="14">
        <v>878</v>
      </c>
      <c r="B72" s="15" t="s">
        <v>25</v>
      </c>
      <c r="C72" s="15" t="s">
        <v>62</v>
      </c>
      <c r="D72" s="16" t="s">
        <v>64</v>
      </c>
      <c r="E72" s="11">
        <v>0.42629685997962952</v>
      </c>
      <c r="F72" s="11">
        <v>0.31360889584051455</v>
      </c>
      <c r="G72" s="1">
        <f t="shared" si="11"/>
        <v>0.11268796413911497</v>
      </c>
      <c r="H72" s="6">
        <f t="shared" si="16"/>
        <v>0.35932642738687587</v>
      </c>
      <c r="O72" s="14">
        <v>878</v>
      </c>
      <c r="P72" s="5">
        <f t="shared" si="15"/>
        <v>382243.77541746025</v>
      </c>
      <c r="Q72" s="14">
        <v>281200.99</v>
      </c>
      <c r="R72" s="1">
        <f t="shared" si="13"/>
        <v>101042.78541746025</v>
      </c>
      <c r="S72" s="6">
        <f t="shared" si="14"/>
        <v>0.3593258523643898</v>
      </c>
    </row>
    <row r="73" spans="1:19" ht="18.75" x14ac:dyDescent="0.2">
      <c r="A73" s="14">
        <v>881</v>
      </c>
      <c r="B73" s="15" t="s">
        <v>25</v>
      </c>
      <c r="C73" s="15" t="s">
        <v>29</v>
      </c>
      <c r="D73" s="16" t="s">
        <v>65</v>
      </c>
      <c r="E73" s="11">
        <v>8.6634337902069092E-2</v>
      </c>
      <c r="F73" s="11">
        <v>8.6031041243327069E-2</v>
      </c>
      <c r="G73" s="1">
        <f t="shared" si="11"/>
        <v>6.0329665874202243E-4</v>
      </c>
      <c r="H73" s="6">
        <f t="shared" si="16"/>
        <v>7.0125462858886024E-3</v>
      </c>
      <c r="O73" s="14">
        <v>881</v>
      </c>
      <c r="P73" s="5">
        <f t="shared" si="15"/>
        <v>77681.991957895763</v>
      </c>
      <c r="Q73" s="14">
        <v>77141.040000000008</v>
      </c>
      <c r="R73" s="1">
        <f t="shared" si="13"/>
        <v>540.95195789575519</v>
      </c>
      <c r="S73" s="6">
        <f t="shared" si="14"/>
        <v>7.0125053784049988E-3</v>
      </c>
    </row>
    <row r="74" spans="1:19" ht="18.75" x14ac:dyDescent="0.2">
      <c r="A74" s="14">
        <v>887</v>
      </c>
      <c r="B74" s="15" t="s">
        <v>25</v>
      </c>
      <c r="C74" s="15" t="s">
        <v>29</v>
      </c>
      <c r="D74" s="16" t="s">
        <v>66</v>
      </c>
      <c r="E74" s="11">
        <v>3.3296644687652588E-2</v>
      </c>
      <c r="F74" s="11">
        <v>5.0460790063604495E-2</v>
      </c>
      <c r="G74" s="1">
        <f t="shared" si="11"/>
        <v>-1.7164145375951907E-2</v>
      </c>
      <c r="H74" s="6">
        <f t="shared" si="16"/>
        <v>-0.34014816958507693</v>
      </c>
      <c r="O74" s="14">
        <v>887</v>
      </c>
      <c r="P74" s="5">
        <f t="shared" si="15"/>
        <v>29856.218093764786</v>
      </c>
      <c r="Q74" s="14">
        <v>45246.62</v>
      </c>
      <c r="R74" s="1">
        <f t="shared" si="13"/>
        <v>-15390.401906235216</v>
      </c>
      <c r="S74" s="6">
        <f t="shared" si="14"/>
        <v>-0.34014478664340486</v>
      </c>
    </row>
    <row r="75" spans="1:19" ht="18.75" x14ac:dyDescent="0.2">
      <c r="A75" s="14">
        <v>892</v>
      </c>
      <c r="B75" s="15" t="s">
        <v>25</v>
      </c>
      <c r="C75" s="15" t="s">
        <v>32</v>
      </c>
      <c r="D75" s="16" t="s">
        <v>67</v>
      </c>
      <c r="E75" s="11">
        <v>0.29928851127624512</v>
      </c>
      <c r="F75" s="11">
        <v>0.33045680995948562</v>
      </c>
      <c r="G75" s="1">
        <f t="shared" si="11"/>
        <v>-3.1168298683240503E-2</v>
      </c>
      <c r="H75" s="6">
        <f t="shared" si="16"/>
        <v>-9.4318826980935189E-2</v>
      </c>
      <c r="O75" s="14">
        <v>892</v>
      </c>
      <c r="P75" s="5">
        <f t="shared" si="15"/>
        <v>268360.47454941756</v>
      </c>
      <c r="Q75" s="14">
        <v>296307.84000000003</v>
      </c>
      <c r="R75" s="1">
        <f t="shared" si="13"/>
        <v>-27947.365450582467</v>
      </c>
      <c r="S75" s="6">
        <f t="shared" si="14"/>
        <v>-9.4318683739797321E-2</v>
      </c>
    </row>
    <row r="76" spans="1:19" ht="18.75" x14ac:dyDescent="0.2">
      <c r="A76" s="14">
        <v>894</v>
      </c>
      <c r="B76" s="15" t="s">
        <v>25</v>
      </c>
      <c r="C76" s="15" t="s">
        <v>32</v>
      </c>
      <c r="D76" s="16" t="s">
        <v>68</v>
      </c>
      <c r="E76" s="11">
        <v>8.7692290544509888E-2</v>
      </c>
      <c r="F76" s="11">
        <v>8.6145811618486889E-2</v>
      </c>
      <c r="G76" s="1">
        <f t="shared" si="11"/>
        <v>1.5464789260229983E-3</v>
      </c>
      <c r="H76" s="6">
        <f t="shared" si="16"/>
        <v>1.7951875975954285E-2</v>
      </c>
      <c r="O76" s="14">
        <v>894</v>
      </c>
      <c r="P76" s="5">
        <f t="shared" si="15"/>
        <v>78630.615731948623</v>
      </c>
      <c r="Q76" s="14">
        <v>77243.95</v>
      </c>
      <c r="R76" s="1">
        <f t="shared" si="13"/>
        <v>1386.6657319486258</v>
      </c>
      <c r="S76" s="6">
        <f t="shared" si="14"/>
        <v>1.7951771393728905E-2</v>
      </c>
    </row>
    <row r="77" spans="1:19" ht="18.75" x14ac:dyDescent="0.2">
      <c r="A77" s="14">
        <v>895</v>
      </c>
      <c r="B77" s="15" t="s">
        <v>25</v>
      </c>
      <c r="C77" s="15" t="s">
        <v>32</v>
      </c>
      <c r="D77" s="16" t="s">
        <v>69</v>
      </c>
      <c r="E77" s="11">
        <v>7.6358050107955933E-2</v>
      </c>
      <c r="F77" s="11">
        <v>8.7188369602229143E-2</v>
      </c>
      <c r="G77" s="1">
        <f t="shared" si="11"/>
        <v>-1.0830319494273211E-2</v>
      </c>
      <c r="H77" s="6">
        <f t="shared" si="16"/>
        <v>-0.12421747927714791</v>
      </c>
      <c r="O77" s="14">
        <v>895</v>
      </c>
      <c r="P77" s="5">
        <f t="shared" si="15"/>
        <v>68467.656155477758</v>
      </c>
      <c r="Q77" s="14">
        <v>78178.77</v>
      </c>
      <c r="R77" s="1">
        <f t="shared" si="13"/>
        <v>-9711.1138445222459</v>
      </c>
      <c r="S77" s="6">
        <f t="shared" si="14"/>
        <v>-0.1242167642765708</v>
      </c>
    </row>
    <row r="78" spans="1:19" ht="18.75" x14ac:dyDescent="0.2">
      <c r="A78" s="14">
        <v>896</v>
      </c>
      <c r="B78" s="15" t="s">
        <v>25</v>
      </c>
      <c r="C78" s="15" t="s">
        <v>32</v>
      </c>
      <c r="D78" s="16" t="s">
        <v>70</v>
      </c>
      <c r="E78" s="11">
        <v>8.2515120506286621E-2</v>
      </c>
      <c r="F78" s="11">
        <v>9.2074045550110201E-2</v>
      </c>
      <c r="G78" s="1">
        <f t="shared" si="11"/>
        <v>-9.5589250438235795E-3</v>
      </c>
      <c r="H78" s="6">
        <f t="shared" si="16"/>
        <v>-0.10381780214730815</v>
      </c>
      <c r="O78" s="14">
        <v>896</v>
      </c>
      <c r="P78" s="5">
        <f t="shared" si="15"/>
        <v>73988.454652562141</v>
      </c>
      <c r="Q78" s="14">
        <v>82559.56</v>
      </c>
      <c r="R78" s="1">
        <f t="shared" si="13"/>
        <v>-8571.1053474378568</v>
      </c>
      <c r="S78" s="6">
        <f t="shared" si="14"/>
        <v>-0.10381723627691157</v>
      </c>
    </row>
    <row r="79" spans="1:19" ht="18.75" x14ac:dyDescent="0.2">
      <c r="A79" s="14">
        <v>899</v>
      </c>
      <c r="B79" s="15" t="s">
        <v>25</v>
      </c>
      <c r="C79" s="15" t="s">
        <v>44</v>
      </c>
      <c r="D79" s="16" t="s">
        <v>45</v>
      </c>
      <c r="E79" s="11">
        <v>3.7010610103607178E-3</v>
      </c>
      <c r="F79" s="11">
        <v>6.2059980909596989E-3</v>
      </c>
      <c r="G79" s="1">
        <f t="shared" si="11"/>
        <v>-2.5049370805989811E-3</v>
      </c>
      <c r="H79" s="6">
        <f t="shared" si="16"/>
        <v>-0.40363162280825265</v>
      </c>
      <c r="O79" s="14">
        <v>899</v>
      </c>
      <c r="P79" s="5">
        <f t="shared" si="15"/>
        <v>3319.0432175076007</v>
      </c>
      <c r="Q79" s="14">
        <v>5565.12</v>
      </c>
      <c r="R79" s="1">
        <f t="shared" si="13"/>
        <v>-2246.0767824923992</v>
      </c>
      <c r="S79" s="6">
        <f t="shared" si="14"/>
        <v>-0.4035989848363376</v>
      </c>
    </row>
    <row r="80" spans="1:19" ht="18.75" x14ac:dyDescent="0.2">
      <c r="A80" s="14">
        <v>903</v>
      </c>
      <c r="B80" s="15" t="s">
        <v>25</v>
      </c>
      <c r="C80" s="15" t="s">
        <v>38</v>
      </c>
      <c r="D80" s="16" t="s">
        <v>71</v>
      </c>
      <c r="E80" s="11">
        <v>5.4555028676986694E-2</v>
      </c>
      <c r="F80" s="11">
        <v>4.5033370286769576E-2</v>
      </c>
      <c r="G80" s="1">
        <f t="shared" si="11"/>
        <v>9.5216583902171179E-3</v>
      </c>
      <c r="H80" s="6">
        <f t="shared" si="16"/>
        <v>0.21143561606834699</v>
      </c>
      <c r="O80" s="14">
        <v>903</v>
      </c>
      <c r="P80" s="5">
        <f t="shared" si="15"/>
        <v>48917.759831305746</v>
      </c>
      <c r="Q80" s="14">
        <v>40380.07</v>
      </c>
      <c r="R80" s="1">
        <f t="shared" si="13"/>
        <v>8537.6898313057463</v>
      </c>
      <c r="S80" s="6">
        <f t="shared" si="14"/>
        <v>0.21143325980627933</v>
      </c>
    </row>
    <row r="81" spans="1:19" ht="18.75" x14ac:dyDescent="0.2">
      <c r="A81" s="14">
        <v>904</v>
      </c>
      <c r="B81" s="15" t="s">
        <v>25</v>
      </c>
      <c r="C81" s="15" t="s">
        <v>38</v>
      </c>
      <c r="D81" s="16" t="s">
        <v>72</v>
      </c>
      <c r="E81" s="11">
        <v>0.38519299030303955</v>
      </c>
      <c r="F81" s="11">
        <v>0.35171039643612501</v>
      </c>
      <c r="G81" s="1">
        <f t="shared" si="11"/>
        <v>3.3482593866914545E-2</v>
      </c>
      <c r="H81" s="6">
        <f t="shared" si="16"/>
        <v>9.5199329352197298E-2</v>
      </c>
      <c r="O81" s="14">
        <v>904</v>
      </c>
      <c r="P81" s="5">
        <f t="shared" si="15"/>
        <v>345387.58127740386</v>
      </c>
      <c r="Q81" s="14">
        <v>315365.08</v>
      </c>
      <c r="R81" s="1">
        <f t="shared" si="13"/>
        <v>30022.501277403848</v>
      </c>
      <c r="S81" s="6">
        <f t="shared" si="14"/>
        <v>9.5199193510593652E-2</v>
      </c>
    </row>
    <row r="82" spans="1:19" ht="18.75" x14ac:dyDescent="0.2">
      <c r="A82" s="14">
        <v>905</v>
      </c>
      <c r="B82" s="15" t="s">
        <v>25</v>
      </c>
      <c r="C82" s="15" t="s">
        <v>36</v>
      </c>
      <c r="D82" s="16" t="s">
        <v>37</v>
      </c>
      <c r="E82" s="11">
        <v>8.2449018955230713E-3</v>
      </c>
      <c r="F82" s="11">
        <v>1.8197779233947279E-2</v>
      </c>
      <c r="G82" s="1">
        <f t="shared" si="11"/>
        <v>-9.9528773384242077E-3</v>
      </c>
      <c r="H82" s="6">
        <f t="shared" si="16"/>
        <v>-0.54692812845303052</v>
      </c>
      <c r="O82" s="14">
        <v>905</v>
      </c>
      <c r="P82" s="5">
        <f t="shared" si="15"/>
        <v>7393.3234038436422</v>
      </c>
      <c r="Q82" s="14">
        <v>16317.67</v>
      </c>
      <c r="R82" s="1">
        <f t="shared" si="13"/>
        <v>-8924.3465961563579</v>
      </c>
      <c r="S82" s="6">
        <f t="shared" si="14"/>
        <v>-0.54691304556081588</v>
      </c>
    </row>
    <row r="83" spans="1:19" ht="18.75" x14ac:dyDescent="0.2">
      <c r="A83" s="14">
        <v>907</v>
      </c>
      <c r="B83" s="15" t="s">
        <v>25</v>
      </c>
      <c r="C83" s="15" t="s">
        <v>39</v>
      </c>
      <c r="D83" s="16" t="s">
        <v>40</v>
      </c>
      <c r="E83" s="11">
        <v>5.609661340713501E-3</v>
      </c>
      <c r="F83" s="11">
        <v>1.5537673835686827E-2</v>
      </c>
      <c r="G83" s="1">
        <f t="shared" si="11"/>
        <v>-9.9280124949733262E-3</v>
      </c>
      <c r="H83" s="6">
        <f t="shared" si="16"/>
        <v>-0.63896388867236564</v>
      </c>
      <c r="O83" s="14">
        <v>907</v>
      </c>
      <c r="P83" s="5">
        <f t="shared" si="15"/>
        <v>5030.4087133777148</v>
      </c>
      <c r="Q83" s="14">
        <v>13932.46</v>
      </c>
      <c r="R83" s="1">
        <f t="shared" si="13"/>
        <v>-8902.0512866222853</v>
      </c>
      <c r="S83" s="6">
        <f t="shared" si="14"/>
        <v>-0.6389432509852736</v>
      </c>
    </row>
    <row r="84" spans="1:19" ht="18.75" x14ac:dyDescent="0.2">
      <c r="A84" s="14">
        <v>908</v>
      </c>
      <c r="B84" s="15" t="s">
        <v>25</v>
      </c>
      <c r="C84" s="15" t="s">
        <v>16</v>
      </c>
      <c r="D84" s="16" t="s">
        <v>48</v>
      </c>
      <c r="E84" s="11">
        <v>2.5304257869720459E-3</v>
      </c>
      <c r="F84" s="11">
        <v>1.7247229373328992E-3</v>
      </c>
      <c r="G84" s="1">
        <f t="shared" si="11"/>
        <v>8.0570284963914674E-4</v>
      </c>
      <c r="H84" s="6">
        <f t="shared" si="16"/>
        <v>0.46714914737846569</v>
      </c>
      <c r="O84" s="14">
        <v>908</v>
      </c>
      <c r="P84" s="5">
        <f t="shared" si="15"/>
        <v>2269.3814849293231</v>
      </c>
      <c r="Q84" s="14">
        <v>1546.94</v>
      </c>
      <c r="R84" s="1">
        <f t="shared" si="13"/>
        <v>722.441484929323</v>
      </c>
      <c r="S84" s="6">
        <f t="shared" si="14"/>
        <v>0.46701325515490127</v>
      </c>
    </row>
    <row r="85" spans="1:19" ht="18.75" x14ac:dyDescent="0.2">
      <c r="A85" s="14">
        <v>909</v>
      </c>
      <c r="B85" s="15" t="s">
        <v>25</v>
      </c>
      <c r="C85" s="15" t="s">
        <v>16</v>
      </c>
      <c r="D85" s="16" t="s">
        <v>35</v>
      </c>
      <c r="E85" s="11">
        <v>1.2910693883895874E-2</v>
      </c>
      <c r="F85" s="11">
        <v>2.2437502394999323E-2</v>
      </c>
      <c r="G85" s="1">
        <f t="shared" si="11"/>
        <v>-9.526808511103449E-3</v>
      </c>
      <c r="H85" s="6">
        <f t="shared" si="16"/>
        <v>-0.424593091663656</v>
      </c>
      <c r="O85" s="14">
        <v>909</v>
      </c>
      <c r="P85" s="5">
        <f t="shared" si="15"/>
        <v>11576.952261506322</v>
      </c>
      <c r="Q85" s="14">
        <v>20119.259999999998</v>
      </c>
      <c r="R85" s="1">
        <f t="shared" si="13"/>
        <v>-8542.3077384936769</v>
      </c>
      <c r="S85" s="6">
        <f t="shared" si="14"/>
        <v>-0.4245835949480089</v>
      </c>
    </row>
    <row r="86" spans="1:19" ht="18.75" x14ac:dyDescent="0.2">
      <c r="A86" s="14">
        <v>911</v>
      </c>
      <c r="B86" s="15" t="s">
        <v>25</v>
      </c>
      <c r="C86" s="15" t="s">
        <v>16</v>
      </c>
      <c r="D86" s="16" t="s">
        <v>43</v>
      </c>
      <c r="E86" s="11">
        <v>3.7752985954284668E-3</v>
      </c>
      <c r="F86" s="11">
        <v>9.105335761842203E-3</v>
      </c>
      <c r="G86" s="1">
        <f t="shared" si="11"/>
        <v>-5.3300371664137362E-3</v>
      </c>
      <c r="H86" s="6">
        <f t="shared" si="16"/>
        <v>-0.58537513671383345</v>
      </c>
      <c r="O86" s="14">
        <v>911</v>
      </c>
      <c r="P86" s="5">
        <f t="shared" si="15"/>
        <v>3385.6090875649452</v>
      </c>
      <c r="Q86" s="14">
        <v>8164.84</v>
      </c>
      <c r="R86" s="1">
        <f t="shared" si="13"/>
        <v>-4779.230912435055</v>
      </c>
      <c r="S86" s="6">
        <f t="shared" si="14"/>
        <v>-0.585342874132874</v>
      </c>
    </row>
    <row r="87" spans="1:19" ht="18.75" x14ac:dyDescent="0.2">
      <c r="A87" s="14">
        <v>913</v>
      </c>
      <c r="B87" s="15" t="s">
        <v>25</v>
      </c>
      <c r="C87" s="15" t="s">
        <v>16</v>
      </c>
      <c r="D87" s="16" t="s">
        <v>46</v>
      </c>
      <c r="E87" s="11">
        <v>4.3939352035522461E-3</v>
      </c>
      <c r="F87" s="11">
        <v>5.6244956003165345E-3</v>
      </c>
      <c r="G87" s="1">
        <f t="shared" si="11"/>
        <v>-1.2305603967642884E-3</v>
      </c>
      <c r="H87" s="6">
        <f t="shared" si="16"/>
        <v>-0.21878591152156562</v>
      </c>
      <c r="O87" s="14">
        <v>913</v>
      </c>
      <c r="P87" s="5">
        <f t="shared" si="15"/>
        <v>3940.315763859749</v>
      </c>
      <c r="Q87" s="14">
        <v>5043.71</v>
      </c>
      <c r="R87" s="1">
        <f t="shared" si="13"/>
        <v>-1103.394236140251</v>
      </c>
      <c r="S87" s="6">
        <f t="shared" si="14"/>
        <v>-0.21876639143413301</v>
      </c>
    </row>
    <row r="88" spans="1:19" ht="18.75" x14ac:dyDescent="0.2">
      <c r="A88" s="14">
        <v>917</v>
      </c>
      <c r="B88" s="15" t="s">
        <v>25</v>
      </c>
      <c r="C88" s="15" t="s">
        <v>16</v>
      </c>
      <c r="D88" s="16" t="s">
        <v>47</v>
      </c>
      <c r="E88" s="11">
        <v>2.6417374610900879E-3</v>
      </c>
      <c r="F88" s="11">
        <v>1.9099325010564761E-3</v>
      </c>
      <c r="G88" s="1">
        <f t="shared" si="11"/>
        <v>7.3180496003361181E-4</v>
      </c>
      <c r="H88" s="6">
        <f t="shared" si="16"/>
        <v>0.38315749882721778</v>
      </c>
      <c r="O88" s="14">
        <v>917</v>
      </c>
      <c r="P88" s="5">
        <f t="shared" si="15"/>
        <v>2369.1902061915398</v>
      </c>
      <c r="Q88" s="14">
        <v>1713.01</v>
      </c>
      <c r="R88" s="1">
        <f t="shared" si="13"/>
        <v>656.18020619153981</v>
      </c>
      <c r="S88" s="6">
        <f t="shared" si="14"/>
        <v>0.38305684508061238</v>
      </c>
    </row>
    <row r="89" spans="1:19" ht="18.75" x14ac:dyDescent="0.2">
      <c r="A89" s="14">
        <v>919</v>
      </c>
      <c r="B89" s="15" t="s">
        <v>25</v>
      </c>
      <c r="C89" s="15" t="s">
        <v>16</v>
      </c>
      <c r="D89" s="16" t="s">
        <v>17</v>
      </c>
      <c r="E89" s="11">
        <v>5.7277083396911621E-3</v>
      </c>
      <c r="F89" s="11">
        <v>7.8401627301390806E-3</v>
      </c>
      <c r="G89" s="1">
        <f t="shared" si="11"/>
        <v>-2.1124543904479185E-3</v>
      </c>
      <c r="H89" s="6">
        <f t="shared" si="16"/>
        <v>-0.26944012046168903</v>
      </c>
      <c r="O89" s="14">
        <v>919</v>
      </c>
      <c r="P89" s="5">
        <f t="shared" si="15"/>
        <v>5136.2567307591444</v>
      </c>
      <c r="Q89" s="14">
        <v>7030.41</v>
      </c>
      <c r="R89" s="1">
        <f t="shared" si="13"/>
        <v>-1894.1532692408555</v>
      </c>
      <c r="S89" s="6">
        <f t="shared" si="14"/>
        <v>-0.26942287423363009</v>
      </c>
    </row>
    <row r="90" spans="1:19" ht="18.75" x14ac:dyDescent="0.2">
      <c r="A90" s="14">
        <v>924</v>
      </c>
      <c r="B90" s="15" t="s">
        <v>25</v>
      </c>
      <c r="C90" s="15" t="s">
        <v>18</v>
      </c>
      <c r="D90" s="16" t="s">
        <v>19</v>
      </c>
      <c r="E90" s="11">
        <v>1.8122643232345581E-2</v>
      </c>
      <c r="F90" s="11">
        <v>2.3638615468008627E-2</v>
      </c>
      <c r="G90" s="1">
        <f t="shared" si="11"/>
        <v>-5.5159722356630456E-3</v>
      </c>
      <c r="H90" s="6">
        <f t="shared" si="16"/>
        <v>-0.2333458253140121</v>
      </c>
      <c r="O90" s="14">
        <v>924</v>
      </c>
      <c r="P90" s="5">
        <f t="shared" si="15"/>
        <v>16250.298555809262</v>
      </c>
      <c r="Q90" s="14">
        <v>21196.25</v>
      </c>
      <c r="R90" s="1">
        <f t="shared" si="13"/>
        <v>-4945.9514441907377</v>
      </c>
      <c r="S90" s="6">
        <f t="shared" si="14"/>
        <v>-0.2333408713423713</v>
      </c>
    </row>
    <row r="91" spans="1:19" ht="18.75" x14ac:dyDescent="0.2">
      <c r="A91" s="14">
        <v>925</v>
      </c>
      <c r="B91" s="15" t="s">
        <v>25</v>
      </c>
      <c r="C91" s="15" t="s">
        <v>20</v>
      </c>
      <c r="D91" s="16" t="s">
        <v>21</v>
      </c>
      <c r="E91" s="11">
        <v>3.5927891731262207E-3</v>
      </c>
      <c r="F91" s="11">
        <v>3.5374335216217301E-2</v>
      </c>
      <c r="G91" s="1">
        <f t="shared" si="11"/>
        <v>-3.178154604309108E-2</v>
      </c>
      <c r="H91" s="6">
        <f t="shared" si="16"/>
        <v>-0.89843514652173273</v>
      </c>
      <c r="O91" s="14">
        <v>925</v>
      </c>
      <c r="P91" s="5">
        <f t="shared" si="15"/>
        <v>3221.9601962637903</v>
      </c>
      <c r="Q91" s="14">
        <v>31719.200000000001</v>
      </c>
      <c r="R91" s="1">
        <f t="shared" si="13"/>
        <v>-28497.239803736211</v>
      </c>
      <c r="S91" s="6">
        <f t="shared" si="14"/>
        <v>-0.89842240043053456</v>
      </c>
    </row>
    <row r="92" spans="1:19" ht="18.75" x14ac:dyDescent="0.2">
      <c r="A92" s="14">
        <v>932</v>
      </c>
      <c r="B92" s="15" t="s">
        <v>25</v>
      </c>
      <c r="C92" s="15" t="s">
        <v>22</v>
      </c>
      <c r="D92" s="16" t="s">
        <v>23</v>
      </c>
      <c r="E92" s="11">
        <v>4.6801865100860596E-3</v>
      </c>
      <c r="F92" s="11">
        <v>8.1202019994290817E-3</v>
      </c>
      <c r="G92" s="1">
        <f t="shared" si="11"/>
        <v>-3.4400154893430221E-3</v>
      </c>
      <c r="H92" s="6">
        <f t="shared" si="16"/>
        <v>-0.4236366890361698</v>
      </c>
      <c r="O92" s="14">
        <v>932</v>
      </c>
      <c r="P92" s="5">
        <f t="shared" si="15"/>
        <v>4196.9858489263061</v>
      </c>
      <c r="Q92" s="14">
        <v>7281.51</v>
      </c>
      <c r="R92" s="1">
        <f t="shared" si="13"/>
        <v>-3084.5241510736942</v>
      </c>
      <c r="S92" s="6">
        <f t="shared" si="14"/>
        <v>-0.42361050813274914</v>
      </c>
    </row>
    <row r="93" spans="1:19" ht="18.75" x14ac:dyDescent="0.2">
      <c r="A93" s="14">
        <v>933</v>
      </c>
      <c r="B93" s="15" t="s">
        <v>25</v>
      </c>
      <c r="C93" s="15" t="s">
        <v>22</v>
      </c>
      <c r="D93" s="16" t="s">
        <v>24</v>
      </c>
      <c r="E93" s="11">
        <v>5.4839849472045898E-3</v>
      </c>
      <c r="F93" s="11">
        <v>1.0196908982085025E-2</v>
      </c>
      <c r="G93" s="1">
        <f t="shared" si="11"/>
        <v>-4.7129240348804356E-3</v>
      </c>
      <c r="H93" s="6">
        <f t="shared" si="16"/>
        <v>-0.46219143891159403</v>
      </c>
      <c r="O93" s="14">
        <v>933</v>
      </c>
      <c r="P93" s="5">
        <f t="shared" si="15"/>
        <v>4917.71972340107</v>
      </c>
      <c r="Q93" s="14">
        <v>9143.61</v>
      </c>
      <c r="R93" s="1">
        <f t="shared" si="13"/>
        <v>-4225.8902765989305</v>
      </c>
      <c r="S93" s="6">
        <f t="shared" si="14"/>
        <v>-0.46216869229975144</v>
      </c>
    </row>
  </sheetData>
  <phoneticPr fontId="1" type="noConversion"/>
  <conditionalFormatting sqref="C2:D2">
    <cfRule type="cellIs" dxfId="3" priority="5" operator="equal">
      <formula>#N/A</formula>
    </cfRule>
    <cfRule type="containsText" dxfId="2" priority="6" operator="containsText" text="#N/A">
      <formula>NOT(ISERROR(SEARCH("#N/A",C2)))</formula>
    </cfRule>
  </conditionalFormatting>
  <conditionalFormatting sqref="C50:D50">
    <cfRule type="cellIs" dxfId="1" priority="1" operator="equal">
      <formula>#N/A</formula>
    </cfRule>
    <cfRule type="containsText" dxfId="0" priority="2" operator="containsText" text="#N/A">
      <formula>NOT(ISERROR(SEARCH("#N/A",C50)))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小贝利斯塔</dc:creator>
  <cp:lastModifiedBy>小贝利斯塔</cp:lastModifiedBy>
  <dcterms:created xsi:type="dcterms:W3CDTF">2015-06-05T18:19:34Z</dcterms:created>
  <dcterms:modified xsi:type="dcterms:W3CDTF">2022-04-13T06:23:00Z</dcterms:modified>
</cp:coreProperties>
</file>