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59328\PycharmProjects\洪涝项目直接经济损失预测_自编码_3\实验结果\"/>
    </mc:Choice>
  </mc:AlternateContent>
  <xr:revisionPtr revIDLastSave="0" documentId="13_ncr:1_{9D25D845-42B4-4D17-8A54-050926B6D1C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S4" i="1" s="1"/>
  <c r="P5" i="1"/>
  <c r="P6" i="1"/>
  <c r="P7" i="1"/>
  <c r="R7" i="1" s="1"/>
  <c r="S7" i="1" s="1"/>
  <c r="P8" i="1"/>
  <c r="R8" i="1" s="1"/>
  <c r="S8" i="1" s="1"/>
  <c r="P9" i="1"/>
  <c r="R9" i="1" s="1"/>
  <c r="S9" i="1" s="1"/>
  <c r="P10" i="1"/>
  <c r="R10" i="1" s="1"/>
  <c r="S10" i="1" s="1"/>
  <c r="P11" i="1"/>
  <c r="P12" i="1"/>
  <c r="P13" i="1"/>
  <c r="R13" i="1" s="1"/>
  <c r="S13" i="1" s="1"/>
  <c r="P14" i="1"/>
  <c r="R14" i="1" s="1"/>
  <c r="S14" i="1" s="1"/>
  <c r="P15" i="1"/>
  <c r="R15" i="1" s="1"/>
  <c r="S15" i="1" s="1"/>
  <c r="P16" i="1"/>
  <c r="R16" i="1" s="1"/>
  <c r="S16" i="1" s="1"/>
  <c r="P17" i="1"/>
  <c r="P18" i="1"/>
  <c r="R18" i="1" s="1"/>
  <c r="S18" i="1" s="1"/>
  <c r="P19" i="1"/>
  <c r="R19" i="1" s="1"/>
  <c r="S19" i="1" s="1"/>
  <c r="P20" i="1"/>
  <c r="R20" i="1" s="1"/>
  <c r="S20" i="1" s="1"/>
  <c r="P21" i="1"/>
  <c r="R21" i="1" s="1"/>
  <c r="S21" i="1" s="1"/>
  <c r="P22" i="1"/>
  <c r="P23" i="1"/>
  <c r="R23" i="1" s="1"/>
  <c r="S23" i="1" s="1"/>
  <c r="P24" i="1"/>
  <c r="R24" i="1" s="1"/>
  <c r="S24" i="1" s="1"/>
  <c r="P25" i="1"/>
  <c r="R25" i="1" s="1"/>
  <c r="S25" i="1" s="1"/>
  <c r="P26" i="1"/>
  <c r="R26" i="1" s="1"/>
  <c r="S26" i="1" s="1"/>
  <c r="P27" i="1"/>
  <c r="R27" i="1" s="1"/>
  <c r="S27" i="1" s="1"/>
  <c r="P28" i="1"/>
  <c r="R28" i="1" s="1"/>
  <c r="S28" i="1" s="1"/>
  <c r="P29" i="1"/>
  <c r="P30" i="1"/>
  <c r="P31" i="1"/>
  <c r="R31" i="1" s="1"/>
  <c r="S31" i="1" s="1"/>
  <c r="P32" i="1"/>
  <c r="R32" i="1" s="1"/>
  <c r="S32" i="1" s="1"/>
  <c r="P33" i="1"/>
  <c r="R33" i="1" s="1"/>
  <c r="S33" i="1" s="1"/>
  <c r="P34" i="1"/>
  <c r="R34" i="1" s="1"/>
  <c r="S34" i="1" s="1"/>
  <c r="P35" i="1"/>
  <c r="P36" i="1"/>
  <c r="R36" i="1" s="1"/>
  <c r="S36" i="1" s="1"/>
  <c r="P37" i="1"/>
  <c r="R37" i="1" s="1"/>
  <c r="S37" i="1" s="1"/>
  <c r="P38" i="1"/>
  <c r="R38" i="1" s="1"/>
  <c r="S38" i="1" s="1"/>
  <c r="P39" i="1"/>
  <c r="R39" i="1" s="1"/>
  <c r="S39" i="1" s="1"/>
  <c r="P40" i="1"/>
  <c r="R40" i="1" s="1"/>
  <c r="S40" i="1" s="1"/>
  <c r="P41" i="1"/>
  <c r="R41" i="1" s="1"/>
  <c r="S41" i="1" s="1"/>
  <c r="P42" i="1"/>
  <c r="P43" i="1"/>
  <c r="R43" i="1" s="1"/>
  <c r="S43" i="1" s="1"/>
  <c r="P44" i="1"/>
  <c r="R44" i="1" s="1"/>
  <c r="S44" i="1" s="1"/>
  <c r="P45" i="1"/>
  <c r="R45" i="1" s="1"/>
  <c r="S45" i="1" s="1"/>
  <c r="P46" i="1"/>
  <c r="R46" i="1" s="1"/>
  <c r="S46" i="1" s="1"/>
  <c r="P47" i="1"/>
  <c r="R47" i="1" s="1"/>
  <c r="S47" i="1" s="1"/>
  <c r="P3" i="1"/>
  <c r="R3" i="1" s="1"/>
  <c r="S3" i="1" s="1"/>
  <c r="M5" i="1"/>
  <c r="G46" i="1"/>
  <c r="H46" i="1" s="1"/>
  <c r="G47" i="1"/>
  <c r="H47" i="1" s="1"/>
  <c r="G4" i="1"/>
  <c r="H4" i="1" s="1"/>
  <c r="G5" i="1"/>
  <c r="H5" i="1" s="1"/>
  <c r="G6" i="1"/>
  <c r="H6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H20" i="1" s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R42" i="1"/>
  <c r="S42" i="1" s="1"/>
  <c r="R35" i="1"/>
  <c r="S35" i="1" s="1"/>
  <c r="R30" i="1"/>
  <c r="S30" i="1" s="1"/>
  <c r="H30" i="1"/>
  <c r="R29" i="1"/>
  <c r="S29" i="1" s="1"/>
  <c r="R22" i="1"/>
  <c r="S22" i="1" s="1"/>
  <c r="R17" i="1"/>
  <c r="S17" i="1" s="1"/>
  <c r="R12" i="1"/>
  <c r="S12" i="1" s="1"/>
  <c r="R11" i="1"/>
  <c r="S11" i="1" s="1"/>
  <c r="H10" i="1"/>
  <c r="R6" i="1"/>
  <c r="S6" i="1" s="1"/>
  <c r="R5" i="1"/>
  <c r="S5" i="1" s="1"/>
  <c r="G3" i="1"/>
  <c r="H3" i="1" s="1"/>
</calcChain>
</file>

<file path=xl/sharedStrings.xml><?xml version="1.0" encoding="utf-8"?>
<sst xmlns="http://schemas.openxmlformats.org/spreadsheetml/2006/main" count="154" uniqueCount="89">
  <si>
    <t>预测值（归一化）</t>
    <phoneticPr fontId="3" type="noConversion"/>
  </si>
  <si>
    <t>实际值（归一化）</t>
    <phoneticPr fontId="3" type="noConversion"/>
  </si>
  <si>
    <t>预测值-实际值</t>
    <phoneticPr fontId="3" type="noConversion"/>
  </si>
  <si>
    <t>差异率</t>
    <phoneticPr fontId="3" type="noConversion"/>
  </si>
  <si>
    <t>反归一化</t>
    <phoneticPr fontId="3" type="noConversion"/>
  </si>
  <si>
    <t>样本库中的最大最小值</t>
    <phoneticPr fontId="3" type="noConversion"/>
  </si>
  <si>
    <t>预测值</t>
    <phoneticPr fontId="3" type="noConversion"/>
  </si>
  <si>
    <t>实际值</t>
    <phoneticPr fontId="3" type="noConversion"/>
  </si>
  <si>
    <t>区域代码</t>
    <phoneticPr fontId="7" type="noConversion"/>
  </si>
  <si>
    <t>区域</t>
    <phoneticPr fontId="7" type="noConversion"/>
  </si>
  <si>
    <t>max</t>
  </si>
  <si>
    <t>min</t>
  </si>
  <si>
    <t>第一组</t>
    <phoneticPr fontId="1" type="noConversion"/>
  </si>
  <si>
    <t>南阳市</t>
  </si>
  <si>
    <t>邓州市</t>
  </si>
  <si>
    <t>信阳市</t>
  </si>
  <si>
    <t>固始县</t>
  </si>
  <si>
    <t>周口市</t>
  </si>
  <si>
    <t>河南省</t>
    <phoneticPr fontId="1" type="noConversion"/>
  </si>
  <si>
    <t>开封市</t>
  </si>
  <si>
    <t>安阳市</t>
  </si>
  <si>
    <t>洛阳市</t>
  </si>
  <si>
    <t>洛宁县</t>
  </si>
  <si>
    <t>许昌市</t>
  </si>
  <si>
    <t>郑州市</t>
  </si>
  <si>
    <t>惠济区</t>
  </si>
  <si>
    <t>荥阳市</t>
  </si>
  <si>
    <t>文峰区</t>
  </si>
  <si>
    <t>禹州市</t>
  </si>
  <si>
    <t>长葛市</t>
  </si>
  <si>
    <t>自编码</t>
    <phoneticPr fontId="1" type="noConversion"/>
  </si>
  <si>
    <t>安徽省</t>
  </si>
  <si>
    <t>淮南市</t>
  </si>
  <si>
    <t>凤台县</t>
  </si>
  <si>
    <t>六安市</t>
  </si>
  <si>
    <t>裕安区</t>
  </si>
  <si>
    <t>舒城县</t>
  </si>
  <si>
    <t>金寨县</t>
  </si>
  <si>
    <t>广东省</t>
  </si>
  <si>
    <t>韶关市</t>
  </si>
  <si>
    <t>翁源县</t>
  </si>
  <si>
    <t>惠州市</t>
  </si>
  <si>
    <t>龙门县</t>
  </si>
  <si>
    <t>清远市</t>
  </si>
  <si>
    <t>清城区</t>
  </si>
  <si>
    <t>英德市</t>
  </si>
  <si>
    <t>湖北省</t>
  </si>
  <si>
    <t>宜昌市</t>
  </si>
  <si>
    <t>秭归县</t>
  </si>
  <si>
    <t>重庆市</t>
  </si>
  <si>
    <t>渝中区</t>
  </si>
  <si>
    <t>沙坪坝区</t>
  </si>
  <si>
    <t>北碚区</t>
  </si>
  <si>
    <t>长寿区</t>
  </si>
  <si>
    <t>合川区</t>
  </si>
  <si>
    <t>永川区</t>
  </si>
  <si>
    <t>铜梁区</t>
  </si>
  <si>
    <t>山西省</t>
  </si>
  <si>
    <t xml:space="preserve">  晋城市</t>
  </si>
  <si>
    <t xml:space="preserve">    阳城县</t>
  </si>
  <si>
    <t xml:space="preserve">  晋中市</t>
  </si>
  <si>
    <t xml:space="preserve">    榆次区</t>
  </si>
  <si>
    <t xml:space="preserve">    太谷区</t>
  </si>
  <si>
    <t xml:space="preserve">  运城市</t>
  </si>
  <si>
    <t xml:space="preserve">    临猗县</t>
  </si>
  <si>
    <t xml:space="preserve">    夏县</t>
  </si>
  <si>
    <t xml:space="preserve">    河津市</t>
  </si>
  <si>
    <t xml:space="preserve">  忻州市</t>
  </si>
  <si>
    <t xml:space="preserve">    五台县</t>
  </si>
  <si>
    <t xml:space="preserve">    河曲县</t>
  </si>
  <si>
    <t xml:space="preserve">    保德县</t>
  </si>
  <si>
    <t xml:space="preserve">  临汾市</t>
  </si>
  <si>
    <t xml:space="preserve">    汾西县</t>
  </si>
  <si>
    <t xml:space="preserve">  吕梁市</t>
  </si>
  <si>
    <t xml:space="preserve">    岚县</t>
  </si>
  <si>
    <t xml:space="preserve">    中阳县</t>
  </si>
  <si>
    <t xml:space="preserve">    孝义市</t>
  </si>
  <si>
    <t>陕西省</t>
  </si>
  <si>
    <t xml:space="preserve">  宝鸡市</t>
  </si>
  <si>
    <t xml:space="preserve">      陈仓区</t>
  </si>
  <si>
    <t xml:space="preserve">  延安市</t>
  </si>
  <si>
    <t xml:space="preserve">      甘泉县</t>
  </si>
  <si>
    <t xml:space="preserve">         双龙镇</t>
  </si>
  <si>
    <t>通许县</t>
  </si>
  <si>
    <t>殷都区</t>
  </si>
  <si>
    <t>林州市</t>
  </si>
  <si>
    <t>淅川县</t>
  </si>
  <si>
    <t>西华县</t>
  </si>
  <si>
    <t>max-min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</si>
</sst>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1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0"/>
      <name val="宋体"/>
      <family val="3"/>
      <charset val="134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10"/>
      <name val="Arial"/>
      <family val="2"/>
    </font>
    <font>
      <b/>
      <sz val="10"/>
      <color theme="1"/>
      <name val="黑体"/>
      <family val="3"/>
      <charset val="134"/>
    </font>
    <font>
      <sz val="9"/>
      <name val="等线"/>
      <family val="2"/>
      <charset val="134"/>
      <scheme val="minor"/>
    </font>
    <font>
      <sz val="10"/>
      <color theme="1"/>
      <name val="黑体"/>
      <family val="3"/>
      <charset val="134"/>
    </font>
    <font>
      <sz val="14"/>
      <color theme="1"/>
      <name val="宋体"/>
      <family val="3"/>
      <charset val="134"/>
    </font>
    <font>
      <sz val="14"/>
      <name val="宋体"/>
      <family val="3"/>
      <charset val="134"/>
    </font>
    <font>
      <sz val="14"/>
      <color indexed="8"/>
      <name val="宋体"/>
      <family val="3"/>
      <charset val="134"/>
    </font>
    <font>
      <sz val="1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vertical="center"/>
    </xf>
    <xf numFmtId="0" fontId="2" fillId="0" borderId="1" xfId="0" applyFont="1" applyBorder="1" applyAlignment="1">
      <alignment vertical="center"/>
    </xf>
    <xf numFmtId="0" fontId="4" fillId="0" borderId="0" xfId="0" applyFont="1" applyAlignment="1">
      <alignment vertical="center"/>
    </xf>
    <xf numFmtId="10" fontId="4" fillId="0" borderId="0" xfId="0" applyNumberFormat="1" applyFont="1" applyAlignment="1">
      <alignment vertical="center"/>
    </xf>
    <xf numFmtId="0" fontId="5" fillId="0" borderId="0" xfId="0" applyFont="1" applyAlignment="1">
      <alignment vertical="center"/>
    </xf>
    <xf numFmtId="10" fontId="0" fillId="0" borderId="0" xfId="0" applyNumberFormat="1" applyAlignment="1">
      <alignment vertical="center"/>
    </xf>
    <xf numFmtId="49" fontId="6" fillId="0" borderId="0" xfId="0" applyNumberFormat="1" applyFont="1" applyAlignment="1">
      <alignment horizontal="left" vertical="center" wrapText="1"/>
    </xf>
    <xf numFmtId="49" fontId="8" fillId="0" borderId="0" xfId="0" applyNumberFormat="1" applyFont="1" applyAlignment="1">
      <alignment horizontal="left" vertical="center" wrapText="1"/>
    </xf>
    <xf numFmtId="0" fontId="0" fillId="0" borderId="0" xfId="0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5" fillId="0" borderId="0" xfId="0" applyFont="1"/>
    <xf numFmtId="49" fontId="0" fillId="0" borderId="0" xfId="0" applyNumberFormat="1" applyAlignment="1">
      <alignment vertical="center"/>
    </xf>
    <xf numFmtId="176" fontId="0" fillId="0" borderId="0" xfId="0" applyNumberFormat="1" applyAlignment="1">
      <alignment vertical="center"/>
    </xf>
    <xf numFmtId="0" fontId="0" fillId="2" borderId="0" xfId="0" applyFill="1"/>
    <xf numFmtId="0" fontId="9" fillId="2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/>
    </xf>
    <xf numFmtId="0" fontId="11" fillId="2" borderId="0" xfId="0" applyFont="1" applyFill="1" applyAlignment="1">
      <alignment horizontal="center" vertical="center" wrapText="1"/>
    </xf>
    <xf numFmtId="0" fontId="11" fillId="2" borderId="0" xfId="0" applyFont="1" applyFill="1" applyAlignment="1">
      <alignment horizontal="center" vertical="center"/>
    </xf>
    <xf numFmtId="0" fontId="5" fillId="2" borderId="0" xfId="0" applyFont="1" applyFill="1"/>
    <xf numFmtId="176" fontId="0" fillId="0" borderId="0" xfId="0" applyNumberFormat="1"/>
    <xf numFmtId="0" fontId="12" fillId="0" borderId="0" xfId="0" applyFont="1"/>
  </cellXfs>
  <cellStyles count="1">
    <cellStyle name="常规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7"/>
  <sheetViews>
    <sheetView tabSelected="1" topLeftCell="A22" zoomScaleNormal="100" workbookViewId="0">
      <selection activeCell="E3" sqref="E3:E47"/>
    </sheetView>
  </sheetViews>
  <sheetFormatPr defaultRowHeight="14.25" x14ac:dyDescent="0.2"/>
  <cols>
    <col min="1" max="2" width="9.375" style="1" customWidth="1"/>
    <col min="3" max="3" width="9" style="1"/>
    <col min="4" max="4" width="13" style="1" customWidth="1"/>
    <col min="5" max="5" width="9.375" style="1" customWidth="1"/>
    <col min="6" max="6" width="13.75" style="9" customWidth="1"/>
    <col min="7" max="7" width="13.75" style="6" customWidth="1"/>
    <col min="8" max="8" width="12.25" customWidth="1"/>
    <col min="13" max="13" width="13.125" customWidth="1"/>
    <col min="15" max="15" width="9.375" style="1" customWidth="1"/>
  </cols>
  <sheetData>
    <row r="1" spans="1:19" x14ac:dyDescent="0.2">
      <c r="A1" s="1" t="s">
        <v>12</v>
      </c>
      <c r="B1" s="1" t="s">
        <v>30</v>
      </c>
      <c r="O1" s="1" t="s">
        <v>12</v>
      </c>
      <c r="P1" t="s">
        <v>30</v>
      </c>
    </row>
    <row r="2" spans="1:19" x14ac:dyDescent="0.2">
      <c r="C2" s="7" t="s">
        <v>8</v>
      </c>
      <c r="D2" s="8" t="s">
        <v>9</v>
      </c>
      <c r="E2" s="2" t="s">
        <v>0</v>
      </c>
      <c r="F2" s="10" t="s">
        <v>1</v>
      </c>
      <c r="G2" s="3" t="s">
        <v>2</v>
      </c>
      <c r="H2" s="4" t="s">
        <v>3</v>
      </c>
      <c r="K2" s="3" t="s">
        <v>4</v>
      </c>
      <c r="L2" s="3" t="s">
        <v>5</v>
      </c>
      <c r="M2" s="1"/>
      <c r="N2" s="1"/>
      <c r="P2" s="2" t="s">
        <v>6</v>
      </c>
      <c r="Q2" s="2" t="s">
        <v>7</v>
      </c>
      <c r="R2" s="3" t="s">
        <v>2</v>
      </c>
      <c r="S2" s="4" t="s">
        <v>3</v>
      </c>
    </row>
    <row r="3" spans="1:19" ht="18.75" x14ac:dyDescent="0.2">
      <c r="A3" s="14">
        <v>1</v>
      </c>
      <c r="B3" s="17" t="s">
        <v>31</v>
      </c>
      <c r="C3" s="17" t="s">
        <v>32</v>
      </c>
      <c r="D3" s="17" t="s">
        <v>33</v>
      </c>
      <c r="E3" s="21">
        <v>9.8714917898178101E-2</v>
      </c>
      <c r="F3" s="11">
        <v>8.5339017479937426E-2</v>
      </c>
      <c r="G3" s="1">
        <f t="shared" ref="G3:G45" si="0">E3-F3</f>
        <v>1.3375900418240674E-2</v>
      </c>
      <c r="H3" s="6">
        <f t="shared" ref="H3" si="1">G3/F3</f>
        <v>0.15673839251061508</v>
      </c>
      <c r="K3" s="1"/>
      <c r="L3" s="12" t="s">
        <v>10</v>
      </c>
      <c r="M3" s="13">
        <v>896660.41</v>
      </c>
      <c r="N3" s="1"/>
      <c r="O3" s="14">
        <v>1</v>
      </c>
      <c r="P3" s="5">
        <f>E3*$M$5+$M$4</f>
        <v>88514.164333983659</v>
      </c>
      <c r="Q3" s="14">
        <v>76520.53</v>
      </c>
      <c r="R3" s="1">
        <f t="shared" ref="R3:R45" si="2">P3-Q3</f>
        <v>11993.63433398366</v>
      </c>
      <c r="S3" s="6">
        <f t="shared" ref="S3:S45" si="3">R3/Q3</f>
        <v>0.15673747076743536</v>
      </c>
    </row>
    <row r="4" spans="1:19" ht="18.75" x14ac:dyDescent="0.2">
      <c r="A4" s="14">
        <v>2</v>
      </c>
      <c r="B4" s="15" t="s">
        <v>18</v>
      </c>
      <c r="C4" s="15" t="s">
        <v>13</v>
      </c>
      <c r="D4" s="16" t="s">
        <v>14</v>
      </c>
      <c r="E4" s="21">
        <v>9.1707706451416016E-4</v>
      </c>
      <c r="F4" s="11">
        <v>7.8401627301390806E-3</v>
      </c>
      <c r="G4" s="1">
        <f t="shared" si="0"/>
        <v>-6.9230856656249205E-3</v>
      </c>
      <c r="H4" s="6">
        <f>G4/F4</f>
        <v>-0.8830283125388787</v>
      </c>
      <c r="K4" s="1"/>
      <c r="L4" s="12" t="s">
        <v>11</v>
      </c>
      <c r="M4" s="13">
        <v>0.45</v>
      </c>
      <c r="N4" s="1"/>
      <c r="O4" s="14">
        <v>2</v>
      </c>
      <c r="P4" s="5">
        <f t="shared" ref="P4:P47" si="4">E4*$M$5+$M$4</f>
        <v>822.75628398418439</v>
      </c>
      <c r="Q4" s="14">
        <v>7030.41</v>
      </c>
      <c r="R4" s="1">
        <f t="shared" si="2"/>
        <v>-6207.653716015815</v>
      </c>
      <c r="S4" s="6">
        <f t="shared" si="3"/>
        <v>-0.88297179197455267</v>
      </c>
    </row>
    <row r="5" spans="1:19" ht="18.75" x14ac:dyDescent="0.2">
      <c r="A5" s="14">
        <v>3</v>
      </c>
      <c r="B5" s="15" t="s">
        <v>18</v>
      </c>
      <c r="C5" s="15" t="s">
        <v>15</v>
      </c>
      <c r="D5" s="16" t="s">
        <v>16</v>
      </c>
      <c r="E5" s="21">
        <v>2.3000538349151611E-3</v>
      </c>
      <c r="F5" s="11">
        <v>2.3638615468008627E-2</v>
      </c>
      <c r="G5" s="1">
        <f t="shared" si="0"/>
        <v>-2.1338561633093465E-2</v>
      </c>
      <c r="H5" s="6">
        <f t="shared" ref="H5:H45" si="5">G5/F5</f>
        <v>-0.90269929987955744</v>
      </c>
      <c r="L5" t="s">
        <v>88</v>
      </c>
      <c r="M5" s="20">
        <f>M3-M4</f>
        <v>896659.96000000008</v>
      </c>
      <c r="O5" s="14">
        <v>3</v>
      </c>
      <c r="P5" s="5">
        <f t="shared" si="4"/>
        <v>2062.8161796128752</v>
      </c>
      <c r="Q5" s="14">
        <v>21196.25</v>
      </c>
      <c r="R5" s="1">
        <f t="shared" si="2"/>
        <v>-19133.433820387123</v>
      </c>
      <c r="S5" s="6">
        <f t="shared" si="3"/>
        <v>-0.90268013541957293</v>
      </c>
    </row>
    <row r="6" spans="1:19" ht="18.75" x14ac:dyDescent="0.2">
      <c r="A6" s="14">
        <v>4</v>
      </c>
      <c r="B6" s="17" t="s">
        <v>31</v>
      </c>
      <c r="C6" s="17" t="s">
        <v>34</v>
      </c>
      <c r="D6" s="17" t="s">
        <v>35</v>
      </c>
      <c r="E6" s="21">
        <v>0.2448311448097229</v>
      </c>
      <c r="F6" s="11">
        <v>0.27345172522256928</v>
      </c>
      <c r="G6" s="1">
        <f t="shared" si="0"/>
        <v>-2.8620580412846375E-2</v>
      </c>
      <c r="H6" s="6">
        <f t="shared" si="5"/>
        <v>-0.10466410621308518</v>
      </c>
      <c r="O6" s="14">
        <v>4</v>
      </c>
      <c r="P6" s="5">
        <f t="shared" si="4"/>
        <v>219530.73451184036</v>
      </c>
      <c r="Q6" s="14">
        <v>245193.663</v>
      </c>
      <c r="R6" s="1">
        <f t="shared" si="2"/>
        <v>-25662.92848815964</v>
      </c>
      <c r="S6" s="6">
        <f t="shared" si="3"/>
        <v>-0.10466391412472859</v>
      </c>
    </row>
    <row r="7" spans="1:19" ht="18.75" x14ac:dyDescent="0.2">
      <c r="A7" s="14">
        <v>5</v>
      </c>
      <c r="B7" s="17" t="s">
        <v>31</v>
      </c>
      <c r="C7" s="17" t="s">
        <v>34</v>
      </c>
      <c r="D7" s="17" t="s">
        <v>36</v>
      </c>
      <c r="E7" s="21">
        <v>0.19101512432098389</v>
      </c>
      <c r="F7" s="11">
        <v>0.21407903281417848</v>
      </c>
      <c r="G7" s="1">
        <f t="shared" si="0"/>
        <v>-2.306390849319459E-2</v>
      </c>
      <c r="H7" s="6">
        <f t="shared" si="5"/>
        <v>-0.10773548530188924</v>
      </c>
      <c r="O7" s="14">
        <v>5</v>
      </c>
      <c r="P7" s="5">
        <f t="shared" si="4"/>
        <v>171276.06373304848</v>
      </c>
      <c r="Q7" s="14">
        <v>191956.54699999999</v>
      </c>
      <c r="R7" s="1">
        <f t="shared" si="2"/>
        <v>-20680.483266951516</v>
      </c>
      <c r="S7" s="6">
        <f t="shared" si="3"/>
        <v>-0.10773523273968623</v>
      </c>
    </row>
    <row r="8" spans="1:19" ht="18.75" x14ac:dyDescent="0.2">
      <c r="A8" s="14">
        <v>6</v>
      </c>
      <c r="B8" s="17" t="s">
        <v>31</v>
      </c>
      <c r="C8" s="17" t="s">
        <v>34</v>
      </c>
      <c r="D8" s="17" t="s">
        <v>37</v>
      </c>
      <c r="E8" s="21">
        <v>0.16896575689315796</v>
      </c>
      <c r="F8" s="11">
        <v>0.18621826271800956</v>
      </c>
      <c r="G8" s="1">
        <f t="shared" si="0"/>
        <v>-1.7252505824851605E-2</v>
      </c>
      <c r="H8" s="6">
        <f t="shared" si="5"/>
        <v>-9.2646690893991884E-2</v>
      </c>
      <c r="O8" s="14">
        <v>6</v>
      </c>
      <c r="P8" s="5">
        <f t="shared" si="4"/>
        <v>151505.27881718875</v>
      </c>
      <c r="Q8" s="14">
        <v>166974.90999999997</v>
      </c>
      <c r="R8" s="1">
        <f t="shared" si="2"/>
        <v>-15469.631182811223</v>
      </c>
      <c r="S8" s="6">
        <f t="shared" si="3"/>
        <v>-9.264644120970765E-2</v>
      </c>
    </row>
    <row r="9" spans="1:19" ht="18.75" x14ac:dyDescent="0.2">
      <c r="A9" s="14">
        <v>7</v>
      </c>
      <c r="B9" s="17" t="s">
        <v>38</v>
      </c>
      <c r="C9" s="17" t="s">
        <v>39</v>
      </c>
      <c r="D9" s="17" t="s">
        <v>40</v>
      </c>
      <c r="E9" s="21">
        <v>1.0929405689239502E-3</v>
      </c>
      <c r="F9" s="11">
        <v>7.225013147681981E-3</v>
      </c>
      <c r="G9" s="1">
        <f t="shared" si="0"/>
        <v>-6.1320725787580308E-3</v>
      </c>
      <c r="H9" s="6">
        <f t="shared" si="5"/>
        <v>-0.84872822421442917</v>
      </c>
      <c r="O9" s="14">
        <v>7</v>
      </c>
      <c r="P9" s="5">
        <f t="shared" si="4"/>
        <v>980.44604681372653</v>
      </c>
      <c r="Q9" s="14">
        <v>6478.83</v>
      </c>
      <c r="R9" s="1">
        <f t="shared" si="2"/>
        <v>-5498.3839531862732</v>
      </c>
      <c r="S9" s="6">
        <f t="shared" si="3"/>
        <v>-0.84866927411064552</v>
      </c>
    </row>
    <row r="10" spans="1:19" ht="18.75" x14ac:dyDescent="0.2">
      <c r="A10" s="14">
        <v>8</v>
      </c>
      <c r="B10" s="17" t="s">
        <v>38</v>
      </c>
      <c r="C10" s="17" t="s">
        <v>41</v>
      </c>
      <c r="D10" s="17" t="s">
        <v>42</v>
      </c>
      <c r="E10" s="21">
        <v>0.13018003106117249</v>
      </c>
      <c r="F10" s="11">
        <v>0.15502682867650289</v>
      </c>
      <c r="G10" s="1">
        <f t="shared" si="0"/>
        <v>-2.4846797615330402E-2</v>
      </c>
      <c r="H10" s="6">
        <f t="shared" si="5"/>
        <v>-0.16027417852414846</v>
      </c>
      <c r="O10" s="14">
        <v>8</v>
      </c>
      <c r="P10" s="5">
        <f t="shared" si="4"/>
        <v>116727.67144410968</v>
      </c>
      <c r="Q10" s="14">
        <v>139006.79999999996</v>
      </c>
      <c r="R10" s="1">
        <f t="shared" si="2"/>
        <v>-22279.128555890275</v>
      </c>
      <c r="S10" s="6">
        <f t="shared" si="3"/>
        <v>-0.16027365967629123</v>
      </c>
    </row>
    <row r="11" spans="1:19" ht="18.75" x14ac:dyDescent="0.2">
      <c r="A11" s="14">
        <v>9</v>
      </c>
      <c r="B11" s="17" t="s">
        <v>38</v>
      </c>
      <c r="C11" s="17" t="s">
        <v>43</v>
      </c>
      <c r="D11" s="17" t="s">
        <v>44</v>
      </c>
      <c r="E11" s="21">
        <v>6.2376260757446289E-3</v>
      </c>
      <c r="F11" s="11">
        <v>2.5025228069735596E-2</v>
      </c>
      <c r="G11" s="1">
        <f t="shared" si="0"/>
        <v>-1.8787601993990967E-2</v>
      </c>
      <c r="H11" s="6">
        <f t="shared" si="5"/>
        <v>-0.75074648437317792</v>
      </c>
      <c r="O11" s="14">
        <v>9</v>
      </c>
      <c r="P11" s="5">
        <f t="shared" si="4"/>
        <v>5593.4795475721367</v>
      </c>
      <c r="Q11" s="14">
        <v>22439.57</v>
      </c>
      <c r="R11" s="1">
        <f t="shared" si="2"/>
        <v>-16846.090452427863</v>
      </c>
      <c r="S11" s="6">
        <f t="shared" si="3"/>
        <v>-0.75073142900812551</v>
      </c>
    </row>
    <row r="12" spans="1:19" ht="18.75" x14ac:dyDescent="0.2">
      <c r="A12" s="14">
        <v>10</v>
      </c>
      <c r="B12" s="17" t="s">
        <v>38</v>
      </c>
      <c r="C12" s="17" t="s">
        <v>43</v>
      </c>
      <c r="D12" s="17" t="s">
        <v>45</v>
      </c>
      <c r="E12" s="21">
        <v>1.0341078042984009E-2</v>
      </c>
      <c r="F12" s="11">
        <v>1.7112451413577114E-2</v>
      </c>
      <c r="G12" s="1">
        <f t="shared" si="0"/>
        <v>-6.7713733705931055E-3</v>
      </c>
      <c r="H12" s="6">
        <f t="shared" si="5"/>
        <v>-0.39569861774571119</v>
      </c>
      <c r="O12" s="14">
        <v>10</v>
      </c>
      <c r="P12" s="5">
        <f t="shared" si="4"/>
        <v>9272.8806243789204</v>
      </c>
      <c r="Q12" s="14">
        <v>15344.5</v>
      </c>
      <c r="R12" s="1">
        <f t="shared" si="2"/>
        <v>-6071.6193756210796</v>
      </c>
      <c r="S12" s="6">
        <f t="shared" si="3"/>
        <v>-0.39568701330255657</v>
      </c>
    </row>
    <row r="13" spans="1:19" ht="18.75" x14ac:dyDescent="0.2">
      <c r="A13" s="14">
        <v>11</v>
      </c>
      <c r="B13" s="17" t="s">
        <v>46</v>
      </c>
      <c r="C13" s="17" t="s">
        <v>47</v>
      </c>
      <c r="D13" s="17" t="s">
        <v>48</v>
      </c>
      <c r="E13" s="21">
        <v>1.0975003242492676E-3</v>
      </c>
      <c r="F13" s="11">
        <v>6.9240852463179018E-3</v>
      </c>
      <c r="G13" s="1">
        <f t="shared" si="0"/>
        <v>-5.8265849220686342E-3</v>
      </c>
      <c r="H13" s="6">
        <f t="shared" si="5"/>
        <v>-0.84149526107684802</v>
      </c>
      <c r="O13" s="14">
        <v>11</v>
      </c>
      <c r="P13" s="5">
        <f t="shared" si="4"/>
        <v>984.53459684133543</v>
      </c>
      <c r="Q13" s="14">
        <v>6209</v>
      </c>
      <c r="R13" s="1">
        <f t="shared" si="2"/>
        <v>-5224.4654031586642</v>
      </c>
      <c r="S13" s="6">
        <f t="shared" si="3"/>
        <v>-0.84143427333848675</v>
      </c>
    </row>
    <row r="14" spans="1:19" ht="18.75" x14ac:dyDescent="0.2">
      <c r="A14" s="14">
        <v>12</v>
      </c>
      <c r="B14" s="17" t="s">
        <v>49</v>
      </c>
      <c r="C14" s="17" t="s">
        <v>50</v>
      </c>
      <c r="D14" s="17" t="s">
        <v>50</v>
      </c>
      <c r="E14" s="21">
        <v>3.5867094993591309E-4</v>
      </c>
      <c r="F14" s="11">
        <v>0.29531729062598044</v>
      </c>
      <c r="G14" s="1">
        <f t="shared" si="0"/>
        <v>-0.29495861967604453</v>
      </c>
      <c r="H14" s="6">
        <f t="shared" si="5"/>
        <v>-0.99878547257027972</v>
      </c>
      <c r="O14" s="14">
        <v>12</v>
      </c>
      <c r="P14" s="5">
        <f t="shared" si="4"/>
        <v>322.05587962269783</v>
      </c>
      <c r="Q14" s="14">
        <v>264799.64</v>
      </c>
      <c r="R14" s="1">
        <f t="shared" si="2"/>
        <v>-264477.58412037732</v>
      </c>
      <c r="S14" s="6">
        <f t="shared" si="3"/>
        <v>-0.99878377523616457</v>
      </c>
    </row>
    <row r="15" spans="1:19" ht="37.5" x14ac:dyDescent="0.2">
      <c r="A15" s="14">
        <v>13</v>
      </c>
      <c r="B15" s="17" t="s">
        <v>49</v>
      </c>
      <c r="C15" s="17" t="s">
        <v>51</v>
      </c>
      <c r="D15" s="17" t="s">
        <v>51</v>
      </c>
      <c r="E15" s="21">
        <v>8.4139436483383179E-2</v>
      </c>
      <c r="F15" s="11">
        <v>8.3643246432014207E-2</v>
      </c>
      <c r="G15" s="1">
        <f t="shared" si="0"/>
        <v>4.961900513689721E-4</v>
      </c>
      <c r="H15" s="6">
        <f t="shared" si="5"/>
        <v>5.9322189481523617E-3</v>
      </c>
      <c r="O15" s="14">
        <v>13</v>
      </c>
      <c r="P15" s="5">
        <f t="shared" si="4"/>
        <v>75444.913751612912</v>
      </c>
      <c r="Q15" s="14">
        <v>75000</v>
      </c>
      <c r="R15" s="1">
        <f t="shared" si="2"/>
        <v>444.91375161291217</v>
      </c>
      <c r="S15" s="6">
        <f t="shared" si="3"/>
        <v>5.9321833548388291E-3</v>
      </c>
    </row>
    <row r="16" spans="1:19" ht="18.75" x14ac:dyDescent="0.2">
      <c r="A16" s="14">
        <v>14</v>
      </c>
      <c r="B16" s="17" t="s">
        <v>49</v>
      </c>
      <c r="C16" s="17" t="s">
        <v>52</v>
      </c>
      <c r="D16" s="17" t="s">
        <v>52</v>
      </c>
      <c r="E16" s="21">
        <v>3.9925992488861084E-2</v>
      </c>
      <c r="F16" s="11">
        <v>5.5117576121052621E-2</v>
      </c>
      <c r="G16" s="1">
        <f t="shared" si="0"/>
        <v>-1.5191583632191537E-2</v>
      </c>
      <c r="H16" s="6">
        <f t="shared" si="5"/>
        <v>-0.2756214024874179</v>
      </c>
      <c r="O16" s="14">
        <v>14</v>
      </c>
      <c r="P16" s="5">
        <f t="shared" si="4"/>
        <v>35800.488828022477</v>
      </c>
      <c r="Q16" s="14">
        <v>49422.173600000002</v>
      </c>
      <c r="R16" s="1">
        <f t="shared" si="2"/>
        <v>-13621.684771977525</v>
      </c>
      <c r="S16" s="6">
        <f t="shared" si="3"/>
        <v>-0.27561889289259273</v>
      </c>
    </row>
    <row r="17" spans="1:19" ht="18.75" x14ac:dyDescent="0.2">
      <c r="A17" s="14">
        <v>15</v>
      </c>
      <c r="B17" s="17" t="s">
        <v>49</v>
      </c>
      <c r="C17" s="17" t="s">
        <v>53</v>
      </c>
      <c r="D17" s="17" t="s">
        <v>53</v>
      </c>
      <c r="E17" s="21">
        <v>1.2294948101043701E-3</v>
      </c>
      <c r="F17" s="11">
        <v>1.3828597855534887E-2</v>
      </c>
      <c r="G17" s="1">
        <f t="shared" si="0"/>
        <v>-1.2599103045430517E-2</v>
      </c>
      <c r="H17" s="6">
        <f t="shared" si="5"/>
        <v>-0.91109042124525552</v>
      </c>
      <c r="O17" s="14">
        <v>15</v>
      </c>
      <c r="P17" s="5">
        <f t="shared" si="4"/>
        <v>1102.8887672483922</v>
      </c>
      <c r="Q17" s="14">
        <v>12400</v>
      </c>
      <c r="R17" s="1">
        <f t="shared" si="2"/>
        <v>-11297.111232751608</v>
      </c>
      <c r="S17" s="6">
        <f t="shared" si="3"/>
        <v>-0.9110573574799683</v>
      </c>
    </row>
    <row r="18" spans="1:19" ht="18.75" x14ac:dyDescent="0.2">
      <c r="A18" s="14">
        <v>16</v>
      </c>
      <c r="B18" s="17" t="s">
        <v>49</v>
      </c>
      <c r="C18" s="17" t="s">
        <v>54</v>
      </c>
      <c r="D18" s="17" t="s">
        <v>54</v>
      </c>
      <c r="E18" s="21">
        <v>9.0170443058013916E-2</v>
      </c>
      <c r="F18" s="11">
        <v>7.2638037723910406E-2</v>
      </c>
      <c r="G18" s="1">
        <f t="shared" si="0"/>
        <v>1.753240533410351E-2</v>
      </c>
      <c r="H18" s="6">
        <f t="shared" si="5"/>
        <v>0.24136672580201507</v>
      </c>
      <c r="O18" s="14">
        <v>16</v>
      </c>
      <c r="P18" s="5">
        <f t="shared" si="4"/>
        <v>80852.675865581041</v>
      </c>
      <c r="Q18" s="14">
        <v>65132.07</v>
      </c>
      <c r="R18" s="1">
        <f t="shared" si="2"/>
        <v>15720.605865581041</v>
      </c>
      <c r="S18" s="6">
        <f t="shared" si="3"/>
        <v>0.24136505818993687</v>
      </c>
    </row>
    <row r="19" spans="1:19" ht="18.75" x14ac:dyDescent="0.2">
      <c r="A19" s="14">
        <v>17</v>
      </c>
      <c r="B19" s="17" t="s">
        <v>49</v>
      </c>
      <c r="C19" s="17" t="s">
        <v>55</v>
      </c>
      <c r="D19" s="17" t="s">
        <v>55</v>
      </c>
      <c r="E19" s="21">
        <v>1.5462338924407959E-3</v>
      </c>
      <c r="F19" s="11">
        <v>1.208925399100011E-2</v>
      </c>
      <c r="G19" s="1">
        <f t="shared" si="0"/>
        <v>-1.0543020098559314E-2</v>
      </c>
      <c r="H19" s="6">
        <f t="shared" si="5"/>
        <v>-0.87209848568059734</v>
      </c>
      <c r="O19" s="14">
        <v>17</v>
      </c>
      <c r="P19" s="5">
        <f t="shared" si="4"/>
        <v>1386.8960201466084</v>
      </c>
      <c r="Q19" s="14">
        <v>10840.4</v>
      </c>
      <c r="R19" s="1">
        <f t="shared" si="2"/>
        <v>-9453.5039798533908</v>
      </c>
      <c r="S19" s="6">
        <f t="shared" si="3"/>
        <v>-0.87206228366604466</v>
      </c>
    </row>
    <row r="20" spans="1:19" ht="18.75" x14ac:dyDescent="0.2">
      <c r="A20" s="14">
        <v>18</v>
      </c>
      <c r="B20" s="17" t="s">
        <v>49</v>
      </c>
      <c r="C20" s="17" t="s">
        <v>56</v>
      </c>
      <c r="D20" s="17" t="s">
        <v>56</v>
      </c>
      <c r="E20" s="21">
        <v>6.7507773637771606E-2</v>
      </c>
      <c r="F20" s="11">
        <v>5.1876042284747501E-2</v>
      </c>
      <c r="G20" s="1">
        <f t="shared" si="0"/>
        <v>1.5631731353024106E-2</v>
      </c>
      <c r="H20" s="6">
        <f t="shared" si="5"/>
        <v>0.30132852593537418</v>
      </c>
      <c r="O20" s="14">
        <v>18</v>
      </c>
      <c r="P20" s="5">
        <f t="shared" si="4"/>
        <v>60531.967609733343</v>
      </c>
      <c r="Q20" s="14">
        <v>46515.62</v>
      </c>
      <c r="R20" s="1">
        <f t="shared" si="2"/>
        <v>14016.347609733341</v>
      </c>
      <c r="S20" s="6">
        <f t="shared" si="3"/>
        <v>0.30132561083208909</v>
      </c>
    </row>
    <row r="21" spans="1:19" ht="18.75" x14ac:dyDescent="0.2">
      <c r="A21" s="14">
        <v>19</v>
      </c>
      <c r="B21" s="16" t="s">
        <v>57</v>
      </c>
      <c r="C21" s="16" t="s">
        <v>58</v>
      </c>
      <c r="D21" s="16" t="s">
        <v>59</v>
      </c>
      <c r="E21" s="21">
        <v>0.39179188013076782</v>
      </c>
      <c r="F21" s="11">
        <v>0.50474326967828476</v>
      </c>
      <c r="G21" s="1">
        <f t="shared" si="0"/>
        <v>-0.11295138954751693</v>
      </c>
      <c r="H21" s="6">
        <f t="shared" si="5"/>
        <v>-0.22377988243312355</v>
      </c>
      <c r="O21" s="14">
        <v>19</v>
      </c>
      <c r="P21" s="5">
        <f t="shared" si="4"/>
        <v>351304.54156637914</v>
      </c>
      <c r="Q21" s="14">
        <v>452583.53</v>
      </c>
      <c r="R21" s="1">
        <f t="shared" si="2"/>
        <v>-101278.98843362089</v>
      </c>
      <c r="S21" s="6">
        <f t="shared" si="3"/>
        <v>-0.22377965993066715</v>
      </c>
    </row>
    <row r="22" spans="1:19" ht="18.75" x14ac:dyDescent="0.2">
      <c r="A22" s="14">
        <v>20</v>
      </c>
      <c r="B22" s="16" t="s">
        <v>57</v>
      </c>
      <c r="C22" s="16" t="s">
        <v>60</v>
      </c>
      <c r="D22" s="16" t="s">
        <v>61</v>
      </c>
      <c r="E22" s="21">
        <v>2.4400800466537476E-2</v>
      </c>
      <c r="F22" s="11">
        <v>2.2516227890894108E-2</v>
      </c>
      <c r="G22" s="1">
        <f t="shared" si="0"/>
        <v>1.8845725756433673E-3</v>
      </c>
      <c r="H22" s="6">
        <f t="shared" si="5"/>
        <v>8.369841452908354E-2</v>
      </c>
      <c r="O22" s="14">
        <v>20</v>
      </c>
      <c r="P22" s="5">
        <f t="shared" si="4"/>
        <v>21879.670770293476</v>
      </c>
      <c r="Q22" s="14">
        <v>20189.849999999999</v>
      </c>
      <c r="R22" s="1">
        <f t="shared" si="2"/>
        <v>1689.8207702934778</v>
      </c>
      <c r="S22" s="6">
        <f t="shared" si="3"/>
        <v>8.3696549023072386E-2</v>
      </c>
    </row>
    <row r="23" spans="1:19" ht="18.75" x14ac:dyDescent="0.2">
      <c r="A23" s="14">
        <v>21</v>
      </c>
      <c r="B23" s="16" t="s">
        <v>57</v>
      </c>
      <c r="C23" s="16" t="s">
        <v>60</v>
      </c>
      <c r="D23" s="16" t="s">
        <v>62</v>
      </c>
      <c r="E23" s="21">
        <v>2.5573194026947021E-2</v>
      </c>
      <c r="F23" s="11">
        <v>3.4759899393745644E-2</v>
      </c>
      <c r="G23" s="1">
        <f t="shared" si="0"/>
        <v>-9.1867053667986226E-3</v>
      </c>
      <c r="H23" s="6">
        <f t="shared" si="5"/>
        <v>-0.26429033245279154</v>
      </c>
      <c r="O23" s="14">
        <v>21</v>
      </c>
      <c r="P23" s="5">
        <f t="shared" si="4"/>
        <v>22930.909133274559</v>
      </c>
      <c r="Q23" s="14">
        <v>31168.26</v>
      </c>
      <c r="R23" s="1">
        <f t="shared" si="2"/>
        <v>-8237.3508667254391</v>
      </c>
      <c r="S23" s="6">
        <f t="shared" si="3"/>
        <v>-0.26428651669119291</v>
      </c>
    </row>
    <row r="24" spans="1:19" ht="18.75" x14ac:dyDescent="0.2">
      <c r="A24" s="14">
        <v>22</v>
      </c>
      <c r="B24" s="16" t="s">
        <v>57</v>
      </c>
      <c r="C24" s="16" t="s">
        <v>63</v>
      </c>
      <c r="D24" s="16" t="s">
        <v>64</v>
      </c>
      <c r="E24" s="21">
        <v>2.2756457328796387E-3</v>
      </c>
      <c r="F24" s="11">
        <v>1.3542870811360861E-2</v>
      </c>
      <c r="G24" s="1">
        <f t="shared" si="0"/>
        <v>-1.1267225078481222E-2</v>
      </c>
      <c r="H24" s="6">
        <f t="shared" si="5"/>
        <v>-0.83196725682632655</v>
      </c>
      <c r="O24" s="14">
        <v>22</v>
      </c>
      <c r="P24" s="5">
        <f t="shared" si="4"/>
        <v>2040.9304118180278</v>
      </c>
      <c r="Q24" s="14">
        <v>12143.8</v>
      </c>
      <c r="R24" s="1">
        <f t="shared" si="2"/>
        <v>-10102.869588181971</v>
      </c>
      <c r="S24" s="6">
        <f t="shared" si="3"/>
        <v>-0.83193642749238061</v>
      </c>
    </row>
    <row r="25" spans="1:19" ht="18.75" x14ac:dyDescent="0.2">
      <c r="A25" s="14">
        <v>23</v>
      </c>
      <c r="B25" s="16" t="s">
        <v>57</v>
      </c>
      <c r="C25" s="16" t="s">
        <v>63</v>
      </c>
      <c r="D25" s="16" t="s">
        <v>65</v>
      </c>
      <c r="E25" s="21">
        <v>1.4714896678924561E-2</v>
      </c>
      <c r="F25" s="11">
        <v>1.1413100234786885E-2</v>
      </c>
      <c r="G25" s="1">
        <f t="shared" si="0"/>
        <v>3.3017964441376755E-3</v>
      </c>
      <c r="H25" s="6">
        <f t="shared" si="5"/>
        <v>0.28929882119793099</v>
      </c>
      <c r="O25" s="14">
        <v>23</v>
      </c>
      <c r="P25" s="5">
        <f t="shared" si="4"/>
        <v>13194.708667528632</v>
      </c>
      <c r="Q25" s="14">
        <v>10234.120000000001</v>
      </c>
      <c r="R25" s="1">
        <f t="shared" si="2"/>
        <v>2960.588667528631</v>
      </c>
      <c r="S25" s="6">
        <f t="shared" si="3"/>
        <v>0.28928610056640247</v>
      </c>
    </row>
    <row r="26" spans="1:19" ht="18.75" x14ac:dyDescent="0.2">
      <c r="A26" s="14">
        <v>24</v>
      </c>
      <c r="B26" s="16" t="s">
        <v>57</v>
      </c>
      <c r="C26" s="16" t="s">
        <v>63</v>
      </c>
      <c r="D26" s="16" t="s">
        <v>66</v>
      </c>
      <c r="E26" s="21">
        <v>2.9785335063934326E-3</v>
      </c>
      <c r="F26" s="11">
        <v>1.0793021247430297E-2</v>
      </c>
      <c r="G26" s="1">
        <f t="shared" si="0"/>
        <v>-7.814487741036864E-3</v>
      </c>
      <c r="H26" s="6">
        <f t="shared" si="5"/>
        <v>-0.72403153499743278</v>
      </c>
      <c r="O26" s="14">
        <v>24</v>
      </c>
      <c r="P26" s="5">
        <f t="shared" si="4"/>
        <v>2671.1817347013953</v>
      </c>
      <c r="Q26" s="14">
        <v>9678.1200000000008</v>
      </c>
      <c r="R26" s="1">
        <f t="shared" si="2"/>
        <v>-7006.938265298606</v>
      </c>
      <c r="S26" s="6">
        <f t="shared" si="3"/>
        <v>-0.72399786996840354</v>
      </c>
    </row>
    <row r="27" spans="1:19" ht="18.75" x14ac:dyDescent="0.2">
      <c r="A27" s="14">
        <v>25</v>
      </c>
      <c r="B27" s="16" t="s">
        <v>57</v>
      </c>
      <c r="C27" s="16" t="s">
        <v>67</v>
      </c>
      <c r="D27" s="16" t="s">
        <v>68</v>
      </c>
      <c r="E27" s="21">
        <v>2.1881461143493652E-3</v>
      </c>
      <c r="F27" s="11">
        <v>9.2923408780291681E-3</v>
      </c>
      <c r="G27" s="1">
        <f t="shared" si="0"/>
        <v>-7.1041947636798029E-3</v>
      </c>
      <c r="H27" s="6">
        <f t="shared" si="5"/>
        <v>-0.7645215405815533</v>
      </c>
      <c r="O27" s="14">
        <v>25</v>
      </c>
      <c r="P27" s="5">
        <f t="shared" si="4"/>
        <v>1962.4730073666574</v>
      </c>
      <c r="Q27" s="14">
        <v>8332.52</v>
      </c>
      <c r="R27" s="1">
        <f t="shared" si="2"/>
        <v>-6370.0469926333426</v>
      </c>
      <c r="S27" s="6">
        <f t="shared" si="3"/>
        <v>-0.76448025238863415</v>
      </c>
    </row>
    <row r="28" spans="1:19" ht="18.75" x14ac:dyDescent="0.2">
      <c r="A28" s="14">
        <v>26</v>
      </c>
      <c r="B28" s="16" t="s">
        <v>57</v>
      </c>
      <c r="C28" s="16" t="s">
        <v>67</v>
      </c>
      <c r="D28" s="16" t="s">
        <v>69</v>
      </c>
      <c r="E28" s="21">
        <v>1.4292895793914795E-3</v>
      </c>
      <c r="F28" s="11">
        <v>1.5609652069219193E-2</v>
      </c>
      <c r="G28" s="1">
        <f t="shared" si="0"/>
        <v>-1.4180362489827713E-2</v>
      </c>
      <c r="H28" s="6">
        <f t="shared" si="5"/>
        <v>-0.90843552610567735</v>
      </c>
      <c r="O28" s="14">
        <v>26</v>
      </c>
      <c r="P28" s="5">
        <f t="shared" si="4"/>
        <v>1282.0367370855811</v>
      </c>
      <c r="Q28" s="14">
        <v>13997</v>
      </c>
      <c r="R28" s="1">
        <f t="shared" si="2"/>
        <v>-12714.963262914418</v>
      </c>
      <c r="S28" s="6">
        <f t="shared" si="3"/>
        <v>-0.90840632013391565</v>
      </c>
    </row>
    <row r="29" spans="1:19" ht="18.75" x14ac:dyDescent="0.2">
      <c r="A29" s="14">
        <v>27</v>
      </c>
      <c r="B29" s="16" t="s">
        <v>57</v>
      </c>
      <c r="C29" s="16" t="s">
        <v>67</v>
      </c>
      <c r="D29" s="16" t="s">
        <v>70</v>
      </c>
      <c r="E29" s="21">
        <v>3.27339768409729E-3</v>
      </c>
      <c r="F29" s="11">
        <v>1.8585005178551744E-2</v>
      </c>
      <c r="G29" s="1">
        <f t="shared" si="0"/>
        <v>-1.5311607494454454E-2</v>
      </c>
      <c r="H29" s="6">
        <f t="shared" si="5"/>
        <v>-0.82386888501516287</v>
      </c>
      <c r="O29" s="14">
        <v>27</v>
      </c>
      <c r="P29" s="5">
        <f t="shared" si="4"/>
        <v>2935.5746364867687</v>
      </c>
      <c r="Q29" s="14">
        <v>16664.88</v>
      </c>
      <c r="R29" s="1">
        <f t="shared" si="2"/>
        <v>-13729.305363513233</v>
      </c>
      <c r="S29" s="6">
        <f t="shared" si="3"/>
        <v>-0.82384663817040582</v>
      </c>
    </row>
    <row r="30" spans="1:19" ht="18.75" x14ac:dyDescent="0.2">
      <c r="A30" s="14">
        <v>28</v>
      </c>
      <c r="B30" s="16" t="s">
        <v>57</v>
      </c>
      <c r="C30" s="16" t="s">
        <v>71</v>
      </c>
      <c r="D30" s="16" t="s">
        <v>72</v>
      </c>
      <c r="E30" s="21">
        <v>3.0391514301300049E-2</v>
      </c>
      <c r="F30" s="11">
        <v>2.1867275081626256E-2</v>
      </c>
      <c r="G30" s="1">
        <f t="shared" si="0"/>
        <v>8.5242392196737925E-3</v>
      </c>
      <c r="H30" s="6">
        <f t="shared" si="5"/>
        <v>0.38981716687856516</v>
      </c>
      <c r="O30" s="14">
        <v>28</v>
      </c>
      <c r="P30" s="5">
        <f t="shared" si="4"/>
        <v>27251.303997743133</v>
      </c>
      <c r="Q30" s="14">
        <v>19607.96</v>
      </c>
      <c r="R30" s="1">
        <f t="shared" si="2"/>
        <v>7643.3439977431335</v>
      </c>
      <c r="S30" s="6">
        <f t="shared" si="3"/>
        <v>0.38980822062790488</v>
      </c>
    </row>
    <row r="31" spans="1:19" ht="18.75" x14ac:dyDescent="0.2">
      <c r="A31" s="14">
        <v>29</v>
      </c>
      <c r="B31" s="16" t="s">
        <v>57</v>
      </c>
      <c r="C31" s="16" t="s">
        <v>73</v>
      </c>
      <c r="D31" s="16" t="s">
        <v>74</v>
      </c>
      <c r="E31" s="21">
        <v>1.1739343404769897E-2</v>
      </c>
      <c r="F31" s="11">
        <v>1.9815549698460937E-2</v>
      </c>
      <c r="G31" s="1">
        <f t="shared" si="0"/>
        <v>-8.0762062936910392E-3</v>
      </c>
      <c r="H31" s="6">
        <f t="shared" si="5"/>
        <v>-0.40756912710417081</v>
      </c>
      <c r="O31" s="14">
        <v>29</v>
      </c>
      <c r="P31" s="5">
        <f t="shared" si="4"/>
        <v>10526.649187747242</v>
      </c>
      <c r="Q31" s="14">
        <v>17768.259999999998</v>
      </c>
      <c r="R31" s="1">
        <f t="shared" si="2"/>
        <v>-7241.6108122527567</v>
      </c>
      <c r="S31" s="6">
        <f t="shared" si="3"/>
        <v>-0.40755880498443614</v>
      </c>
    </row>
    <row r="32" spans="1:19" ht="18.75" x14ac:dyDescent="0.2">
      <c r="A32" s="14">
        <v>30</v>
      </c>
      <c r="B32" s="16" t="s">
        <v>57</v>
      </c>
      <c r="C32" s="16" t="s">
        <v>73</v>
      </c>
      <c r="D32" s="16" t="s">
        <v>75</v>
      </c>
      <c r="E32" s="21">
        <v>2.8429329395294189E-3</v>
      </c>
      <c r="F32" s="11">
        <v>1.22436045878529E-2</v>
      </c>
      <c r="G32" s="1">
        <f t="shared" si="0"/>
        <v>-9.400671648323481E-3</v>
      </c>
      <c r="H32" s="6">
        <f t="shared" si="5"/>
        <v>-0.76780261734767685</v>
      </c>
      <c r="O32" s="14">
        <v>30</v>
      </c>
      <c r="P32" s="5">
        <f t="shared" si="4"/>
        <v>2549.5941358411314</v>
      </c>
      <c r="Q32" s="14">
        <v>10978.8</v>
      </c>
      <c r="R32" s="1">
        <f t="shared" si="2"/>
        <v>-8429.2058641588683</v>
      </c>
      <c r="S32" s="6">
        <f t="shared" si="3"/>
        <v>-0.76777114658786649</v>
      </c>
    </row>
    <row r="33" spans="1:19" ht="18.75" x14ac:dyDescent="0.2">
      <c r="A33" s="14">
        <v>31</v>
      </c>
      <c r="B33" s="16" t="s">
        <v>57</v>
      </c>
      <c r="C33" s="16" t="s">
        <v>73</v>
      </c>
      <c r="D33" s="16" t="s">
        <v>76</v>
      </c>
      <c r="E33" s="21">
        <v>0.13574656844139099</v>
      </c>
      <c r="F33" s="11">
        <v>8.6468631876904595E-2</v>
      </c>
      <c r="G33" s="1">
        <f t="shared" si="0"/>
        <v>4.9277936564486396E-2</v>
      </c>
      <c r="H33" s="6">
        <f t="shared" si="5"/>
        <v>0.56989379263728501</v>
      </c>
      <c r="O33" s="14">
        <v>31</v>
      </c>
      <c r="P33" s="5">
        <f t="shared" si="4"/>
        <v>121718.96262879492</v>
      </c>
      <c r="Q33" s="14">
        <v>77533.41</v>
      </c>
      <c r="R33" s="1">
        <f t="shared" si="2"/>
        <v>44185.552628794918</v>
      </c>
      <c r="S33" s="6">
        <f t="shared" si="3"/>
        <v>0.56989048500246431</v>
      </c>
    </row>
    <row r="34" spans="1:19" ht="18.75" x14ac:dyDescent="0.2">
      <c r="A34" s="14">
        <v>32</v>
      </c>
      <c r="B34" s="18" t="s">
        <v>77</v>
      </c>
      <c r="C34" s="18" t="s">
        <v>78</v>
      </c>
      <c r="D34" s="18" t="s">
        <v>79</v>
      </c>
      <c r="E34" s="21">
        <v>2.0777434110641479E-2</v>
      </c>
      <c r="F34" s="11">
        <v>2.8442376305059944E-2</v>
      </c>
      <c r="G34" s="1">
        <f t="shared" si="0"/>
        <v>-7.6649421944184649E-3</v>
      </c>
      <c r="H34" s="6">
        <f t="shared" si="5"/>
        <v>-0.26949021812410445</v>
      </c>
      <c r="O34" s="14">
        <v>32</v>
      </c>
      <c r="P34" s="5">
        <f t="shared" si="4"/>
        <v>18630.743238550425</v>
      </c>
      <c r="Q34" s="19">
        <v>25503.59</v>
      </c>
      <c r="R34" s="1">
        <f t="shared" si="2"/>
        <v>-6872.8467614495748</v>
      </c>
      <c r="S34" s="6">
        <f t="shared" si="3"/>
        <v>-0.269485463083808</v>
      </c>
    </row>
    <row r="35" spans="1:19" ht="18.75" x14ac:dyDescent="0.2">
      <c r="A35" s="14">
        <v>33</v>
      </c>
      <c r="B35" s="18" t="s">
        <v>77</v>
      </c>
      <c r="C35" s="18" t="s">
        <v>80</v>
      </c>
      <c r="D35" s="18" t="s">
        <v>81</v>
      </c>
      <c r="E35" s="21">
        <v>4.6318173408508301E-3</v>
      </c>
      <c r="F35" s="11">
        <v>1.6270381918246913E-2</v>
      </c>
      <c r="G35" s="1">
        <f t="shared" si="0"/>
        <v>-1.1638564577396083E-2</v>
      </c>
      <c r="H35" s="6">
        <f t="shared" si="5"/>
        <v>-0.71532215014225708</v>
      </c>
      <c r="O35" s="14">
        <v>33</v>
      </c>
      <c r="P35" s="5">
        <f t="shared" si="4"/>
        <v>4153.6151515746114</v>
      </c>
      <c r="Q35" s="19">
        <v>14589.45</v>
      </c>
      <c r="R35" s="1">
        <f t="shared" si="2"/>
        <v>-10435.834848425389</v>
      </c>
      <c r="S35" s="6">
        <f t="shared" si="3"/>
        <v>-0.71530008659856192</v>
      </c>
    </row>
    <row r="36" spans="1:19" ht="18.75" x14ac:dyDescent="0.2">
      <c r="A36" s="14">
        <v>34</v>
      </c>
      <c r="B36" s="18" t="s">
        <v>77</v>
      </c>
      <c r="C36" s="18" t="s">
        <v>80</v>
      </c>
      <c r="D36" s="18" t="s">
        <v>82</v>
      </c>
      <c r="E36" s="21">
        <v>1.4575421810150146E-3</v>
      </c>
      <c r="F36" s="11">
        <v>8.9395761577220414E-3</v>
      </c>
      <c r="G36" s="1">
        <f t="shared" si="0"/>
        <v>-7.4820339767070268E-3</v>
      </c>
      <c r="H36" s="6">
        <f t="shared" si="5"/>
        <v>-0.83695623200704161</v>
      </c>
      <c r="O36" s="14">
        <v>34</v>
      </c>
      <c r="P36" s="5">
        <f t="shared" si="4"/>
        <v>1307.3697137272359</v>
      </c>
      <c r="Q36" s="19">
        <v>8016.21</v>
      </c>
      <c r="R36" s="1">
        <f t="shared" si="2"/>
        <v>-6708.8402862727644</v>
      </c>
      <c r="S36" s="6">
        <f t="shared" si="3"/>
        <v>-0.83690924841948555</v>
      </c>
    </row>
    <row r="37" spans="1:19" ht="18.75" x14ac:dyDescent="0.2">
      <c r="A37" s="14">
        <v>35</v>
      </c>
      <c r="B37" s="15" t="s">
        <v>18</v>
      </c>
      <c r="C37" s="15" t="s">
        <v>19</v>
      </c>
      <c r="D37" s="16" t="s">
        <v>83</v>
      </c>
      <c r="E37" s="21">
        <v>3.2121449708938599E-2</v>
      </c>
      <c r="F37" s="11">
        <v>6.2576040531574534E-2</v>
      </c>
      <c r="G37" s="1">
        <f t="shared" si="0"/>
        <v>-3.0454590822635935E-2</v>
      </c>
      <c r="H37" s="6">
        <f t="shared" si="5"/>
        <v>-0.48668133304581968</v>
      </c>
      <c r="O37" s="14">
        <v>35</v>
      </c>
      <c r="P37" s="5">
        <f t="shared" si="4"/>
        <v>28802.467811158898</v>
      </c>
      <c r="Q37" s="14">
        <v>56109.88</v>
      </c>
      <c r="R37" s="1">
        <f t="shared" si="2"/>
        <v>-27307.412188841099</v>
      </c>
      <c r="S37" s="6">
        <f t="shared" si="3"/>
        <v>-0.48667742987226315</v>
      </c>
    </row>
    <row r="38" spans="1:19" ht="18.75" x14ac:dyDescent="0.2">
      <c r="A38" s="14">
        <v>36</v>
      </c>
      <c r="B38" s="15" t="s">
        <v>18</v>
      </c>
      <c r="C38" s="15" t="s">
        <v>20</v>
      </c>
      <c r="D38" s="16" t="s">
        <v>84</v>
      </c>
      <c r="E38" s="21">
        <v>0.12971284985542297</v>
      </c>
      <c r="F38" s="11">
        <v>0.14101269783475109</v>
      </c>
      <c r="G38" s="1">
        <f t="shared" si="0"/>
        <v>-1.129984797932812E-2</v>
      </c>
      <c r="H38" s="6">
        <f t="shared" si="5"/>
        <v>-8.0133549338727655E-2</v>
      </c>
      <c r="O38" s="14">
        <v>36</v>
      </c>
      <c r="P38" s="5">
        <f t="shared" si="4"/>
        <v>116308.76876284958</v>
      </c>
      <c r="Q38" s="14">
        <v>126440.89</v>
      </c>
      <c r="R38" s="1">
        <f t="shared" si="2"/>
        <v>-10132.121237150423</v>
      </c>
      <c r="S38" s="6">
        <f t="shared" si="3"/>
        <v>-8.0133264145407571E-2</v>
      </c>
    </row>
    <row r="39" spans="1:19" ht="18.75" x14ac:dyDescent="0.2">
      <c r="A39" s="14">
        <v>37</v>
      </c>
      <c r="B39" s="15" t="s">
        <v>18</v>
      </c>
      <c r="C39" s="15" t="s">
        <v>20</v>
      </c>
      <c r="D39" s="16" t="s">
        <v>85</v>
      </c>
      <c r="E39" s="21">
        <v>7.9005718231201172E-2</v>
      </c>
      <c r="F39" s="11">
        <v>8.7103041826468969E-2</v>
      </c>
      <c r="G39" s="1">
        <f t="shared" si="0"/>
        <v>-8.0973235952677969E-3</v>
      </c>
      <c r="H39" s="6">
        <f t="shared" si="5"/>
        <v>-9.2962581162202004E-2</v>
      </c>
      <c r="O39" s="14">
        <v>37</v>
      </c>
      <c r="P39" s="5">
        <f t="shared" si="4"/>
        <v>70841.71414896012</v>
      </c>
      <c r="Q39" s="14">
        <v>78102.259999999995</v>
      </c>
      <c r="R39" s="1">
        <f t="shared" si="2"/>
        <v>-7260.5458510398748</v>
      </c>
      <c r="S39" s="6">
        <f t="shared" si="3"/>
        <v>-9.2962045541830352E-2</v>
      </c>
    </row>
    <row r="40" spans="1:19" ht="18.75" x14ac:dyDescent="0.2">
      <c r="A40" s="14">
        <v>38</v>
      </c>
      <c r="B40" s="15" t="s">
        <v>18</v>
      </c>
      <c r="C40" s="15" t="s">
        <v>13</v>
      </c>
      <c r="D40" s="16" t="s">
        <v>86</v>
      </c>
      <c r="E40" s="21">
        <v>2.0608633756637573E-2</v>
      </c>
      <c r="F40" s="11">
        <v>4.1765475955901944E-2</v>
      </c>
      <c r="G40" s="1">
        <f t="shared" si="0"/>
        <v>-2.1156842199264371E-2</v>
      </c>
      <c r="H40" s="6">
        <f t="shared" si="5"/>
        <v>-0.50656293781023376</v>
      </c>
      <c r="O40" s="14">
        <v>38</v>
      </c>
      <c r="P40" s="5">
        <f t="shared" si="4"/>
        <v>18479.386719881299</v>
      </c>
      <c r="Q40" s="14">
        <v>37449.879999999997</v>
      </c>
      <c r="R40" s="1">
        <f t="shared" si="2"/>
        <v>-18970.493280118699</v>
      </c>
      <c r="S40" s="6">
        <f t="shared" si="3"/>
        <v>-0.50655685091964786</v>
      </c>
    </row>
    <row r="41" spans="1:19" ht="18.75" x14ac:dyDescent="0.2">
      <c r="A41" s="14">
        <v>39</v>
      </c>
      <c r="B41" s="15" t="s">
        <v>18</v>
      </c>
      <c r="C41" s="15" t="s">
        <v>17</v>
      </c>
      <c r="D41" s="16" t="s">
        <v>87</v>
      </c>
      <c r="E41" s="21">
        <v>0.2682042121887207</v>
      </c>
      <c r="F41" s="11">
        <v>0.32359091845698112</v>
      </c>
      <c r="G41" s="1">
        <f t="shared" si="0"/>
        <v>-5.5386706268260422E-2</v>
      </c>
      <c r="H41" s="6">
        <f t="shared" si="5"/>
        <v>-0.17116273389985032</v>
      </c>
      <c r="O41" s="14">
        <v>39</v>
      </c>
      <c r="P41" s="5">
        <f t="shared" si="4"/>
        <v>240488.42817296984</v>
      </c>
      <c r="Q41" s="14">
        <v>290151.46999999997</v>
      </c>
      <c r="R41" s="1">
        <f t="shared" si="2"/>
        <v>-49663.041827030131</v>
      </c>
      <c r="S41" s="6">
        <f t="shared" si="3"/>
        <v>-0.1711624684411564</v>
      </c>
    </row>
    <row r="42" spans="1:19" ht="18.75" x14ac:dyDescent="0.2">
      <c r="A42" s="14">
        <v>40</v>
      </c>
      <c r="B42" s="15" t="s">
        <v>18</v>
      </c>
      <c r="C42" s="15" t="s">
        <v>24</v>
      </c>
      <c r="D42" s="16" t="s">
        <v>25</v>
      </c>
      <c r="E42" s="21">
        <v>0.11539945006370544</v>
      </c>
      <c r="F42" s="11">
        <v>9.5884921637406431E-2</v>
      </c>
      <c r="G42" s="1">
        <f t="shared" si="0"/>
        <v>1.9514528426299013E-2</v>
      </c>
      <c r="H42" s="6">
        <f t="shared" si="5"/>
        <v>0.20352030426738174</v>
      </c>
      <c r="O42" s="14">
        <v>40</v>
      </c>
      <c r="P42" s="5">
        <f t="shared" si="4"/>
        <v>103474.51627814413</v>
      </c>
      <c r="Q42" s="14">
        <v>85976.62</v>
      </c>
      <c r="R42" s="1">
        <f t="shared" si="2"/>
        <v>17497.896278144137</v>
      </c>
      <c r="S42" s="6">
        <f t="shared" si="3"/>
        <v>0.2035192390459655</v>
      </c>
    </row>
    <row r="43" spans="1:19" ht="18.75" x14ac:dyDescent="0.2">
      <c r="A43" s="14">
        <v>41</v>
      </c>
      <c r="B43" s="15" t="s">
        <v>18</v>
      </c>
      <c r="C43" s="15" t="s">
        <v>24</v>
      </c>
      <c r="D43" s="16" t="s">
        <v>26</v>
      </c>
      <c r="E43" s="21">
        <v>0.84798800945281982</v>
      </c>
      <c r="F43" s="11">
        <v>0.56324057338302458</v>
      </c>
      <c r="G43" s="1">
        <f t="shared" si="0"/>
        <v>0.28474743606979525</v>
      </c>
      <c r="H43" s="6">
        <f t="shared" si="5"/>
        <v>0.50555206696048227</v>
      </c>
      <c r="O43" s="14">
        <v>41</v>
      </c>
      <c r="P43" s="5">
        <f t="shared" si="4"/>
        <v>760357.34463644505</v>
      </c>
      <c r="Q43" s="14">
        <v>505035.72</v>
      </c>
      <c r="R43" s="1">
        <f t="shared" si="2"/>
        <v>255321.62463644508</v>
      </c>
      <c r="S43" s="6">
        <f t="shared" si="3"/>
        <v>0.50555161650040337</v>
      </c>
    </row>
    <row r="44" spans="1:19" ht="18.75" x14ac:dyDescent="0.2">
      <c r="A44" s="14">
        <v>42</v>
      </c>
      <c r="B44" s="15" t="s">
        <v>18</v>
      </c>
      <c r="C44" s="15" t="s">
        <v>21</v>
      </c>
      <c r="D44" s="16" t="s">
        <v>22</v>
      </c>
      <c r="E44" s="21">
        <v>5.8377981185913086E-3</v>
      </c>
      <c r="F44" s="11">
        <v>2.6326524048202172E-2</v>
      </c>
      <c r="G44" s="1">
        <f t="shared" si="0"/>
        <v>-2.0488725929610863E-2</v>
      </c>
      <c r="H44" s="6">
        <f t="shared" si="5"/>
        <v>-0.77825412470318245</v>
      </c>
      <c r="O44" s="14">
        <v>42</v>
      </c>
      <c r="P44" s="5">
        <f t="shared" si="4"/>
        <v>5234.9698275041583</v>
      </c>
      <c r="Q44" s="14">
        <v>23606.39</v>
      </c>
      <c r="R44" s="1">
        <f t="shared" si="2"/>
        <v>-18371.42017249584</v>
      </c>
      <c r="S44" s="6">
        <f t="shared" si="3"/>
        <v>-0.77823928912874185</v>
      </c>
    </row>
    <row r="45" spans="1:19" ht="18.75" x14ac:dyDescent="0.2">
      <c r="A45" s="14">
        <v>43</v>
      </c>
      <c r="B45" s="15" t="s">
        <v>18</v>
      </c>
      <c r="C45" s="15" t="s">
        <v>20</v>
      </c>
      <c r="D45" s="16" t="s">
        <v>27</v>
      </c>
      <c r="E45" s="21">
        <v>0.10434684157371521</v>
      </c>
      <c r="F45" s="11">
        <v>0.11769090258028249</v>
      </c>
      <c r="G45" s="1">
        <f t="shared" si="0"/>
        <v>-1.3344061006567279E-2</v>
      </c>
      <c r="H45" s="6">
        <f t="shared" si="5"/>
        <v>-0.11338226416833423</v>
      </c>
      <c r="O45" s="14">
        <v>43</v>
      </c>
      <c r="P45" s="5">
        <f t="shared" si="4"/>
        <v>93564.084791613815</v>
      </c>
      <c r="Q45" s="14">
        <v>105529.17</v>
      </c>
      <c r="R45" s="1">
        <f t="shared" si="2"/>
        <v>-11965.085208386183</v>
      </c>
      <c r="S45" s="6">
        <f t="shared" si="3"/>
        <v>-0.11338178068098312</v>
      </c>
    </row>
    <row r="46" spans="1:19" ht="18.75" x14ac:dyDescent="0.2">
      <c r="A46" s="14">
        <v>44</v>
      </c>
      <c r="B46" s="15" t="s">
        <v>18</v>
      </c>
      <c r="C46" s="15" t="s">
        <v>23</v>
      </c>
      <c r="D46" s="16" t="s">
        <v>28</v>
      </c>
      <c r="E46" s="21">
        <v>2.6061028242111206E-2</v>
      </c>
      <c r="F46" s="11">
        <v>4.5033370286769576E-2</v>
      </c>
      <c r="G46" s="1">
        <f t="shared" ref="G46:G47" si="6">E46-F46</f>
        <v>-1.897234204465837E-2</v>
      </c>
      <c r="H46" s="6">
        <f t="shared" ref="H46:H47" si="7">G46/F46</f>
        <v>-0.42129518452302656</v>
      </c>
      <c r="O46" s="14">
        <v>44</v>
      </c>
      <c r="P46" s="5">
        <f t="shared" si="4"/>
        <v>23368.330541130308</v>
      </c>
      <c r="Q46" s="14">
        <v>40380.07</v>
      </c>
      <c r="R46" s="1">
        <f t="shared" ref="R46:R47" si="8">P46-Q46</f>
        <v>-17011.739458869692</v>
      </c>
      <c r="S46" s="6">
        <f t="shared" ref="S46:S47" si="9">R46/Q46</f>
        <v>-0.42129048956254139</v>
      </c>
    </row>
    <row r="47" spans="1:19" ht="18.75" x14ac:dyDescent="0.2">
      <c r="A47" s="14">
        <v>45</v>
      </c>
      <c r="B47" s="15" t="s">
        <v>18</v>
      </c>
      <c r="C47" s="15" t="s">
        <v>23</v>
      </c>
      <c r="D47" s="16" t="s">
        <v>29</v>
      </c>
      <c r="E47" s="21">
        <v>0.33237931132316589</v>
      </c>
      <c r="F47" s="11">
        <v>0.35171039643612501</v>
      </c>
      <c r="G47" s="1">
        <f t="shared" si="6"/>
        <v>-1.9331085112959112E-2</v>
      </c>
      <c r="H47" s="6">
        <f t="shared" si="7"/>
        <v>-5.4963075612323782E-2</v>
      </c>
      <c r="O47" s="14">
        <v>45</v>
      </c>
      <c r="P47" s="5">
        <f t="shared" si="4"/>
        <v>298031.66999585752</v>
      </c>
      <c r="Q47" s="14">
        <v>315365.08</v>
      </c>
      <c r="R47" s="1">
        <f t="shared" si="8"/>
        <v>-17333.410004142497</v>
      </c>
      <c r="S47" s="6">
        <f t="shared" si="9"/>
        <v>-5.496299718454084E-2</v>
      </c>
    </row>
  </sheetData>
  <phoneticPr fontId="1" type="noConversion"/>
  <conditionalFormatting sqref="C2:D2">
    <cfRule type="cellIs" dxfId="1" priority="1" operator="equal">
      <formula>#N/A</formula>
    </cfRule>
    <cfRule type="containsText" dxfId="0" priority="2" operator="containsText" text="#N/A">
      <formula>NOT(ISERROR(SEARCH("#N/A",C2)))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小贝利斯塔</dc:creator>
  <cp:lastModifiedBy>小贝利斯塔</cp:lastModifiedBy>
  <dcterms:created xsi:type="dcterms:W3CDTF">2015-06-05T18:19:34Z</dcterms:created>
  <dcterms:modified xsi:type="dcterms:W3CDTF">2022-04-13T08:21:40Z</dcterms:modified>
</cp:coreProperties>
</file>