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59328\PycharmProjects\洪涝项目直接经济损失预测_自编码_4\实验结果\"/>
    </mc:Choice>
  </mc:AlternateContent>
  <xr:revisionPtr revIDLastSave="0" documentId="13_ncr:1_{BE60B693-F684-47F2-920A-4E536D6CFC34}" xr6:coauthVersionLast="47" xr6:coauthVersionMax="47" xr10:uidLastSave="{00000000-0000-0000-0000-000000000000}"/>
  <bookViews>
    <workbookView xWindow="15" yWindow="390" windowWidth="28785" windowHeight="13440" xr2:uid="{00000000-000D-0000-FFFF-FFFF00000000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5" i="1" l="1"/>
  <c r="G46" i="1"/>
  <c r="H46" i="1" s="1"/>
  <c r="G47" i="1"/>
  <c r="H47" i="1" s="1"/>
  <c r="G4" i="1"/>
  <c r="H4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H21" i="1" s="1"/>
  <c r="G22" i="1"/>
  <c r="H22" i="1" s="1"/>
  <c r="G23" i="1"/>
  <c r="H23" i="1" s="1"/>
  <c r="G24" i="1"/>
  <c r="H24" i="1" s="1"/>
  <c r="G25" i="1"/>
  <c r="H25" i="1" s="1"/>
  <c r="G26" i="1"/>
  <c r="H26" i="1" s="1"/>
  <c r="G27" i="1"/>
  <c r="H27" i="1" s="1"/>
  <c r="G28" i="1"/>
  <c r="H28" i="1" s="1"/>
  <c r="G29" i="1"/>
  <c r="H29" i="1" s="1"/>
  <c r="G30" i="1"/>
  <c r="H30" i="1" s="1"/>
  <c r="G31" i="1"/>
  <c r="H31" i="1" s="1"/>
  <c r="G32" i="1"/>
  <c r="H32" i="1" s="1"/>
  <c r="G33" i="1"/>
  <c r="H33" i="1" s="1"/>
  <c r="G34" i="1"/>
  <c r="H34" i="1" s="1"/>
  <c r="G35" i="1"/>
  <c r="H35" i="1" s="1"/>
  <c r="G36" i="1"/>
  <c r="H36" i="1" s="1"/>
  <c r="G37" i="1"/>
  <c r="H37" i="1" s="1"/>
  <c r="G38" i="1"/>
  <c r="H38" i="1" s="1"/>
  <c r="G39" i="1"/>
  <c r="H39" i="1" s="1"/>
  <c r="G40" i="1"/>
  <c r="G41" i="1"/>
  <c r="H41" i="1" s="1"/>
  <c r="G42" i="1"/>
  <c r="H42" i="1" s="1"/>
  <c r="G43" i="1"/>
  <c r="H43" i="1" s="1"/>
  <c r="G44" i="1"/>
  <c r="H44" i="1" s="1"/>
  <c r="G45" i="1"/>
  <c r="H45" i="1" s="1"/>
  <c r="H40" i="1"/>
  <c r="G3" i="1"/>
  <c r="H3" i="1" s="1"/>
  <c r="P14" i="1" l="1"/>
  <c r="R14" i="1" s="1"/>
  <c r="S14" i="1" s="1"/>
  <c r="P47" i="1"/>
  <c r="R47" i="1" s="1"/>
  <c r="S47" i="1" s="1"/>
  <c r="P3" i="1"/>
  <c r="R3" i="1" s="1"/>
  <c r="S3" i="1" s="1"/>
  <c r="P46" i="1"/>
  <c r="R46" i="1" s="1"/>
  <c r="S46" i="1" s="1"/>
  <c r="P36" i="1"/>
  <c r="R36" i="1" s="1"/>
  <c r="S36" i="1" s="1"/>
  <c r="P35" i="1"/>
  <c r="R35" i="1" s="1"/>
  <c r="S35" i="1" s="1"/>
  <c r="P34" i="1"/>
  <c r="R34" i="1" s="1"/>
  <c r="S34" i="1" s="1"/>
  <c r="P24" i="1"/>
  <c r="R24" i="1" s="1"/>
  <c r="S24" i="1" s="1"/>
  <c r="P23" i="1"/>
  <c r="R23" i="1" s="1"/>
  <c r="S23" i="1" s="1"/>
  <c r="P22" i="1"/>
  <c r="R22" i="1" s="1"/>
  <c r="S22" i="1" s="1"/>
  <c r="P12" i="1"/>
  <c r="R12" i="1" s="1"/>
  <c r="S12" i="1" s="1"/>
  <c r="P11" i="1"/>
  <c r="R11" i="1" s="1"/>
  <c r="S11" i="1" s="1"/>
  <c r="P10" i="1"/>
  <c r="R10" i="1" s="1"/>
  <c r="S10" i="1" s="1"/>
  <c r="P37" i="1"/>
  <c r="R37" i="1" s="1"/>
  <c r="S37" i="1" s="1"/>
  <c r="P25" i="1"/>
  <c r="R25" i="1" s="1"/>
  <c r="S25" i="1" s="1"/>
  <c r="P13" i="1"/>
  <c r="R13" i="1" s="1"/>
  <c r="S13" i="1" s="1"/>
  <c r="P45" i="1"/>
  <c r="R45" i="1" s="1"/>
  <c r="S45" i="1" s="1"/>
  <c r="P33" i="1"/>
  <c r="R33" i="1" s="1"/>
  <c r="S33" i="1" s="1"/>
  <c r="P21" i="1"/>
  <c r="R21" i="1" s="1"/>
  <c r="S21" i="1" s="1"/>
  <c r="P9" i="1"/>
  <c r="R9" i="1" s="1"/>
  <c r="S9" i="1" s="1"/>
  <c r="P44" i="1"/>
  <c r="R44" i="1" s="1"/>
  <c r="S44" i="1" s="1"/>
  <c r="P32" i="1"/>
  <c r="R32" i="1" s="1"/>
  <c r="S32" i="1" s="1"/>
  <c r="P20" i="1"/>
  <c r="R20" i="1" s="1"/>
  <c r="S20" i="1" s="1"/>
  <c r="P8" i="1"/>
  <c r="R8" i="1" s="1"/>
  <c r="S8" i="1" s="1"/>
  <c r="P43" i="1"/>
  <c r="R43" i="1" s="1"/>
  <c r="S43" i="1" s="1"/>
  <c r="P31" i="1"/>
  <c r="R31" i="1" s="1"/>
  <c r="S31" i="1" s="1"/>
  <c r="P19" i="1"/>
  <c r="R19" i="1" s="1"/>
  <c r="S19" i="1" s="1"/>
  <c r="P7" i="1"/>
  <c r="R7" i="1" s="1"/>
  <c r="S7" i="1" s="1"/>
  <c r="P42" i="1"/>
  <c r="R42" i="1" s="1"/>
  <c r="S42" i="1" s="1"/>
  <c r="P30" i="1"/>
  <c r="R30" i="1" s="1"/>
  <c r="S30" i="1" s="1"/>
  <c r="P18" i="1"/>
  <c r="R18" i="1" s="1"/>
  <c r="S18" i="1" s="1"/>
  <c r="P6" i="1"/>
  <c r="R6" i="1" s="1"/>
  <c r="S6" i="1" s="1"/>
  <c r="P41" i="1"/>
  <c r="R41" i="1" s="1"/>
  <c r="S41" i="1" s="1"/>
  <c r="P29" i="1"/>
  <c r="R29" i="1" s="1"/>
  <c r="S29" i="1" s="1"/>
  <c r="P17" i="1"/>
  <c r="R17" i="1" s="1"/>
  <c r="S17" i="1" s="1"/>
  <c r="P5" i="1"/>
  <c r="R5" i="1" s="1"/>
  <c r="S5" i="1" s="1"/>
  <c r="P40" i="1"/>
  <c r="R40" i="1" s="1"/>
  <c r="S40" i="1" s="1"/>
  <c r="P28" i="1"/>
  <c r="R28" i="1" s="1"/>
  <c r="S28" i="1" s="1"/>
  <c r="P16" i="1"/>
  <c r="R16" i="1" s="1"/>
  <c r="S16" i="1" s="1"/>
  <c r="P4" i="1"/>
  <c r="R4" i="1" s="1"/>
  <c r="S4" i="1" s="1"/>
  <c r="P39" i="1"/>
  <c r="R39" i="1" s="1"/>
  <c r="S39" i="1" s="1"/>
  <c r="P27" i="1"/>
  <c r="R27" i="1" s="1"/>
  <c r="S27" i="1" s="1"/>
  <c r="P15" i="1"/>
  <c r="R15" i="1" s="1"/>
  <c r="S15" i="1" s="1"/>
  <c r="P38" i="1"/>
  <c r="R38" i="1" s="1"/>
  <c r="S38" i="1" s="1"/>
  <c r="P26" i="1"/>
  <c r="R26" i="1" s="1"/>
  <c r="S26" i="1" s="1"/>
</calcChain>
</file>

<file path=xl/sharedStrings.xml><?xml version="1.0" encoding="utf-8"?>
<sst xmlns="http://schemas.openxmlformats.org/spreadsheetml/2006/main" count="154" uniqueCount="89">
  <si>
    <t>预测值（归一化）</t>
    <phoneticPr fontId="3" type="noConversion"/>
  </si>
  <si>
    <t>实际值（归一化）</t>
    <phoneticPr fontId="3" type="noConversion"/>
  </si>
  <si>
    <t>预测值-实际值</t>
    <phoneticPr fontId="3" type="noConversion"/>
  </si>
  <si>
    <t>差异率</t>
    <phoneticPr fontId="3" type="noConversion"/>
  </si>
  <si>
    <t>反归一化</t>
    <phoneticPr fontId="3" type="noConversion"/>
  </si>
  <si>
    <t>样本库中的最大最小值</t>
    <phoneticPr fontId="3" type="noConversion"/>
  </si>
  <si>
    <t>预测值</t>
    <phoneticPr fontId="3" type="noConversion"/>
  </si>
  <si>
    <t>实际值</t>
    <phoneticPr fontId="3" type="noConversion"/>
  </si>
  <si>
    <t>区域代码</t>
    <phoneticPr fontId="7" type="noConversion"/>
  </si>
  <si>
    <t>区域</t>
    <phoneticPr fontId="7" type="noConversion"/>
  </si>
  <si>
    <t>max</t>
  </si>
  <si>
    <t>min</t>
  </si>
  <si>
    <t>第一组</t>
    <phoneticPr fontId="1" type="noConversion"/>
  </si>
  <si>
    <t>南阳市</t>
  </si>
  <si>
    <t>邓州市</t>
  </si>
  <si>
    <t>信阳市</t>
  </si>
  <si>
    <t>固始县</t>
  </si>
  <si>
    <t>周口市</t>
  </si>
  <si>
    <t>河南省</t>
    <phoneticPr fontId="1" type="noConversion"/>
  </si>
  <si>
    <t>开封市</t>
  </si>
  <si>
    <t>安阳市</t>
  </si>
  <si>
    <t>洛阳市</t>
  </si>
  <si>
    <t>洛宁县</t>
  </si>
  <si>
    <t>许昌市</t>
  </si>
  <si>
    <t>郑州市</t>
  </si>
  <si>
    <t>惠济区</t>
  </si>
  <si>
    <t>荥阳市</t>
  </si>
  <si>
    <t>文峰区</t>
  </si>
  <si>
    <t>禹州市</t>
  </si>
  <si>
    <t>长葛市</t>
  </si>
  <si>
    <t>自编码</t>
    <phoneticPr fontId="1" type="noConversion"/>
  </si>
  <si>
    <t>安徽省</t>
  </si>
  <si>
    <t>淮南市</t>
  </si>
  <si>
    <t>凤台县</t>
  </si>
  <si>
    <t>六安市</t>
  </si>
  <si>
    <t>裕安区</t>
  </si>
  <si>
    <t>舒城县</t>
  </si>
  <si>
    <t>金寨县</t>
  </si>
  <si>
    <t>广东省</t>
  </si>
  <si>
    <t>韶关市</t>
  </si>
  <si>
    <t>翁源县</t>
  </si>
  <si>
    <t>惠州市</t>
  </si>
  <si>
    <t>龙门县</t>
  </si>
  <si>
    <t>清远市</t>
  </si>
  <si>
    <t>清城区</t>
  </si>
  <si>
    <t>英德市</t>
  </si>
  <si>
    <t>湖北省</t>
  </si>
  <si>
    <t>宜昌市</t>
  </si>
  <si>
    <t>秭归县</t>
  </si>
  <si>
    <t>重庆市</t>
  </si>
  <si>
    <t>渝中区</t>
  </si>
  <si>
    <t>沙坪坝区</t>
  </si>
  <si>
    <t>北碚区</t>
  </si>
  <si>
    <t>长寿区</t>
  </si>
  <si>
    <t>合川区</t>
  </si>
  <si>
    <t>永川区</t>
  </si>
  <si>
    <t>铜梁区</t>
  </si>
  <si>
    <t>山西省</t>
  </si>
  <si>
    <t xml:space="preserve">  晋城市</t>
  </si>
  <si>
    <t xml:space="preserve">    阳城县</t>
  </si>
  <si>
    <t xml:space="preserve">  晋中市</t>
  </si>
  <si>
    <t xml:space="preserve">    榆次区</t>
  </si>
  <si>
    <t xml:space="preserve">    太谷区</t>
  </si>
  <si>
    <t xml:space="preserve">  运城市</t>
  </si>
  <si>
    <t xml:space="preserve">    临猗县</t>
  </si>
  <si>
    <t xml:space="preserve">    夏县</t>
  </si>
  <si>
    <t xml:space="preserve">    河津市</t>
  </si>
  <si>
    <t xml:space="preserve">  忻州市</t>
  </si>
  <si>
    <t xml:space="preserve">    五台县</t>
  </si>
  <si>
    <t xml:space="preserve">    河曲县</t>
  </si>
  <si>
    <t xml:space="preserve">    保德县</t>
  </si>
  <si>
    <t xml:space="preserve">  临汾市</t>
  </si>
  <si>
    <t xml:space="preserve">    汾西县</t>
  </si>
  <si>
    <t xml:space="preserve">  吕梁市</t>
  </si>
  <si>
    <t xml:space="preserve">    岚县</t>
  </si>
  <si>
    <t xml:space="preserve">    中阳县</t>
  </si>
  <si>
    <t xml:space="preserve">    孝义市</t>
  </si>
  <si>
    <t>陕西省</t>
  </si>
  <si>
    <t xml:space="preserve">  宝鸡市</t>
  </si>
  <si>
    <t xml:space="preserve">      陈仓区</t>
  </si>
  <si>
    <t xml:space="preserve">  延安市</t>
  </si>
  <si>
    <t xml:space="preserve">      甘泉县</t>
  </si>
  <si>
    <t xml:space="preserve">         双龙镇</t>
  </si>
  <si>
    <t>通许县</t>
  </si>
  <si>
    <t>殷都区</t>
  </si>
  <si>
    <t>林州市</t>
  </si>
  <si>
    <t>淅川县</t>
  </si>
  <si>
    <t>西华县</t>
  </si>
  <si>
    <t>max-min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</si>
</sst>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b/>
      <sz val="10"/>
      <color theme="1"/>
      <name val="黑体"/>
      <family val="3"/>
      <charset val="134"/>
    </font>
    <font>
      <sz val="9"/>
      <name val="等线"/>
      <family val="2"/>
      <charset val="134"/>
      <scheme val="minor"/>
    </font>
    <font>
      <sz val="10"/>
      <color theme="1"/>
      <name val="黑体"/>
      <family val="3"/>
      <charset val="134"/>
    </font>
    <font>
      <sz val="14"/>
      <color theme="1"/>
      <name val="宋体"/>
      <family val="3"/>
      <charset val="134"/>
    </font>
    <font>
      <sz val="14"/>
      <name val="宋体"/>
      <family val="3"/>
      <charset val="134"/>
    </font>
    <font>
      <sz val="14"/>
      <color indexed="8"/>
      <name val="宋体"/>
      <family val="3"/>
      <charset val="134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10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10" fontId="0" fillId="0" borderId="0" xfId="0" applyNumberFormat="1" applyAlignment="1">
      <alignment vertical="center"/>
    </xf>
    <xf numFmtId="49" fontId="6" fillId="0" borderId="0" xfId="0" applyNumberFormat="1" applyFont="1" applyAlignment="1">
      <alignment horizontal="left" vertical="center" wrapText="1"/>
    </xf>
    <xf numFmtId="49" fontId="8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49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0" fontId="0" fillId="2" borderId="0" xfId="0" applyFill="1"/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/>
    </xf>
    <xf numFmtId="0" fontId="5" fillId="2" borderId="0" xfId="0" applyFont="1" applyFill="1"/>
    <xf numFmtId="176" fontId="0" fillId="0" borderId="0" xfId="0" applyNumberFormat="1"/>
    <xf numFmtId="0" fontId="12" fillId="0" borderId="0" xfId="0" applyFont="1"/>
  </cellXfs>
  <cellStyles count="1">
    <cellStyle name="常规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7"/>
  <sheetViews>
    <sheetView tabSelected="1" zoomScaleNormal="100" workbookViewId="0">
      <selection activeCell="E3" sqref="E3:E47"/>
    </sheetView>
  </sheetViews>
  <sheetFormatPr defaultRowHeight="14.25" x14ac:dyDescent="0.2"/>
  <cols>
    <col min="1" max="2" width="9.375" style="1" customWidth="1"/>
    <col min="3" max="3" width="9" style="1"/>
    <col min="4" max="4" width="13" style="1" customWidth="1"/>
    <col min="5" max="5" width="9.375" style="1" customWidth="1"/>
    <col min="6" max="6" width="13.75" style="9" customWidth="1"/>
    <col min="7" max="7" width="13.75" style="6" customWidth="1"/>
    <col min="8" max="8" width="12.25" customWidth="1"/>
    <col min="13" max="13" width="13.125" customWidth="1"/>
    <col min="15" max="15" width="9.375" style="1" customWidth="1"/>
  </cols>
  <sheetData>
    <row r="1" spans="1:19" x14ac:dyDescent="0.2">
      <c r="A1" s="1" t="s">
        <v>12</v>
      </c>
      <c r="B1" s="1" t="s">
        <v>30</v>
      </c>
      <c r="O1" s="1" t="s">
        <v>12</v>
      </c>
      <c r="P1" t="s">
        <v>30</v>
      </c>
    </row>
    <row r="2" spans="1:19" x14ac:dyDescent="0.2">
      <c r="C2" s="7" t="s">
        <v>8</v>
      </c>
      <c r="D2" s="8" t="s">
        <v>9</v>
      </c>
      <c r="E2" s="2" t="s">
        <v>0</v>
      </c>
      <c r="F2" s="10" t="s">
        <v>1</v>
      </c>
      <c r="G2" s="3" t="s">
        <v>2</v>
      </c>
      <c r="H2" s="4" t="s">
        <v>3</v>
      </c>
      <c r="K2" s="3" t="s">
        <v>4</v>
      </c>
      <c r="L2" s="3" t="s">
        <v>5</v>
      </c>
      <c r="M2" s="1"/>
      <c r="N2" s="1"/>
      <c r="P2" s="2" t="s">
        <v>6</v>
      </c>
      <c r="Q2" s="2" t="s">
        <v>7</v>
      </c>
      <c r="R2" s="3" t="s">
        <v>2</v>
      </c>
      <c r="S2" s="4" t="s">
        <v>3</v>
      </c>
    </row>
    <row r="3" spans="1:19" ht="18.75" x14ac:dyDescent="0.2">
      <c r="A3" s="13">
        <v>1</v>
      </c>
      <c r="B3" s="16" t="s">
        <v>31</v>
      </c>
      <c r="C3" s="16" t="s">
        <v>32</v>
      </c>
      <c r="D3" s="16" t="s">
        <v>33</v>
      </c>
      <c r="E3" s="20">
        <v>6.0562193393707275E-2</v>
      </c>
      <c r="F3" s="20">
        <v>5.6892826572537816E-2</v>
      </c>
      <c r="G3" s="1">
        <f t="shared" ref="G3:G45" si="0">E3-F3</f>
        <v>3.6693668211694591E-3</v>
      </c>
      <c r="H3" s="6">
        <f t="shared" ref="H3" si="1">G3/F3</f>
        <v>6.4496124418973122E-2</v>
      </c>
      <c r="K3" s="1"/>
      <c r="L3" s="11" t="s">
        <v>10</v>
      </c>
      <c r="M3" s="12">
        <v>1344990.615</v>
      </c>
      <c r="N3" s="1"/>
      <c r="O3" s="13">
        <v>1</v>
      </c>
      <c r="P3" s="5">
        <f>E3*$M$5+$M$4</f>
        <v>81455.793111857769</v>
      </c>
      <c r="Q3" s="13">
        <v>76520.53</v>
      </c>
      <c r="R3" s="1">
        <f t="shared" ref="R3:R45" si="2">P3-Q3</f>
        <v>4935.2631118577701</v>
      </c>
      <c r="S3" s="6">
        <f t="shared" ref="S3:S45" si="3">R3/Q3</f>
        <v>6.4495934775383415E-2</v>
      </c>
    </row>
    <row r="4" spans="1:19" ht="18.75" x14ac:dyDescent="0.2">
      <c r="A4" s="13">
        <v>2</v>
      </c>
      <c r="B4" s="14" t="s">
        <v>18</v>
      </c>
      <c r="C4" s="14" t="s">
        <v>13</v>
      </c>
      <c r="D4" s="15" t="s">
        <v>14</v>
      </c>
      <c r="E4" s="20">
        <v>6.2227547168731689E-3</v>
      </c>
      <c r="F4" s="20">
        <v>5.2269406921189969E-3</v>
      </c>
      <c r="G4" s="1">
        <f t="shared" si="0"/>
        <v>9.9581402475417205E-4</v>
      </c>
      <c r="H4" s="6">
        <f>G4/F4</f>
        <v>0.19051565407191753</v>
      </c>
      <c r="K4" s="1"/>
      <c r="L4" s="11" t="s">
        <v>11</v>
      </c>
      <c r="M4" s="12">
        <v>0.22500000000000001</v>
      </c>
      <c r="N4" s="1"/>
      <c r="O4" s="13">
        <v>2</v>
      </c>
      <c r="P4" s="5">
        <f t="shared" ref="P4:P47" si="4">E4*$M$5+$M$4</f>
        <v>8369.7702935215821</v>
      </c>
      <c r="Q4" s="13">
        <v>7030.41</v>
      </c>
      <c r="R4" s="1">
        <f t="shared" si="2"/>
        <v>1339.3602935215822</v>
      </c>
      <c r="S4" s="6">
        <f t="shared" si="3"/>
        <v>0.19050955684257137</v>
      </c>
    </row>
    <row r="5" spans="1:19" ht="18.75" x14ac:dyDescent="0.2">
      <c r="A5" s="13">
        <v>3</v>
      </c>
      <c r="B5" s="14" t="s">
        <v>18</v>
      </c>
      <c r="C5" s="14" t="s">
        <v>15</v>
      </c>
      <c r="D5" s="15" t="s">
        <v>16</v>
      </c>
      <c r="E5" s="20">
        <v>2.2047430276870728E-2</v>
      </c>
      <c r="F5" s="20">
        <v>1.5759238993521732E-2</v>
      </c>
      <c r="G5" s="1">
        <f t="shared" si="0"/>
        <v>6.2881912833489956E-3</v>
      </c>
      <c r="H5" s="6">
        <f t="shared" ref="H5:H45" si="5">G5/F5</f>
        <v>0.39901617622106811</v>
      </c>
      <c r="L5" t="s">
        <v>88</v>
      </c>
      <c r="M5" s="19">
        <f>M3-M4</f>
        <v>1344990.39</v>
      </c>
      <c r="O5" s="13">
        <v>3</v>
      </c>
      <c r="P5" s="5">
        <f t="shared" si="4"/>
        <v>29653.806846586165</v>
      </c>
      <c r="Q5" s="13">
        <v>21196.25</v>
      </c>
      <c r="R5" s="1">
        <f t="shared" si="2"/>
        <v>8457.5568465861652</v>
      </c>
      <c r="S5" s="6">
        <f t="shared" si="3"/>
        <v>0.39901194063035517</v>
      </c>
    </row>
    <row r="6" spans="1:19" ht="18.75" x14ac:dyDescent="0.2">
      <c r="A6" s="13">
        <v>4</v>
      </c>
      <c r="B6" s="16" t="s">
        <v>31</v>
      </c>
      <c r="C6" s="16" t="s">
        <v>34</v>
      </c>
      <c r="D6" s="16" t="s">
        <v>35</v>
      </c>
      <c r="E6" s="20">
        <v>0.14784204959869385</v>
      </c>
      <c r="F6" s="20">
        <v>0.18230125644243453</v>
      </c>
      <c r="G6" s="1">
        <f t="shared" si="0"/>
        <v>-3.4459206843740681E-2</v>
      </c>
      <c r="H6" s="6">
        <f t="shared" si="5"/>
        <v>-0.1890234193455595</v>
      </c>
      <c r="O6" s="13">
        <v>4</v>
      </c>
      <c r="P6" s="5">
        <f t="shared" si="4"/>
        <v>198846.36094814658</v>
      </c>
      <c r="Q6" s="13">
        <v>245193.663</v>
      </c>
      <c r="R6" s="1">
        <f t="shared" si="2"/>
        <v>-46347.302051853418</v>
      </c>
      <c r="S6" s="6">
        <f t="shared" si="3"/>
        <v>-0.18902324588973338</v>
      </c>
    </row>
    <row r="7" spans="1:19" ht="18.75" x14ac:dyDescent="0.2">
      <c r="A7" s="13">
        <v>5</v>
      </c>
      <c r="B7" s="16" t="s">
        <v>31</v>
      </c>
      <c r="C7" s="16" t="s">
        <v>34</v>
      </c>
      <c r="D7" s="16" t="s">
        <v>36</v>
      </c>
      <c r="E7" s="20">
        <v>0.1304185688495636</v>
      </c>
      <c r="F7" s="20">
        <v>0.14271947474658164</v>
      </c>
      <c r="G7" s="1">
        <f t="shared" si="0"/>
        <v>-1.2300905897018044E-2</v>
      </c>
      <c r="H7" s="6">
        <f t="shared" si="5"/>
        <v>-8.6189400002067137E-2</v>
      </c>
      <c r="O7" s="13">
        <v>5</v>
      </c>
      <c r="P7" s="5">
        <f t="shared" si="4"/>
        <v>175411.94678021639</v>
      </c>
      <c r="Q7" s="13">
        <v>191956.54699999999</v>
      </c>
      <c r="R7" s="1">
        <f t="shared" si="2"/>
        <v>-16544.600219783606</v>
      </c>
      <c r="S7" s="6">
        <f t="shared" si="3"/>
        <v>-8.6189298976000056E-2</v>
      </c>
    </row>
    <row r="8" spans="1:19" ht="18.75" x14ac:dyDescent="0.2">
      <c r="A8" s="13">
        <v>6</v>
      </c>
      <c r="B8" s="16" t="s">
        <v>31</v>
      </c>
      <c r="C8" s="16" t="s">
        <v>34</v>
      </c>
      <c r="D8" s="16" t="s">
        <v>37</v>
      </c>
      <c r="E8" s="20">
        <v>9.992063045501709E-2</v>
      </c>
      <c r="F8" s="20">
        <v>0.12414563423014494</v>
      </c>
      <c r="G8" s="1">
        <f t="shared" si="0"/>
        <v>-2.4225003775127846E-2</v>
      </c>
      <c r="H8" s="6">
        <f t="shared" si="5"/>
        <v>-0.19513375500759697</v>
      </c>
      <c r="O8" s="13">
        <v>6</v>
      </c>
      <c r="P8" s="5">
        <f t="shared" si="4"/>
        <v>134392.5127247393</v>
      </c>
      <c r="Q8" s="13">
        <v>166974.90999999997</v>
      </c>
      <c r="R8" s="1">
        <f t="shared" si="2"/>
        <v>-32582.397275260679</v>
      </c>
      <c r="S8" s="6">
        <f t="shared" si="3"/>
        <v>-0.19513349206333266</v>
      </c>
    </row>
    <row r="9" spans="1:19" ht="18.75" x14ac:dyDescent="0.2">
      <c r="A9" s="13">
        <v>7</v>
      </c>
      <c r="B9" s="16" t="s">
        <v>38</v>
      </c>
      <c r="C9" s="16" t="s">
        <v>39</v>
      </c>
      <c r="D9" s="16" t="s">
        <v>40</v>
      </c>
      <c r="E9" s="20">
        <v>3.4229755401611328E-3</v>
      </c>
      <c r="F9" s="20">
        <v>4.8168411076899963E-3</v>
      </c>
      <c r="G9" s="1">
        <f t="shared" si="0"/>
        <v>-1.3938655675288635E-3</v>
      </c>
      <c r="H9" s="6">
        <f t="shared" si="5"/>
        <v>-0.28937337486669079</v>
      </c>
      <c r="O9" s="13">
        <v>7</v>
      </c>
      <c r="P9" s="5">
        <f t="shared" si="4"/>
        <v>4604.0942067217829</v>
      </c>
      <c r="Q9" s="13">
        <v>6478.83</v>
      </c>
      <c r="R9" s="1">
        <f t="shared" si="2"/>
        <v>-1874.735793278217</v>
      </c>
      <c r="S9" s="6">
        <f t="shared" si="3"/>
        <v>-0.28936332536557019</v>
      </c>
    </row>
    <row r="10" spans="1:19" ht="18.75" x14ac:dyDescent="0.2">
      <c r="A10" s="13">
        <v>8</v>
      </c>
      <c r="B10" s="16" t="s">
        <v>38</v>
      </c>
      <c r="C10" s="16" t="s">
        <v>41</v>
      </c>
      <c r="D10" s="16" t="s">
        <v>42</v>
      </c>
      <c r="E10" s="20">
        <v>6.7917764186859131E-2</v>
      </c>
      <c r="F10" s="20">
        <v>0.10335135182638737</v>
      </c>
      <c r="G10" s="1">
        <f t="shared" si="0"/>
        <v>-3.5433587639528238E-2</v>
      </c>
      <c r="H10" s="6">
        <f t="shared" si="5"/>
        <v>-0.34284590393215775</v>
      </c>
      <c r="O10" s="13">
        <v>8</v>
      </c>
      <c r="P10" s="5">
        <f t="shared" si="4"/>
        <v>91348.965141611698</v>
      </c>
      <c r="Q10" s="13">
        <v>139006.79999999996</v>
      </c>
      <c r="R10" s="1">
        <f t="shared" si="2"/>
        <v>-47657.834858388262</v>
      </c>
      <c r="S10" s="6">
        <f t="shared" si="3"/>
        <v>-0.34284534899291458</v>
      </c>
    </row>
    <row r="11" spans="1:19" ht="18.75" x14ac:dyDescent="0.2">
      <c r="A11" s="13">
        <v>9</v>
      </c>
      <c r="B11" s="16" t="s">
        <v>38</v>
      </c>
      <c r="C11" s="16" t="s">
        <v>43</v>
      </c>
      <c r="D11" s="16" t="s">
        <v>44</v>
      </c>
      <c r="E11" s="20">
        <v>1.0025352239608765E-2</v>
      </c>
      <c r="F11" s="20">
        <v>1.6683647085389216E-2</v>
      </c>
      <c r="G11" s="1">
        <f t="shared" si="0"/>
        <v>-6.6582948457804512E-3</v>
      </c>
      <c r="H11" s="6">
        <f t="shared" si="5"/>
        <v>-0.39909108672116933</v>
      </c>
      <c r="O11" s="13">
        <v>9</v>
      </c>
      <c r="P11" s="5">
        <f t="shared" si="4"/>
        <v>13484.227418638766</v>
      </c>
      <c r="Q11" s="13">
        <v>22439.57</v>
      </c>
      <c r="R11" s="1">
        <f t="shared" si="2"/>
        <v>-8955.3425813612339</v>
      </c>
      <c r="S11" s="6">
        <f t="shared" si="3"/>
        <v>-0.39908708506273666</v>
      </c>
    </row>
    <row r="12" spans="1:19" ht="18.75" x14ac:dyDescent="0.2">
      <c r="A12" s="13">
        <v>10</v>
      </c>
      <c r="B12" s="16" t="s">
        <v>38</v>
      </c>
      <c r="C12" s="16" t="s">
        <v>43</v>
      </c>
      <c r="D12" s="16" t="s">
        <v>45</v>
      </c>
      <c r="E12" s="20">
        <v>9.4317495822906494E-3</v>
      </c>
      <c r="F12" s="20">
        <v>1.1408464412894431E-2</v>
      </c>
      <c r="G12" s="1">
        <f t="shared" si="0"/>
        <v>-1.9767148306037811E-3</v>
      </c>
      <c r="H12" s="6">
        <f t="shared" si="5"/>
        <v>-0.17326738806053485</v>
      </c>
      <c r="O12" s="13">
        <v>10</v>
      </c>
      <c r="P12" s="5">
        <f t="shared" si="4"/>
        <v>12685.837549067437</v>
      </c>
      <c r="Q12" s="13">
        <v>15344.5</v>
      </c>
      <c r="R12" s="1">
        <f t="shared" si="2"/>
        <v>-2658.6624509325629</v>
      </c>
      <c r="S12" s="6">
        <f t="shared" si="3"/>
        <v>-0.17326484740021264</v>
      </c>
    </row>
    <row r="13" spans="1:19" ht="18.75" x14ac:dyDescent="0.2">
      <c r="A13" s="13">
        <v>11</v>
      </c>
      <c r="B13" s="16" t="s">
        <v>46</v>
      </c>
      <c r="C13" s="16" t="s">
        <v>47</v>
      </c>
      <c r="D13" s="16" t="s">
        <v>48</v>
      </c>
      <c r="E13" s="20">
        <v>9.9998712539672852E-4</v>
      </c>
      <c r="F13" s="20">
        <v>4.6162225739025545E-3</v>
      </c>
      <c r="G13" s="1">
        <f t="shared" si="0"/>
        <v>-3.616235448505826E-3</v>
      </c>
      <c r="H13" s="6">
        <f t="shared" si="5"/>
        <v>-0.78337545268071007</v>
      </c>
      <c r="O13" s="13">
        <v>11</v>
      </c>
      <c r="P13" s="5">
        <f t="shared" si="4"/>
        <v>1345.1980737823246</v>
      </c>
      <c r="Q13" s="13">
        <v>6209</v>
      </c>
      <c r="R13" s="1">
        <f t="shared" si="2"/>
        <v>-4863.8019262176749</v>
      </c>
      <c r="S13" s="6">
        <f t="shared" si="3"/>
        <v>-0.78334706494083994</v>
      </c>
    </row>
    <row r="14" spans="1:19" ht="18.75" x14ac:dyDescent="0.2">
      <c r="A14" s="13">
        <v>12</v>
      </c>
      <c r="B14" s="16" t="s">
        <v>49</v>
      </c>
      <c r="C14" s="16" t="s">
        <v>50</v>
      </c>
      <c r="D14" s="16" t="s">
        <v>50</v>
      </c>
      <c r="E14" s="20">
        <v>0.17395865917205811</v>
      </c>
      <c r="F14" s="20">
        <v>0.196878295167596</v>
      </c>
      <c r="G14" s="1">
        <f t="shared" si="0"/>
        <v>-2.2919635995537896E-2</v>
      </c>
      <c r="H14" s="6">
        <f t="shared" si="5"/>
        <v>-0.11641525022363265</v>
      </c>
      <c r="O14" s="13">
        <v>12</v>
      </c>
      <c r="P14" s="5">
        <f t="shared" si="4"/>
        <v>233972.94984370351</v>
      </c>
      <c r="Q14" s="13">
        <v>264799.64</v>
      </c>
      <c r="R14" s="1">
        <f t="shared" si="2"/>
        <v>-30826.690156296507</v>
      </c>
      <c r="S14" s="6">
        <f t="shared" si="3"/>
        <v>-0.11641515130570609</v>
      </c>
    </row>
    <row r="15" spans="1:19" ht="37.5" x14ac:dyDescent="0.2">
      <c r="A15" s="13">
        <v>13</v>
      </c>
      <c r="B15" s="16" t="s">
        <v>49</v>
      </c>
      <c r="C15" s="16" t="s">
        <v>51</v>
      </c>
      <c r="D15" s="16" t="s">
        <v>51</v>
      </c>
      <c r="E15" s="20">
        <v>4.7130405902862549E-2</v>
      </c>
      <c r="F15" s="20">
        <v>5.5762312918830596E-2</v>
      </c>
      <c r="G15" s="1">
        <f t="shared" si="0"/>
        <v>-8.6319070159680475E-3</v>
      </c>
      <c r="H15" s="6">
        <f t="shared" si="5"/>
        <v>-0.15479822417934722</v>
      </c>
      <c r="O15" s="13">
        <v>13</v>
      </c>
      <c r="P15" s="5">
        <f t="shared" si="4"/>
        <v>63390.168016149393</v>
      </c>
      <c r="Q15" s="13">
        <v>75000</v>
      </c>
      <c r="R15" s="1">
        <f t="shared" si="2"/>
        <v>-11609.831983850607</v>
      </c>
      <c r="S15" s="6">
        <f t="shared" si="3"/>
        <v>-0.15479775978467475</v>
      </c>
    </row>
    <row r="16" spans="1:19" ht="18.75" x14ac:dyDescent="0.2">
      <c r="A16" s="13">
        <v>14</v>
      </c>
      <c r="B16" s="16" t="s">
        <v>49</v>
      </c>
      <c r="C16" s="16" t="s">
        <v>52</v>
      </c>
      <c r="D16" s="16" t="s">
        <v>52</v>
      </c>
      <c r="E16" s="20">
        <v>3.5630971193313599E-2</v>
      </c>
      <c r="F16" s="20">
        <v>3.6745205740838047E-2</v>
      </c>
      <c r="G16" s="1">
        <f t="shared" si="0"/>
        <v>-1.1142345475244481E-3</v>
      </c>
      <c r="H16" s="6">
        <f t="shared" si="5"/>
        <v>-3.0323263268222912E-2</v>
      </c>
      <c r="O16" s="13">
        <v>14</v>
      </c>
      <c r="P16" s="5">
        <f t="shared" si="4"/>
        <v>47923.538841373615</v>
      </c>
      <c r="Q16" s="13">
        <v>49422.173600000002</v>
      </c>
      <c r="R16" s="1">
        <f t="shared" si="2"/>
        <v>-1498.6347586263873</v>
      </c>
      <c r="S16" s="6">
        <f t="shared" si="3"/>
        <v>-3.0323125218158904E-2</v>
      </c>
    </row>
    <row r="17" spans="1:19" ht="18.75" x14ac:dyDescent="0.2">
      <c r="A17" s="13">
        <v>15</v>
      </c>
      <c r="B17" s="16" t="s">
        <v>49</v>
      </c>
      <c r="C17" s="16" t="s">
        <v>53</v>
      </c>
      <c r="D17" s="16" t="s">
        <v>53</v>
      </c>
      <c r="E17" s="20">
        <v>1.0491609573364258E-2</v>
      </c>
      <c r="F17" s="20">
        <v>9.2192294399962224E-3</v>
      </c>
      <c r="G17" s="1">
        <f t="shared" si="0"/>
        <v>1.2723801333680354E-3</v>
      </c>
      <c r="H17" s="6">
        <f t="shared" si="5"/>
        <v>0.13801371813657312</v>
      </c>
      <c r="O17" s="13">
        <v>15</v>
      </c>
      <c r="P17" s="5">
        <f t="shared" si="4"/>
        <v>14111.339051806926</v>
      </c>
      <c r="Q17" s="13">
        <v>12400</v>
      </c>
      <c r="R17" s="1">
        <f t="shared" si="2"/>
        <v>1711.3390518069264</v>
      </c>
      <c r="S17" s="6">
        <f t="shared" si="3"/>
        <v>0.13801121385539727</v>
      </c>
    </row>
    <row r="18" spans="1:19" ht="18.75" x14ac:dyDescent="0.2">
      <c r="A18" s="13">
        <v>16</v>
      </c>
      <c r="B18" s="16" t="s">
        <v>49</v>
      </c>
      <c r="C18" s="16" t="s">
        <v>54</v>
      </c>
      <c r="D18" s="16" t="s">
        <v>54</v>
      </c>
      <c r="E18" s="20">
        <v>4.1770845651626587E-2</v>
      </c>
      <c r="F18" s="20">
        <v>4.8425509568139E-2</v>
      </c>
      <c r="G18" s="1">
        <f t="shared" si="0"/>
        <v>-6.6546639165124127E-3</v>
      </c>
      <c r="H18" s="6">
        <f t="shared" si="5"/>
        <v>-0.1374206275960547</v>
      </c>
      <c r="O18" s="13">
        <v>16</v>
      </c>
      <c r="P18" s="5">
        <f t="shared" si="4"/>
        <v>56181.610983611041</v>
      </c>
      <c r="Q18" s="13">
        <v>65132.07</v>
      </c>
      <c r="R18" s="1">
        <f t="shared" si="2"/>
        <v>-8950.4590163889588</v>
      </c>
      <c r="S18" s="6">
        <f t="shared" si="3"/>
        <v>-0.13742015287382942</v>
      </c>
    </row>
    <row r="19" spans="1:19" ht="18.75" x14ac:dyDescent="0.2">
      <c r="A19" s="13">
        <v>17</v>
      </c>
      <c r="B19" s="16" t="s">
        <v>49</v>
      </c>
      <c r="C19" s="16" t="s">
        <v>55</v>
      </c>
      <c r="D19" s="16" t="s">
        <v>55</v>
      </c>
      <c r="E19" s="20">
        <v>3.1663477420806885E-3</v>
      </c>
      <c r="F19" s="20">
        <v>8.0596672516002141E-3</v>
      </c>
      <c r="G19" s="1">
        <f t="shared" si="0"/>
        <v>-4.8933195095195257E-3</v>
      </c>
      <c r="H19" s="6">
        <f t="shared" si="5"/>
        <v>-0.60713666665928134</v>
      </c>
      <c r="O19" s="13">
        <v>17</v>
      </c>
      <c r="P19" s="5">
        <f t="shared" si="4"/>
        <v>4258.9322844967246</v>
      </c>
      <c r="Q19" s="13">
        <v>10840.4</v>
      </c>
      <c r="R19" s="1">
        <f t="shared" si="2"/>
        <v>-6581.467715503275</v>
      </c>
      <c r="S19" s="6">
        <f t="shared" si="3"/>
        <v>-0.60712406511782546</v>
      </c>
    </row>
    <row r="20" spans="1:19" ht="18.75" x14ac:dyDescent="0.2">
      <c r="A20" s="13">
        <v>18</v>
      </c>
      <c r="B20" s="16" t="s">
        <v>49</v>
      </c>
      <c r="C20" s="16" t="s">
        <v>56</v>
      </c>
      <c r="D20" s="16" t="s">
        <v>56</v>
      </c>
      <c r="E20" s="20">
        <v>3.8233786821365356E-2</v>
      </c>
      <c r="F20" s="20">
        <v>3.4584183906325165E-2</v>
      </c>
      <c r="G20" s="1">
        <f t="shared" si="0"/>
        <v>3.6496029150401912E-3</v>
      </c>
      <c r="H20" s="6">
        <f t="shared" si="5"/>
        <v>0.10552809124903793</v>
      </c>
      <c r="O20" s="13">
        <v>18</v>
      </c>
      <c r="P20" s="5">
        <f t="shared" si="4"/>
        <v>51424.300848045044</v>
      </c>
      <c r="Q20" s="13">
        <v>46515.62</v>
      </c>
      <c r="R20" s="1">
        <f t="shared" si="2"/>
        <v>4908.6808480450418</v>
      </c>
      <c r="S20" s="6">
        <f t="shared" si="3"/>
        <v>0.10552758080070827</v>
      </c>
    </row>
    <row r="21" spans="1:19" ht="18.75" x14ac:dyDescent="0.2">
      <c r="A21" s="13">
        <v>19</v>
      </c>
      <c r="B21" s="15" t="s">
        <v>57</v>
      </c>
      <c r="C21" s="15" t="s">
        <v>58</v>
      </c>
      <c r="D21" s="15" t="s">
        <v>59</v>
      </c>
      <c r="E21" s="20">
        <v>0.27312326431274414</v>
      </c>
      <c r="F21" s="20">
        <v>0.33649556782335083</v>
      </c>
      <c r="G21" s="1">
        <f t="shared" si="0"/>
        <v>-6.3372303510606687E-2</v>
      </c>
      <c r="H21" s="6">
        <f t="shared" si="5"/>
        <v>-0.18833027703911712</v>
      </c>
      <c r="O21" s="13">
        <v>19</v>
      </c>
      <c r="P21" s="5">
        <f t="shared" si="4"/>
        <v>367348.39078607078</v>
      </c>
      <c r="Q21" s="13">
        <v>452583.53</v>
      </c>
      <c r="R21" s="1">
        <f t="shared" si="2"/>
        <v>-85235.139213929244</v>
      </c>
      <c r="S21" s="6">
        <f t="shared" si="3"/>
        <v>-0.18833018341151134</v>
      </c>
    </row>
    <row r="22" spans="1:19" ht="18.75" x14ac:dyDescent="0.2">
      <c r="A22" s="13">
        <v>20</v>
      </c>
      <c r="B22" s="15" t="s">
        <v>57</v>
      </c>
      <c r="C22" s="15" t="s">
        <v>60</v>
      </c>
      <c r="D22" s="15" t="s">
        <v>61</v>
      </c>
      <c r="E22" s="20">
        <v>2.8517603874206543E-2</v>
      </c>
      <c r="F22" s="20">
        <v>1.5010980859127181E-2</v>
      </c>
      <c r="G22" s="1">
        <f t="shared" si="0"/>
        <v>1.3506623015079362E-2</v>
      </c>
      <c r="H22" s="6">
        <f t="shared" si="5"/>
        <v>0.89978284176326029</v>
      </c>
      <c r="O22" s="13">
        <v>20</v>
      </c>
      <c r="P22" s="5">
        <f t="shared" si="4"/>
        <v>38356.128156634564</v>
      </c>
      <c r="Q22" s="13">
        <v>20189.849999999999</v>
      </c>
      <c r="R22" s="1">
        <f t="shared" si="2"/>
        <v>18166.278156634566</v>
      </c>
      <c r="S22" s="6">
        <f t="shared" si="3"/>
        <v>0.89977281439112067</v>
      </c>
    </row>
    <row r="23" spans="1:19" ht="18.75" x14ac:dyDescent="0.2">
      <c r="A23" s="13">
        <v>21</v>
      </c>
      <c r="B23" s="15" t="s">
        <v>57</v>
      </c>
      <c r="C23" s="15" t="s">
        <v>60</v>
      </c>
      <c r="D23" s="15" t="s">
        <v>62</v>
      </c>
      <c r="E23" s="20">
        <v>2.4312704801559448E-2</v>
      </c>
      <c r="F23" s="20">
        <v>2.3173425796744914E-2</v>
      </c>
      <c r="G23" s="1">
        <f t="shared" si="0"/>
        <v>1.1392790048145342E-3</v>
      </c>
      <c r="H23" s="6">
        <f t="shared" si="5"/>
        <v>4.9163167103871391E-2</v>
      </c>
      <c r="O23" s="13">
        <v>21</v>
      </c>
      <c r="P23" s="5">
        <f t="shared" si="4"/>
        <v>32700.579313004309</v>
      </c>
      <c r="Q23" s="13">
        <v>31168.26</v>
      </c>
      <c r="R23" s="1">
        <f t="shared" si="2"/>
        <v>1532.319313004311</v>
      </c>
      <c r="S23" s="6">
        <f t="shared" si="3"/>
        <v>4.9162812200755225E-2</v>
      </c>
    </row>
    <row r="24" spans="1:19" ht="18.75" x14ac:dyDescent="0.2">
      <c r="A24" s="13">
        <v>22</v>
      </c>
      <c r="B24" s="15" t="s">
        <v>57</v>
      </c>
      <c r="C24" s="15" t="s">
        <v>63</v>
      </c>
      <c r="D24" s="15" t="s">
        <v>64</v>
      </c>
      <c r="E24" s="20">
        <v>1.0780632495880127E-2</v>
      </c>
      <c r="F24" s="20">
        <v>9.0287448076115991E-3</v>
      </c>
      <c r="G24" s="1">
        <f t="shared" si="0"/>
        <v>1.7518876882685278E-3</v>
      </c>
      <c r="H24" s="6">
        <f t="shared" si="5"/>
        <v>0.19403446720430234</v>
      </c>
      <c r="O24" s="13">
        <v>22</v>
      </c>
      <c r="P24" s="5">
        <f t="shared" si="4"/>
        <v>14500.072105080484</v>
      </c>
      <c r="Q24" s="13">
        <v>12143.8</v>
      </c>
      <c r="R24" s="1">
        <f t="shared" si="2"/>
        <v>2356.2721050804848</v>
      </c>
      <c r="S24" s="6">
        <f t="shared" si="3"/>
        <v>0.19403087213890916</v>
      </c>
    </row>
    <row r="25" spans="1:19" ht="18.75" x14ac:dyDescent="0.2">
      <c r="A25" s="13">
        <v>23</v>
      </c>
      <c r="B25" s="15" t="s">
        <v>57</v>
      </c>
      <c r="C25" s="15" t="s">
        <v>63</v>
      </c>
      <c r="D25" s="15" t="s">
        <v>65</v>
      </c>
      <c r="E25" s="20">
        <v>1.1495828628540039E-2</v>
      </c>
      <c r="F25" s="20">
        <v>7.60889823160744E-3</v>
      </c>
      <c r="G25" s="1">
        <f t="shared" si="0"/>
        <v>3.886930396932599E-3</v>
      </c>
      <c r="H25" s="6">
        <f t="shared" si="5"/>
        <v>0.51084010833345761</v>
      </c>
      <c r="O25" s="13">
        <v>23</v>
      </c>
      <c r="P25" s="5">
        <f t="shared" si="4"/>
        <v>15462.004030473232</v>
      </c>
      <c r="Q25" s="13">
        <v>10234.120000000001</v>
      </c>
      <c r="R25" s="1">
        <f t="shared" si="2"/>
        <v>5227.8840304732312</v>
      </c>
      <c r="S25" s="6">
        <f t="shared" si="3"/>
        <v>0.51082887737032889</v>
      </c>
    </row>
    <row r="26" spans="1:19" ht="18.75" x14ac:dyDescent="0.2">
      <c r="A26" s="13">
        <v>24</v>
      </c>
      <c r="B26" s="15" t="s">
        <v>57</v>
      </c>
      <c r="C26" s="15" t="s">
        <v>63</v>
      </c>
      <c r="D26" s="15" t="s">
        <v>66</v>
      </c>
      <c r="E26" s="20">
        <v>8.8533163070678711E-3</v>
      </c>
      <c r="F26" s="20">
        <v>7.1955123783449494E-3</v>
      </c>
      <c r="G26" s="1">
        <f t="shared" si="0"/>
        <v>1.6578039287229217E-3</v>
      </c>
      <c r="H26" s="6">
        <f t="shared" si="5"/>
        <v>0.23039414590017504</v>
      </c>
      <c r="O26" s="13">
        <v>24</v>
      </c>
      <c r="P26" s="5">
        <f t="shared" si="4"/>
        <v>11907.850352636575</v>
      </c>
      <c r="Q26" s="13">
        <v>9678.1200000000008</v>
      </c>
      <c r="R26" s="1">
        <f t="shared" si="2"/>
        <v>2229.730352636574</v>
      </c>
      <c r="S26" s="6">
        <f t="shared" si="3"/>
        <v>0.23038878962407719</v>
      </c>
    </row>
    <row r="27" spans="1:19" ht="18.75" x14ac:dyDescent="0.2">
      <c r="A27" s="13">
        <v>25</v>
      </c>
      <c r="B27" s="15" t="s">
        <v>57</v>
      </c>
      <c r="C27" s="15" t="s">
        <v>67</v>
      </c>
      <c r="D27" s="15" t="s">
        <v>68</v>
      </c>
      <c r="E27" s="20">
        <v>8.0901384353637695E-3</v>
      </c>
      <c r="F27" s="20">
        <v>6.1950591334708352E-3</v>
      </c>
      <c r="G27" s="1">
        <f t="shared" si="0"/>
        <v>1.8950793018929343E-3</v>
      </c>
      <c r="H27" s="6">
        <f t="shared" si="5"/>
        <v>0.30590172927553638</v>
      </c>
      <c r="O27" s="13">
        <v>25</v>
      </c>
      <c r="P27" s="5">
        <f t="shared" si="4"/>
        <v>10881.383449333905</v>
      </c>
      <c r="Q27" s="13">
        <v>8332.52</v>
      </c>
      <c r="R27" s="1">
        <f t="shared" si="2"/>
        <v>2548.863449333905</v>
      </c>
      <c r="S27" s="6">
        <f t="shared" si="3"/>
        <v>0.30589346912265497</v>
      </c>
    </row>
    <row r="28" spans="1:19" ht="18.75" x14ac:dyDescent="0.2">
      <c r="A28" s="13">
        <v>26</v>
      </c>
      <c r="B28" s="15" t="s">
        <v>57</v>
      </c>
      <c r="C28" s="15" t="s">
        <v>67</v>
      </c>
      <c r="D28" s="15" t="s">
        <v>69</v>
      </c>
      <c r="E28" s="20">
        <v>1.1788994073867798E-2</v>
      </c>
      <c r="F28" s="20">
        <v>1.0406598518521758E-2</v>
      </c>
      <c r="G28" s="1">
        <f t="shared" si="0"/>
        <v>1.3823955553460398E-3</v>
      </c>
      <c r="H28" s="6">
        <f t="shared" si="5"/>
        <v>0.13283836720381206</v>
      </c>
      <c r="O28" s="13">
        <v>26</v>
      </c>
      <c r="P28" s="5">
        <f t="shared" si="4"/>
        <v>15856.308737119138</v>
      </c>
      <c r="Q28" s="13">
        <v>13997</v>
      </c>
      <c r="R28" s="1">
        <f t="shared" si="2"/>
        <v>1859.3087371191377</v>
      </c>
      <c r="S28" s="6">
        <f t="shared" si="3"/>
        <v>0.13283623184390497</v>
      </c>
    </row>
    <row r="29" spans="1:19" ht="18.75" x14ac:dyDescent="0.2">
      <c r="A29" s="13">
        <v>27</v>
      </c>
      <c r="B29" s="15" t="s">
        <v>57</v>
      </c>
      <c r="C29" s="15" t="s">
        <v>67</v>
      </c>
      <c r="D29" s="15" t="s">
        <v>70</v>
      </c>
      <c r="E29" s="20">
        <v>1.5405058860778809E-2</v>
      </c>
      <c r="F29" s="20">
        <v>1.2390166594424518E-2</v>
      </c>
      <c r="G29" s="1">
        <f t="shared" si="0"/>
        <v>3.014892266354291E-3</v>
      </c>
      <c r="H29" s="6">
        <f t="shared" si="5"/>
        <v>0.24332943737100113</v>
      </c>
      <c r="O29" s="13">
        <v>27</v>
      </c>
      <c r="P29" s="5">
        <f t="shared" si="4"/>
        <v>20719.881125131844</v>
      </c>
      <c r="Q29" s="13">
        <v>16664.88</v>
      </c>
      <c r="R29" s="1">
        <f t="shared" si="2"/>
        <v>4055.0011251318429</v>
      </c>
      <c r="S29" s="6">
        <f t="shared" si="3"/>
        <v>0.24332615207141262</v>
      </c>
    </row>
    <row r="30" spans="1:19" ht="18.75" x14ac:dyDescent="0.2">
      <c r="A30" s="13">
        <v>28</v>
      </c>
      <c r="B30" s="15" t="s">
        <v>57</v>
      </c>
      <c r="C30" s="15" t="s">
        <v>71</v>
      </c>
      <c r="D30" s="15" t="s">
        <v>72</v>
      </c>
      <c r="E30" s="20">
        <v>1.4139026403427124E-2</v>
      </c>
      <c r="F30" s="20">
        <v>1.4578345797697486E-2</v>
      </c>
      <c r="G30" s="1">
        <f t="shared" si="0"/>
        <v>-4.3931939427036167E-4</v>
      </c>
      <c r="H30" s="6">
        <f t="shared" si="5"/>
        <v>-3.0135064730029117E-2</v>
      </c>
      <c r="O30" s="13">
        <v>28</v>
      </c>
      <c r="P30" s="5">
        <f t="shared" si="4"/>
        <v>19017.079636565741</v>
      </c>
      <c r="Q30" s="13">
        <v>19607.96</v>
      </c>
      <c r="R30" s="1">
        <f t="shared" si="2"/>
        <v>-590.88036343425847</v>
      </c>
      <c r="S30" s="6">
        <f t="shared" si="3"/>
        <v>-3.0134718932222346E-2</v>
      </c>
    </row>
    <row r="31" spans="1:19" ht="18.75" x14ac:dyDescent="0.2">
      <c r="A31" s="13">
        <v>29</v>
      </c>
      <c r="B31" s="15" t="s">
        <v>57</v>
      </c>
      <c r="C31" s="15" t="s">
        <v>73</v>
      </c>
      <c r="D31" s="15" t="s">
        <v>74</v>
      </c>
      <c r="E31" s="20">
        <v>1.7728835344314575E-2</v>
      </c>
      <c r="F31" s="20">
        <v>1.3210529333224455E-2</v>
      </c>
      <c r="G31" s="1">
        <f t="shared" si="0"/>
        <v>4.5183060110901199E-3</v>
      </c>
      <c r="H31" s="6">
        <f t="shared" si="5"/>
        <v>0.34202308606412835</v>
      </c>
      <c r="O31" s="13">
        <v>29</v>
      </c>
      <c r="P31" s="5">
        <f t="shared" si="4"/>
        <v>23845.338163995442</v>
      </c>
      <c r="Q31" s="13">
        <v>17768.259999999998</v>
      </c>
      <c r="R31" s="1">
        <f t="shared" si="2"/>
        <v>6077.0781639954439</v>
      </c>
      <c r="S31" s="6">
        <f t="shared" si="3"/>
        <v>0.34201875501571027</v>
      </c>
    </row>
    <row r="32" spans="1:19" ht="18.75" x14ac:dyDescent="0.2">
      <c r="A32" s="13">
        <v>30</v>
      </c>
      <c r="B32" s="15" t="s">
        <v>57</v>
      </c>
      <c r="C32" s="15" t="s">
        <v>73</v>
      </c>
      <c r="D32" s="15" t="s">
        <v>75</v>
      </c>
      <c r="E32" s="20">
        <v>7.4890851974487305E-3</v>
      </c>
      <c r="F32" s="20">
        <v>8.1625676150741868E-3</v>
      </c>
      <c r="G32" s="1">
        <f t="shared" si="0"/>
        <v>-6.7348241762545634E-4</v>
      </c>
      <c r="H32" s="6">
        <f t="shared" si="5"/>
        <v>-8.2508647938389579E-2</v>
      </c>
      <c r="O32" s="13">
        <v>30</v>
      </c>
      <c r="P32" s="5">
        <f t="shared" si="4"/>
        <v>10072.972620459794</v>
      </c>
      <c r="Q32" s="13">
        <v>10978.8</v>
      </c>
      <c r="R32" s="1">
        <f t="shared" si="2"/>
        <v>-905.82737954020558</v>
      </c>
      <c r="S32" s="6">
        <f t="shared" si="3"/>
        <v>-8.2506957002605533E-2</v>
      </c>
    </row>
    <row r="33" spans="1:19" ht="18.75" x14ac:dyDescent="0.2">
      <c r="A33" s="13">
        <v>31</v>
      </c>
      <c r="B33" s="15" t="s">
        <v>57</v>
      </c>
      <c r="C33" s="15" t="s">
        <v>73</v>
      </c>
      <c r="D33" s="15" t="s">
        <v>76</v>
      </c>
      <c r="E33" s="20">
        <v>0.10477134585380554</v>
      </c>
      <c r="F33" s="20">
        <v>5.7645902585222189E-2</v>
      </c>
      <c r="G33" s="1">
        <f t="shared" si="0"/>
        <v>4.7125443268583353E-2</v>
      </c>
      <c r="H33" s="6">
        <f t="shared" si="5"/>
        <v>0.81749857587734587</v>
      </c>
      <c r="O33" s="13">
        <v>31</v>
      </c>
      <c r="P33" s="5">
        <f t="shared" si="4"/>
        <v>140916.67832073479</v>
      </c>
      <c r="Q33" s="13">
        <v>77533.41</v>
      </c>
      <c r="R33" s="1">
        <f t="shared" si="2"/>
        <v>63383.268320734787</v>
      </c>
      <c r="S33" s="6">
        <f t="shared" si="3"/>
        <v>0.81749620351710039</v>
      </c>
    </row>
    <row r="34" spans="1:19" ht="18.75" x14ac:dyDescent="0.2">
      <c r="A34" s="13">
        <v>32</v>
      </c>
      <c r="B34" s="17" t="s">
        <v>77</v>
      </c>
      <c r="C34" s="17" t="s">
        <v>78</v>
      </c>
      <c r="D34" s="17" t="s">
        <v>79</v>
      </c>
      <c r="E34" s="20">
        <v>2.8539597988128662E-2</v>
      </c>
      <c r="F34" s="20">
        <v>1.8961745146744136E-2</v>
      </c>
      <c r="G34" s="1">
        <f t="shared" si="0"/>
        <v>9.5778528413845258E-3</v>
      </c>
      <c r="H34" s="6">
        <f t="shared" si="5"/>
        <v>0.5051145222795651</v>
      </c>
      <c r="O34" s="13">
        <v>32</v>
      </c>
      <c r="P34" s="5">
        <f t="shared" si="4"/>
        <v>38385.710028496382</v>
      </c>
      <c r="Q34" s="18">
        <v>25503.59</v>
      </c>
      <c r="R34" s="1">
        <f t="shared" si="2"/>
        <v>12882.120028496382</v>
      </c>
      <c r="S34" s="6">
        <f t="shared" si="3"/>
        <v>0.50511006601409381</v>
      </c>
    </row>
    <row r="35" spans="1:19" ht="18.75" x14ac:dyDescent="0.2">
      <c r="A35" s="13">
        <v>33</v>
      </c>
      <c r="B35" s="17" t="s">
        <v>77</v>
      </c>
      <c r="C35" s="17" t="s">
        <v>80</v>
      </c>
      <c r="D35" s="17" t="s">
        <v>81</v>
      </c>
      <c r="E35" s="20">
        <v>3.6572515964508057E-3</v>
      </c>
      <c r="F35" s="20">
        <v>1.0847084937164497E-2</v>
      </c>
      <c r="G35" s="1">
        <f t="shared" si="0"/>
        <v>-7.1898333407136913E-3</v>
      </c>
      <c r="H35" s="6">
        <f t="shared" si="5"/>
        <v>-0.66283553437290255</v>
      </c>
      <c r="O35" s="13">
        <v>33</v>
      </c>
      <c r="P35" s="5">
        <f t="shared" si="4"/>
        <v>4919.1932510384913</v>
      </c>
      <c r="Q35" s="18">
        <v>14589.45</v>
      </c>
      <c r="R35" s="1">
        <f t="shared" si="2"/>
        <v>-9670.2567489615103</v>
      </c>
      <c r="S35" s="6">
        <f t="shared" si="3"/>
        <v>-0.66282531205504724</v>
      </c>
    </row>
    <row r="36" spans="1:19" ht="18.75" x14ac:dyDescent="0.2">
      <c r="A36" s="13">
        <v>34</v>
      </c>
      <c r="B36" s="17" t="s">
        <v>77</v>
      </c>
      <c r="C36" s="17" t="s">
        <v>80</v>
      </c>
      <c r="D36" s="17" t="s">
        <v>82</v>
      </c>
      <c r="E36" s="20">
        <v>5.159914493560791E-3</v>
      </c>
      <c r="F36" s="20">
        <v>5.9598827319502267E-3</v>
      </c>
      <c r="G36" s="1">
        <f t="shared" si="0"/>
        <v>-7.9996823838943566E-4</v>
      </c>
      <c r="H36" s="6">
        <f t="shared" si="5"/>
        <v>-0.13422549979060838</v>
      </c>
      <c r="O36" s="13">
        <v>34</v>
      </c>
      <c r="P36" s="5">
        <f t="shared" si="4"/>
        <v>6940.2604070609805</v>
      </c>
      <c r="Q36" s="18">
        <v>8016.21</v>
      </c>
      <c r="R36" s="1">
        <f t="shared" si="2"/>
        <v>-1075.9495929390196</v>
      </c>
      <c r="S36" s="6">
        <f t="shared" si="3"/>
        <v>-0.13422173233223925</v>
      </c>
    </row>
    <row r="37" spans="1:19" ht="18.75" x14ac:dyDescent="0.2">
      <c r="A37" s="13">
        <v>35</v>
      </c>
      <c r="B37" s="14" t="s">
        <v>18</v>
      </c>
      <c r="C37" s="14" t="s">
        <v>19</v>
      </c>
      <c r="D37" s="15" t="s">
        <v>83</v>
      </c>
      <c r="E37" s="20">
        <v>2.0711839199066162E-2</v>
      </c>
      <c r="F37" s="20">
        <v>4.1717513684242757E-2</v>
      </c>
      <c r="G37" s="1">
        <f t="shared" si="0"/>
        <v>-2.1005674485176595E-2</v>
      </c>
      <c r="H37" s="6">
        <f t="shared" si="5"/>
        <v>-0.50352172577127263</v>
      </c>
      <c r="O37" s="13">
        <v>35</v>
      </c>
      <c r="P37" s="5">
        <f t="shared" si="4"/>
        <v>27857.449681969283</v>
      </c>
      <c r="Q37" s="13">
        <v>56109.88</v>
      </c>
      <c r="R37" s="1">
        <f t="shared" si="2"/>
        <v>-28252.430318030714</v>
      </c>
      <c r="S37" s="6">
        <f t="shared" si="3"/>
        <v>-0.50351970665470525</v>
      </c>
    </row>
    <row r="38" spans="1:19" ht="18.75" x14ac:dyDescent="0.2">
      <c r="A38" s="13">
        <v>36</v>
      </c>
      <c r="B38" s="14" t="s">
        <v>18</v>
      </c>
      <c r="C38" s="14" t="s">
        <v>20</v>
      </c>
      <c r="D38" s="15" t="s">
        <v>84</v>
      </c>
      <c r="E38" s="20">
        <v>9.1613948345184326E-2</v>
      </c>
      <c r="F38" s="20">
        <v>9.4008601057736924E-2</v>
      </c>
      <c r="G38" s="1">
        <f t="shared" si="0"/>
        <v>-2.3946527125525974E-3</v>
      </c>
      <c r="H38" s="6">
        <f t="shared" si="5"/>
        <v>-2.5472698089421437E-2</v>
      </c>
      <c r="O38" s="13">
        <v>36</v>
      </c>
      <c r="P38" s="5">
        <f t="shared" si="4"/>
        <v>123220.10511422931</v>
      </c>
      <c r="Q38" s="13">
        <v>126440.89</v>
      </c>
      <c r="R38" s="1">
        <f t="shared" si="2"/>
        <v>-3220.7848857706849</v>
      </c>
      <c r="S38" s="6">
        <f t="shared" si="3"/>
        <v>-2.5472652761070292E-2</v>
      </c>
    </row>
    <row r="39" spans="1:19" ht="18.75" x14ac:dyDescent="0.2">
      <c r="A39" s="13">
        <v>37</v>
      </c>
      <c r="B39" s="14" t="s">
        <v>18</v>
      </c>
      <c r="C39" s="14" t="s">
        <v>20</v>
      </c>
      <c r="D39" s="15" t="s">
        <v>85</v>
      </c>
      <c r="E39" s="20">
        <v>6.283155083656311E-2</v>
      </c>
      <c r="F39" s="20">
        <v>5.8068842410093351E-2</v>
      </c>
      <c r="G39" s="1">
        <f t="shared" si="0"/>
        <v>4.7627084264697597E-3</v>
      </c>
      <c r="H39" s="6">
        <f t="shared" si="5"/>
        <v>8.2018311865674806E-2</v>
      </c>
      <c r="O39" s="13">
        <v>37</v>
      </c>
      <c r="P39" s="5">
        <f t="shared" si="4"/>
        <v>84508.057063973843</v>
      </c>
      <c r="Q39" s="13">
        <v>78102.259999999995</v>
      </c>
      <c r="R39" s="1">
        <f t="shared" si="2"/>
        <v>6405.7970639738487</v>
      </c>
      <c r="S39" s="6">
        <f t="shared" si="3"/>
        <v>8.2018075584161701E-2</v>
      </c>
    </row>
    <row r="40" spans="1:19" ht="18.75" x14ac:dyDescent="0.2">
      <c r="A40" s="13">
        <v>38</v>
      </c>
      <c r="B40" s="14" t="s">
        <v>18</v>
      </c>
      <c r="C40" s="14" t="s">
        <v>13</v>
      </c>
      <c r="D40" s="15" t="s">
        <v>86</v>
      </c>
      <c r="E40" s="20">
        <v>3.633570671081543E-2</v>
      </c>
      <c r="F40" s="20">
        <v>2.784380860892248E-2</v>
      </c>
      <c r="G40" s="1">
        <f t="shared" si="0"/>
        <v>8.4918981018929501E-3</v>
      </c>
      <c r="H40" s="6">
        <f t="shared" si="5"/>
        <v>0.30498335271460464</v>
      </c>
      <c r="O40" s="13">
        <v>38</v>
      </c>
      <c r="P40" s="5">
        <f t="shared" si="4"/>
        <v>48871.401339905256</v>
      </c>
      <c r="Q40" s="13">
        <v>37449.879999999997</v>
      </c>
      <c r="R40" s="1">
        <f t="shared" si="2"/>
        <v>11421.521339905259</v>
      </c>
      <c r="S40" s="6">
        <f t="shared" si="3"/>
        <v>0.30498152036549275</v>
      </c>
    </row>
    <row r="41" spans="1:19" ht="18.75" x14ac:dyDescent="0.2">
      <c r="A41" s="13">
        <v>39</v>
      </c>
      <c r="B41" s="14" t="s">
        <v>18</v>
      </c>
      <c r="C41" s="14" t="s">
        <v>17</v>
      </c>
      <c r="D41" s="15" t="s">
        <v>87</v>
      </c>
      <c r="E41" s="20">
        <v>0.21822485327720642</v>
      </c>
      <c r="F41" s="20">
        <v>0.21572737408183268</v>
      </c>
      <c r="G41" s="1">
        <f t="shared" si="0"/>
        <v>2.4974791953737419E-3</v>
      </c>
      <c r="H41" s="6">
        <f t="shared" si="5"/>
        <v>1.1577015694013704E-2</v>
      </c>
      <c r="O41" s="13">
        <v>39</v>
      </c>
      <c r="P41" s="5">
        <f t="shared" si="4"/>
        <v>293510.55551700259</v>
      </c>
      <c r="Q41" s="13">
        <v>290151.46999999997</v>
      </c>
      <c r="R41" s="1">
        <f t="shared" si="2"/>
        <v>3359.0855170026189</v>
      </c>
      <c r="S41" s="6">
        <f t="shared" si="3"/>
        <v>1.1577006716535398E-2</v>
      </c>
    </row>
    <row r="42" spans="1:19" ht="18.75" x14ac:dyDescent="0.2">
      <c r="A42" s="13">
        <v>40</v>
      </c>
      <c r="B42" s="14" t="s">
        <v>18</v>
      </c>
      <c r="C42" s="14" t="s">
        <v>24</v>
      </c>
      <c r="D42" s="15" t="s">
        <v>25</v>
      </c>
      <c r="E42" s="20">
        <v>6.0418903827667236E-2</v>
      </c>
      <c r="F42" s="20">
        <v>6.3923426991920732E-2</v>
      </c>
      <c r="G42" s="1">
        <f t="shared" si="0"/>
        <v>-3.5045231642534952E-3</v>
      </c>
      <c r="H42" s="6">
        <f t="shared" si="5"/>
        <v>-5.4823768517548832E-2</v>
      </c>
      <c r="O42" s="13">
        <v>40</v>
      </c>
      <c r="P42" s="5">
        <f t="shared" si="4"/>
        <v>81263.070022546643</v>
      </c>
      <c r="Q42" s="13">
        <v>85976.62</v>
      </c>
      <c r="R42" s="1">
        <f t="shared" si="2"/>
        <v>-4713.5499774533528</v>
      </c>
      <c r="S42" s="6">
        <f t="shared" si="3"/>
        <v>-5.482362504426614E-2</v>
      </c>
    </row>
    <row r="43" spans="1:19" ht="18.75" x14ac:dyDescent="0.2">
      <c r="A43" s="13">
        <v>41</v>
      </c>
      <c r="B43" s="14" t="s">
        <v>18</v>
      </c>
      <c r="C43" s="14" t="s">
        <v>24</v>
      </c>
      <c r="D43" s="15" t="s">
        <v>26</v>
      </c>
      <c r="E43" s="20">
        <v>0.46445530652999878</v>
      </c>
      <c r="F43" s="20">
        <v>0.37549375724535849</v>
      </c>
      <c r="G43" s="1">
        <f t="shared" si="0"/>
        <v>8.8961549284640284E-2</v>
      </c>
      <c r="H43" s="6">
        <f t="shared" si="5"/>
        <v>0.23691885036189891</v>
      </c>
      <c r="O43" s="13">
        <v>41</v>
      </c>
      <c r="P43" s="5">
        <f t="shared" si="4"/>
        <v>624688.14886735252</v>
      </c>
      <c r="Q43" s="13">
        <v>505035.72</v>
      </c>
      <c r="R43" s="1">
        <f t="shared" si="2"/>
        <v>119652.42886735254</v>
      </c>
      <c r="S43" s="6">
        <f t="shared" si="3"/>
        <v>0.23691874481146116</v>
      </c>
    </row>
    <row r="44" spans="1:19" ht="18.75" x14ac:dyDescent="0.2">
      <c r="A44" s="13">
        <v>42</v>
      </c>
      <c r="B44" s="14" t="s">
        <v>18</v>
      </c>
      <c r="C44" s="14" t="s">
        <v>21</v>
      </c>
      <c r="D44" s="15" t="s">
        <v>22</v>
      </c>
      <c r="E44" s="20">
        <v>3.2514631748199463E-2</v>
      </c>
      <c r="F44" s="20">
        <v>1.75511774474463E-2</v>
      </c>
      <c r="G44" s="1">
        <f t="shared" si="0"/>
        <v>1.4963454300753163E-2</v>
      </c>
      <c r="H44" s="6">
        <f t="shared" si="5"/>
        <v>0.85256127946734128</v>
      </c>
      <c r="O44" s="13">
        <v>42</v>
      </c>
      <c r="P44" s="5">
        <f t="shared" si="4"/>
        <v>43732.092235717173</v>
      </c>
      <c r="Q44" s="13">
        <v>23606.39</v>
      </c>
      <c r="R44" s="1">
        <f t="shared" si="2"/>
        <v>20125.702235717174</v>
      </c>
      <c r="S44" s="6">
        <f t="shared" si="3"/>
        <v>0.85255315343503069</v>
      </c>
    </row>
    <row r="45" spans="1:19" ht="18.75" x14ac:dyDescent="0.2">
      <c r="A45" s="13">
        <v>43</v>
      </c>
      <c r="B45" s="14" t="s">
        <v>18</v>
      </c>
      <c r="C45" s="14" t="s">
        <v>20</v>
      </c>
      <c r="D45" s="15" t="s">
        <v>27</v>
      </c>
      <c r="E45" s="20">
        <v>7.4354827404022217E-2</v>
      </c>
      <c r="F45" s="20">
        <v>7.8460742756682453E-2</v>
      </c>
      <c r="G45" s="1">
        <f t="shared" si="0"/>
        <v>-4.105915352660236E-3</v>
      </c>
      <c r="H45" s="6">
        <f t="shared" si="5"/>
        <v>-5.2330824414870046E-2</v>
      </c>
      <c r="O45" s="13">
        <v>43</v>
      </c>
      <c r="P45" s="5">
        <f t="shared" si="4"/>
        <v>100006.75330851853</v>
      </c>
      <c r="Q45" s="13">
        <v>105529.17</v>
      </c>
      <c r="R45" s="1">
        <f t="shared" si="2"/>
        <v>-5522.4166914814705</v>
      </c>
      <c r="S45" s="6">
        <f t="shared" si="3"/>
        <v>-5.2330712839696085E-2</v>
      </c>
    </row>
    <row r="46" spans="1:19" ht="18.75" x14ac:dyDescent="0.2">
      <c r="A46" s="13">
        <v>44</v>
      </c>
      <c r="B46" s="14" t="s">
        <v>18</v>
      </c>
      <c r="C46" s="14" t="s">
        <v>23</v>
      </c>
      <c r="D46" s="15" t="s">
        <v>28</v>
      </c>
      <c r="E46" s="20">
        <v>2.3716330528259277E-2</v>
      </c>
      <c r="F46" s="20">
        <v>3.0022404100597332E-2</v>
      </c>
      <c r="G46" s="1">
        <f t="shared" ref="G46:G47" si="6">E46-F46</f>
        <v>-6.3060735723380543E-3</v>
      </c>
      <c r="H46" s="6">
        <f t="shared" ref="H46:H47" si="7">G46/F46</f>
        <v>-0.21004558966057577</v>
      </c>
      <c r="O46" s="13">
        <v>44</v>
      </c>
      <c r="P46" s="5">
        <f t="shared" si="4"/>
        <v>31898.461646572348</v>
      </c>
      <c r="Q46" s="13">
        <v>40380.07</v>
      </c>
      <c r="R46" s="1">
        <f t="shared" ref="R46:R47" si="8">P46-Q46</f>
        <v>-8481.6083534276513</v>
      </c>
      <c r="S46" s="6">
        <f t="shared" ref="S46:S47" si="9">R46/Q46</f>
        <v>-0.21004441927484652</v>
      </c>
    </row>
    <row r="47" spans="1:19" ht="18.75" x14ac:dyDescent="0.2">
      <c r="A47" s="13">
        <v>45</v>
      </c>
      <c r="B47" s="14" t="s">
        <v>18</v>
      </c>
      <c r="C47" s="14" t="s">
        <v>23</v>
      </c>
      <c r="D47" s="15" t="s">
        <v>29</v>
      </c>
      <c r="E47" s="20">
        <v>0.28644323348999023</v>
      </c>
      <c r="F47" s="20">
        <v>0.23447368646254793</v>
      </c>
      <c r="G47" s="1">
        <f t="shared" si="6"/>
        <v>5.1969547027442303E-2</v>
      </c>
      <c r="H47" s="6">
        <f t="shared" si="7"/>
        <v>0.2216434083137227</v>
      </c>
      <c r="O47" s="13">
        <v>45</v>
      </c>
      <c r="P47" s="5">
        <f t="shared" si="4"/>
        <v>385263.62132456299</v>
      </c>
      <c r="Q47" s="13">
        <v>315365.08</v>
      </c>
      <c r="R47" s="1">
        <f t="shared" si="8"/>
        <v>69898.541324562975</v>
      </c>
      <c r="S47" s="6">
        <f t="shared" si="9"/>
        <v>0.2216432501802767</v>
      </c>
    </row>
  </sheetData>
  <phoneticPr fontId="1" type="noConversion"/>
  <conditionalFormatting sqref="C2:D2">
    <cfRule type="cellIs" dxfId="1" priority="1" operator="equal">
      <formula>#N/A</formula>
    </cfRule>
    <cfRule type="containsText" dxfId="0" priority="2" operator="containsText" text="#N/A">
      <formula>NOT(ISERROR(SEARCH("#N/A",C2)))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小贝利斯塔</dc:creator>
  <cp:lastModifiedBy>小贝利斯塔</cp:lastModifiedBy>
  <dcterms:created xsi:type="dcterms:W3CDTF">2015-06-05T18:19:34Z</dcterms:created>
  <dcterms:modified xsi:type="dcterms:W3CDTF">2022-04-14T07:03:55Z</dcterms:modified>
</cp:coreProperties>
</file>