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Git\PenSim_riskSharing\Analysis_paper1\figTbl_paper1\"/>
    </mc:Choice>
  </mc:AlternateContent>
  <xr:revisionPtr revIDLastSave="0" documentId="13_ncr:1_{DC80CEAD-809F-4F12-8C8D-669492E2C3FC}" xr6:coauthVersionLast="47" xr6:coauthVersionMax="47" xr10:uidLastSave="{00000000-0000-0000-0000-000000000000}"/>
  <bookViews>
    <workbookView xWindow="-120" yWindow="-120" windowWidth="29040" windowHeight="17640" tabRatio="794" activeTab="5" xr2:uid="{00000000-000D-0000-FFFF-FFFF00000000}"/>
  </bookViews>
  <sheets>
    <sheet name="tbl_ERC_mainText" sheetId="7" r:id="rId1"/>
    <sheet name="tbl_appendix1" sheetId="13" r:id="rId2"/>
    <sheet name="tbl_appendix2_sim2sim" sheetId="14" r:id="rId3"/>
    <sheet name="tbl_ERCdlrDiff" sheetId="12" r:id="rId4"/>
    <sheet name="tbl_ERC_UAAL" sheetId="10" r:id="rId5"/>
    <sheet name="tbl_UAAL" sheetId="9" r:id="rId6"/>
    <sheet name="ERC" sheetId="1" r:id="rId7"/>
    <sheet name="UAAL" sheetId="2" r:id="rId8"/>
    <sheet name="ERCwUAAL" sheetId="3" r:id="rId9"/>
    <sheet name="ERC (2)" sheetId="4" r:id="rId10"/>
    <sheet name="UAAL (2)" sheetId="5" r:id="rId11"/>
    <sheet name="ERCwUAAL (2)" sheetId="11" r:id="rId12"/>
    <sheet name="ERC (3)" sheetId="6"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13" l="1"/>
  <c r="S8" i="13"/>
  <c r="U8" i="13"/>
  <c r="V8" i="13"/>
  <c r="X8" i="13"/>
  <c r="Y8" i="13"/>
  <c r="Z8" i="13"/>
  <c r="R9" i="13"/>
  <c r="S9" i="13"/>
  <c r="U9" i="13"/>
  <c r="V9" i="13"/>
  <c r="X9" i="13"/>
  <c r="Y9" i="13"/>
  <c r="Z9" i="13"/>
  <c r="R10" i="13"/>
  <c r="S10" i="13"/>
  <c r="U10" i="13"/>
  <c r="V10" i="13"/>
  <c r="X10" i="13"/>
  <c r="Y10" i="13"/>
  <c r="Z10" i="13"/>
  <c r="R11" i="13"/>
  <c r="S11" i="13"/>
  <c r="U11" i="13"/>
  <c r="V11" i="13"/>
  <c r="X11" i="13"/>
  <c r="Y11" i="13"/>
  <c r="Z11" i="13"/>
  <c r="R13" i="13"/>
  <c r="S13" i="13"/>
  <c r="U13" i="13"/>
  <c r="V13" i="13"/>
  <c r="X13" i="13"/>
  <c r="Y13" i="13"/>
  <c r="Z13" i="13"/>
  <c r="R14" i="13"/>
  <c r="S14" i="13"/>
  <c r="U14" i="13"/>
  <c r="V14" i="13"/>
  <c r="X14" i="13"/>
  <c r="Y14" i="13"/>
  <c r="Z14" i="13"/>
  <c r="R15" i="13"/>
  <c r="S15" i="13"/>
  <c r="U15" i="13"/>
  <c r="V15" i="13"/>
  <c r="X15" i="13"/>
  <c r="Y15" i="13"/>
  <c r="Z15" i="13"/>
  <c r="R16" i="13"/>
  <c r="S16" i="13"/>
  <c r="U16" i="13"/>
  <c r="V16" i="13"/>
  <c r="X16" i="13"/>
  <c r="Y16" i="13"/>
  <c r="Z16" i="13"/>
  <c r="R17" i="13"/>
  <c r="S17" i="13"/>
  <c r="U17" i="13"/>
  <c r="V17" i="13"/>
  <c r="X17" i="13"/>
  <c r="Y17" i="13"/>
  <c r="Z17" i="13"/>
  <c r="S7" i="13"/>
  <c r="U7" i="13"/>
  <c r="V7" i="13"/>
  <c r="X7" i="13"/>
  <c r="Y7" i="13"/>
  <c r="Z7" i="13"/>
  <c r="R7" i="13"/>
  <c r="D7" i="14"/>
  <c r="E7" i="14"/>
  <c r="G7" i="14"/>
  <c r="H7" i="14"/>
  <c r="J7" i="14"/>
  <c r="K7" i="14"/>
  <c r="L7" i="14"/>
  <c r="D8" i="14"/>
  <c r="E8" i="14"/>
  <c r="G8" i="14"/>
  <c r="H8" i="14"/>
  <c r="J8" i="14"/>
  <c r="K8" i="14"/>
  <c r="L8" i="14"/>
  <c r="D9" i="14"/>
  <c r="E9" i="14"/>
  <c r="G9" i="14"/>
  <c r="H9" i="14"/>
  <c r="J9" i="14"/>
  <c r="K9" i="14"/>
  <c r="L9" i="14"/>
  <c r="D10" i="14"/>
  <c r="E10" i="14"/>
  <c r="G10" i="14"/>
  <c r="H10" i="14"/>
  <c r="J10" i="14"/>
  <c r="K10" i="14"/>
  <c r="L10" i="14"/>
  <c r="E6" i="14"/>
  <c r="G6" i="14"/>
  <c r="H6" i="14"/>
  <c r="J6" i="14"/>
  <c r="K6" i="14"/>
  <c r="L6" i="14"/>
  <c r="D6" i="14"/>
  <c r="E13" i="12"/>
  <c r="F13" i="12"/>
  <c r="H13" i="12"/>
  <c r="I13" i="12"/>
  <c r="K13" i="12"/>
  <c r="L13" i="12"/>
  <c r="M13" i="12"/>
  <c r="E14" i="12"/>
  <c r="F14" i="12"/>
  <c r="H14" i="12"/>
  <c r="I14" i="12"/>
  <c r="K14" i="12"/>
  <c r="L14" i="12"/>
  <c r="M14" i="12"/>
  <c r="E15" i="12"/>
  <c r="F15" i="12"/>
  <c r="H15" i="12"/>
  <c r="I15" i="12"/>
  <c r="K15" i="12"/>
  <c r="L15" i="12"/>
  <c r="M15" i="12"/>
  <c r="E16" i="12"/>
  <c r="F16" i="12"/>
  <c r="H16" i="12"/>
  <c r="I16" i="12"/>
  <c r="K16" i="12"/>
  <c r="L16" i="12"/>
  <c r="M16" i="12"/>
  <c r="F12" i="12"/>
  <c r="H12" i="12"/>
  <c r="I12" i="12"/>
  <c r="K12" i="12"/>
  <c r="L12" i="12"/>
  <c r="M12" i="12"/>
  <c r="E12" i="12"/>
  <c r="K13" i="11"/>
  <c r="J13" i="11"/>
  <c r="I13" i="11"/>
  <c r="H13" i="11"/>
  <c r="G13" i="11"/>
  <c r="F13" i="11"/>
  <c r="E13" i="11"/>
  <c r="K12" i="11"/>
  <c r="J12" i="11"/>
  <c r="I12" i="11"/>
  <c r="H12" i="11"/>
  <c r="G12" i="11"/>
  <c r="F12" i="11"/>
  <c r="E12" i="11"/>
  <c r="K11" i="11"/>
  <c r="J11" i="11"/>
  <c r="I11" i="11"/>
  <c r="H11" i="11"/>
  <c r="G11" i="11"/>
  <c r="F11" i="11"/>
  <c r="E11" i="11"/>
  <c r="K10" i="11"/>
  <c r="J10" i="11"/>
  <c r="I10" i="11"/>
  <c r="H10" i="11"/>
  <c r="G10" i="11"/>
  <c r="F10" i="11"/>
  <c r="E10" i="11"/>
  <c r="K9" i="11"/>
  <c r="J9" i="11"/>
  <c r="I9" i="11"/>
  <c r="H9" i="11"/>
  <c r="G9" i="11"/>
  <c r="F9" i="11"/>
  <c r="E9" i="11"/>
  <c r="M16" i="10"/>
  <c r="L16" i="10"/>
  <c r="K16" i="10"/>
  <c r="I16" i="10"/>
  <c r="H16" i="10"/>
  <c r="F16" i="10"/>
  <c r="E16" i="10"/>
  <c r="M15" i="10"/>
  <c r="L15" i="10"/>
  <c r="K15" i="10"/>
  <c r="I15" i="10"/>
  <c r="H15" i="10"/>
  <c r="F15" i="10"/>
  <c r="E15" i="10"/>
  <c r="M14" i="10"/>
  <c r="L14" i="10"/>
  <c r="K14" i="10"/>
  <c r="I14" i="10"/>
  <c r="H14" i="10"/>
  <c r="F14" i="10"/>
  <c r="E14" i="10"/>
  <c r="M13" i="10"/>
  <c r="L13" i="10"/>
  <c r="K13" i="10"/>
  <c r="I13" i="10"/>
  <c r="H13" i="10"/>
  <c r="F13" i="10"/>
  <c r="E13" i="10"/>
  <c r="M12" i="10"/>
  <c r="L12" i="10"/>
  <c r="K12" i="10"/>
  <c r="I12" i="10"/>
  <c r="H12" i="10"/>
  <c r="F12" i="10"/>
  <c r="E12" i="10"/>
  <c r="E13" i="9"/>
  <c r="E12" i="9"/>
  <c r="F12" i="9"/>
  <c r="H12" i="9"/>
  <c r="I12" i="9"/>
  <c r="K12" i="9"/>
  <c r="L12" i="9"/>
  <c r="M12" i="9"/>
  <c r="F13" i="9"/>
  <c r="H13" i="9"/>
  <c r="I13" i="9"/>
  <c r="K13" i="9"/>
  <c r="L13" i="9"/>
  <c r="M13" i="9"/>
  <c r="F14" i="9"/>
  <c r="H14" i="9"/>
  <c r="I14" i="9"/>
  <c r="K14" i="9"/>
  <c r="L14" i="9"/>
  <c r="M14" i="9"/>
  <c r="F15" i="9"/>
  <c r="H15" i="9"/>
  <c r="I15" i="9"/>
  <c r="K15" i="9"/>
  <c r="L15" i="9"/>
  <c r="M15" i="9"/>
  <c r="F16" i="9"/>
  <c r="H16" i="9"/>
  <c r="I16" i="9"/>
  <c r="K16" i="9"/>
  <c r="L16" i="9"/>
  <c r="M16" i="9"/>
  <c r="E14" i="9"/>
  <c r="E15" i="9"/>
  <c r="E16" i="9"/>
  <c r="M17" i="7"/>
  <c r="L17" i="7"/>
  <c r="K17" i="7"/>
  <c r="I17" i="7"/>
  <c r="H17" i="7"/>
  <c r="F17" i="7"/>
  <c r="E17" i="7"/>
  <c r="M16" i="7"/>
  <c r="L16" i="7"/>
  <c r="K16" i="7"/>
  <c r="I16" i="7"/>
  <c r="H16" i="7"/>
  <c r="F16" i="7"/>
  <c r="E16" i="7"/>
  <c r="M15" i="7"/>
  <c r="L15" i="7"/>
  <c r="K15" i="7"/>
  <c r="I15" i="7"/>
  <c r="H15" i="7"/>
  <c r="F15" i="7"/>
  <c r="E15" i="7"/>
  <c r="M14" i="7"/>
  <c r="L14" i="7"/>
  <c r="K14" i="7"/>
  <c r="I14" i="7"/>
  <c r="H14" i="7"/>
  <c r="F14" i="7"/>
  <c r="E14" i="7"/>
  <c r="M13" i="7"/>
  <c r="L13" i="7"/>
  <c r="K13" i="7"/>
  <c r="I13" i="7"/>
  <c r="H13" i="7"/>
  <c r="F13" i="7"/>
  <c r="E13" i="7"/>
  <c r="K19" i="6"/>
  <c r="J19" i="6"/>
  <c r="I19" i="6"/>
  <c r="H19" i="6"/>
  <c r="G19" i="6"/>
  <c r="F19" i="6"/>
  <c r="E19" i="6"/>
  <c r="K18" i="6"/>
  <c r="J18" i="6"/>
  <c r="I18" i="6"/>
  <c r="H18" i="6"/>
  <c r="G18" i="6"/>
  <c r="F18" i="6"/>
  <c r="E18" i="6"/>
  <c r="K17" i="6"/>
  <c r="J17" i="6"/>
  <c r="I17" i="6"/>
  <c r="H17" i="6"/>
  <c r="G17" i="6"/>
  <c r="F17" i="6"/>
  <c r="E17" i="6"/>
  <c r="K16" i="6"/>
  <c r="J16" i="6"/>
  <c r="I16" i="6"/>
  <c r="H16" i="6"/>
  <c r="G16" i="6"/>
  <c r="F16" i="6"/>
  <c r="E16" i="6"/>
  <c r="K15" i="6"/>
  <c r="J15" i="6"/>
  <c r="I15" i="6"/>
  <c r="H15" i="6"/>
  <c r="G15" i="6"/>
  <c r="F15" i="6"/>
  <c r="E15" i="6"/>
  <c r="F9" i="5"/>
  <c r="G9" i="5"/>
  <c r="H9" i="5"/>
  <c r="I9" i="5"/>
  <c r="J9" i="5"/>
  <c r="K9" i="5"/>
  <c r="F10" i="5"/>
  <c r="G10" i="5"/>
  <c r="H10" i="5"/>
  <c r="I10" i="5"/>
  <c r="J10" i="5"/>
  <c r="K10" i="5"/>
  <c r="F11" i="5"/>
  <c r="G11" i="5"/>
  <c r="H11" i="5"/>
  <c r="I11" i="5"/>
  <c r="J11" i="5"/>
  <c r="K11" i="5"/>
  <c r="F12" i="5"/>
  <c r="G12" i="5"/>
  <c r="H12" i="5"/>
  <c r="I12" i="5"/>
  <c r="J12" i="5"/>
  <c r="K12" i="5"/>
  <c r="F13" i="5"/>
  <c r="G13" i="5"/>
  <c r="H13" i="5"/>
  <c r="I13" i="5"/>
  <c r="J13" i="5"/>
  <c r="K13" i="5"/>
  <c r="E10" i="5"/>
  <c r="E11" i="5"/>
  <c r="E12" i="5"/>
  <c r="E13" i="5"/>
  <c r="E9" i="5"/>
  <c r="F8" i="4"/>
  <c r="G8" i="4"/>
  <c r="H8" i="4"/>
  <c r="J8" i="4"/>
  <c r="I8" i="4"/>
  <c r="K8" i="4"/>
  <c r="F9" i="4"/>
  <c r="G9" i="4"/>
  <c r="H9" i="4"/>
  <c r="J9" i="4"/>
  <c r="I9" i="4"/>
  <c r="K9" i="4"/>
  <c r="F10" i="4"/>
  <c r="G10" i="4"/>
  <c r="H10" i="4"/>
  <c r="J10" i="4"/>
  <c r="I10" i="4"/>
  <c r="K10" i="4"/>
  <c r="F11" i="4"/>
  <c r="G11" i="4"/>
  <c r="H11" i="4"/>
  <c r="J11" i="4"/>
  <c r="I11" i="4"/>
  <c r="K11" i="4"/>
  <c r="F12" i="4"/>
  <c r="G12" i="4"/>
  <c r="H12" i="4"/>
  <c r="J12" i="4"/>
  <c r="I12" i="4"/>
  <c r="K12" i="4"/>
  <c r="E9" i="4"/>
  <c r="E10" i="4"/>
  <c r="E11" i="4"/>
  <c r="E12" i="4"/>
  <c r="E8" i="4"/>
  <c r="F8" i="1"/>
  <c r="G8" i="1"/>
  <c r="H8" i="1"/>
  <c r="I8" i="1"/>
  <c r="J8" i="1"/>
  <c r="K8" i="1"/>
  <c r="F9" i="1"/>
  <c r="G9" i="1"/>
  <c r="H9" i="1"/>
  <c r="I9" i="1"/>
  <c r="J9" i="1"/>
  <c r="K9" i="1"/>
  <c r="F10" i="1"/>
  <c r="G10" i="1"/>
  <c r="H10" i="1"/>
  <c r="I10" i="1"/>
  <c r="J10" i="1"/>
  <c r="K10" i="1"/>
  <c r="F11" i="1"/>
  <c r="G11" i="1"/>
  <c r="H11" i="1"/>
  <c r="I11" i="1"/>
  <c r="J11" i="1"/>
  <c r="K11" i="1"/>
  <c r="F12" i="1"/>
  <c r="G12" i="1"/>
  <c r="H12" i="1"/>
  <c r="I12" i="1"/>
  <c r="J12" i="1"/>
  <c r="K12" i="1"/>
  <c r="E9" i="1"/>
  <c r="E10" i="1"/>
  <c r="E11" i="1"/>
  <c r="E12" i="1"/>
  <c r="E8" i="1"/>
</calcChain>
</file>

<file path=xl/sharedStrings.xml><?xml version="1.0" encoding="utf-8"?>
<sst xmlns="http://schemas.openxmlformats.org/spreadsheetml/2006/main" count="367" uniqueCount="69">
  <si>
    <t>grp_CAGR</t>
  </si>
  <si>
    <t>Return_Range</t>
  </si>
  <si>
    <t>baseline.g.ERC_PV_med_std</t>
  </si>
  <si>
    <t>cola_FR_calib.g.ERC_PV_med_std</t>
  </si>
  <si>
    <t>cola_returnSmooth_calib2.g.ERC_PV_med_std</t>
  </si>
  <si>
    <t>EEC_FR_t100.g.ERC_PV_med_std</t>
  </si>
  <si>
    <t>EEC_returnSmooth.g.ERC_PV_med_std</t>
  </si>
  <si>
    <t>EEC_sharedADC.g.ERC_PV_med_std</t>
  </si>
  <si>
    <t>EEC_sharedADCcap.g.ERC_PV_med_std</t>
  </si>
  <si>
    <t>hybrid_DB_noLegacy.g.ERC_PV_med_std</t>
  </si>
  <si>
    <t>1</t>
  </si>
  <si>
    <t>2</t>
  </si>
  <si>
    <t>3</t>
  </si>
  <si>
    <t>4</t>
  </si>
  <si>
    <t>5</t>
  </si>
  <si>
    <t>&lt; 5.7%</t>
  </si>
  <si>
    <t>5.7%~6.9%</t>
  </si>
  <si>
    <t>6.9%~8.1%</t>
  </si>
  <si>
    <t>8.1%~9.4%</t>
  </si>
  <si>
    <t>&gt; 9.4%</t>
  </si>
  <si>
    <t>baseline.h.UAAL_PV_med_std</t>
  </si>
  <si>
    <t>cola_FR_calib.h.UAAL_PV_med_std</t>
  </si>
  <si>
    <t>cola_returnSmooth_calib2.h.UAAL_PV_med_std</t>
  </si>
  <si>
    <t>EEC_FR_t100.h.UAAL_PV_med_std</t>
  </si>
  <si>
    <t>EEC_returnSmooth.h.UAAL_PV_med_std</t>
  </si>
  <si>
    <t>EEC_sharedADC.h.UAAL_PV_med_std</t>
  </si>
  <si>
    <t>EEC_sharedADCcap.h.UAAL_PV_med_std</t>
  </si>
  <si>
    <t>hybrid_DB_noLegacy.h.UAAL_PV_med_std</t>
  </si>
  <si>
    <t>baseline.i.ERCwUAAL_PV_med_std</t>
  </si>
  <si>
    <t>cola_FR_calib.i.ERCwUAAL_PV_med_std</t>
  </si>
  <si>
    <t>cola_returnSmooth_calib2.i.ERCwUAAL_PV_med_std</t>
  </si>
  <si>
    <t>EEC_FR_t100.i.ERCwUAAL_PV_med_std</t>
  </si>
  <si>
    <t>EEC_returnSmooth.i.ERCwUAAL_PV_med_std</t>
  </si>
  <si>
    <t>EEC_sharedADC.i.ERCwUAAL_PV_med_std</t>
  </si>
  <si>
    <t>EEC_sharedADCcap.i.ERCwUAAL_PV_med_std</t>
  </si>
  <si>
    <t>hybrid_DB_noLegacy.i.ERCwUAAL_PV_med_std</t>
  </si>
  <si>
    <t xml:space="preserve"> Baseline</t>
  </si>
  <si>
    <t>Contingent COAL: 5-year return</t>
  </si>
  <si>
    <t>Contingent COLA: funded ratio</t>
  </si>
  <si>
    <t>Contingent EEC: 5-year return</t>
  </si>
  <si>
    <t>Contingent EEC: funded ratio</t>
  </si>
  <si>
    <t>Shared-ADC: 10% cap</t>
  </si>
  <si>
    <t>Shared-ADC: no Cap</t>
  </si>
  <si>
    <t>Hybrid DB-DC</t>
  </si>
  <si>
    <t>Return quintile</t>
  </si>
  <si>
    <t>Range of 30-year compound returns</t>
  </si>
  <si>
    <t>Median present value of employer contribution within quintiles</t>
  </si>
  <si>
    <t>-</t>
  </si>
  <si>
    <t>Percentage difference from Baseline</t>
  </si>
  <si>
    <t>Contingent EEC: 
funded ratio</t>
  </si>
  <si>
    <t>Contingent EEC: 
5-year return</t>
  </si>
  <si>
    <t>Contingent COAL: 
5-year return</t>
  </si>
  <si>
    <t>Hybrid 
DB-DC</t>
  </si>
  <si>
    <t>Median present value of UAAL in year 30 within quintiles</t>
  </si>
  <si>
    <t>Shared-ADC: 10% EEC rate cap</t>
  </si>
  <si>
    <t>Shared-ADC: no EEC cap</t>
  </si>
  <si>
    <t>30-year present value of employer contributions under difference policies 
by long-term return quintile</t>
  </si>
  <si>
    <t>Present value of UAAL/surplus in year 30 under difference policies 
by long-term return quintile</t>
  </si>
  <si>
    <t>Shared-ADC: 
10% EEC rate cap</t>
  </si>
  <si>
    <t xml:space="preserve"> Difference from Baseline*</t>
  </si>
  <si>
    <t xml:space="preserve">* Positive values indicate greater UAAL or less surplus.
Median 30-year PV ERC is 100. </t>
  </si>
  <si>
    <t xml:space="preserve"> Difference from Baseline</t>
  </si>
  <si>
    <t>Table for the main text</t>
  </si>
  <si>
    <t>Present value of ERC</t>
  </si>
  <si>
    <t xml:space="preserve"> Present value of ERC plus terminal UAAL</t>
  </si>
  <si>
    <t>Difference from Baseline</t>
  </si>
  <si>
    <t>Table for appendix</t>
  </si>
  <si>
    <t>Table for appendix: sim-to-sim comparison</t>
  </si>
  <si>
    <t>30-year present value of employer contributions under different policies:
median percentage differences from baseline by long-term return quintile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</si>
</sst>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
    <numFmt numFmtId="167" formatCode="\+0.0%;\-0.0%"/>
    <numFmt numFmtId="168" formatCode="\+0.0;\-0.0"/>
  </numFmts>
  <fonts count="13" x14ac:knownFonts="1">
    <font>
      <sz val="11"/>
      <color indexed="8"/>
      <name val="Calibri"/>
      <family val="2"/>
      <scheme val="minor"/>
    </font>
    <font>
      <sz val="11"/>
      <color indexed="8"/>
      <name val="Calibri"/>
      <family val="2"/>
      <scheme val="minor"/>
    </font>
    <font>
      <i/>
      <sz val="11"/>
      <color indexed="8"/>
      <name val="Calibri"/>
      <family val="2"/>
      <scheme val="minor"/>
    </font>
    <font>
      <b/>
      <sz val="11"/>
      <color indexed="8"/>
      <name val="Calibri"/>
      <family val="2"/>
      <scheme val="minor"/>
    </font>
    <font>
      <i/>
      <sz val="10"/>
      <color indexed="8"/>
      <name val="Calibri"/>
      <family val="2"/>
      <scheme val="minor"/>
    </font>
    <font>
      <b/>
      <i/>
      <sz val="11"/>
      <color indexed="8"/>
      <name val="Calibri"/>
      <family val="2"/>
      <scheme val="minor"/>
    </font>
    <font>
      <b/>
      <sz val="12"/>
      <color indexed="8"/>
      <name val="Calibri"/>
      <family val="2"/>
      <scheme val="minor"/>
    </font>
    <font>
      <b/>
      <sz val="12"/>
      <color indexed="8"/>
      <name val="Times New Roman"/>
      <family val="1"/>
    </font>
    <font>
      <b/>
      <sz val="11"/>
      <color indexed="8"/>
      <name val="Times New Roman"/>
      <family val="1"/>
    </font>
    <font>
      <b/>
      <i/>
      <sz val="11"/>
      <color indexed="8"/>
      <name val="Times New Roman"/>
      <family val="1"/>
    </font>
    <font>
      <sz val="11"/>
      <color indexed="8"/>
      <name val="Times New Roman"/>
      <family val="1"/>
    </font>
    <font>
      <b/>
      <i/>
      <sz val="12"/>
      <color indexed="8"/>
      <name val="Times New Roman"/>
      <family val="1"/>
    </font>
    <font>
      <b/>
      <sz val="14"/>
      <color indexed="8"/>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164" fontId="0" fillId="0" borderId="0" xfId="0" applyNumberFormat="1"/>
    <xf numFmtId="1" fontId="0" fillId="0" borderId="0" xfId="0" applyNumberFormat="1"/>
    <xf numFmtId="0" fontId="0" fillId="0" borderId="0" xfId="0" applyAlignment="1">
      <alignment wrapText="1"/>
    </xf>
    <xf numFmtId="165" fontId="0" fillId="0" borderId="0" xfId="1" applyNumberFormat="1" applyFont="1"/>
    <xf numFmtId="167" fontId="2" fillId="0" borderId="0" xfId="1" applyNumberFormat="1" applyFont="1"/>
    <xf numFmtId="0" fontId="0" fillId="2" borderId="0" xfId="0" applyFill="1" applyAlignment="1">
      <alignment wrapText="1"/>
    </xf>
    <xf numFmtId="0" fontId="0" fillId="2" borderId="0" xfId="0" applyFill="1"/>
    <xf numFmtId="164" fontId="0" fillId="2" borderId="0" xfId="0" applyNumberFormat="1" applyFill="1"/>
    <xf numFmtId="0" fontId="3" fillId="2" borderId="0" xfId="0" applyFont="1" applyFill="1" applyAlignment="1">
      <alignment wrapText="1"/>
    </xf>
    <xf numFmtId="9" fontId="4" fillId="2" borderId="0" xfId="1" applyFont="1" applyFill="1"/>
    <xf numFmtId="167" fontId="4" fillId="2" borderId="0" xfId="1" applyNumberFormat="1" applyFont="1" applyFill="1"/>
    <xf numFmtId="9" fontId="4" fillId="0" borderId="0" xfId="1" applyFont="1"/>
    <xf numFmtId="166" fontId="4" fillId="2" borderId="0" xfId="1" applyNumberFormat="1" applyFont="1" applyFill="1"/>
    <xf numFmtId="0" fontId="3" fillId="2" borderId="0" xfId="0" applyFont="1" applyFill="1" applyAlignment="1">
      <alignment horizontal="right" vertical="center" wrapText="1"/>
    </xf>
    <xf numFmtId="0" fontId="3" fillId="2" borderId="1" xfId="0" applyFont="1" applyFill="1" applyBorder="1" applyAlignment="1">
      <alignment horizontal="right" vertical="center" wrapText="1"/>
    </xf>
    <xf numFmtId="0" fontId="0" fillId="2" borderId="0" xfId="0" applyFill="1" applyAlignment="1">
      <alignment horizontal="center" vertical="center"/>
    </xf>
    <xf numFmtId="164" fontId="0" fillId="2" borderId="0" xfId="0" applyNumberFormat="1" applyFill="1" applyAlignment="1">
      <alignment vertical="center"/>
    </xf>
    <xf numFmtId="164" fontId="0" fillId="2" borderId="0" xfId="0" applyNumberFormat="1" applyFill="1" applyAlignment="1">
      <alignment horizontal="right" vertical="center"/>
    </xf>
    <xf numFmtId="0" fontId="0" fillId="2" borderId="2" xfId="0" applyFill="1" applyBorder="1" applyAlignment="1">
      <alignment horizontal="center" vertical="center"/>
    </xf>
    <xf numFmtId="164" fontId="0" fillId="2" borderId="2" xfId="0" applyNumberFormat="1" applyFill="1" applyBorder="1" applyAlignment="1">
      <alignment horizontal="right" vertical="center"/>
    </xf>
    <xf numFmtId="0" fontId="3" fillId="2" borderId="1" xfId="0" applyFont="1" applyFill="1" applyBorder="1" applyAlignment="1">
      <alignment horizontal="center" vertical="center" wrapText="1"/>
    </xf>
    <xf numFmtId="168" fontId="0" fillId="2" borderId="0" xfId="1" applyNumberFormat="1" applyFont="1" applyFill="1" applyAlignment="1">
      <alignment vertical="center"/>
    </xf>
    <xf numFmtId="168" fontId="0" fillId="2" borderId="2" xfId="1" applyNumberFormat="1" applyFont="1" applyFill="1" applyBorder="1" applyAlignment="1">
      <alignment vertical="center"/>
    </xf>
    <xf numFmtId="167" fontId="0" fillId="2" borderId="0" xfId="1" applyNumberFormat="1" applyFont="1" applyFill="1" applyAlignment="1">
      <alignment vertical="center"/>
    </xf>
    <xf numFmtId="0" fontId="5" fillId="2" borderId="3" xfId="0" applyFont="1" applyFill="1" applyBorder="1" applyAlignment="1">
      <alignment horizontal="center" vertical="center"/>
    </xf>
    <xf numFmtId="0" fontId="5" fillId="2" borderId="0" xfId="0" applyFont="1" applyFill="1" applyAlignment="1">
      <alignment horizontal="center" vertical="center"/>
    </xf>
    <xf numFmtId="0" fontId="6" fillId="2" borderId="2" xfId="0" applyFont="1" applyFill="1" applyBorder="1" applyAlignment="1">
      <alignment horizontal="center" vertical="center" wrapText="1"/>
    </xf>
    <xf numFmtId="0" fontId="0" fillId="2" borderId="4" xfId="0" applyFill="1" applyBorder="1" applyAlignment="1">
      <alignment horizontal="left" vertical="top" wrapText="1"/>
    </xf>
    <xf numFmtId="0" fontId="0" fillId="2" borderId="4" xfId="0" applyFill="1" applyBorder="1" applyAlignment="1">
      <alignment horizontal="left" vertical="top"/>
    </xf>
    <xf numFmtId="164" fontId="0" fillId="2" borderId="0" xfId="0" applyNumberFormat="1" applyFill="1" applyBorder="1" applyAlignment="1">
      <alignment vertical="center"/>
    </xf>
    <xf numFmtId="164" fontId="0" fillId="2" borderId="0" xfId="0" applyNumberFormat="1" applyFill="1" applyBorder="1"/>
    <xf numFmtId="0" fontId="0" fillId="2" borderId="0" xfId="0" applyFill="1" applyAlignment="1"/>
    <xf numFmtId="0" fontId="7" fillId="2" borderId="2"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8" fillId="2" borderId="1" xfId="0" applyFont="1" applyFill="1" applyBorder="1" applyAlignment="1">
      <alignment horizontal="center" vertical="center" wrapText="1"/>
    </xf>
    <xf numFmtId="0" fontId="8" fillId="2" borderId="0" xfId="0" applyFont="1" applyFill="1" applyAlignment="1">
      <alignment horizontal="right" vertical="center" wrapText="1"/>
    </xf>
    <xf numFmtId="0" fontId="9" fillId="2" borderId="3" xfId="0" applyFont="1" applyFill="1" applyBorder="1" applyAlignment="1">
      <alignment horizontal="center" vertical="center"/>
    </xf>
    <xf numFmtId="0" fontId="10" fillId="2" borderId="0" xfId="0" applyFont="1" applyFill="1" applyAlignment="1">
      <alignment horizontal="center" vertical="center"/>
    </xf>
    <xf numFmtId="164" fontId="10" fillId="2" borderId="0" xfId="0" applyNumberFormat="1" applyFont="1" applyFill="1" applyAlignment="1">
      <alignment vertical="center"/>
    </xf>
    <xf numFmtId="0" fontId="9" fillId="2" borderId="0" xfId="0" applyFont="1" applyFill="1" applyAlignment="1">
      <alignment horizontal="center" vertical="center"/>
    </xf>
    <xf numFmtId="164" fontId="10" fillId="2" borderId="0" xfId="0" applyNumberFormat="1" applyFont="1" applyFill="1" applyAlignment="1">
      <alignment horizontal="right" vertical="center"/>
    </xf>
    <xf numFmtId="167" fontId="10" fillId="2" borderId="0" xfId="1" applyNumberFormat="1" applyFont="1" applyFill="1" applyAlignment="1">
      <alignment vertical="center"/>
    </xf>
    <xf numFmtId="0" fontId="10" fillId="2" borderId="2" xfId="0" applyFont="1" applyFill="1" applyBorder="1" applyAlignment="1">
      <alignment horizontal="center" vertical="center"/>
    </xf>
    <xf numFmtId="164" fontId="10" fillId="2" borderId="2" xfId="0" applyNumberFormat="1" applyFont="1" applyFill="1" applyBorder="1" applyAlignment="1">
      <alignment horizontal="right" vertical="center"/>
    </xf>
    <xf numFmtId="167" fontId="10" fillId="2" borderId="2" xfId="1" applyNumberFormat="1" applyFont="1" applyFill="1" applyBorder="1" applyAlignment="1">
      <alignment vertical="center"/>
    </xf>
    <xf numFmtId="0" fontId="7"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8" fillId="2" borderId="1" xfId="0" applyFont="1" applyFill="1" applyBorder="1" applyAlignment="1">
      <alignment horizontal="center" vertical="center" wrapText="1"/>
    </xf>
    <xf numFmtId="168" fontId="10" fillId="2" borderId="0" xfId="0" applyNumberFormat="1" applyFont="1" applyFill="1" applyAlignment="1">
      <alignment vertical="center"/>
    </xf>
    <xf numFmtId="168" fontId="10" fillId="2" borderId="0" xfId="1" applyNumberFormat="1" applyFont="1" applyFill="1" applyAlignment="1">
      <alignment vertical="center"/>
    </xf>
    <xf numFmtId="164" fontId="10" fillId="2" borderId="2" xfId="0" applyNumberFormat="1" applyFont="1" applyFill="1" applyBorder="1" applyAlignment="1">
      <alignment vertical="center"/>
    </xf>
    <xf numFmtId="168" fontId="10" fillId="2" borderId="2" xfId="1" applyNumberFormat="1" applyFont="1" applyFill="1" applyBorder="1" applyAlignment="1">
      <alignment vertical="center"/>
    </xf>
    <xf numFmtId="165" fontId="10" fillId="2" borderId="0" xfId="1" applyNumberFormat="1" applyFont="1" applyFill="1" applyBorder="1" applyAlignment="1">
      <alignment vertical="center"/>
    </xf>
    <xf numFmtId="165" fontId="10" fillId="2" borderId="2" xfId="1" applyNumberFormat="1" applyFont="1" applyFill="1" applyBorder="1" applyAlignment="1">
      <alignment vertical="center"/>
    </xf>
    <xf numFmtId="0" fontId="8" fillId="2" borderId="4" xfId="0" applyFont="1" applyFill="1" applyBorder="1" applyAlignment="1">
      <alignment horizontal="center" vertical="center" wrapText="1"/>
    </xf>
    <xf numFmtId="0" fontId="12" fillId="2" borderId="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1</xdr:row>
      <xdr:rowOff>876300</xdr:rowOff>
    </xdr:from>
    <xdr:to>
      <xdr:col>27</xdr:col>
      <xdr:colOff>372527</xdr:colOff>
      <xdr:row>12</xdr:row>
      <xdr:rowOff>181519</xdr:rowOff>
    </xdr:to>
    <xdr:pic>
      <xdr:nvPicPr>
        <xdr:cNvPr id="2" name="Picture 1">
          <a:extLst>
            <a:ext uri="{FF2B5EF4-FFF2-40B4-BE49-F238E27FC236}">
              <a16:creationId xmlns:a16="http://schemas.microsoft.com/office/drawing/2014/main" id="{B9B9F91F-4A75-422B-835A-09DFAEFEBBFA}"/>
            </a:ext>
          </a:extLst>
        </xdr:cNvPr>
        <xdr:cNvPicPr>
          <a:picLocks noChangeAspect="1"/>
        </xdr:cNvPicPr>
      </xdr:nvPicPr>
      <xdr:blipFill>
        <a:blip xmlns:r="http://schemas.openxmlformats.org/officeDocument/2006/relationships" r:embed="rId1"/>
        <a:stretch>
          <a:fillRect/>
        </a:stretch>
      </xdr:blipFill>
      <xdr:spPr>
        <a:xfrm>
          <a:off x="10782300" y="1924050"/>
          <a:ext cx="7535327" cy="3896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439616</xdr:colOff>
      <xdr:row>0</xdr:row>
      <xdr:rowOff>424962</xdr:rowOff>
    </xdr:from>
    <xdr:to>
      <xdr:col>27</xdr:col>
      <xdr:colOff>303654</xdr:colOff>
      <xdr:row>5</xdr:row>
      <xdr:rowOff>40205</xdr:rowOff>
    </xdr:to>
    <xdr:pic>
      <xdr:nvPicPr>
        <xdr:cNvPr id="3" name="Picture 2">
          <a:extLst>
            <a:ext uri="{FF2B5EF4-FFF2-40B4-BE49-F238E27FC236}">
              <a16:creationId xmlns:a16="http://schemas.microsoft.com/office/drawing/2014/main" id="{2A762091-18FF-41DD-B59E-80C70A50FA8C}"/>
            </a:ext>
          </a:extLst>
        </xdr:cNvPr>
        <xdr:cNvPicPr>
          <a:picLocks noChangeAspect="1"/>
        </xdr:cNvPicPr>
      </xdr:nvPicPr>
      <xdr:blipFill>
        <a:blip xmlns:r="http://schemas.openxmlformats.org/officeDocument/2006/relationships" r:embed="rId1"/>
        <a:stretch>
          <a:fillRect/>
        </a:stretch>
      </xdr:blipFill>
      <xdr:spPr>
        <a:xfrm>
          <a:off x="11283462" y="424962"/>
          <a:ext cx="6553519" cy="33886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438150</xdr:colOff>
      <xdr:row>2</xdr:row>
      <xdr:rowOff>152400</xdr:rowOff>
    </xdr:from>
    <xdr:to>
      <xdr:col>26</xdr:col>
      <xdr:colOff>48677</xdr:colOff>
      <xdr:row>13</xdr:row>
      <xdr:rowOff>124369</xdr:rowOff>
    </xdr:to>
    <xdr:pic>
      <xdr:nvPicPr>
        <xdr:cNvPr id="2" name="Picture 1">
          <a:extLst>
            <a:ext uri="{FF2B5EF4-FFF2-40B4-BE49-F238E27FC236}">
              <a16:creationId xmlns:a16="http://schemas.microsoft.com/office/drawing/2014/main" id="{8E47CE2D-1425-430F-8C2C-9BB4E6F2717C}"/>
            </a:ext>
          </a:extLst>
        </xdr:cNvPr>
        <xdr:cNvPicPr>
          <a:picLocks noChangeAspect="1"/>
        </xdr:cNvPicPr>
      </xdr:nvPicPr>
      <xdr:blipFill>
        <a:blip xmlns:r="http://schemas.openxmlformats.org/officeDocument/2006/relationships" r:embed="rId1"/>
        <a:stretch>
          <a:fillRect/>
        </a:stretch>
      </xdr:blipFill>
      <xdr:spPr>
        <a:xfrm>
          <a:off x="9744075" y="1695450"/>
          <a:ext cx="7535327" cy="38962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152400</xdr:colOff>
      <xdr:row>1</xdr:row>
      <xdr:rowOff>876300</xdr:rowOff>
    </xdr:from>
    <xdr:to>
      <xdr:col>27</xdr:col>
      <xdr:colOff>372527</xdr:colOff>
      <xdr:row>12</xdr:row>
      <xdr:rowOff>200569</xdr:rowOff>
    </xdr:to>
    <xdr:pic>
      <xdr:nvPicPr>
        <xdr:cNvPr id="2" name="Picture 1">
          <a:extLst>
            <a:ext uri="{FF2B5EF4-FFF2-40B4-BE49-F238E27FC236}">
              <a16:creationId xmlns:a16="http://schemas.microsoft.com/office/drawing/2014/main" id="{15171781-E7ED-4F7E-83A2-DAF64A6466E0}"/>
            </a:ext>
          </a:extLst>
        </xdr:cNvPr>
        <xdr:cNvPicPr>
          <a:picLocks noChangeAspect="1"/>
        </xdr:cNvPicPr>
      </xdr:nvPicPr>
      <xdr:blipFill>
        <a:blip xmlns:r="http://schemas.openxmlformats.org/officeDocument/2006/relationships" r:embed="rId1"/>
        <a:stretch>
          <a:fillRect/>
        </a:stretch>
      </xdr:blipFill>
      <xdr:spPr>
        <a:xfrm>
          <a:off x="10782300" y="1924050"/>
          <a:ext cx="7535327" cy="38962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171450</xdr:colOff>
      <xdr:row>0</xdr:row>
      <xdr:rowOff>285748</xdr:rowOff>
    </xdr:from>
    <xdr:to>
      <xdr:col>21</xdr:col>
      <xdr:colOff>247650</xdr:colOff>
      <xdr:row>20</xdr:row>
      <xdr:rowOff>0</xdr:rowOff>
    </xdr:to>
    <xdr:sp macro="" textlink="">
      <xdr:nvSpPr>
        <xdr:cNvPr id="2" name="TextBox 1">
          <a:extLst>
            <a:ext uri="{FF2B5EF4-FFF2-40B4-BE49-F238E27FC236}">
              <a16:creationId xmlns:a16="http://schemas.microsoft.com/office/drawing/2014/main" id="{A2F5FE10-F07C-4F4E-8225-7DF253E0A86C}"/>
            </a:ext>
          </a:extLst>
        </xdr:cNvPr>
        <xdr:cNvSpPr txBox="1"/>
      </xdr:nvSpPr>
      <xdr:spPr>
        <a:xfrm>
          <a:off x="10172700" y="285748"/>
          <a:ext cx="4343400" cy="7372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Baseline:</a:t>
          </a:r>
          <a:r>
            <a:rPr lang="en-US" sz="1100" baseline="0"/>
            <a:t> Plan is underfunded (positive UAALs) at the median in quintile 1 and 2 (low eturns); the plan is overfunded at the median in quintile 3-5 (higher returns). The surplus in return quintile 5 can be huge. Largely because withdrawals from the fund (negative contributions) are not allowed in the model. </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ALL: </a:t>
          </a:r>
          <a:r>
            <a:rPr lang="en-US" sz="1100" b="0">
              <a:solidFill>
                <a:schemeClr val="dk1"/>
              </a:solidFill>
              <a:effectLst/>
              <a:latin typeface="+mn-lt"/>
              <a:ea typeface="+mn-ea"/>
              <a:cs typeface="+mn-cs"/>
            </a:rPr>
            <a:t>S</a:t>
          </a:r>
          <a:r>
            <a:rPr lang="en-US" sz="1100">
              <a:solidFill>
                <a:schemeClr val="dk1"/>
              </a:solidFill>
              <a:effectLst/>
              <a:latin typeface="+mn-lt"/>
              <a:ea typeface="+mn-ea"/>
              <a:cs typeface="+mn-cs"/>
            </a:rPr>
            <a:t>ame</a:t>
          </a:r>
          <a:r>
            <a:rPr lang="en-US" sz="1100" baseline="0">
              <a:solidFill>
                <a:schemeClr val="dk1"/>
              </a:solidFill>
              <a:effectLst/>
              <a:latin typeface="+mn-lt"/>
              <a:ea typeface="+mn-ea"/>
              <a:cs typeface="+mn-cs"/>
            </a:rPr>
            <a:t> or less UAAL under low returns; smaller surplus under high returns. Reduding uncertainty in funded status. </a:t>
          </a:r>
          <a:endParaRPr lang="en-US">
            <a:effectLst/>
          </a:endParaRPr>
        </a:p>
        <a:p>
          <a:endParaRPr lang="en-US" sz="1100"/>
        </a:p>
        <a:p>
          <a:r>
            <a:rPr lang="en-US" sz="1100" b="1"/>
            <a:t>Contingent COLA policies: </a:t>
          </a:r>
          <a:r>
            <a:rPr lang="en-US" sz="1100" b="0" baseline="0"/>
            <a:t>Reduce UAAL in low return quintiles, because of reduced AL for retirees (lower COLAs). </a:t>
          </a:r>
          <a:r>
            <a:rPr lang="en-US" sz="1100" b="1"/>
            <a:t> </a:t>
          </a:r>
          <a:r>
            <a:rPr lang="en-US" sz="1100" b="0"/>
            <a:t>Smaller</a:t>
          </a:r>
          <a:r>
            <a:rPr lang="en-US" sz="1100" b="0" baseline="0"/>
            <a:t> surplus in higher return quintiles, because of increased AL for retirees. (higher COLAs).  </a:t>
          </a:r>
          <a:endParaRPr lang="en-US" sz="1100" b="1"/>
        </a:p>
        <a:p>
          <a:endParaRPr lang="en-US" sz="1100"/>
        </a:p>
        <a:p>
          <a:r>
            <a:rPr lang="en-US" sz="1100" b="1"/>
            <a:t>Contingent</a:t>
          </a:r>
          <a:r>
            <a:rPr lang="en-US" sz="1100" b="1" baseline="0"/>
            <a:t> EEC policies: </a:t>
          </a:r>
          <a:r>
            <a:rPr lang="en-US" sz="1100" b="0" baseline="0"/>
            <a:t>Almost no impact on UAAL in lower-return quintiles, because EEC policies not affect total contribution in these runs. Smaller surplus in higher return quntiles, because the policies reduce total contributions: the model assumes that total contribution cannot be lower than the EEC rate, and EEC rate becomes lower when returns are high. </a:t>
          </a:r>
          <a:endParaRPr lang="en-US" sz="1100" b="1" baseline="0"/>
        </a:p>
        <a:p>
          <a:endParaRPr lang="en-US" sz="1100" baseline="0"/>
        </a:p>
        <a:p>
          <a:r>
            <a:rPr lang="en-US" sz="1100" b="1" baseline="0"/>
            <a:t>Shared-ADC policies</a:t>
          </a:r>
          <a:r>
            <a:rPr lang="en-US" sz="1100" baseline="0"/>
            <a:t>: Similar to the EEC policies, but even smaller surplus in high-return quintiles. Because under the shared-ADC policies EEC rate can become 0 (when ADC &lt;= 0), while under the EEC policies the contribution floor is the lower end of the EEC rate range.  </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Hybrid DB-DC:</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UAAL</a:t>
          </a:r>
          <a:r>
            <a:rPr lang="en-US" sz="1100" baseline="0">
              <a:solidFill>
                <a:schemeClr val="dk1"/>
              </a:solidFill>
              <a:effectLst/>
              <a:latin typeface="+mn-lt"/>
              <a:ea typeface="+mn-ea"/>
              <a:cs typeface="+mn-cs"/>
            </a:rPr>
            <a:t> about half of the baseline, as expected.</a:t>
          </a:r>
          <a:endParaRPr lang="en-US">
            <a:effectLst/>
          </a:endParaRPr>
        </a:p>
        <a:p>
          <a:endParaRPr lang="en-US" sz="1100"/>
        </a:p>
        <a:p>
          <a:r>
            <a:rPr lang="en-US" sz="1100" b="1"/>
            <a:t>FR</a:t>
          </a:r>
          <a:r>
            <a:rPr lang="en-US" sz="1100" b="1" baseline="0"/>
            <a:t>-Based vs return-based policies. </a:t>
          </a:r>
          <a:r>
            <a:rPr lang="en-US" sz="1100" b="0" baseline="0"/>
            <a:t>FR-based policies reduces the uncertainty to a greater extent compared to 5-year return based policies. Impacts through funded ratio are generally more persistent. I think the return-based policies my achieve similar effect if the averaging period is longer, eg. 10-years. (But the impact in early years will still be different b/c the plan starts with 75% funded ratio.)</a:t>
          </a:r>
          <a:endParaRPr lang="en-US" sz="1100" baseline="0"/>
        </a:p>
        <a:p>
          <a:endParaRPr lang="en-US" sz="1100" baseline="0"/>
        </a:p>
        <a:p>
          <a:r>
            <a:rPr lang="en-US" sz="1100"/>
            <a:t>(Note: starting FR:</a:t>
          </a:r>
          <a:r>
            <a:rPr lang="en-US" sz="1100" baseline="0"/>
            <a:t> 75%. Threshold for FR policies: 100%, threshold for returnn polices: 7.5% return. COLA is equal to the baseline at thresholds</a:t>
          </a:r>
          <a:r>
            <a:rPr lang="en-US" sz="1100"/>
            <a:t>)</a:t>
          </a:r>
        </a:p>
        <a:p>
          <a:endParaRPr lang="en-US" sz="1100"/>
        </a:p>
        <a:p>
          <a:r>
            <a:rPr lang="en-US" sz="1100" b="1"/>
            <a:t>Question:</a:t>
          </a:r>
        </a:p>
        <a:p>
          <a:r>
            <a:rPr lang="en-US" sz="1100" b="1"/>
            <a:t>- </a:t>
          </a:r>
          <a:r>
            <a:rPr lang="en-US" sz="1100" b="0"/>
            <a:t>What</a:t>
          </a:r>
          <a:r>
            <a:rPr lang="en-US" sz="1100" b="0" baseline="0"/>
            <a:t> funded status measure should we report? Normalized PV terminal UAAL (current table) is easier to compare with PV ERC, but it is not straightforward to see the funded status in the final year. Should we also report the terminal funded ratio, maybe the appendix? </a:t>
          </a:r>
          <a:endParaRPr lang="en-US" sz="1100" b="1"/>
        </a:p>
        <a:p>
          <a:r>
            <a:rPr lang="en-US" sz="1100" b="1" baseline="0"/>
            <a:t> </a:t>
          </a:r>
          <a:endParaRPr lang="en-US" sz="1100" b="1"/>
        </a:p>
        <a:p>
          <a:endParaRPr lang="en-US" sz="1100"/>
        </a:p>
        <a:p>
          <a:endParaRPr lang="en-US" sz="110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400050</xdr:colOff>
      <xdr:row>0</xdr:row>
      <xdr:rowOff>457198</xdr:rowOff>
    </xdr:from>
    <xdr:to>
      <xdr:col>21</xdr:col>
      <xdr:colOff>476250</xdr:colOff>
      <xdr:row>25</xdr:row>
      <xdr:rowOff>171450</xdr:rowOff>
    </xdr:to>
    <xdr:sp macro="" textlink="">
      <xdr:nvSpPr>
        <xdr:cNvPr id="3" name="TextBox 2">
          <a:extLst>
            <a:ext uri="{FF2B5EF4-FFF2-40B4-BE49-F238E27FC236}">
              <a16:creationId xmlns:a16="http://schemas.microsoft.com/office/drawing/2014/main" id="{FCF4C688-8C75-407E-91E7-39D0AC1CED7D}"/>
            </a:ext>
          </a:extLst>
        </xdr:cNvPr>
        <xdr:cNvSpPr txBox="1"/>
      </xdr:nvSpPr>
      <xdr:spPr>
        <a:xfrm>
          <a:off x="10401300" y="457198"/>
          <a:ext cx="4343400" cy="8324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Baseline:</a:t>
          </a:r>
          <a:r>
            <a:rPr lang="en-US" sz="1100" baseline="0"/>
            <a:t> Plan is underfunded (positive UAALs) at the median in quintile 1 and 2 (low eturns); the plan is overfunded at the median in quintile 3-5 (higher returns). The surplus in return quintile 5 can be huge. Largely because withdrawals from the fund (negative contributions) are not allowed in the model. </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ALL: </a:t>
          </a:r>
          <a:r>
            <a:rPr lang="en-US" sz="1100" b="0">
              <a:solidFill>
                <a:schemeClr val="dk1"/>
              </a:solidFill>
              <a:effectLst/>
              <a:latin typeface="+mn-lt"/>
              <a:ea typeface="+mn-ea"/>
              <a:cs typeface="+mn-cs"/>
            </a:rPr>
            <a:t>S</a:t>
          </a:r>
          <a:r>
            <a:rPr lang="en-US" sz="1100">
              <a:solidFill>
                <a:schemeClr val="dk1"/>
              </a:solidFill>
              <a:effectLst/>
              <a:latin typeface="+mn-lt"/>
              <a:ea typeface="+mn-ea"/>
              <a:cs typeface="+mn-cs"/>
            </a:rPr>
            <a:t>ame</a:t>
          </a:r>
          <a:r>
            <a:rPr lang="en-US" sz="1100" baseline="0">
              <a:solidFill>
                <a:schemeClr val="dk1"/>
              </a:solidFill>
              <a:effectLst/>
              <a:latin typeface="+mn-lt"/>
              <a:ea typeface="+mn-ea"/>
              <a:cs typeface="+mn-cs"/>
            </a:rPr>
            <a:t> or less UAAL under low returns; smaller surplus under high returns. Reduding uncertainty in funded status. </a:t>
          </a:r>
          <a:endParaRPr lang="en-US">
            <a:effectLst/>
          </a:endParaRPr>
        </a:p>
        <a:p>
          <a:endParaRPr lang="en-US" sz="1100"/>
        </a:p>
        <a:p>
          <a:r>
            <a:rPr lang="en-US" sz="1100" b="1"/>
            <a:t>Contingent COLA policies: </a:t>
          </a:r>
          <a:r>
            <a:rPr lang="en-US" sz="1100" b="0" baseline="0"/>
            <a:t>Reduce UAAL in low return quintiles, because of reduced AL for retirees (lower COLAs). </a:t>
          </a:r>
          <a:r>
            <a:rPr lang="en-US" sz="1100" b="1"/>
            <a:t> </a:t>
          </a:r>
          <a:r>
            <a:rPr lang="en-US" sz="1100" b="0"/>
            <a:t>Smaller</a:t>
          </a:r>
          <a:r>
            <a:rPr lang="en-US" sz="1100" b="0" baseline="0"/>
            <a:t> surplus in higher return quintiles, because of increased AL for retirees. (higher COLAs).  </a:t>
          </a:r>
          <a:endParaRPr lang="en-US" sz="1100" b="1"/>
        </a:p>
        <a:p>
          <a:endParaRPr lang="en-US" sz="1100"/>
        </a:p>
        <a:p>
          <a:r>
            <a:rPr lang="en-US" sz="1100" b="1"/>
            <a:t>Contingent</a:t>
          </a:r>
          <a:r>
            <a:rPr lang="en-US" sz="1100" b="1" baseline="0"/>
            <a:t> EEC policies: </a:t>
          </a:r>
          <a:r>
            <a:rPr lang="en-US" sz="1100" b="0" baseline="0"/>
            <a:t>Almost no impact on UAAL in lower-return quintiles, because EEC policies not affect total contribution in these runs. Smaller surplus in higher return quntiles, because the policies reduce total contributions: the model assumes that total contribution cannot be lower than the EEC rate, and EEC rate becomes lower when returns are high. </a:t>
          </a:r>
          <a:endParaRPr lang="en-US" sz="1100" b="1" baseline="0"/>
        </a:p>
        <a:p>
          <a:endParaRPr lang="en-US" sz="1100" baseline="0"/>
        </a:p>
        <a:p>
          <a:r>
            <a:rPr lang="en-US" sz="1100" b="1" baseline="0"/>
            <a:t>Shared-ADC policies</a:t>
          </a:r>
          <a:r>
            <a:rPr lang="en-US" sz="1100" baseline="0"/>
            <a:t>: Similar to the EEC policies, but even smaller surplus in high-return quintiles. Because under the shared-ADC policies EEC rate can become 0 (when ADC &lt;= 0), while under the EEC policies the contribution floor is the lower end of the EEC rate range.  </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Hybrid DB-DC:</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UAAL</a:t>
          </a:r>
          <a:r>
            <a:rPr lang="en-US" sz="1100" baseline="0">
              <a:solidFill>
                <a:schemeClr val="dk1"/>
              </a:solidFill>
              <a:effectLst/>
              <a:latin typeface="+mn-lt"/>
              <a:ea typeface="+mn-ea"/>
              <a:cs typeface="+mn-cs"/>
            </a:rPr>
            <a:t> about half of the baseline, as expected.</a:t>
          </a:r>
          <a:endParaRPr lang="en-US">
            <a:effectLst/>
          </a:endParaRPr>
        </a:p>
        <a:p>
          <a:endParaRPr lang="en-US" sz="1100"/>
        </a:p>
        <a:p>
          <a:r>
            <a:rPr lang="en-US" sz="1100" b="1"/>
            <a:t>FR</a:t>
          </a:r>
          <a:r>
            <a:rPr lang="en-US" sz="1100" b="1" baseline="0"/>
            <a:t>-Based vs return-based policies. </a:t>
          </a:r>
          <a:r>
            <a:rPr lang="en-US" sz="1100" b="0" baseline="0"/>
            <a:t>FR-based policies reduces the uncertainty to a greater extent compared to 5-year return based policies. Impacts through funded ratio are generally more persistent. I think the return-based policies my achieve similar effect if the averaging period is longer, eg. 10-years. (But the impact in early years will still be different b/c the plan starts with 75% funded ratio.)</a:t>
          </a:r>
          <a:endParaRPr lang="en-US" sz="1100" baseline="0"/>
        </a:p>
        <a:p>
          <a:endParaRPr lang="en-US" sz="1100" baseline="0"/>
        </a:p>
        <a:p>
          <a:r>
            <a:rPr lang="en-US" sz="1100"/>
            <a:t>(Note: starting FR:</a:t>
          </a:r>
          <a:r>
            <a:rPr lang="en-US" sz="1100" baseline="0"/>
            <a:t> 75%. Threshold for FR policies: 100%, threshold for returnn polices: 7.5% return. COLA is equal to the baseline at thresholds</a:t>
          </a:r>
          <a:r>
            <a:rPr lang="en-US" sz="1100"/>
            <a:t>)</a:t>
          </a:r>
        </a:p>
        <a:p>
          <a:endParaRPr lang="en-US" sz="1100"/>
        </a:p>
        <a:p>
          <a:r>
            <a:rPr lang="en-US" sz="1100" b="1"/>
            <a:t>Question:</a:t>
          </a:r>
        </a:p>
        <a:p>
          <a:r>
            <a:rPr lang="en-US" sz="1100" b="1"/>
            <a:t>- </a:t>
          </a:r>
          <a:r>
            <a:rPr lang="en-US" sz="1100" b="0"/>
            <a:t>What</a:t>
          </a:r>
          <a:r>
            <a:rPr lang="en-US" sz="1100" b="0" baseline="0"/>
            <a:t> funded status measure should we report? Normalized PV terminal UAAL (current table) is easier to compare with PV ERC, but it is not straightforward to see the funded status in the final year. Should we also report the terminal funded ratio, maybe the appendix? </a:t>
          </a:r>
          <a:endParaRPr lang="en-US" sz="1100" b="1"/>
        </a:p>
        <a:p>
          <a:r>
            <a:rPr lang="en-US" sz="1100" b="1" baseline="0"/>
            <a:t> </a:t>
          </a:r>
          <a:endParaRPr lang="en-US" sz="1100" b="1"/>
        </a:p>
        <a:p>
          <a:endParaRPr lang="en-US" sz="1100"/>
        </a:p>
        <a:p>
          <a:endParaRPr lang="en-US" sz="1100"/>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571500</xdr:colOff>
      <xdr:row>1</xdr:row>
      <xdr:rowOff>114300</xdr:rowOff>
    </xdr:from>
    <xdr:to>
      <xdr:col>25</xdr:col>
      <xdr:colOff>182027</xdr:colOff>
      <xdr:row>22</xdr:row>
      <xdr:rowOff>10069</xdr:rowOff>
    </xdr:to>
    <xdr:pic>
      <xdr:nvPicPr>
        <xdr:cNvPr id="2" name="Picture 1">
          <a:extLst>
            <a:ext uri="{FF2B5EF4-FFF2-40B4-BE49-F238E27FC236}">
              <a16:creationId xmlns:a16="http://schemas.microsoft.com/office/drawing/2014/main" id="{C9D69A07-7920-481A-A083-6DC6E1A8F5B1}"/>
            </a:ext>
          </a:extLst>
        </xdr:cNvPr>
        <xdr:cNvPicPr>
          <a:picLocks noChangeAspect="1"/>
        </xdr:cNvPicPr>
      </xdr:nvPicPr>
      <xdr:blipFill>
        <a:blip xmlns:r="http://schemas.openxmlformats.org/officeDocument/2006/relationships" r:embed="rId1"/>
        <a:stretch>
          <a:fillRect/>
        </a:stretch>
      </xdr:blipFill>
      <xdr:spPr>
        <a:xfrm>
          <a:off x="8305800" y="1162050"/>
          <a:ext cx="7535327" cy="389626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304800</xdr:colOff>
      <xdr:row>1</xdr:row>
      <xdr:rowOff>57150</xdr:rowOff>
    </xdr:from>
    <xdr:to>
      <xdr:col>19</xdr:col>
      <xdr:colOff>381000</xdr:colOff>
      <xdr:row>14</xdr:row>
      <xdr:rowOff>133350</xdr:rowOff>
    </xdr:to>
    <xdr:sp macro="" textlink="">
      <xdr:nvSpPr>
        <xdr:cNvPr id="2" name="TextBox 1">
          <a:extLst>
            <a:ext uri="{FF2B5EF4-FFF2-40B4-BE49-F238E27FC236}">
              <a16:creationId xmlns:a16="http://schemas.microsoft.com/office/drawing/2014/main" id="{AEC90FA0-100D-4E18-B982-DFA2763B721B}"/>
            </a:ext>
          </a:extLst>
        </xdr:cNvPr>
        <xdr:cNvSpPr txBox="1"/>
      </xdr:nvSpPr>
      <xdr:spPr>
        <a:xfrm>
          <a:off x="8382000" y="1009650"/>
          <a:ext cx="43434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ALL: same</a:t>
          </a:r>
          <a:r>
            <a:rPr lang="en-US" sz="1100" baseline="0"/>
            <a:t> or smaller UAAL under low returns, smaller surplus under high returns. Reduding uncertainty in funded status. </a:t>
          </a:r>
          <a:endParaRPr lang="en-US" sz="1100"/>
        </a:p>
        <a:p>
          <a:endParaRPr lang="en-US" sz="1100"/>
        </a:p>
        <a:p>
          <a:r>
            <a:rPr lang="en-US" sz="1100"/>
            <a:t>FR</a:t>
          </a:r>
          <a:r>
            <a:rPr lang="en-US" sz="1100" baseline="0"/>
            <a:t>-Based policies givie rise to smaller surplus in high-return quintiles</a:t>
          </a:r>
        </a:p>
        <a:p>
          <a:r>
            <a:rPr lang="en-US" sz="1100" baseline="0"/>
            <a:t>LOOK INTO THIS</a:t>
          </a:r>
        </a:p>
        <a:p>
          <a:endParaRPr lang="en-US" sz="1100"/>
        </a:p>
        <a:p>
          <a:r>
            <a:rPr lang="en-US" sz="1100"/>
            <a:t>In</a:t>
          </a:r>
          <a:r>
            <a:rPr lang="en-US" sz="1100" baseline="0"/>
            <a:t> lowest-return quintile, all EEC and shared-ADC policies have the same UAAL as the baseline. (b/c same contribution in low returns. But reduced contribution floor (due to EEC) under high returns.  )</a:t>
          </a:r>
          <a:endParaRPr lang="en-US" sz="1100"/>
        </a:p>
        <a:p>
          <a:endParaRPr lang="en-US" sz="1100"/>
        </a:p>
        <a:p>
          <a:r>
            <a:rPr lang="en-US" sz="1100"/>
            <a:t>hybrid:</a:t>
          </a:r>
          <a:r>
            <a:rPr lang="en-US" sz="1100" baseline="0"/>
            <a:t> </a:t>
          </a:r>
          <a:r>
            <a:rPr lang="en-US" sz="1100"/>
            <a:t>UAAL</a:t>
          </a:r>
          <a:r>
            <a:rPr lang="en-US" sz="1100" baseline="0"/>
            <a:t> about half of the baseline, as expected.</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571500</xdr:colOff>
      <xdr:row>2</xdr:row>
      <xdr:rowOff>114300</xdr:rowOff>
    </xdr:from>
    <xdr:to>
      <xdr:col>25</xdr:col>
      <xdr:colOff>182027</xdr:colOff>
      <xdr:row>20</xdr:row>
      <xdr:rowOff>105319</xdr:rowOff>
    </xdr:to>
    <xdr:pic>
      <xdr:nvPicPr>
        <xdr:cNvPr id="2" name="Picture 1">
          <a:extLst>
            <a:ext uri="{FF2B5EF4-FFF2-40B4-BE49-F238E27FC236}">
              <a16:creationId xmlns:a16="http://schemas.microsoft.com/office/drawing/2014/main" id="{25E14758-A71F-498D-B56E-B2580DE85FAA}"/>
            </a:ext>
          </a:extLst>
        </xdr:cNvPr>
        <xdr:cNvPicPr>
          <a:picLocks noChangeAspect="1"/>
        </xdr:cNvPicPr>
      </xdr:nvPicPr>
      <xdr:blipFill>
        <a:blip xmlns:r="http://schemas.openxmlformats.org/officeDocument/2006/relationships" r:embed="rId1"/>
        <a:stretch>
          <a:fillRect/>
        </a:stretch>
      </xdr:blipFill>
      <xdr:spPr>
        <a:xfrm>
          <a:off x="8305800" y="1162050"/>
          <a:ext cx="7535327" cy="38962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AE00-5251-4F34-948C-3A63749A6453}">
  <dimension ref="A1:O23"/>
  <sheetViews>
    <sheetView workbookViewId="0">
      <selection activeCell="J20" sqref="J20"/>
    </sheetView>
  </sheetViews>
  <sheetFormatPr defaultRowHeight="15" x14ac:dyDescent="0.25"/>
  <cols>
    <col min="3" max="3" width="15.42578125" customWidth="1"/>
    <col min="4" max="4" width="10.7109375" customWidth="1"/>
    <col min="5" max="6" width="12.42578125" customWidth="1"/>
    <col min="7" max="7" width="4.140625" customWidth="1"/>
    <col min="8" max="9" width="12.42578125" customWidth="1"/>
    <col min="10" max="10" width="2.42578125" customWidth="1"/>
    <col min="11" max="11" width="15.5703125" customWidth="1"/>
    <col min="12" max="13" width="12.42578125" customWidth="1"/>
  </cols>
  <sheetData>
    <row r="1" spans="1:15" s="3" customFormat="1" ht="82.5" customHeight="1" x14ac:dyDescent="0.25">
      <c r="B1" s="3" t="s">
        <v>0</v>
      </c>
      <c r="C1" s="3" t="s">
        <v>1</v>
      </c>
      <c r="D1" s="3" t="s">
        <v>2</v>
      </c>
      <c r="E1" s="3" t="s">
        <v>4</v>
      </c>
      <c r="F1" s="3" t="s">
        <v>3</v>
      </c>
      <c r="H1" s="3" t="s">
        <v>6</v>
      </c>
      <c r="I1" s="3" t="s">
        <v>5</v>
      </c>
      <c r="K1" s="3" t="s">
        <v>8</v>
      </c>
      <c r="L1" s="3" t="s">
        <v>7</v>
      </c>
      <c r="M1" s="3" t="s">
        <v>9</v>
      </c>
    </row>
    <row r="2" spans="1:15" s="3" customFormat="1" ht="67.5" customHeight="1" x14ac:dyDescent="0.25">
      <c r="A2" s="6"/>
      <c r="B2" s="9" t="s">
        <v>62</v>
      </c>
      <c r="C2" s="6"/>
      <c r="D2" s="6"/>
      <c r="E2" s="6"/>
      <c r="F2" s="6"/>
      <c r="G2" s="6"/>
      <c r="H2" s="6"/>
      <c r="I2" s="6"/>
      <c r="J2" s="6"/>
      <c r="K2" s="6"/>
      <c r="L2" s="6"/>
      <c r="M2" s="6"/>
      <c r="N2" s="6"/>
      <c r="O2" s="6"/>
    </row>
    <row r="3" spans="1:15" s="3" customFormat="1" ht="34.5" customHeight="1" x14ac:dyDescent="0.25">
      <c r="A3" s="6"/>
      <c r="B3" s="9"/>
      <c r="C3" s="6"/>
      <c r="D3" s="6"/>
      <c r="E3" s="6"/>
      <c r="F3" s="6"/>
      <c r="G3" s="6"/>
      <c r="H3" s="6"/>
      <c r="I3" s="6"/>
      <c r="J3" s="6"/>
      <c r="K3" s="6"/>
      <c r="L3" s="6"/>
      <c r="M3" s="6"/>
      <c r="N3" s="6"/>
      <c r="O3" s="6"/>
    </row>
    <row r="4" spans="1:15" s="3" customFormat="1" ht="42" customHeight="1" thickBot="1" x14ac:dyDescent="0.3">
      <c r="A4" s="6"/>
      <c r="B4" s="57" t="s">
        <v>56</v>
      </c>
      <c r="C4" s="57"/>
      <c r="D4" s="57"/>
      <c r="E4" s="57"/>
      <c r="F4" s="57"/>
      <c r="G4" s="57"/>
      <c r="H4" s="57"/>
      <c r="I4" s="57"/>
      <c r="J4" s="57"/>
      <c r="K4" s="57"/>
      <c r="L4" s="57"/>
      <c r="M4" s="57"/>
      <c r="N4" s="6"/>
      <c r="O4" s="6"/>
    </row>
    <row r="5" spans="1:15" s="3" customFormat="1" ht="67.5" customHeight="1" x14ac:dyDescent="0.25">
      <c r="A5" s="6"/>
      <c r="B5" s="34" t="s">
        <v>44</v>
      </c>
      <c r="C5" s="35" t="s">
        <v>45</v>
      </c>
      <c r="D5" s="34" t="s">
        <v>36</v>
      </c>
      <c r="E5" s="34" t="s">
        <v>51</v>
      </c>
      <c r="F5" s="34" t="s">
        <v>38</v>
      </c>
      <c r="G5" s="34"/>
      <c r="H5" s="34" t="s">
        <v>50</v>
      </c>
      <c r="I5" s="34" t="s">
        <v>49</v>
      </c>
      <c r="J5" s="34"/>
      <c r="K5" s="34" t="s">
        <v>54</v>
      </c>
      <c r="L5" s="34" t="s">
        <v>55</v>
      </c>
      <c r="M5" s="34" t="s">
        <v>52</v>
      </c>
      <c r="N5" s="6"/>
      <c r="O5" s="6"/>
    </row>
    <row r="6" spans="1:15" s="3" customFormat="1" ht="27" customHeight="1" x14ac:dyDescent="0.25">
      <c r="A6" s="6"/>
      <c r="B6" s="36"/>
      <c r="C6" s="37" t="s">
        <v>46</v>
      </c>
      <c r="D6" s="37"/>
      <c r="E6" s="37"/>
      <c r="F6" s="37"/>
      <c r="G6" s="37"/>
      <c r="H6" s="37"/>
      <c r="I6" s="37"/>
      <c r="J6" s="37"/>
      <c r="K6" s="37"/>
      <c r="L6" s="37"/>
      <c r="M6" s="37"/>
      <c r="N6" s="6"/>
      <c r="O6" s="6"/>
    </row>
    <row r="7" spans="1:15" ht="19.5" customHeight="1" x14ac:dyDescent="0.25">
      <c r="A7" s="7"/>
      <c r="B7" s="38">
        <v>1</v>
      </c>
      <c r="C7" s="38" t="s">
        <v>15</v>
      </c>
      <c r="D7" s="39">
        <v>164.31972176476881</v>
      </c>
      <c r="E7" s="39">
        <v>156.42366576931343</v>
      </c>
      <c r="F7" s="39">
        <v>150.13453015442448</v>
      </c>
      <c r="G7" s="39"/>
      <c r="H7" s="39">
        <v>158.32042138595196</v>
      </c>
      <c r="I7" s="39">
        <v>151.31744347187879</v>
      </c>
      <c r="J7" s="39"/>
      <c r="K7" s="39">
        <v>128.67064252878117</v>
      </c>
      <c r="L7" s="39">
        <v>101.02119592202736</v>
      </c>
      <c r="M7" s="39">
        <v>103.38772359691663</v>
      </c>
      <c r="N7" s="7"/>
      <c r="O7" s="7"/>
    </row>
    <row r="8" spans="1:15" ht="19.5" customHeight="1" x14ac:dyDescent="0.25">
      <c r="A8" s="7"/>
      <c r="B8" s="38">
        <v>2</v>
      </c>
      <c r="C8" s="38" t="s">
        <v>16</v>
      </c>
      <c r="D8" s="39">
        <v>126.58451348260053</v>
      </c>
      <c r="E8" s="39">
        <v>123.86472504351086</v>
      </c>
      <c r="F8" s="39">
        <v>115.69838999961196</v>
      </c>
      <c r="G8" s="39"/>
      <c r="H8" s="39">
        <v>124.28640845546423</v>
      </c>
      <c r="I8" s="39">
        <v>116.05872318297905</v>
      </c>
      <c r="J8" s="39"/>
      <c r="K8" s="39">
        <v>95.586340833906746</v>
      </c>
      <c r="L8" s="39">
        <v>82.204296418684962</v>
      </c>
      <c r="M8" s="39">
        <v>84.5201194558325</v>
      </c>
      <c r="N8" s="7"/>
      <c r="O8" s="7"/>
    </row>
    <row r="9" spans="1:15" ht="19.5" customHeight="1" x14ac:dyDescent="0.25">
      <c r="A9" s="7"/>
      <c r="B9" s="38">
        <v>3</v>
      </c>
      <c r="C9" s="38" t="s">
        <v>17</v>
      </c>
      <c r="D9" s="39">
        <v>100</v>
      </c>
      <c r="E9" s="39">
        <v>98.459308355317347</v>
      </c>
      <c r="F9" s="39">
        <v>93.559899649736195</v>
      </c>
      <c r="G9" s="39"/>
      <c r="H9" s="39">
        <v>98.636311134322455</v>
      </c>
      <c r="I9" s="39">
        <v>92.712676916348457</v>
      </c>
      <c r="J9" s="39"/>
      <c r="K9" s="39">
        <v>75.945625553888959</v>
      </c>
      <c r="L9" s="39">
        <v>66.972651714696269</v>
      </c>
      <c r="M9" s="39">
        <v>71.227862714532236</v>
      </c>
      <c r="N9" s="7"/>
      <c r="O9" s="7"/>
    </row>
    <row r="10" spans="1:15" ht="19.5" customHeight="1" x14ac:dyDescent="0.25">
      <c r="A10" s="7"/>
      <c r="B10" s="38">
        <v>4</v>
      </c>
      <c r="C10" s="38" t="s">
        <v>18</v>
      </c>
      <c r="D10" s="39">
        <v>79.557996259939941</v>
      </c>
      <c r="E10" s="39">
        <v>80.063473912613503</v>
      </c>
      <c r="F10" s="39">
        <v>74.92995583634702</v>
      </c>
      <c r="G10" s="39"/>
      <c r="H10" s="39">
        <v>80.950530059739251</v>
      </c>
      <c r="I10" s="39">
        <v>73.938389836374057</v>
      </c>
      <c r="J10" s="39"/>
      <c r="K10" s="39">
        <v>59.829229353126806</v>
      </c>
      <c r="L10" s="39">
        <v>55.141612819304015</v>
      </c>
      <c r="M10" s="39">
        <v>61.006860844502206</v>
      </c>
      <c r="N10" s="7"/>
      <c r="O10" s="7"/>
    </row>
    <row r="11" spans="1:15" ht="19.5" customHeight="1" x14ac:dyDescent="0.25">
      <c r="A11" s="7"/>
      <c r="B11" s="38">
        <v>5</v>
      </c>
      <c r="C11" s="38" t="s">
        <v>19</v>
      </c>
      <c r="D11" s="39">
        <v>54.320343220051825</v>
      </c>
      <c r="E11" s="39">
        <v>56.208735650087156</v>
      </c>
      <c r="F11" s="39">
        <v>53.016146911006665</v>
      </c>
      <c r="G11" s="39"/>
      <c r="H11" s="39">
        <v>57.6940222633663</v>
      </c>
      <c r="I11" s="39">
        <v>51.553121186695726</v>
      </c>
      <c r="J11" s="39"/>
      <c r="K11" s="39">
        <v>41.419108716901313</v>
      </c>
      <c r="L11" s="39">
        <v>38.915495241634943</v>
      </c>
      <c r="M11" s="39">
        <v>48.388034324558134</v>
      </c>
      <c r="N11" s="7"/>
      <c r="O11" s="7"/>
    </row>
    <row r="12" spans="1:15" ht="24" customHeight="1" x14ac:dyDescent="0.25">
      <c r="A12" s="7"/>
      <c r="B12" s="38"/>
      <c r="C12" s="40" t="s">
        <v>48</v>
      </c>
      <c r="D12" s="40"/>
      <c r="E12" s="40"/>
      <c r="F12" s="40"/>
      <c r="G12" s="40"/>
      <c r="H12" s="40"/>
      <c r="I12" s="40"/>
      <c r="J12" s="40"/>
      <c r="K12" s="40"/>
      <c r="L12" s="40"/>
      <c r="M12" s="40"/>
      <c r="N12" s="7"/>
      <c r="O12" s="7"/>
    </row>
    <row r="13" spans="1:15" ht="19.5" customHeight="1" x14ac:dyDescent="0.25">
      <c r="A13" s="7"/>
      <c r="B13" s="38">
        <v>1</v>
      </c>
      <c r="C13" s="38" t="s">
        <v>15</v>
      </c>
      <c r="D13" s="41" t="s">
        <v>47</v>
      </c>
      <c r="E13" s="42">
        <f>E7/$D7 - 1</f>
        <v>-4.8053002467707162E-2</v>
      </c>
      <c r="F13" s="42">
        <f t="shared" ref="F13:M13" si="0">F7/$D7 - 1</f>
        <v>-8.6326774765667413E-2</v>
      </c>
      <c r="G13" s="42"/>
      <c r="H13" s="42">
        <f t="shared" si="0"/>
        <v>-3.6509922937948525E-2</v>
      </c>
      <c r="I13" s="42">
        <f t="shared" si="0"/>
        <v>-7.9127923010382073E-2</v>
      </c>
      <c r="J13" s="42"/>
      <c r="K13" s="42">
        <f>K7/$D7 - 1</f>
        <v>-0.21694948636184352</v>
      </c>
      <c r="L13" s="42">
        <f t="shared" si="0"/>
        <v>-0.38521563427034144</v>
      </c>
      <c r="M13" s="42">
        <f t="shared" si="0"/>
        <v>-0.37081366444302477</v>
      </c>
      <c r="N13" s="7"/>
      <c r="O13" s="7"/>
    </row>
    <row r="14" spans="1:15" ht="19.5" customHeight="1" x14ac:dyDescent="0.25">
      <c r="A14" s="7"/>
      <c r="B14" s="38">
        <v>2</v>
      </c>
      <c r="C14" s="38" t="s">
        <v>16</v>
      </c>
      <c r="D14" s="41" t="s">
        <v>47</v>
      </c>
      <c r="E14" s="42">
        <f t="shared" ref="E14:M17" si="1">E8/$D8 - 1</f>
        <v>-2.1485949301874974E-2</v>
      </c>
      <c r="F14" s="42">
        <f t="shared" si="1"/>
        <v>-8.5998857075710977E-2</v>
      </c>
      <c r="G14" s="42"/>
      <c r="H14" s="42">
        <f t="shared" si="1"/>
        <v>-1.8154709165526639E-2</v>
      </c>
      <c r="I14" s="42">
        <f t="shared" si="1"/>
        <v>-8.3152275187819757E-2</v>
      </c>
      <c r="J14" s="42"/>
      <c r="K14" s="42">
        <f>K8/$D8 - 1</f>
        <v>-0.24488124017599189</v>
      </c>
      <c r="L14" s="42">
        <f t="shared" si="1"/>
        <v>-0.35059752447534409</v>
      </c>
      <c r="M14" s="42">
        <f t="shared" si="1"/>
        <v>-0.33230284550210731</v>
      </c>
      <c r="N14" s="7"/>
      <c r="O14" s="7"/>
    </row>
    <row r="15" spans="1:15" ht="19.5" customHeight="1" x14ac:dyDescent="0.25">
      <c r="A15" s="7"/>
      <c r="B15" s="38">
        <v>3</v>
      </c>
      <c r="C15" s="38" t="s">
        <v>17</v>
      </c>
      <c r="D15" s="41" t="s">
        <v>47</v>
      </c>
      <c r="E15" s="42">
        <f t="shared" si="1"/>
        <v>-1.5406916446826568E-2</v>
      </c>
      <c r="F15" s="42">
        <f t="shared" si="1"/>
        <v>-6.4401003502637999E-2</v>
      </c>
      <c r="G15" s="42"/>
      <c r="H15" s="42">
        <f t="shared" si="1"/>
        <v>-1.3636888656775481E-2</v>
      </c>
      <c r="I15" s="42">
        <f t="shared" si="1"/>
        <v>-7.2873230836515424E-2</v>
      </c>
      <c r="J15" s="42"/>
      <c r="K15" s="42">
        <f>K9/$D9 - 1</f>
        <v>-0.24054374446111038</v>
      </c>
      <c r="L15" s="42">
        <f t="shared" si="1"/>
        <v>-0.33027348285303726</v>
      </c>
      <c r="M15" s="42">
        <f t="shared" si="1"/>
        <v>-0.28772137285467769</v>
      </c>
      <c r="N15" s="7"/>
      <c r="O15" s="7"/>
    </row>
    <row r="16" spans="1:15" ht="19.5" customHeight="1" x14ac:dyDescent="0.25">
      <c r="A16" s="7"/>
      <c r="B16" s="38">
        <v>4</v>
      </c>
      <c r="C16" s="38" t="s">
        <v>18</v>
      </c>
      <c r="D16" s="41" t="s">
        <v>47</v>
      </c>
      <c r="E16" s="42">
        <f t="shared" si="1"/>
        <v>6.3535744543139483E-3</v>
      </c>
      <c r="F16" s="42">
        <f t="shared" si="1"/>
        <v>-5.8171907805115164E-2</v>
      </c>
      <c r="G16" s="42"/>
      <c r="H16" s="42">
        <f t="shared" si="1"/>
        <v>1.7503379487455728E-2</v>
      </c>
      <c r="I16" s="42">
        <f t="shared" si="1"/>
        <v>-7.0635343871720102E-2</v>
      </c>
      <c r="J16" s="42"/>
      <c r="K16" s="42">
        <f>K10/$D10 - 1</f>
        <v>-0.24797968569184814</v>
      </c>
      <c r="L16" s="42">
        <f t="shared" si="1"/>
        <v>-0.30690043224392238</v>
      </c>
      <c r="M16" s="42">
        <f t="shared" si="1"/>
        <v>-0.23317750933326153</v>
      </c>
      <c r="N16" s="7"/>
      <c r="O16" s="7"/>
    </row>
    <row r="17" spans="1:15" ht="19.5" customHeight="1" thickBot="1" x14ac:dyDescent="0.3">
      <c r="A17" s="7"/>
      <c r="B17" s="43">
        <v>5</v>
      </c>
      <c r="C17" s="43" t="s">
        <v>19</v>
      </c>
      <c r="D17" s="44" t="s">
        <v>47</v>
      </c>
      <c r="E17" s="45">
        <f t="shared" si="1"/>
        <v>3.476400033750604E-2</v>
      </c>
      <c r="F17" s="45">
        <f t="shared" si="1"/>
        <v>-2.4009353250252108E-2</v>
      </c>
      <c r="G17" s="45"/>
      <c r="H17" s="45">
        <f t="shared" si="1"/>
        <v>6.2107101010899335E-2</v>
      </c>
      <c r="I17" s="45">
        <f t="shared" si="1"/>
        <v>-5.0942646333180908E-2</v>
      </c>
      <c r="J17" s="45"/>
      <c r="K17" s="45">
        <f>K11/$D11 - 1</f>
        <v>-0.23750281641055881</v>
      </c>
      <c r="L17" s="45">
        <f t="shared" si="1"/>
        <v>-0.28359261126189517</v>
      </c>
      <c r="M17" s="45">
        <f t="shared" si="1"/>
        <v>-0.10920970936177432</v>
      </c>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24"/>
      <c r="I20" s="24"/>
      <c r="J20" s="24"/>
      <c r="K20" s="7"/>
      <c r="L20" s="7"/>
      <c r="M20" s="7"/>
      <c r="N20" s="7"/>
      <c r="O20" s="7"/>
    </row>
    <row r="21" spans="1:15" x14ac:dyDescent="0.25">
      <c r="A21" s="7"/>
      <c r="B21" s="7"/>
      <c r="C21" s="7"/>
      <c r="D21" s="7"/>
      <c r="E21" s="7"/>
      <c r="F21" s="7"/>
      <c r="G21" s="7"/>
      <c r="H21" s="7"/>
      <c r="I21" s="7"/>
      <c r="J21" s="7"/>
      <c r="K21" s="7"/>
      <c r="L21" s="24"/>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sheetData>
  <mergeCells count="3">
    <mergeCell ref="C6:M6"/>
    <mergeCell ref="C12:M12"/>
    <mergeCell ref="B4:M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34A3-4C55-4404-8F0C-3C752CD7476D}">
  <dimension ref="A1:K12"/>
  <sheetViews>
    <sheetView workbookViewId="0">
      <selection activeCell="E5" sqref="E5"/>
    </sheetView>
  </sheetViews>
  <sheetFormatPr defaultRowHeight="15" x14ac:dyDescent="0.25"/>
  <cols>
    <col min="3" max="3" width="12" customWidth="1"/>
    <col min="4" max="11" width="9.5703125" bestFit="1" customWidth="1"/>
  </cols>
  <sheetData>
    <row r="1" spans="1:11" s="3" customFormat="1" ht="82.5" customHeight="1" x14ac:dyDescent="0.25">
      <c r="B1" s="3" t="s">
        <v>0</v>
      </c>
      <c r="C1" s="3" t="s">
        <v>1</v>
      </c>
      <c r="D1" s="3" t="s">
        <v>2</v>
      </c>
      <c r="E1" s="3" t="s">
        <v>4</v>
      </c>
      <c r="F1" s="3" t="s">
        <v>3</v>
      </c>
      <c r="G1" s="3" t="s">
        <v>6</v>
      </c>
      <c r="H1" s="3" t="s">
        <v>5</v>
      </c>
      <c r="I1" s="3" t="s">
        <v>8</v>
      </c>
      <c r="J1" s="3" t="s">
        <v>7</v>
      </c>
      <c r="K1" s="3" t="s">
        <v>9</v>
      </c>
    </row>
    <row r="2" spans="1:11" x14ac:dyDescent="0.25">
      <c r="A2" t="s">
        <v>10</v>
      </c>
      <c r="B2">
        <v>1</v>
      </c>
      <c r="C2" t="s">
        <v>15</v>
      </c>
      <c r="D2" s="1">
        <v>164.31972176476881</v>
      </c>
      <c r="E2" s="1">
        <v>156.42366576931343</v>
      </c>
      <c r="F2" s="1">
        <v>150.13453015442448</v>
      </c>
      <c r="G2" s="1">
        <v>158.32042138595196</v>
      </c>
      <c r="H2" s="1">
        <v>151.31744347187879</v>
      </c>
      <c r="I2" s="1">
        <v>128.67064252878117</v>
      </c>
      <c r="J2" s="1">
        <v>101.02119592202736</v>
      </c>
      <c r="K2" s="1">
        <v>103.38772359691663</v>
      </c>
    </row>
    <row r="3" spans="1:11" x14ac:dyDescent="0.25">
      <c r="A3" t="s">
        <v>11</v>
      </c>
      <c r="B3">
        <v>2</v>
      </c>
      <c r="C3" t="s">
        <v>16</v>
      </c>
      <c r="D3" s="1">
        <v>126.58451348260053</v>
      </c>
      <c r="E3" s="1">
        <v>123.86472504351086</v>
      </c>
      <c r="F3" s="1">
        <v>115.69838999961196</v>
      </c>
      <c r="G3" s="1">
        <v>124.28640845546423</v>
      </c>
      <c r="H3" s="1">
        <v>116.05872318297905</v>
      </c>
      <c r="I3" s="1">
        <v>95.586340833906746</v>
      </c>
      <c r="J3" s="1">
        <v>82.204296418684962</v>
      </c>
      <c r="K3" s="1">
        <v>84.5201194558325</v>
      </c>
    </row>
    <row r="4" spans="1:11" x14ac:dyDescent="0.25">
      <c r="A4" t="s">
        <v>12</v>
      </c>
      <c r="B4">
        <v>3</v>
      </c>
      <c r="C4" t="s">
        <v>17</v>
      </c>
      <c r="D4" s="1">
        <v>100</v>
      </c>
      <c r="E4" s="1">
        <v>98.459308355317347</v>
      </c>
      <c r="F4" s="1">
        <v>93.559899649736195</v>
      </c>
      <c r="G4" s="1">
        <v>98.636311134322455</v>
      </c>
      <c r="H4" s="1">
        <v>92.712676916348457</v>
      </c>
      <c r="I4" s="1">
        <v>75.945625553888959</v>
      </c>
      <c r="J4" s="1">
        <v>66.972651714696269</v>
      </c>
      <c r="K4" s="1">
        <v>71.227862714532236</v>
      </c>
    </row>
    <row r="5" spans="1:11" x14ac:dyDescent="0.25">
      <c r="A5" t="s">
        <v>13</v>
      </c>
      <c r="B5">
        <v>4</v>
      </c>
      <c r="C5" t="s">
        <v>18</v>
      </c>
      <c r="D5" s="1">
        <v>79.557996259939941</v>
      </c>
      <c r="E5" s="1">
        <v>80.063473912613503</v>
      </c>
      <c r="F5" s="1">
        <v>74.92995583634702</v>
      </c>
      <c r="G5" s="1">
        <v>80.950530059739251</v>
      </c>
      <c r="H5" s="1">
        <v>73.938389836374057</v>
      </c>
      <c r="I5" s="1">
        <v>59.829229353126806</v>
      </c>
      <c r="J5" s="1">
        <v>55.141612819304015</v>
      </c>
      <c r="K5" s="1">
        <v>61.006860844502206</v>
      </c>
    </row>
    <row r="6" spans="1:11" x14ac:dyDescent="0.25">
      <c r="A6" t="s">
        <v>14</v>
      </c>
      <c r="B6">
        <v>5</v>
      </c>
      <c r="C6" t="s">
        <v>19</v>
      </c>
      <c r="D6" s="1">
        <v>54.320343220051825</v>
      </c>
      <c r="E6" s="1">
        <v>56.208735650087156</v>
      </c>
      <c r="F6" s="1">
        <v>53.016146911006665</v>
      </c>
      <c r="G6" s="1">
        <v>57.6940222633663</v>
      </c>
      <c r="H6" s="1">
        <v>51.553121186695726</v>
      </c>
      <c r="I6" s="1">
        <v>41.419108716901313</v>
      </c>
      <c r="J6" s="1">
        <v>38.915495241634943</v>
      </c>
      <c r="K6" s="1">
        <v>48.388034324558134</v>
      </c>
    </row>
    <row r="8" spans="1:11" x14ac:dyDescent="0.25">
      <c r="B8">
        <v>1</v>
      </c>
      <c r="C8" t="s">
        <v>15</v>
      </c>
      <c r="D8" s="1">
        <v>164.31972176476881</v>
      </c>
      <c r="E8" s="4">
        <f>E2/$D2 - 1</f>
        <v>-4.8053002467707162E-2</v>
      </c>
      <c r="F8" s="4">
        <f t="shared" ref="F8:K8" si="0">F2/$D2 - 1</f>
        <v>-8.6326774765667413E-2</v>
      </c>
      <c r="G8" s="4">
        <f t="shared" si="0"/>
        <v>-3.6509922937948525E-2</v>
      </c>
      <c r="H8" s="4">
        <f t="shared" si="0"/>
        <v>-7.9127923010382073E-2</v>
      </c>
      <c r="I8" s="4">
        <f>I2/$D2 - 1</f>
        <v>-0.21694948636184352</v>
      </c>
      <c r="J8" s="4">
        <f t="shared" si="0"/>
        <v>-0.38521563427034144</v>
      </c>
      <c r="K8" s="4">
        <f t="shared" si="0"/>
        <v>-0.37081366444302477</v>
      </c>
    </row>
    <row r="9" spans="1:11" x14ac:dyDescent="0.25">
      <c r="B9">
        <v>2</v>
      </c>
      <c r="C9" t="s">
        <v>16</v>
      </c>
      <c r="D9" s="1">
        <v>126.58451348260053</v>
      </c>
      <c r="E9" s="4">
        <f t="shared" ref="E9:K12" si="1">E3/$D3 - 1</f>
        <v>-2.1485949301874974E-2</v>
      </c>
      <c r="F9" s="4">
        <f t="shared" si="1"/>
        <v>-8.5998857075710977E-2</v>
      </c>
      <c r="G9" s="4">
        <f t="shared" si="1"/>
        <v>-1.8154709165526639E-2</v>
      </c>
      <c r="H9" s="4">
        <f t="shared" si="1"/>
        <v>-8.3152275187819757E-2</v>
      </c>
      <c r="I9" s="4">
        <f>I3/$D3 - 1</f>
        <v>-0.24488124017599189</v>
      </c>
      <c r="J9" s="4">
        <f t="shared" si="1"/>
        <v>-0.35059752447534409</v>
      </c>
      <c r="K9" s="4">
        <f t="shared" si="1"/>
        <v>-0.33230284550210731</v>
      </c>
    </row>
    <row r="10" spans="1:11" x14ac:dyDescent="0.25">
      <c r="B10">
        <v>3</v>
      </c>
      <c r="C10" t="s">
        <v>17</v>
      </c>
      <c r="D10" s="1">
        <v>100</v>
      </c>
      <c r="E10" s="4">
        <f t="shared" si="1"/>
        <v>-1.5406916446826568E-2</v>
      </c>
      <c r="F10" s="4">
        <f t="shared" si="1"/>
        <v>-6.4401003502637999E-2</v>
      </c>
      <c r="G10" s="4">
        <f t="shared" si="1"/>
        <v>-1.3636888656775481E-2</v>
      </c>
      <c r="H10" s="4">
        <f t="shared" si="1"/>
        <v>-7.2873230836515424E-2</v>
      </c>
      <c r="I10" s="4">
        <f>I4/$D4 - 1</f>
        <v>-0.24054374446111038</v>
      </c>
      <c r="J10" s="4">
        <f t="shared" si="1"/>
        <v>-0.33027348285303726</v>
      </c>
      <c r="K10" s="4">
        <f t="shared" si="1"/>
        <v>-0.28772137285467769</v>
      </c>
    </row>
    <row r="11" spans="1:11" x14ac:dyDescent="0.25">
      <c r="B11">
        <v>4</v>
      </c>
      <c r="C11" t="s">
        <v>18</v>
      </c>
      <c r="D11" s="1">
        <v>79.557996259939941</v>
      </c>
      <c r="E11" s="4">
        <f t="shared" si="1"/>
        <v>6.3535744543139483E-3</v>
      </c>
      <c r="F11" s="4">
        <f t="shared" si="1"/>
        <v>-5.8171907805115164E-2</v>
      </c>
      <c r="G11" s="4">
        <f t="shared" si="1"/>
        <v>1.7503379487455728E-2</v>
      </c>
      <c r="H11" s="4">
        <f t="shared" si="1"/>
        <v>-7.0635343871720102E-2</v>
      </c>
      <c r="I11" s="4">
        <f>I5/$D5 - 1</f>
        <v>-0.24797968569184814</v>
      </c>
      <c r="J11" s="4">
        <f t="shared" si="1"/>
        <v>-0.30690043224392238</v>
      </c>
      <c r="K11" s="4">
        <f t="shared" si="1"/>
        <v>-0.23317750933326153</v>
      </c>
    </row>
    <row r="12" spans="1:11" x14ac:dyDescent="0.25">
      <c r="B12">
        <v>5</v>
      </c>
      <c r="C12" t="s">
        <v>19</v>
      </c>
      <c r="D12" s="1">
        <v>54.320343220051825</v>
      </c>
      <c r="E12" s="4">
        <f t="shared" si="1"/>
        <v>3.476400033750604E-2</v>
      </c>
      <c r="F12" s="4">
        <f t="shared" si="1"/>
        <v>-2.4009353250252108E-2</v>
      </c>
      <c r="G12" s="4">
        <f t="shared" si="1"/>
        <v>6.2107101010899335E-2</v>
      </c>
      <c r="H12" s="4">
        <f t="shared" si="1"/>
        <v>-5.0942646333180908E-2</v>
      </c>
      <c r="I12" s="4">
        <f>I6/$D6 - 1</f>
        <v>-0.23750281641055881</v>
      </c>
      <c r="J12" s="4">
        <f t="shared" si="1"/>
        <v>-0.28359261126189517</v>
      </c>
      <c r="K12" s="4">
        <f t="shared" si="1"/>
        <v>-0.10920970936177432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DF866-785F-48A2-92BB-C39FE3E59262}">
  <dimension ref="A1:K13"/>
  <sheetViews>
    <sheetView workbookViewId="0">
      <selection activeCell="D9" sqref="D9:K13"/>
    </sheetView>
  </sheetViews>
  <sheetFormatPr defaultRowHeight="15" x14ac:dyDescent="0.25"/>
  <cols>
    <col min="4" max="11" width="10.5703125" customWidth="1"/>
  </cols>
  <sheetData>
    <row r="1" spans="1:11" s="3" customFormat="1" ht="75" x14ac:dyDescent="0.25">
      <c r="B1" s="3" t="s">
        <v>0</v>
      </c>
      <c r="C1" s="3" t="s">
        <v>1</v>
      </c>
      <c r="D1" s="3" t="s">
        <v>20</v>
      </c>
      <c r="E1" s="3" t="s">
        <v>22</v>
      </c>
      <c r="F1" s="3" t="s">
        <v>21</v>
      </c>
      <c r="G1" s="3" t="s">
        <v>24</v>
      </c>
      <c r="H1" s="3" t="s">
        <v>23</v>
      </c>
      <c r="I1" s="3" t="s">
        <v>26</v>
      </c>
      <c r="J1" s="3" t="s">
        <v>25</v>
      </c>
      <c r="K1" s="3" t="s">
        <v>27</v>
      </c>
    </row>
    <row r="2" spans="1:11" x14ac:dyDescent="0.25">
      <c r="A2" t="s">
        <v>10</v>
      </c>
      <c r="B2">
        <v>1</v>
      </c>
      <c r="C2" t="s">
        <v>15</v>
      </c>
      <c r="D2" s="2">
        <v>12.984769209499019</v>
      </c>
      <c r="E2" s="2">
        <v>11.314764281232177</v>
      </c>
      <c r="F2" s="2">
        <v>10.574725116121556</v>
      </c>
      <c r="G2" s="2">
        <v>12.98897268991967</v>
      </c>
      <c r="H2" s="2">
        <v>13.013442467423561</v>
      </c>
      <c r="I2" s="2">
        <v>13.013442467423561</v>
      </c>
      <c r="J2" s="2">
        <v>13.013442467423561</v>
      </c>
      <c r="K2" s="2">
        <v>6.4923846047495095</v>
      </c>
    </row>
    <row r="3" spans="1:11" x14ac:dyDescent="0.25">
      <c r="A3" t="s">
        <v>11</v>
      </c>
      <c r="B3">
        <v>2</v>
      </c>
      <c r="C3" t="s">
        <v>16</v>
      </c>
      <c r="D3" s="2">
        <v>2.0247231577077085</v>
      </c>
      <c r="E3" s="2">
        <v>2.3648134900461715</v>
      </c>
      <c r="F3" s="2">
        <v>1.5975468964806734</v>
      </c>
      <c r="G3" s="2">
        <v>2.0247231577077085</v>
      </c>
      <c r="H3" s="2">
        <v>2.5992995184304712</v>
      </c>
      <c r="I3" s="2">
        <v>3.0644362363935724</v>
      </c>
      <c r="J3" s="2">
        <v>3.0644362363935724</v>
      </c>
      <c r="K3" s="2">
        <v>1.0123615788538542</v>
      </c>
    </row>
    <row r="4" spans="1:11" x14ac:dyDescent="0.25">
      <c r="A4" t="s">
        <v>12</v>
      </c>
      <c r="B4">
        <v>3</v>
      </c>
      <c r="C4" t="s">
        <v>17</v>
      </c>
      <c r="D4" s="2">
        <v>-10.23795524408499</v>
      </c>
      <c r="E4" s="2">
        <v>-8.5971298594410648</v>
      </c>
      <c r="F4" s="2">
        <v>-7.6965518425991748</v>
      </c>
      <c r="G4" s="2">
        <v>-10.123258494752966</v>
      </c>
      <c r="H4" s="2">
        <v>-9.1413692201055134</v>
      </c>
      <c r="I4" s="2">
        <v>-6.9936409881191866</v>
      </c>
      <c r="J4" s="2">
        <v>-6.9936409881191866</v>
      </c>
      <c r="K4" s="2">
        <v>-5.118977622042495</v>
      </c>
    </row>
    <row r="5" spans="1:11" x14ac:dyDescent="0.25">
      <c r="A5" t="s">
        <v>13</v>
      </c>
      <c r="B5">
        <v>4</v>
      </c>
      <c r="C5" t="s">
        <v>18</v>
      </c>
      <c r="D5" s="2">
        <v>-33.031020585860709</v>
      </c>
      <c r="E5" s="2">
        <v>-29.542642334946557</v>
      </c>
      <c r="F5" s="2">
        <v>-27.137217873218063</v>
      </c>
      <c r="G5" s="2">
        <v>-31.395815344016885</v>
      </c>
      <c r="H5" s="2">
        <v>-29.639807544870667</v>
      </c>
      <c r="I5" s="2">
        <v>-25.008425021878342</v>
      </c>
      <c r="J5" s="2">
        <v>-25.008425021878342</v>
      </c>
      <c r="K5" s="2">
        <v>-16.515510292930355</v>
      </c>
    </row>
    <row r="6" spans="1:11" x14ac:dyDescent="0.25">
      <c r="A6" t="s">
        <v>14</v>
      </c>
      <c r="B6">
        <v>5</v>
      </c>
      <c r="C6" t="s">
        <v>19</v>
      </c>
      <c r="D6" s="2">
        <v>-101.57263696624955</v>
      </c>
      <c r="E6" s="2">
        <v>-92.681375673638343</v>
      </c>
      <c r="F6" s="2">
        <v>-89.924174269744356</v>
      </c>
      <c r="G6" s="2">
        <v>-97.657193883988015</v>
      </c>
      <c r="H6" s="2">
        <v>-93.486668583733604</v>
      </c>
      <c r="I6" s="2">
        <v>-84.579274618486821</v>
      </c>
      <c r="J6" s="2">
        <v>-84.579274618486821</v>
      </c>
      <c r="K6" s="2">
        <v>-50.786318483124774</v>
      </c>
    </row>
    <row r="9" spans="1:11" x14ac:dyDescent="0.25">
      <c r="D9" s="2">
        <v>12.984769209499019</v>
      </c>
      <c r="E9" s="1">
        <f>E2-$D2</f>
        <v>-1.6700049282668417</v>
      </c>
      <c r="F9" s="1">
        <f t="shared" ref="F9:K9" si="0">F2-$D2</f>
        <v>-2.4100440933774632</v>
      </c>
      <c r="G9" s="1">
        <f t="shared" si="0"/>
        <v>4.2034804206512177E-3</v>
      </c>
      <c r="H9" s="1">
        <f t="shared" si="0"/>
        <v>2.8673257924541673E-2</v>
      </c>
      <c r="I9" s="1">
        <f t="shared" si="0"/>
        <v>2.8673257924541673E-2</v>
      </c>
      <c r="J9" s="1">
        <f t="shared" si="0"/>
        <v>2.8673257924541673E-2</v>
      </c>
      <c r="K9" s="1">
        <f t="shared" si="0"/>
        <v>-6.4923846047495095</v>
      </c>
    </row>
    <row r="10" spans="1:11" x14ac:dyDescent="0.25">
      <c r="D10" s="2">
        <v>2.0247231577077085</v>
      </c>
      <c r="E10" s="1">
        <f t="shared" ref="E10:K13" si="1">E3-$D3</f>
        <v>0.34009033233846298</v>
      </c>
      <c r="F10" s="1">
        <f t="shared" si="1"/>
        <v>-0.42717626122703511</v>
      </c>
      <c r="G10" s="1">
        <f t="shared" si="1"/>
        <v>0</v>
      </c>
      <c r="H10" s="1">
        <f t="shared" si="1"/>
        <v>0.57457636072276275</v>
      </c>
      <c r="I10" s="1">
        <f t="shared" si="1"/>
        <v>1.0397130786858639</v>
      </c>
      <c r="J10" s="1">
        <f t="shared" si="1"/>
        <v>1.0397130786858639</v>
      </c>
      <c r="K10" s="1">
        <f t="shared" si="1"/>
        <v>-1.0123615788538542</v>
      </c>
    </row>
    <row r="11" spans="1:11" x14ac:dyDescent="0.25">
      <c r="D11" s="2">
        <v>-10.23795524408499</v>
      </c>
      <c r="E11" s="1">
        <f t="shared" si="1"/>
        <v>1.6408253846439251</v>
      </c>
      <c r="F11" s="1">
        <f t="shared" si="1"/>
        <v>2.5414034014858151</v>
      </c>
      <c r="G11" s="1">
        <f t="shared" si="1"/>
        <v>0.11469674933202434</v>
      </c>
      <c r="H11" s="1">
        <f t="shared" si="1"/>
        <v>1.0965860239794765</v>
      </c>
      <c r="I11" s="1">
        <f t="shared" si="1"/>
        <v>3.2443142559658034</v>
      </c>
      <c r="J11" s="1">
        <f t="shared" si="1"/>
        <v>3.2443142559658034</v>
      </c>
      <c r="K11" s="1">
        <f t="shared" si="1"/>
        <v>5.118977622042495</v>
      </c>
    </row>
    <row r="12" spans="1:11" x14ac:dyDescent="0.25">
      <c r="D12" s="2">
        <v>-33.031020585860709</v>
      </c>
      <c r="E12" s="1">
        <f t="shared" si="1"/>
        <v>3.4883782509141525</v>
      </c>
      <c r="F12" s="1">
        <f t="shared" si="1"/>
        <v>5.8938027126426462</v>
      </c>
      <c r="G12" s="1">
        <f t="shared" si="1"/>
        <v>1.6352052418438241</v>
      </c>
      <c r="H12" s="1">
        <f t="shared" si="1"/>
        <v>3.3912130409900421</v>
      </c>
      <c r="I12" s="1">
        <f t="shared" si="1"/>
        <v>8.0225955639823674</v>
      </c>
      <c r="J12" s="1">
        <f t="shared" si="1"/>
        <v>8.0225955639823674</v>
      </c>
      <c r="K12" s="1">
        <f t="shared" si="1"/>
        <v>16.515510292930355</v>
      </c>
    </row>
    <row r="13" spans="1:11" x14ac:dyDescent="0.25">
      <c r="D13" s="2">
        <v>-101.57263696624955</v>
      </c>
      <c r="E13" s="1">
        <f t="shared" si="1"/>
        <v>8.8912612926112047</v>
      </c>
      <c r="F13" s="1">
        <f t="shared" si="1"/>
        <v>11.648462696505192</v>
      </c>
      <c r="G13" s="1">
        <f t="shared" si="1"/>
        <v>3.9154430822615325</v>
      </c>
      <c r="H13" s="1">
        <f t="shared" si="1"/>
        <v>8.0859683825159436</v>
      </c>
      <c r="I13" s="1">
        <f t="shared" si="1"/>
        <v>16.993362347762726</v>
      </c>
      <c r="J13" s="1">
        <f t="shared" si="1"/>
        <v>16.993362347762726</v>
      </c>
      <c r="K13" s="1">
        <f t="shared" si="1"/>
        <v>50.786318483124774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9ED24-5287-49AE-A9B2-4AE9F69587AC}">
  <dimension ref="A1:K13"/>
  <sheetViews>
    <sheetView workbookViewId="0">
      <selection activeCell="H22" sqref="H22"/>
    </sheetView>
  </sheetViews>
  <sheetFormatPr defaultRowHeight="15" x14ac:dyDescent="0.25"/>
  <cols>
    <col min="4" max="11" width="10.5703125" bestFit="1" customWidth="1"/>
  </cols>
  <sheetData>
    <row r="1" spans="1:11" s="3" customFormat="1" ht="90" x14ac:dyDescent="0.25">
      <c r="B1" s="3" t="s">
        <v>0</v>
      </c>
      <c r="C1" s="3" t="s">
        <v>1</v>
      </c>
      <c r="D1" s="3" t="s">
        <v>28</v>
      </c>
      <c r="E1" s="3" t="s">
        <v>30</v>
      </c>
      <c r="F1" s="3" t="s">
        <v>29</v>
      </c>
      <c r="G1" s="3" t="s">
        <v>32</v>
      </c>
      <c r="H1" s="3" t="s">
        <v>31</v>
      </c>
      <c r="I1" s="3" t="s">
        <v>34</v>
      </c>
      <c r="J1" s="3" t="s">
        <v>33</v>
      </c>
      <c r="K1" s="3" t="s">
        <v>35</v>
      </c>
    </row>
    <row r="2" spans="1:11" x14ac:dyDescent="0.25">
      <c r="A2" t="s">
        <v>10</v>
      </c>
      <c r="B2">
        <v>1</v>
      </c>
      <c r="C2" t="s">
        <v>15</v>
      </c>
      <c r="D2" s="1">
        <v>174.1693642639305</v>
      </c>
      <c r="E2" s="1">
        <v>166.04157214280227</v>
      </c>
      <c r="F2" s="1">
        <v>159.04716414539664</v>
      </c>
      <c r="G2" s="1">
        <v>169.01320964878065</v>
      </c>
      <c r="H2" s="1">
        <v>162.26797603295321</v>
      </c>
      <c r="I2" s="1">
        <v>139.40030818189214</v>
      </c>
      <c r="J2" s="1">
        <v>111.6285847264089</v>
      </c>
      <c r="K2" s="1">
        <v>108.31254484649747</v>
      </c>
    </row>
    <row r="3" spans="1:11" x14ac:dyDescent="0.25">
      <c r="A3" t="s">
        <v>11</v>
      </c>
      <c r="B3">
        <v>2</v>
      </c>
      <c r="C3" t="s">
        <v>16</v>
      </c>
      <c r="D3" s="1">
        <v>128.64429192248119</v>
      </c>
      <c r="E3" s="1">
        <v>125.82283664483593</v>
      </c>
      <c r="F3" s="1">
        <v>118.72049584134339</v>
      </c>
      <c r="G3" s="1">
        <v>125.82505353414112</v>
      </c>
      <c r="H3" s="1">
        <v>119.13615398213656</v>
      </c>
      <c r="I3" s="1">
        <v>101.71984279649293</v>
      </c>
      <c r="J3" s="1">
        <v>83.774042698559711</v>
      </c>
      <c r="K3" s="1">
        <v>85.550008675772801</v>
      </c>
    </row>
    <row r="4" spans="1:11" x14ac:dyDescent="0.25">
      <c r="A4" t="s">
        <v>12</v>
      </c>
      <c r="B4">
        <v>3</v>
      </c>
      <c r="C4" t="s">
        <v>17</v>
      </c>
      <c r="D4" s="1">
        <v>90.308585984969781</v>
      </c>
      <c r="E4" s="1">
        <v>89.186343558207298</v>
      </c>
      <c r="F4" s="1">
        <v>84.753627584473364</v>
      </c>
      <c r="G4" s="1">
        <v>89.494683656418005</v>
      </c>
      <c r="H4" s="1">
        <v>83.414863836070452</v>
      </c>
      <c r="I4" s="1">
        <v>68.130506436357166</v>
      </c>
      <c r="J4" s="1">
        <v>59.020963412446854</v>
      </c>
      <c r="K4" s="1">
        <v>66.382155707017091</v>
      </c>
    </row>
    <row r="5" spans="1:11" x14ac:dyDescent="0.25">
      <c r="A5" t="s">
        <v>13</v>
      </c>
      <c r="B5">
        <v>4</v>
      </c>
      <c r="C5" t="s">
        <v>18</v>
      </c>
      <c r="D5" s="1">
        <v>43.363417235814978</v>
      </c>
      <c r="E5" s="1">
        <v>47.427227029465485</v>
      </c>
      <c r="F5" s="1">
        <v>44.699638704179343</v>
      </c>
      <c r="G5" s="1">
        <v>45.046452291525881</v>
      </c>
      <c r="H5" s="1">
        <v>41.675702428502547</v>
      </c>
      <c r="I5" s="1">
        <v>33.328867230919485</v>
      </c>
      <c r="J5" s="1">
        <v>28.470752622159914</v>
      </c>
      <c r="K5" s="1">
        <v>42.909571332439704</v>
      </c>
    </row>
    <row r="6" spans="1:11" x14ac:dyDescent="0.25">
      <c r="A6" t="s">
        <v>14</v>
      </c>
      <c r="B6">
        <v>5</v>
      </c>
      <c r="C6" t="s">
        <v>19</v>
      </c>
      <c r="D6" s="1">
        <v>-47.418363942358212</v>
      </c>
      <c r="E6" s="1">
        <v>-35.449525478091239</v>
      </c>
      <c r="F6" s="1">
        <v>-38.128049521025254</v>
      </c>
      <c r="G6" s="1">
        <v>-39.95178671729019</v>
      </c>
      <c r="H6" s="1">
        <v>-43.263312281158377</v>
      </c>
      <c r="I6" s="1">
        <v>-41.731860959348175</v>
      </c>
      <c r="J6" s="1">
        <v>-44.87137599895334</v>
      </c>
      <c r="K6" s="1">
        <v>-2.4813192566468829</v>
      </c>
    </row>
    <row r="9" spans="1:11" x14ac:dyDescent="0.25">
      <c r="D9" s="1">
        <v>174.1693642639305</v>
      </c>
      <c r="E9" s="1">
        <f>E2-$D2</f>
        <v>-8.1277921211282376</v>
      </c>
      <c r="F9" s="1">
        <f t="shared" ref="F9:K9" si="0">F2-$D2</f>
        <v>-15.122200118533868</v>
      </c>
      <c r="G9" s="1">
        <f t="shared" si="0"/>
        <v>-5.156154615149859</v>
      </c>
      <c r="H9" s="1">
        <f t="shared" si="0"/>
        <v>-11.90138823097729</v>
      </c>
      <c r="I9" s="1">
        <f t="shared" si="0"/>
        <v>-34.769056082038361</v>
      </c>
      <c r="J9" s="1">
        <f t="shared" si="0"/>
        <v>-62.540779537521601</v>
      </c>
      <c r="K9" s="1">
        <f t="shared" si="0"/>
        <v>-65.85681941743303</v>
      </c>
    </row>
    <row r="10" spans="1:11" x14ac:dyDescent="0.25">
      <c r="D10" s="1">
        <v>128.64429192248119</v>
      </c>
      <c r="E10" s="1">
        <f t="shared" ref="E10:K13" si="1">E3-$D3</f>
        <v>-2.8214552776452564</v>
      </c>
      <c r="F10" s="1">
        <f t="shared" si="1"/>
        <v>-9.9237960811377945</v>
      </c>
      <c r="G10" s="1">
        <f t="shared" si="1"/>
        <v>-2.819238388340068</v>
      </c>
      <c r="H10" s="1">
        <f t="shared" si="1"/>
        <v>-9.5081379403446249</v>
      </c>
      <c r="I10" s="1">
        <f t="shared" si="1"/>
        <v>-26.924449125988261</v>
      </c>
      <c r="J10" s="1">
        <f t="shared" si="1"/>
        <v>-44.870249223921476</v>
      </c>
      <c r="K10" s="1">
        <f t="shared" si="1"/>
        <v>-43.094283246708386</v>
      </c>
    </row>
    <row r="11" spans="1:11" x14ac:dyDescent="0.25">
      <c r="D11" s="1">
        <v>90.308585984969781</v>
      </c>
      <c r="E11" s="1">
        <f t="shared" si="1"/>
        <v>-1.1222424267624831</v>
      </c>
      <c r="F11" s="1">
        <f t="shared" si="1"/>
        <v>-5.5549584004964174</v>
      </c>
      <c r="G11" s="1">
        <f t="shared" si="1"/>
        <v>-0.81390232855177658</v>
      </c>
      <c r="H11" s="1">
        <f t="shared" si="1"/>
        <v>-6.8937221488993288</v>
      </c>
      <c r="I11" s="1">
        <f t="shared" si="1"/>
        <v>-22.178079548612615</v>
      </c>
      <c r="J11" s="1">
        <f t="shared" si="1"/>
        <v>-31.287622572522928</v>
      </c>
      <c r="K11" s="1">
        <f t="shared" si="1"/>
        <v>-23.92643027795269</v>
      </c>
    </row>
    <row r="12" spans="1:11" x14ac:dyDescent="0.25">
      <c r="D12" s="1">
        <v>43.363417235814978</v>
      </c>
      <c r="E12" s="1">
        <f t="shared" si="1"/>
        <v>4.0638097936505062</v>
      </c>
      <c r="F12" s="1">
        <f t="shared" si="1"/>
        <v>1.3362214683643643</v>
      </c>
      <c r="G12" s="1">
        <f t="shared" si="1"/>
        <v>1.6830350557109028</v>
      </c>
      <c r="H12" s="1">
        <f t="shared" si="1"/>
        <v>-1.6877148073124317</v>
      </c>
      <c r="I12" s="1">
        <f t="shared" si="1"/>
        <v>-10.034550004895493</v>
      </c>
      <c r="J12" s="1">
        <f t="shared" si="1"/>
        <v>-14.892664613655064</v>
      </c>
      <c r="K12" s="1">
        <f t="shared" si="1"/>
        <v>-0.45384590337527442</v>
      </c>
    </row>
    <row r="13" spans="1:11" x14ac:dyDescent="0.25">
      <c r="D13" s="1">
        <v>-47.418363942358212</v>
      </c>
      <c r="E13" s="1">
        <f t="shared" si="1"/>
        <v>11.968838464266973</v>
      </c>
      <c r="F13" s="1">
        <f t="shared" si="1"/>
        <v>9.2903144213329583</v>
      </c>
      <c r="G13" s="1">
        <f t="shared" si="1"/>
        <v>7.466577225068022</v>
      </c>
      <c r="H13" s="1">
        <f t="shared" si="1"/>
        <v>4.1550516611998347</v>
      </c>
      <c r="I13" s="1">
        <f t="shared" si="1"/>
        <v>5.6865029830100369</v>
      </c>
      <c r="J13" s="1">
        <f t="shared" si="1"/>
        <v>2.5469879434048721</v>
      </c>
      <c r="K13" s="1">
        <f t="shared" si="1"/>
        <v>44.937044685711328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C2ABF-1788-4103-BF5F-9A9357B6E295}">
  <dimension ref="B1:L26"/>
  <sheetViews>
    <sheetView workbookViewId="0">
      <selection activeCell="D2" sqref="D2:K2"/>
    </sheetView>
  </sheetViews>
  <sheetFormatPr defaultRowHeight="15" x14ac:dyDescent="0.25"/>
  <cols>
    <col min="2" max="2" width="10.85546875" customWidth="1"/>
    <col min="3" max="3" width="12" customWidth="1"/>
    <col min="4" max="11" width="9.5703125" bestFit="1" customWidth="1"/>
  </cols>
  <sheetData>
    <row r="1" spans="2:12" s="3" customFormat="1" ht="82.5" customHeight="1" x14ac:dyDescent="0.25">
      <c r="B1" s="6" t="s">
        <v>0</v>
      </c>
      <c r="C1" s="6" t="s">
        <v>1</v>
      </c>
      <c r="D1" s="6" t="s">
        <v>2</v>
      </c>
      <c r="E1" s="6" t="s">
        <v>4</v>
      </c>
      <c r="F1" s="6" t="s">
        <v>3</v>
      </c>
      <c r="G1" s="6" t="s">
        <v>6</v>
      </c>
      <c r="H1" s="6" t="s">
        <v>5</v>
      </c>
      <c r="I1" s="6" t="s">
        <v>8</v>
      </c>
      <c r="J1" s="6" t="s">
        <v>7</v>
      </c>
      <c r="K1" s="6" t="s">
        <v>9</v>
      </c>
      <c r="L1" s="6"/>
    </row>
    <row r="2" spans="2:12" s="3" customFormat="1" ht="82.5" customHeight="1" x14ac:dyDescent="0.25">
      <c r="B2" s="6"/>
      <c r="C2" s="6"/>
      <c r="D2" s="6" t="s">
        <v>36</v>
      </c>
      <c r="E2" s="9" t="s">
        <v>37</v>
      </c>
      <c r="F2" s="9" t="s">
        <v>38</v>
      </c>
      <c r="G2" s="9" t="s">
        <v>39</v>
      </c>
      <c r="H2" s="9" t="s">
        <v>40</v>
      </c>
      <c r="I2" s="9" t="s">
        <v>41</v>
      </c>
      <c r="J2" s="9" t="s">
        <v>42</v>
      </c>
      <c r="K2" s="9" t="s">
        <v>43</v>
      </c>
      <c r="L2" s="6"/>
    </row>
    <row r="3" spans="2:12" ht="18.75" customHeight="1" x14ac:dyDescent="0.25">
      <c r="B3" s="7">
        <v>1</v>
      </c>
      <c r="C3" s="7" t="s">
        <v>15</v>
      </c>
      <c r="D3" s="8">
        <v>164.31972176476881</v>
      </c>
      <c r="E3" s="8">
        <v>156.42366576931343</v>
      </c>
      <c r="F3" s="8">
        <v>150.13453015442448</v>
      </c>
      <c r="G3" s="8">
        <v>158.32042138595196</v>
      </c>
      <c r="H3" s="8">
        <v>151.31744347187879</v>
      </c>
      <c r="I3" s="8">
        <v>128.67064252878117</v>
      </c>
      <c r="J3" s="8">
        <v>101.02119592202736</v>
      </c>
      <c r="K3" s="8">
        <v>103.38772359691663</v>
      </c>
      <c r="L3" s="7"/>
    </row>
    <row r="4" spans="2:12" s="12" customFormat="1" ht="18.75" customHeight="1" x14ac:dyDescent="0.2">
      <c r="B4" s="10"/>
      <c r="C4" s="10"/>
      <c r="D4" s="10"/>
      <c r="E4" s="11">
        <v>-4.8053002467707162E-2</v>
      </c>
      <c r="F4" s="11">
        <v>-8.6326774765667413E-2</v>
      </c>
      <c r="G4" s="11">
        <v>-3.6509922937948525E-2</v>
      </c>
      <c r="H4" s="11">
        <v>-7.9127923010382073E-2</v>
      </c>
      <c r="I4" s="11">
        <v>-0.21694948636184352</v>
      </c>
      <c r="J4" s="11">
        <v>-0.38521563427034144</v>
      </c>
      <c r="K4" s="11">
        <v>-0.37081366444302477</v>
      </c>
      <c r="L4" s="10"/>
    </row>
    <row r="5" spans="2:12" ht="18.75" customHeight="1" x14ac:dyDescent="0.25">
      <c r="B5" s="7">
        <v>2</v>
      </c>
      <c r="C5" s="7" t="s">
        <v>16</v>
      </c>
      <c r="D5" s="8">
        <v>126.58451348260053</v>
      </c>
      <c r="E5" s="8">
        <v>123.86472504351086</v>
      </c>
      <c r="F5" s="8">
        <v>115.69838999961196</v>
      </c>
      <c r="G5" s="8">
        <v>124.28640845546423</v>
      </c>
      <c r="H5" s="8">
        <v>116.05872318297905</v>
      </c>
      <c r="I5" s="8">
        <v>95.586340833906746</v>
      </c>
      <c r="J5" s="8">
        <v>82.204296418684962</v>
      </c>
      <c r="K5" s="8">
        <v>84.5201194558325</v>
      </c>
      <c r="L5" s="7"/>
    </row>
    <row r="6" spans="2:12" s="12" customFormat="1" ht="18.75" customHeight="1" x14ac:dyDescent="0.2">
      <c r="B6" s="10"/>
      <c r="C6" s="10"/>
      <c r="D6" s="10"/>
      <c r="E6" s="11">
        <v>-2.1485949301874974E-2</v>
      </c>
      <c r="F6" s="11">
        <v>-8.5998857075710977E-2</v>
      </c>
      <c r="G6" s="11">
        <v>-1.8154709165526639E-2</v>
      </c>
      <c r="H6" s="11">
        <v>-8.3152275187819757E-2</v>
      </c>
      <c r="I6" s="11">
        <v>-0.24488124017599189</v>
      </c>
      <c r="J6" s="11">
        <v>-0.35059752447534409</v>
      </c>
      <c r="K6" s="11">
        <v>-0.33230284550210731</v>
      </c>
      <c r="L6" s="10"/>
    </row>
    <row r="7" spans="2:12" ht="18.75" customHeight="1" x14ac:dyDescent="0.25">
      <c r="B7" s="7">
        <v>3</v>
      </c>
      <c r="C7" s="7" t="s">
        <v>17</v>
      </c>
      <c r="D7" s="8">
        <v>100</v>
      </c>
      <c r="E7" s="8">
        <v>98.459308355317347</v>
      </c>
      <c r="F7" s="8">
        <v>93.559899649736195</v>
      </c>
      <c r="G7" s="8">
        <v>98.636311134322455</v>
      </c>
      <c r="H7" s="8">
        <v>92.712676916348457</v>
      </c>
      <c r="I7" s="8">
        <v>75.945625553888959</v>
      </c>
      <c r="J7" s="8">
        <v>66.972651714696269</v>
      </c>
      <c r="K7" s="8">
        <v>71.227862714532236</v>
      </c>
      <c r="L7" s="7"/>
    </row>
    <row r="8" spans="2:12" s="12" customFormat="1" ht="18.75" customHeight="1" x14ac:dyDescent="0.2">
      <c r="B8" s="10"/>
      <c r="C8" s="10"/>
      <c r="D8" s="10"/>
      <c r="E8" s="11">
        <v>-1.5406916446826568E-2</v>
      </c>
      <c r="F8" s="11">
        <v>-6.4401003502637999E-2</v>
      </c>
      <c r="G8" s="11">
        <v>-1.3636888656775481E-2</v>
      </c>
      <c r="H8" s="11">
        <v>-7.2873230836515424E-2</v>
      </c>
      <c r="I8" s="11">
        <v>-0.24054374446111038</v>
      </c>
      <c r="J8" s="11">
        <v>-0.33027348285303726</v>
      </c>
      <c r="K8" s="11">
        <v>-0.28772137285467769</v>
      </c>
      <c r="L8" s="10"/>
    </row>
    <row r="9" spans="2:12" ht="18.75" customHeight="1" x14ac:dyDescent="0.25">
      <c r="B9" s="7">
        <v>4</v>
      </c>
      <c r="C9" s="7" t="s">
        <v>18</v>
      </c>
      <c r="D9" s="8">
        <v>79.557996259939941</v>
      </c>
      <c r="E9" s="8">
        <v>80.063473912613503</v>
      </c>
      <c r="F9" s="8">
        <v>74.92995583634702</v>
      </c>
      <c r="G9" s="8">
        <v>80.950530059739251</v>
      </c>
      <c r="H9" s="8">
        <v>73.938389836374057</v>
      </c>
      <c r="I9" s="8">
        <v>59.829229353126806</v>
      </c>
      <c r="J9" s="8">
        <v>55.141612819304015</v>
      </c>
      <c r="K9" s="8">
        <v>61.006860844502206</v>
      </c>
      <c r="L9" s="7"/>
    </row>
    <row r="10" spans="2:12" s="12" customFormat="1" ht="18.75" customHeight="1" x14ac:dyDescent="0.2">
      <c r="B10" s="10"/>
      <c r="C10" s="10"/>
      <c r="D10" s="10"/>
      <c r="E10" s="11">
        <v>6.3535744543139483E-3</v>
      </c>
      <c r="F10" s="13">
        <v>-5.8171907805115164E-2</v>
      </c>
      <c r="G10" s="11">
        <v>1.7503379487455728E-2</v>
      </c>
      <c r="H10" s="11">
        <v>-7.0635343871720102E-2</v>
      </c>
      <c r="I10" s="11">
        <v>-0.24797968569184814</v>
      </c>
      <c r="J10" s="11">
        <v>-0.30690043224392238</v>
      </c>
      <c r="K10" s="11">
        <v>-0.23317750933326153</v>
      </c>
      <c r="L10" s="10"/>
    </row>
    <row r="11" spans="2:12" ht="18.75" customHeight="1" x14ac:dyDescent="0.25">
      <c r="B11" s="7">
        <v>5</v>
      </c>
      <c r="C11" s="7" t="s">
        <v>19</v>
      </c>
      <c r="D11" s="8">
        <v>54.320343220051825</v>
      </c>
      <c r="E11" s="8">
        <v>56.208735650087156</v>
      </c>
      <c r="F11" s="8">
        <v>53.016146911006665</v>
      </c>
      <c r="G11" s="8">
        <v>57.6940222633663</v>
      </c>
      <c r="H11" s="8">
        <v>51.553121186695726</v>
      </c>
      <c r="I11" s="8">
        <v>41.419108716901313</v>
      </c>
      <c r="J11" s="8">
        <v>38.915495241634943</v>
      </c>
      <c r="K11" s="8">
        <v>48.388034324558134</v>
      </c>
      <c r="L11" s="7"/>
    </row>
    <row r="12" spans="2:12" s="12" customFormat="1" ht="18.75" customHeight="1" x14ac:dyDescent="0.2">
      <c r="B12" s="10"/>
      <c r="C12" s="10"/>
      <c r="D12" s="10"/>
      <c r="E12" s="11">
        <v>3.476400033750604E-2</v>
      </c>
      <c r="F12" s="11">
        <v>-2.4009353250252108E-2</v>
      </c>
      <c r="G12" s="11">
        <v>6.2107101010899335E-2</v>
      </c>
      <c r="H12" s="11">
        <v>-5.0942646333180908E-2</v>
      </c>
      <c r="I12" s="11">
        <v>-0.23750281641055881</v>
      </c>
      <c r="J12" s="11">
        <v>-0.28359261126189517</v>
      </c>
      <c r="K12" s="11">
        <v>-0.10920970936177432</v>
      </c>
      <c r="L12" s="10"/>
    </row>
    <row r="13" spans="2:12" x14ac:dyDescent="0.25">
      <c r="B13" s="7"/>
      <c r="C13" s="7"/>
      <c r="D13" s="7"/>
      <c r="E13" s="7"/>
      <c r="F13" s="7"/>
      <c r="G13" s="7"/>
      <c r="H13" s="7"/>
      <c r="I13" s="7"/>
      <c r="J13" s="7"/>
      <c r="K13" s="7"/>
      <c r="L13" s="7"/>
    </row>
    <row r="15" spans="2:12" x14ac:dyDescent="0.25">
      <c r="B15">
        <v>1</v>
      </c>
      <c r="C15" t="s">
        <v>15</v>
      </c>
      <c r="D15" s="1">
        <v>164.31972176476881</v>
      </c>
      <c r="E15" s="4">
        <f t="shared" ref="E15:K15" si="0">E3/$D3 - 1</f>
        <v>-4.8053002467707162E-2</v>
      </c>
      <c r="F15" s="4">
        <f t="shared" si="0"/>
        <v>-8.6326774765667413E-2</v>
      </c>
      <c r="G15" s="4">
        <f t="shared" si="0"/>
        <v>-3.6509922937948525E-2</v>
      </c>
      <c r="H15" s="4">
        <f t="shared" si="0"/>
        <v>-7.9127923010382073E-2</v>
      </c>
      <c r="I15" s="4">
        <f t="shared" si="0"/>
        <v>-0.21694948636184352</v>
      </c>
      <c r="J15" s="4">
        <f t="shared" si="0"/>
        <v>-0.38521563427034144</v>
      </c>
      <c r="K15" s="4">
        <f t="shared" si="0"/>
        <v>-0.37081366444302477</v>
      </c>
    </row>
    <row r="16" spans="2:12" x14ac:dyDescent="0.25">
      <c r="B16">
        <v>2</v>
      </c>
      <c r="C16" t="s">
        <v>16</v>
      </c>
      <c r="D16" s="1">
        <v>126.58451348260053</v>
      </c>
      <c r="E16" s="4">
        <f t="shared" ref="E16:K16" si="1">E5/$D5 - 1</f>
        <v>-2.1485949301874974E-2</v>
      </c>
      <c r="F16" s="4">
        <f t="shared" si="1"/>
        <v>-8.5998857075710977E-2</v>
      </c>
      <c r="G16" s="4">
        <f t="shared" si="1"/>
        <v>-1.8154709165526639E-2</v>
      </c>
      <c r="H16" s="4">
        <f t="shared" si="1"/>
        <v>-8.3152275187819757E-2</v>
      </c>
      <c r="I16" s="4">
        <f t="shared" si="1"/>
        <v>-0.24488124017599189</v>
      </c>
      <c r="J16" s="4">
        <f t="shared" si="1"/>
        <v>-0.35059752447534409</v>
      </c>
      <c r="K16" s="4">
        <f t="shared" si="1"/>
        <v>-0.33230284550210731</v>
      </c>
    </row>
    <row r="17" spans="2:11" x14ac:dyDescent="0.25">
      <c r="B17">
        <v>3</v>
      </c>
      <c r="C17" t="s">
        <v>17</v>
      </c>
      <c r="D17" s="1">
        <v>100</v>
      </c>
      <c r="E17" s="4">
        <f t="shared" ref="E17:K17" si="2">E7/$D7 - 1</f>
        <v>-1.5406916446826568E-2</v>
      </c>
      <c r="F17" s="4">
        <f t="shared" si="2"/>
        <v>-6.4401003502637999E-2</v>
      </c>
      <c r="G17" s="4">
        <f t="shared" si="2"/>
        <v>-1.3636888656775481E-2</v>
      </c>
      <c r="H17" s="4">
        <f t="shared" si="2"/>
        <v>-7.2873230836515424E-2</v>
      </c>
      <c r="I17" s="4">
        <f t="shared" si="2"/>
        <v>-0.24054374446111038</v>
      </c>
      <c r="J17" s="4">
        <f t="shared" si="2"/>
        <v>-0.33027348285303726</v>
      </c>
      <c r="K17" s="4">
        <f t="shared" si="2"/>
        <v>-0.28772137285467769</v>
      </c>
    </row>
    <row r="18" spans="2:11" x14ac:dyDescent="0.25">
      <c r="B18">
        <v>4</v>
      </c>
      <c r="C18" t="s">
        <v>18</v>
      </c>
      <c r="D18" s="1">
        <v>79.557996259939941</v>
      </c>
      <c r="E18" s="4">
        <f t="shared" ref="E18:K18" si="3">E9/$D9 - 1</f>
        <v>6.3535744543139483E-3</v>
      </c>
      <c r="F18" s="4">
        <f t="shared" si="3"/>
        <v>-5.8171907805115164E-2</v>
      </c>
      <c r="G18" s="4">
        <f t="shared" si="3"/>
        <v>1.7503379487455728E-2</v>
      </c>
      <c r="H18" s="4">
        <f t="shared" si="3"/>
        <v>-7.0635343871720102E-2</v>
      </c>
      <c r="I18" s="4">
        <f t="shared" si="3"/>
        <v>-0.24797968569184814</v>
      </c>
      <c r="J18" s="4">
        <f t="shared" si="3"/>
        <v>-0.30690043224392238</v>
      </c>
      <c r="K18" s="4">
        <f t="shared" si="3"/>
        <v>-0.23317750933326153</v>
      </c>
    </row>
    <row r="19" spans="2:11" x14ac:dyDescent="0.25">
      <c r="B19">
        <v>5</v>
      </c>
      <c r="C19" t="s">
        <v>19</v>
      </c>
      <c r="D19" s="1">
        <v>54.320343220051825</v>
      </c>
      <c r="E19" s="4">
        <f t="shared" ref="E19:K19" si="4">E11/$D11 - 1</f>
        <v>3.476400033750604E-2</v>
      </c>
      <c r="F19" s="4">
        <f t="shared" si="4"/>
        <v>-2.4009353250252108E-2</v>
      </c>
      <c r="G19" s="4">
        <f t="shared" si="4"/>
        <v>6.2107101010899335E-2</v>
      </c>
      <c r="H19" s="4">
        <f t="shared" si="4"/>
        <v>-5.0942646333180908E-2</v>
      </c>
      <c r="I19" s="4">
        <f>I11/$D11 - 1</f>
        <v>-0.23750281641055881</v>
      </c>
      <c r="J19" s="4">
        <f t="shared" si="4"/>
        <v>-0.28359261126189517</v>
      </c>
      <c r="K19" s="4">
        <f t="shared" si="4"/>
        <v>-0.10920970936177432</v>
      </c>
    </row>
    <row r="26" spans="2:11" x14ac:dyDescent="0.25">
      <c r="H26"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7401-061D-42CB-80C9-7035B468D11C}">
  <dimension ref="A1:AB23"/>
  <sheetViews>
    <sheetView topLeftCell="H7" zoomScale="130" zoomScaleNormal="130" workbookViewId="0">
      <selection activeCell="J20" sqref="J20"/>
    </sheetView>
  </sheetViews>
  <sheetFormatPr defaultRowHeight="15" x14ac:dyDescent="0.25"/>
  <cols>
    <col min="3" max="3" width="15.42578125" customWidth="1"/>
    <col min="4" max="4" width="10.7109375" customWidth="1"/>
    <col min="5" max="5" width="3.28515625" customWidth="1"/>
    <col min="6" max="7" width="12.42578125" customWidth="1"/>
    <col min="8" max="8" width="4.140625" customWidth="1"/>
    <col min="9" max="10" width="12.42578125" customWidth="1"/>
    <col min="11" max="11" width="2.42578125" customWidth="1"/>
    <col min="12" max="12" width="15.5703125" customWidth="1"/>
    <col min="13" max="14" width="12.42578125" customWidth="1"/>
  </cols>
  <sheetData>
    <row r="1" spans="1:28" s="3" customFormat="1" ht="82.5" customHeight="1" x14ac:dyDescent="0.25">
      <c r="B1" s="3" t="s">
        <v>0</v>
      </c>
      <c r="C1" s="3" t="s">
        <v>1</v>
      </c>
      <c r="D1" s="3" t="s">
        <v>2</v>
      </c>
      <c r="F1" s="3" t="s">
        <v>4</v>
      </c>
      <c r="G1" s="3" t="s">
        <v>3</v>
      </c>
      <c r="I1" s="3" t="s">
        <v>6</v>
      </c>
      <c r="J1" s="3" t="s">
        <v>5</v>
      </c>
      <c r="L1" s="3" t="s">
        <v>8</v>
      </c>
      <c r="M1" s="3" t="s">
        <v>7</v>
      </c>
      <c r="N1" s="3" t="s">
        <v>9</v>
      </c>
    </row>
    <row r="2" spans="1:28" s="3" customFormat="1" ht="82.5" customHeight="1" x14ac:dyDescent="0.25">
      <c r="A2" s="6"/>
      <c r="B2" s="6" t="s">
        <v>66</v>
      </c>
      <c r="C2" s="6"/>
      <c r="D2" s="6"/>
      <c r="E2" s="6"/>
      <c r="F2" s="6"/>
      <c r="G2" s="6"/>
      <c r="H2" s="6"/>
      <c r="I2" s="6"/>
      <c r="J2" s="6"/>
      <c r="K2" s="6"/>
      <c r="L2" s="6"/>
      <c r="M2" s="6"/>
      <c r="N2" s="6"/>
      <c r="O2" s="6"/>
      <c r="P2" s="6"/>
    </row>
    <row r="3" spans="1:28" s="3" customFormat="1" ht="42" customHeight="1" thickBot="1" x14ac:dyDescent="0.3">
      <c r="A3" s="6"/>
      <c r="B3" s="27"/>
      <c r="C3" s="27"/>
      <c r="D3" s="27"/>
      <c r="E3" s="27"/>
      <c r="F3" s="27"/>
      <c r="G3" s="27"/>
      <c r="H3" s="27"/>
      <c r="I3" s="27"/>
      <c r="J3" s="27"/>
      <c r="K3" s="27"/>
      <c r="L3" s="27"/>
      <c r="M3" s="27"/>
      <c r="N3" s="27"/>
      <c r="O3" s="6"/>
      <c r="P3" s="6"/>
    </row>
    <row r="4" spans="1:28" s="3" customFormat="1" ht="22.5" customHeight="1" x14ac:dyDescent="0.25">
      <c r="A4" s="6"/>
      <c r="B4" s="46"/>
      <c r="C4" s="46"/>
      <c r="D4" s="47" t="s">
        <v>36</v>
      </c>
      <c r="E4" s="56"/>
      <c r="F4" s="48" t="s">
        <v>65</v>
      </c>
      <c r="G4" s="48"/>
      <c r="H4" s="48"/>
      <c r="I4" s="48"/>
      <c r="J4" s="48"/>
      <c r="K4" s="48"/>
      <c r="L4" s="48"/>
      <c r="M4" s="48"/>
      <c r="N4" s="48"/>
      <c r="O4" s="6"/>
      <c r="P4" s="6"/>
    </row>
    <row r="5" spans="1:28" s="3" customFormat="1" ht="67.5" customHeight="1" x14ac:dyDescent="0.25">
      <c r="A5" s="6"/>
      <c r="B5" s="34" t="s">
        <v>44</v>
      </c>
      <c r="C5" s="35" t="s">
        <v>45</v>
      </c>
      <c r="D5" s="49"/>
      <c r="E5" s="35"/>
      <c r="F5" s="34" t="s">
        <v>51</v>
      </c>
      <c r="G5" s="34" t="s">
        <v>38</v>
      </c>
      <c r="H5" s="34"/>
      <c r="I5" s="34" t="s">
        <v>50</v>
      </c>
      <c r="J5" s="34" t="s">
        <v>49</v>
      </c>
      <c r="K5" s="34"/>
      <c r="L5" s="34" t="s">
        <v>54</v>
      </c>
      <c r="M5" s="34" t="s">
        <v>55</v>
      </c>
      <c r="N5" s="34" t="s">
        <v>52</v>
      </c>
      <c r="O5" s="6"/>
      <c r="P5" s="6"/>
    </row>
    <row r="6" spans="1:28" s="3" customFormat="1" ht="27" customHeight="1" x14ac:dyDescent="0.25">
      <c r="A6" s="6"/>
      <c r="B6" s="36"/>
      <c r="C6" s="37" t="s">
        <v>63</v>
      </c>
      <c r="D6" s="37"/>
      <c r="E6" s="37"/>
      <c r="F6" s="37"/>
      <c r="G6" s="37"/>
      <c r="H6" s="37"/>
      <c r="I6" s="37"/>
      <c r="J6" s="37"/>
      <c r="K6" s="37"/>
      <c r="L6" s="37"/>
      <c r="M6" s="37"/>
      <c r="N6" s="37"/>
      <c r="O6" s="6"/>
      <c r="P6" s="6"/>
    </row>
    <row r="7" spans="1:28" ht="19.5" customHeight="1" x14ac:dyDescent="0.25">
      <c r="A7" s="7"/>
      <c r="B7" s="38">
        <v>1</v>
      </c>
      <c r="C7" s="38" t="s">
        <v>15</v>
      </c>
      <c r="D7" s="39">
        <v>164.31972176476881</v>
      </c>
      <c r="E7" s="39"/>
      <c r="F7" s="50">
        <v>-7.8960559954553844</v>
      </c>
      <c r="G7" s="50">
        <v>-14.185191610344333</v>
      </c>
      <c r="H7" s="50"/>
      <c r="I7" s="50">
        <v>-5.9993003788168551</v>
      </c>
      <c r="J7" s="50">
        <v>-13.002278292890026</v>
      </c>
      <c r="K7" s="50"/>
      <c r="L7" s="50">
        <v>-35.649079235987642</v>
      </c>
      <c r="M7" s="50">
        <v>-63.298525842741455</v>
      </c>
      <c r="N7" s="50">
        <v>-60.931998167852186</v>
      </c>
      <c r="O7" s="7"/>
      <c r="P7" s="7"/>
      <c r="R7" s="4">
        <f>F7/$D7</f>
        <v>-4.8053002467707127E-2</v>
      </c>
      <c r="S7" s="4">
        <f t="shared" ref="S7:Z7" si="0">G7/$D7</f>
        <v>-8.6326774765667399E-2</v>
      </c>
      <c r="T7" s="4"/>
      <c r="U7" s="4">
        <f t="shared" si="0"/>
        <v>-3.6509922937948538E-2</v>
      </c>
      <c r="V7" s="4">
        <f t="shared" si="0"/>
        <v>-7.9127923010382045E-2</v>
      </c>
      <c r="W7" s="4"/>
      <c r="X7" s="4">
        <f t="shared" si="0"/>
        <v>-0.21694948636184358</v>
      </c>
      <c r="Y7" s="4">
        <f t="shared" si="0"/>
        <v>-0.3852156342703415</v>
      </c>
      <c r="Z7" s="4">
        <f t="shared" si="0"/>
        <v>-0.37081366444302483</v>
      </c>
      <c r="AA7" s="4"/>
      <c r="AB7" s="4"/>
    </row>
    <row r="8" spans="1:28" ht="19.5" customHeight="1" x14ac:dyDescent="0.25">
      <c r="A8" s="7"/>
      <c r="B8" s="38">
        <v>2</v>
      </c>
      <c r="C8" s="38" t="s">
        <v>16</v>
      </c>
      <c r="D8" s="39">
        <v>126.58451348260053</v>
      </c>
      <c r="E8" s="39"/>
      <c r="F8" s="50">
        <v>-2.7197884390896689</v>
      </c>
      <c r="G8" s="50">
        <v>-10.886123482988566</v>
      </c>
      <c r="H8" s="50"/>
      <c r="I8" s="50">
        <v>-2.2981050271363017</v>
      </c>
      <c r="J8" s="50">
        <v>-10.525790299621477</v>
      </c>
      <c r="K8" s="50"/>
      <c r="L8" s="50">
        <v>-30.998172648693782</v>
      </c>
      <c r="M8" s="50">
        <v>-44.380217063915566</v>
      </c>
      <c r="N8" s="50">
        <v>-42.064394026768028</v>
      </c>
      <c r="O8" s="7"/>
      <c r="P8" s="7"/>
      <c r="R8" s="4">
        <f t="shared" ref="R8:R17" si="1">F8/$D8</f>
        <v>-2.1485949301875012E-2</v>
      </c>
      <c r="S8" s="4">
        <f t="shared" ref="S8:S17" si="2">G8/$D8</f>
        <v>-8.5998857075710936E-2</v>
      </c>
      <c r="T8" s="4"/>
      <c r="U8" s="4">
        <f t="shared" ref="U8:U17" si="3">I8/$D8</f>
        <v>-1.8154709165526667E-2</v>
      </c>
      <c r="V8" s="4">
        <f t="shared" ref="V8:V17" si="4">J8/$D8</f>
        <v>-8.315227518781973E-2</v>
      </c>
      <c r="W8" s="4"/>
      <c r="X8" s="4">
        <f t="shared" ref="X8:X17" si="5">L8/$D8</f>
        <v>-0.24488124017599189</v>
      </c>
      <c r="Y8" s="4">
        <f t="shared" ref="Y8:Y17" si="6">M8/$D8</f>
        <v>-0.35059752447534415</v>
      </c>
      <c r="Z8" s="4">
        <f t="shared" ref="Z8:Z17" si="7">N8/$D8</f>
        <v>-0.33230284550210737</v>
      </c>
    </row>
    <row r="9" spans="1:28" ht="19.5" customHeight="1" x14ac:dyDescent="0.25">
      <c r="A9" s="7"/>
      <c r="B9" s="38">
        <v>3</v>
      </c>
      <c r="C9" s="38" t="s">
        <v>17</v>
      </c>
      <c r="D9" s="39">
        <v>100</v>
      </c>
      <c r="E9" s="39"/>
      <c r="F9" s="50">
        <v>-1.5406916446826528</v>
      </c>
      <c r="G9" s="50">
        <v>-6.4401003502638048</v>
      </c>
      <c r="H9" s="50"/>
      <c r="I9" s="50">
        <v>-1.3636888656775454</v>
      </c>
      <c r="J9" s="50">
        <v>-7.2873230836515432</v>
      </c>
      <c r="K9" s="50"/>
      <c r="L9" s="50">
        <v>-24.054374446111041</v>
      </c>
      <c r="M9" s="50">
        <v>-33.027348285303731</v>
      </c>
      <c r="N9" s="50">
        <v>-28.772137285467764</v>
      </c>
      <c r="O9" s="7"/>
      <c r="P9" s="7"/>
      <c r="R9" s="4">
        <f t="shared" si="1"/>
        <v>-1.5406916446826529E-2</v>
      </c>
      <c r="S9" s="4">
        <f t="shared" si="2"/>
        <v>-6.4401003502638055E-2</v>
      </c>
      <c r="T9" s="4"/>
      <c r="U9" s="4">
        <f t="shared" si="3"/>
        <v>-1.3636888656775455E-2</v>
      </c>
      <c r="V9" s="4">
        <f t="shared" si="4"/>
        <v>-7.2873230836515437E-2</v>
      </c>
      <c r="W9" s="4"/>
      <c r="X9" s="4">
        <f t="shared" si="5"/>
        <v>-0.2405437444611104</v>
      </c>
      <c r="Y9" s="4">
        <f t="shared" si="6"/>
        <v>-0.33027348285303731</v>
      </c>
      <c r="Z9" s="4">
        <f t="shared" si="7"/>
        <v>-0.28772137285467764</v>
      </c>
    </row>
    <row r="10" spans="1:28" ht="19.5" customHeight="1" x14ac:dyDescent="0.25">
      <c r="A10" s="7"/>
      <c r="B10" s="38">
        <v>4</v>
      </c>
      <c r="C10" s="38" t="s">
        <v>18</v>
      </c>
      <c r="D10" s="39">
        <v>79.557996259939941</v>
      </c>
      <c r="E10" s="39"/>
      <c r="F10" s="50">
        <v>0.50547765267356226</v>
      </c>
      <c r="G10" s="50">
        <v>-4.6280404235929211</v>
      </c>
      <c r="H10" s="50"/>
      <c r="I10" s="50">
        <v>1.3925337997993097</v>
      </c>
      <c r="J10" s="50">
        <v>-5.6196064235658838</v>
      </c>
      <c r="K10" s="50"/>
      <c r="L10" s="50">
        <v>-19.728766906813135</v>
      </c>
      <c r="M10" s="50">
        <v>-24.416383440635926</v>
      </c>
      <c r="N10" s="50">
        <v>-18.551135415437734</v>
      </c>
      <c r="O10" s="7"/>
      <c r="P10" s="7"/>
      <c r="R10" s="4">
        <f t="shared" si="1"/>
        <v>6.3535744543139891E-3</v>
      </c>
      <c r="S10" s="4">
        <f t="shared" si="2"/>
        <v>-5.8171907805115136E-2</v>
      </c>
      <c r="T10" s="4"/>
      <c r="U10" s="4">
        <f t="shared" si="3"/>
        <v>1.7503379487455697E-2</v>
      </c>
      <c r="V10" s="4">
        <f t="shared" si="4"/>
        <v>-7.0635343871720158E-2</v>
      </c>
      <c r="W10" s="4"/>
      <c r="X10" s="4">
        <f t="shared" si="5"/>
        <v>-0.24797968569184811</v>
      </c>
      <c r="Y10" s="4">
        <f t="shared" si="6"/>
        <v>-0.30690043224392233</v>
      </c>
      <c r="Z10" s="4">
        <f t="shared" si="7"/>
        <v>-0.23317750933326156</v>
      </c>
    </row>
    <row r="11" spans="1:28" ht="19.5" customHeight="1" x14ac:dyDescent="0.25">
      <c r="A11" s="7"/>
      <c r="B11" s="38">
        <v>5</v>
      </c>
      <c r="C11" s="38" t="s">
        <v>19</v>
      </c>
      <c r="D11" s="39">
        <v>54.320343220051825</v>
      </c>
      <c r="E11" s="39"/>
      <c r="F11" s="50">
        <v>1.8883924300353314</v>
      </c>
      <c r="G11" s="50">
        <v>-1.3041963090451603</v>
      </c>
      <c r="H11" s="50"/>
      <c r="I11" s="50">
        <v>3.3736790433144748</v>
      </c>
      <c r="J11" s="50">
        <v>-2.7672220333560986</v>
      </c>
      <c r="K11" s="50"/>
      <c r="L11" s="50">
        <v>-12.901234503150512</v>
      </c>
      <c r="M11" s="50">
        <v>-15.404847978416882</v>
      </c>
      <c r="N11" s="50">
        <v>-5.9323088954936907</v>
      </c>
      <c r="O11" s="7"/>
      <c r="P11" s="7"/>
      <c r="R11" s="4">
        <f t="shared" si="1"/>
        <v>3.4764000337506144E-2</v>
      </c>
      <c r="S11" s="4">
        <f t="shared" si="2"/>
        <v>-2.4009353250252087E-2</v>
      </c>
      <c r="T11" s="4"/>
      <c r="U11" s="4">
        <f t="shared" si="3"/>
        <v>6.2107101010899245E-2</v>
      </c>
      <c r="V11" s="4">
        <f t="shared" si="4"/>
        <v>-5.0942646333180852E-2</v>
      </c>
      <c r="W11" s="4"/>
      <c r="X11" s="4">
        <f t="shared" si="5"/>
        <v>-0.23750281641055881</v>
      </c>
      <c r="Y11" s="4">
        <f t="shared" si="6"/>
        <v>-0.28359261126189522</v>
      </c>
      <c r="Z11" s="4">
        <f t="shared" si="7"/>
        <v>-0.10920970936177436</v>
      </c>
    </row>
    <row r="12" spans="1:28" ht="24" customHeight="1" x14ac:dyDescent="0.25">
      <c r="A12" s="7"/>
      <c r="B12" s="38"/>
      <c r="C12" s="40" t="s">
        <v>64</v>
      </c>
      <c r="D12" s="40"/>
      <c r="E12" s="40"/>
      <c r="F12" s="40"/>
      <c r="G12" s="40"/>
      <c r="H12" s="40"/>
      <c r="I12" s="40"/>
      <c r="J12" s="40"/>
      <c r="K12" s="40"/>
      <c r="L12" s="40"/>
      <c r="M12" s="40"/>
      <c r="N12" s="40"/>
      <c r="O12" s="7"/>
      <c r="P12" s="7"/>
      <c r="R12" s="4"/>
      <c r="S12" s="4"/>
      <c r="T12" s="4"/>
      <c r="U12" s="4"/>
      <c r="V12" s="4"/>
      <c r="W12" s="4"/>
      <c r="X12" s="4"/>
      <c r="Y12" s="4"/>
      <c r="Z12" s="4"/>
    </row>
    <row r="13" spans="1:28" ht="19.5" customHeight="1" x14ac:dyDescent="0.25">
      <c r="A13" s="7"/>
      <c r="B13" s="38">
        <v>1</v>
      </c>
      <c r="C13" s="38" t="s">
        <v>15</v>
      </c>
      <c r="D13" s="39">
        <v>174.1693642639305</v>
      </c>
      <c r="E13" s="39"/>
      <c r="F13" s="51">
        <v>-8.1277921211282376</v>
      </c>
      <c r="G13" s="51">
        <v>-15.122200118533868</v>
      </c>
      <c r="H13" s="51"/>
      <c r="I13" s="51">
        <v>-5.156154615149859</v>
      </c>
      <c r="J13" s="51">
        <v>-11.90138823097729</v>
      </c>
      <c r="K13" s="51"/>
      <c r="L13" s="51">
        <v>-34.769056082038361</v>
      </c>
      <c r="M13" s="51">
        <v>-62.540779537521601</v>
      </c>
      <c r="N13" s="51">
        <v>-65.85681941743303</v>
      </c>
      <c r="O13" s="7"/>
      <c r="P13" s="7"/>
      <c r="R13" s="4">
        <f t="shared" si="1"/>
        <v>-4.6666026229570716E-2</v>
      </c>
      <c r="S13" s="4">
        <f t="shared" si="2"/>
        <v>-8.6824684596185267E-2</v>
      </c>
      <c r="T13" s="4"/>
      <c r="U13" s="4">
        <f t="shared" si="3"/>
        <v>-2.960425696528577E-2</v>
      </c>
      <c r="V13" s="4">
        <f t="shared" si="4"/>
        <v>-6.8332271184858434E-2</v>
      </c>
      <c r="W13" s="4"/>
      <c r="X13" s="4">
        <f t="shared" si="5"/>
        <v>-0.1996278520564069</v>
      </c>
      <c r="Y13" s="4">
        <f t="shared" si="6"/>
        <v>-0.35908025387719372</v>
      </c>
      <c r="Z13" s="4">
        <f t="shared" si="7"/>
        <v>-0.378119422412519</v>
      </c>
    </row>
    <row r="14" spans="1:28" ht="19.5" customHeight="1" x14ac:dyDescent="0.25">
      <c r="A14" s="7"/>
      <c r="B14" s="38">
        <v>2</v>
      </c>
      <c r="C14" s="38" t="s">
        <v>16</v>
      </c>
      <c r="D14" s="39">
        <v>128.64429192248119</v>
      </c>
      <c r="E14" s="39"/>
      <c r="F14" s="51">
        <v>-2.8214552776452564</v>
      </c>
      <c r="G14" s="51">
        <v>-9.9237960811377945</v>
      </c>
      <c r="H14" s="51"/>
      <c r="I14" s="51">
        <v>-2.819238388340068</v>
      </c>
      <c r="J14" s="51">
        <v>-9.5081379403446249</v>
      </c>
      <c r="K14" s="51"/>
      <c r="L14" s="51">
        <v>-26.924449125988261</v>
      </c>
      <c r="M14" s="51">
        <v>-44.870249223921476</v>
      </c>
      <c r="N14" s="51">
        <v>-43.094283246708386</v>
      </c>
      <c r="O14" s="7"/>
      <c r="P14" s="7"/>
      <c r="R14" s="4">
        <f t="shared" si="1"/>
        <v>-2.1932222840834761E-2</v>
      </c>
      <c r="S14" s="4">
        <f t="shared" si="2"/>
        <v>-7.7141363466928653E-2</v>
      </c>
      <c r="T14" s="4"/>
      <c r="U14" s="4">
        <f t="shared" si="3"/>
        <v>-2.1914990134493429E-2</v>
      </c>
      <c r="V14" s="4">
        <f t="shared" si="4"/>
        <v>-7.391029790947945E-2</v>
      </c>
      <c r="W14" s="4"/>
      <c r="X14" s="4">
        <f t="shared" si="5"/>
        <v>-0.20929377218083228</v>
      </c>
      <c r="Y14" s="4">
        <f t="shared" si="6"/>
        <v>-0.34879316099745417</v>
      </c>
      <c r="Z14" s="4">
        <f t="shared" si="7"/>
        <v>-0.33498791592460436</v>
      </c>
    </row>
    <row r="15" spans="1:28" ht="19.5" customHeight="1" x14ac:dyDescent="0.25">
      <c r="A15" s="7"/>
      <c r="B15" s="38">
        <v>3</v>
      </c>
      <c r="C15" s="38" t="s">
        <v>17</v>
      </c>
      <c r="D15" s="39">
        <v>90.308585984969781</v>
      </c>
      <c r="E15" s="39"/>
      <c r="F15" s="51">
        <v>-1.1222424267624831</v>
      </c>
      <c r="G15" s="51">
        <v>-5.5549584004964174</v>
      </c>
      <c r="H15" s="51"/>
      <c r="I15" s="51">
        <v>-0.81390232855177658</v>
      </c>
      <c r="J15" s="51">
        <v>-6.8937221488993288</v>
      </c>
      <c r="K15" s="51"/>
      <c r="L15" s="51">
        <v>-22.178079548612615</v>
      </c>
      <c r="M15" s="51">
        <v>-31.287622572522928</v>
      </c>
      <c r="N15" s="51">
        <v>-23.92643027795269</v>
      </c>
      <c r="O15" s="7"/>
      <c r="P15" s="7"/>
      <c r="R15" s="4">
        <f t="shared" si="1"/>
        <v>-1.242675227966984E-2</v>
      </c>
      <c r="S15" s="4">
        <f t="shared" si="2"/>
        <v>-6.1510855694506601E-2</v>
      </c>
      <c r="T15" s="4"/>
      <c r="U15" s="4">
        <f t="shared" si="3"/>
        <v>-9.0124578928434968E-3</v>
      </c>
      <c r="V15" s="4">
        <f t="shared" si="4"/>
        <v>-7.6335179802800399E-2</v>
      </c>
      <c r="W15" s="4"/>
      <c r="X15" s="4">
        <f t="shared" si="5"/>
        <v>-0.24558107412183103</v>
      </c>
      <c r="Y15" s="4">
        <f t="shared" si="6"/>
        <v>-0.34645235811498792</v>
      </c>
      <c r="Z15" s="4">
        <f t="shared" si="7"/>
        <v>-0.2649408139546644</v>
      </c>
    </row>
    <row r="16" spans="1:28" ht="19.5" customHeight="1" x14ac:dyDescent="0.25">
      <c r="A16" s="7"/>
      <c r="B16" s="38">
        <v>4</v>
      </c>
      <c r="C16" s="38" t="s">
        <v>18</v>
      </c>
      <c r="D16" s="39">
        <v>43.363417235814978</v>
      </c>
      <c r="E16" s="39"/>
      <c r="F16" s="51">
        <v>4.0638097936505062</v>
      </c>
      <c r="G16" s="51">
        <v>1.3362214683643643</v>
      </c>
      <c r="H16" s="51"/>
      <c r="I16" s="51">
        <v>1.6830350557109028</v>
      </c>
      <c r="J16" s="51">
        <v>-1.6877148073124317</v>
      </c>
      <c r="K16" s="51"/>
      <c r="L16" s="51">
        <v>-10.034550004895493</v>
      </c>
      <c r="M16" s="51">
        <v>-14.892664613655064</v>
      </c>
      <c r="N16" s="51">
        <v>-0.45384590337527442</v>
      </c>
      <c r="O16" s="7"/>
      <c r="P16" s="7"/>
      <c r="R16" s="4">
        <f t="shared" si="1"/>
        <v>9.3715164825481048E-2</v>
      </c>
      <c r="S16" s="4">
        <f t="shared" si="2"/>
        <v>3.0814487269253864E-2</v>
      </c>
      <c r="T16" s="4"/>
      <c r="U16" s="4">
        <f t="shared" si="3"/>
        <v>3.8812325296190914E-2</v>
      </c>
      <c r="V16" s="4">
        <f t="shared" si="4"/>
        <v>-3.8920244641570914E-2</v>
      </c>
      <c r="W16" s="4"/>
      <c r="X16" s="4">
        <f t="shared" si="5"/>
        <v>-0.23140588644862833</v>
      </c>
      <c r="Y16" s="4">
        <f t="shared" si="6"/>
        <v>-0.34343844565263698</v>
      </c>
      <c r="Z16" s="4">
        <f t="shared" si="7"/>
        <v>-1.0466100974173945E-2</v>
      </c>
    </row>
    <row r="17" spans="1:26" ht="19.5" customHeight="1" thickBot="1" x14ac:dyDescent="0.3">
      <c r="A17" s="7"/>
      <c r="B17" s="43">
        <v>5</v>
      </c>
      <c r="C17" s="43" t="s">
        <v>19</v>
      </c>
      <c r="D17" s="52">
        <v>-47.418363942358212</v>
      </c>
      <c r="E17" s="52"/>
      <c r="F17" s="53">
        <v>11.968838464266973</v>
      </c>
      <c r="G17" s="53">
        <v>9.2903144213329583</v>
      </c>
      <c r="H17" s="53"/>
      <c r="I17" s="53">
        <v>7.466577225068022</v>
      </c>
      <c r="J17" s="53">
        <v>4.1550516611998347</v>
      </c>
      <c r="K17" s="53"/>
      <c r="L17" s="53">
        <v>5.6865029830100369</v>
      </c>
      <c r="M17" s="53">
        <v>2.5469879434048721</v>
      </c>
      <c r="N17" s="53">
        <v>44.937044685711328</v>
      </c>
      <c r="O17" s="7"/>
      <c r="P17" s="7"/>
      <c r="R17" s="4">
        <f t="shared" si="1"/>
        <v>-0.25240935091763816</v>
      </c>
      <c r="S17" s="4">
        <f t="shared" si="2"/>
        <v>-0.19592228936085329</v>
      </c>
      <c r="T17" s="4"/>
      <c r="U17" s="4">
        <f t="shared" si="3"/>
        <v>-0.15746172166851638</v>
      </c>
      <c r="V17" s="4">
        <f t="shared" si="4"/>
        <v>-8.7625369492939864E-2</v>
      </c>
      <c r="W17" s="4"/>
      <c r="X17" s="4">
        <f t="shared" si="5"/>
        <v>-0.11992195660572669</v>
      </c>
      <c r="Y17" s="4">
        <f t="shared" si="6"/>
        <v>-5.371311305681048E-2</v>
      </c>
      <c r="Z17" s="4">
        <f t="shared" si="7"/>
        <v>-0.94767176573904621</v>
      </c>
    </row>
    <row r="18" spans="1:26" x14ac:dyDescent="0.25">
      <c r="A18" s="7"/>
      <c r="B18" s="7"/>
      <c r="C18" s="7"/>
      <c r="D18" s="7"/>
      <c r="E18" s="7"/>
      <c r="F18" s="7"/>
      <c r="G18" s="7"/>
      <c r="H18" s="7"/>
      <c r="I18" s="7"/>
      <c r="J18" s="7"/>
      <c r="K18" s="7"/>
      <c r="L18" s="7"/>
      <c r="M18" s="7"/>
      <c r="N18" s="7"/>
      <c r="O18" s="7"/>
      <c r="P18" s="7"/>
    </row>
    <row r="19" spans="1:26" x14ac:dyDescent="0.25">
      <c r="A19" s="7"/>
      <c r="B19" s="7"/>
      <c r="C19" s="7"/>
      <c r="D19" s="7"/>
      <c r="E19" s="7"/>
      <c r="F19" s="7"/>
      <c r="G19" s="7"/>
      <c r="H19" s="7"/>
      <c r="I19" s="7"/>
      <c r="J19" s="7"/>
      <c r="K19" s="7"/>
      <c r="L19" s="7"/>
      <c r="M19" s="7"/>
      <c r="N19" s="7"/>
      <c r="O19" s="7"/>
      <c r="P19" s="7"/>
    </row>
    <row r="20" spans="1:26" x14ac:dyDescent="0.25">
      <c r="A20" s="7"/>
      <c r="B20" s="7"/>
      <c r="C20" s="7"/>
      <c r="D20" s="7"/>
      <c r="E20" s="7"/>
      <c r="F20" s="7"/>
      <c r="G20" s="7"/>
      <c r="H20" s="7"/>
      <c r="I20" s="24"/>
      <c r="J20" s="24"/>
      <c r="K20" s="24"/>
      <c r="L20" s="7"/>
      <c r="M20" s="22"/>
      <c r="N20" s="7"/>
      <c r="O20" s="7"/>
      <c r="P20" s="7"/>
    </row>
    <row r="21" spans="1:26" x14ac:dyDescent="0.25">
      <c r="A21" s="7"/>
      <c r="B21" s="7"/>
      <c r="C21" s="7"/>
      <c r="D21" s="7"/>
      <c r="E21" s="7"/>
      <c r="F21" s="7"/>
      <c r="G21" s="7"/>
      <c r="H21" s="7"/>
      <c r="I21" s="7"/>
      <c r="J21" s="7"/>
      <c r="K21" s="7"/>
      <c r="L21" s="7"/>
      <c r="M21" s="24"/>
      <c r="N21" s="7"/>
      <c r="O21" s="7"/>
      <c r="P21" s="7"/>
    </row>
    <row r="22" spans="1:26" x14ac:dyDescent="0.25">
      <c r="A22" s="7"/>
      <c r="B22" s="7"/>
      <c r="C22" s="7"/>
      <c r="D22" s="7"/>
      <c r="E22" s="7"/>
      <c r="F22" s="7"/>
      <c r="G22" s="7"/>
      <c r="H22" s="7"/>
      <c r="I22" s="7"/>
      <c r="J22" s="7"/>
      <c r="K22" s="7"/>
      <c r="L22" s="7"/>
      <c r="M22" s="7"/>
      <c r="N22" s="7"/>
      <c r="O22" s="7"/>
      <c r="P22" s="7"/>
    </row>
    <row r="23" spans="1:26" x14ac:dyDescent="0.25">
      <c r="A23" s="7"/>
      <c r="B23" s="7"/>
      <c r="C23" s="7"/>
      <c r="D23" s="7"/>
      <c r="E23" s="7"/>
      <c r="F23" s="7"/>
      <c r="G23" s="7"/>
      <c r="H23" s="7"/>
      <c r="I23" s="7"/>
      <c r="J23" s="7"/>
      <c r="K23" s="7"/>
      <c r="L23" s="7"/>
      <c r="M23" s="7"/>
      <c r="N23" s="7"/>
      <c r="O23" s="7"/>
      <c r="P23" s="7"/>
    </row>
  </sheetData>
  <mergeCells count="5">
    <mergeCell ref="B3:N3"/>
    <mergeCell ref="C6:N6"/>
    <mergeCell ref="C12:N12"/>
    <mergeCell ref="F4:N4"/>
    <mergeCell ref="D4:D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2655D-398E-489A-9375-DC45A39AF391}">
  <dimension ref="A1:N17"/>
  <sheetViews>
    <sheetView zoomScale="160" zoomScaleNormal="160" workbookViewId="0">
      <selection activeCell="J20" sqref="J20"/>
    </sheetView>
  </sheetViews>
  <sheetFormatPr defaultRowHeight="15" x14ac:dyDescent="0.25"/>
  <cols>
    <col min="3" max="3" width="15.42578125" customWidth="1"/>
    <col min="4" max="5" width="12.42578125" customWidth="1"/>
    <col min="6" max="6" width="4.140625" customWidth="1"/>
    <col min="7" max="8" width="12.42578125" customWidth="1"/>
    <col min="9" max="9" width="2.42578125" customWidth="1"/>
    <col min="10" max="10" width="15.5703125" customWidth="1"/>
    <col min="11" max="12" width="12.42578125" customWidth="1"/>
  </cols>
  <sheetData>
    <row r="1" spans="1:14" s="3" customFormat="1" ht="82.5" customHeight="1" x14ac:dyDescent="0.25">
      <c r="B1" s="3" t="s">
        <v>0</v>
      </c>
      <c r="C1" s="3" t="s">
        <v>1</v>
      </c>
      <c r="D1" s="3" t="s">
        <v>4</v>
      </c>
      <c r="E1" s="3" t="s">
        <v>3</v>
      </c>
      <c r="G1" s="3" t="s">
        <v>6</v>
      </c>
      <c r="H1" s="3" t="s">
        <v>5</v>
      </c>
      <c r="J1" s="3" t="s">
        <v>8</v>
      </c>
      <c r="K1" s="3" t="s">
        <v>7</v>
      </c>
      <c r="L1" s="3" t="s">
        <v>9</v>
      </c>
    </row>
    <row r="2" spans="1:14" s="3" customFormat="1" ht="39" customHeight="1" x14ac:dyDescent="0.25">
      <c r="A2" s="6"/>
      <c r="B2" s="32" t="s">
        <v>67</v>
      </c>
      <c r="C2" s="6"/>
      <c r="D2" s="6"/>
      <c r="E2" s="6"/>
      <c r="F2" s="6"/>
      <c r="G2" s="6"/>
      <c r="H2" s="6"/>
      <c r="I2" s="6"/>
      <c r="J2" s="6"/>
      <c r="K2" s="6"/>
      <c r="L2" s="6"/>
      <c r="M2" s="6"/>
      <c r="N2" s="6"/>
    </row>
    <row r="3" spans="1:14" s="3" customFormat="1" ht="57" customHeight="1" x14ac:dyDescent="0.25">
      <c r="A3" s="6"/>
      <c r="B3" s="32"/>
      <c r="C3" s="6"/>
      <c r="D3" s="6"/>
      <c r="E3" s="6"/>
      <c r="F3" s="6"/>
      <c r="G3" s="6"/>
      <c r="H3" s="6"/>
      <c r="I3" s="6"/>
      <c r="J3" s="6"/>
      <c r="K3" s="6"/>
      <c r="L3" s="6"/>
      <c r="M3" s="6"/>
      <c r="N3" s="6"/>
    </row>
    <row r="4" spans="1:14" s="3" customFormat="1" ht="42" customHeight="1" thickBot="1" x14ac:dyDescent="0.3">
      <c r="A4" s="6"/>
      <c r="B4" s="33" t="s">
        <v>68</v>
      </c>
      <c r="C4" s="33"/>
      <c r="D4" s="33"/>
      <c r="E4" s="33"/>
      <c r="F4" s="33"/>
      <c r="G4" s="33"/>
      <c r="H4" s="33"/>
      <c r="I4" s="33"/>
      <c r="J4" s="33"/>
      <c r="K4" s="33"/>
      <c r="L4" s="33"/>
      <c r="M4" s="6"/>
      <c r="N4" s="6"/>
    </row>
    <row r="5" spans="1:14" s="3" customFormat="1" ht="67.5" customHeight="1" x14ac:dyDescent="0.25">
      <c r="A5" s="6"/>
      <c r="B5" s="34" t="s">
        <v>44</v>
      </c>
      <c r="C5" s="35" t="s">
        <v>45</v>
      </c>
      <c r="D5" s="34" t="s">
        <v>51</v>
      </c>
      <c r="E5" s="34" t="s">
        <v>38</v>
      </c>
      <c r="F5" s="34"/>
      <c r="G5" s="34" t="s">
        <v>50</v>
      </c>
      <c r="H5" s="34" t="s">
        <v>49</v>
      </c>
      <c r="I5" s="34"/>
      <c r="J5" s="34" t="s">
        <v>54</v>
      </c>
      <c r="K5" s="34" t="s">
        <v>55</v>
      </c>
      <c r="L5" s="34" t="s">
        <v>52</v>
      </c>
      <c r="M5" s="6"/>
      <c r="N5" s="6"/>
    </row>
    <row r="6" spans="1:14" ht="19.5" customHeight="1" x14ac:dyDescent="0.25">
      <c r="A6" s="7"/>
      <c r="B6" s="38">
        <v>1</v>
      </c>
      <c r="C6" s="38" t="s">
        <v>15</v>
      </c>
      <c r="D6" s="54">
        <f>D13/100</f>
        <v>-4.3581244710760414E-2</v>
      </c>
      <c r="E6" s="54">
        <f t="shared" ref="E6:L6" si="0">E13/100</f>
        <v>-7.9497189772702481E-2</v>
      </c>
      <c r="F6" s="54"/>
      <c r="G6" s="54">
        <f t="shared" si="0"/>
        <v>-3.4627867271164181E-2</v>
      </c>
      <c r="H6" s="54">
        <f t="shared" si="0"/>
        <v>-7.4955338930574822E-2</v>
      </c>
      <c r="I6" s="54"/>
      <c r="J6" s="54">
        <f t="shared" si="0"/>
        <v>-0.20884027538198568</v>
      </c>
      <c r="K6" s="54">
        <f t="shared" si="0"/>
        <v>-0.38503769810127975</v>
      </c>
      <c r="L6" s="54">
        <f t="shared" si="0"/>
        <v>-0.37082972611172105</v>
      </c>
      <c r="M6" s="7"/>
      <c r="N6" s="7"/>
    </row>
    <row r="7" spans="1:14" ht="19.5" customHeight="1" x14ac:dyDescent="0.25">
      <c r="A7" s="7"/>
      <c r="B7" s="38">
        <v>2</v>
      </c>
      <c r="C7" s="38" t="s">
        <v>16</v>
      </c>
      <c r="D7" s="54">
        <f t="shared" ref="D7:L7" si="1">D14/100</f>
        <v>-2.9899787257090193E-2</v>
      </c>
      <c r="E7" s="54">
        <f t="shared" si="1"/>
        <v>-7.6138389980236143E-2</v>
      </c>
      <c r="F7" s="54"/>
      <c r="G7" s="54">
        <f t="shared" si="1"/>
        <v>-2.0455270796086333E-2</v>
      </c>
      <c r="H7" s="54">
        <f t="shared" si="1"/>
        <v>-7.6160305084200908E-2</v>
      </c>
      <c r="I7" s="54"/>
      <c r="J7" s="54">
        <f t="shared" si="1"/>
        <v>-0.22450956208420114</v>
      </c>
      <c r="K7" s="54">
        <f t="shared" si="1"/>
        <v>-0.35753720611146123</v>
      </c>
      <c r="L7" s="54">
        <f t="shared" si="1"/>
        <v>-0.33235433060913799</v>
      </c>
      <c r="M7" s="7"/>
      <c r="N7" s="7"/>
    </row>
    <row r="8" spans="1:14" ht="19.5" customHeight="1" x14ac:dyDescent="0.25">
      <c r="A8" s="7"/>
      <c r="B8" s="38">
        <v>3</v>
      </c>
      <c r="C8" s="38" t="s">
        <v>17</v>
      </c>
      <c r="D8" s="54">
        <f t="shared" ref="D8:L8" si="2">D15/100</f>
        <v>-1.4676129678262928E-2</v>
      </c>
      <c r="E8" s="54">
        <f t="shared" si="2"/>
        <v>-6.4014837502711308E-2</v>
      </c>
      <c r="F8" s="54"/>
      <c r="G8" s="54">
        <f t="shared" si="2"/>
        <v>-4.0916157096317907E-3</v>
      </c>
      <c r="H8" s="54">
        <f t="shared" si="2"/>
        <v>-7.1628335264046994E-2</v>
      </c>
      <c r="I8" s="54"/>
      <c r="J8" s="54">
        <f t="shared" si="2"/>
        <v>-0.23280125331584967</v>
      </c>
      <c r="K8" s="54">
        <f t="shared" si="2"/>
        <v>-0.33125241278103784</v>
      </c>
      <c r="L8" s="54">
        <f t="shared" si="2"/>
        <v>-0.28807126255982585</v>
      </c>
      <c r="M8" s="7"/>
      <c r="N8" s="7"/>
    </row>
    <row r="9" spans="1:14" ht="19.5" customHeight="1" x14ac:dyDescent="0.25">
      <c r="A9" s="7"/>
      <c r="B9" s="38">
        <v>4</v>
      </c>
      <c r="C9" s="38" t="s">
        <v>18</v>
      </c>
      <c r="D9" s="54">
        <f t="shared" ref="D9:L9" si="3">D16/100</f>
        <v>7.0385028690087559E-3</v>
      </c>
      <c r="E9" s="54">
        <f t="shared" si="3"/>
        <v>-5.663003683422884E-2</v>
      </c>
      <c r="F9" s="54"/>
      <c r="G9" s="54">
        <f t="shared" si="3"/>
        <v>2.4696423139556112E-2</v>
      </c>
      <c r="H9" s="54">
        <f t="shared" si="3"/>
        <v>-6.7590959312248677E-2</v>
      </c>
      <c r="I9" s="54"/>
      <c r="J9" s="54">
        <f t="shared" si="3"/>
        <v>-0.23487009653036295</v>
      </c>
      <c r="K9" s="54">
        <f t="shared" si="3"/>
        <v>-0.30814368920297608</v>
      </c>
      <c r="L9" s="54">
        <f t="shared" si="3"/>
        <v>-0.23336600143338859</v>
      </c>
      <c r="M9" s="7"/>
      <c r="N9" s="7"/>
    </row>
    <row r="10" spans="1:14" ht="19.5" customHeight="1" thickBot="1" x14ac:dyDescent="0.3">
      <c r="A10" s="7"/>
      <c r="B10" s="43">
        <v>5</v>
      </c>
      <c r="C10" s="43" t="s">
        <v>19</v>
      </c>
      <c r="D10" s="55">
        <f t="shared" ref="D10:L10" si="4">D17/100</f>
        <v>3.1984194636242691E-2</v>
      </c>
      <c r="E10" s="55">
        <f t="shared" si="4"/>
        <v>-4.5624441352075884E-2</v>
      </c>
      <c r="F10" s="55"/>
      <c r="G10" s="55">
        <f t="shared" si="4"/>
        <v>6.0221610872080777E-2</v>
      </c>
      <c r="H10" s="55">
        <f t="shared" si="4"/>
        <v>-6.7423911502853429E-2</v>
      </c>
      <c r="I10" s="55"/>
      <c r="J10" s="55">
        <f t="shared" si="4"/>
        <v>-0.24625271532490112</v>
      </c>
      <c r="K10" s="55">
        <f t="shared" si="4"/>
        <v>-0.29371752513499039</v>
      </c>
      <c r="L10" s="55">
        <f t="shared" si="4"/>
        <v>-0.11003558922700896</v>
      </c>
      <c r="M10" s="7"/>
      <c r="N10" s="7"/>
    </row>
    <row r="11" spans="1:14" x14ac:dyDescent="0.25">
      <c r="A11" s="7"/>
      <c r="B11" s="7"/>
      <c r="C11" s="7"/>
      <c r="D11" s="7"/>
      <c r="E11" s="7"/>
      <c r="F11" s="7"/>
      <c r="G11" s="7"/>
      <c r="H11" s="7"/>
      <c r="I11" s="7"/>
      <c r="J11" s="7"/>
      <c r="K11" s="7"/>
      <c r="L11" s="7"/>
      <c r="M11" s="7"/>
      <c r="N11" s="7"/>
    </row>
    <row r="12" spans="1:14" x14ac:dyDescent="0.25">
      <c r="A12" s="7"/>
      <c r="B12" s="7"/>
      <c r="C12" s="7"/>
      <c r="D12" s="7"/>
      <c r="E12" s="7"/>
      <c r="F12" s="7"/>
      <c r="G12" s="7"/>
      <c r="H12" s="7"/>
      <c r="I12" s="7"/>
      <c r="J12" s="7"/>
      <c r="K12" s="7"/>
      <c r="L12" s="7"/>
      <c r="M12" s="7"/>
      <c r="N12" s="7"/>
    </row>
    <row r="13" spans="1:14" x14ac:dyDescent="0.25">
      <c r="A13" s="7"/>
      <c r="B13" s="7"/>
      <c r="C13" s="7"/>
      <c r="D13">
        <v>-4.3581244710760414</v>
      </c>
      <c r="E13">
        <v>-7.9497189772702477</v>
      </c>
      <c r="G13">
        <v>-3.4627867271164181</v>
      </c>
      <c r="H13">
        <v>-7.4955338930574822</v>
      </c>
      <c r="J13">
        <v>-20.88402753819857</v>
      </c>
      <c r="K13">
        <v>-38.503769810127977</v>
      </c>
      <c r="L13">
        <v>-37.082972611172103</v>
      </c>
      <c r="M13" s="7"/>
      <c r="N13" s="7"/>
    </row>
    <row r="14" spans="1:14" x14ac:dyDescent="0.25">
      <c r="A14" s="7"/>
      <c r="B14" s="7"/>
      <c r="C14" s="7"/>
      <c r="D14">
        <v>-2.9899787257090193</v>
      </c>
      <c r="E14">
        <v>-7.6138389980236143</v>
      </c>
      <c r="G14">
        <v>-2.0455270796086333</v>
      </c>
      <c r="H14">
        <v>-7.6160305084200903</v>
      </c>
      <c r="J14">
        <v>-22.450956208420113</v>
      </c>
      <c r="K14">
        <v>-35.753720611146122</v>
      </c>
      <c r="L14">
        <v>-33.235433060913799</v>
      </c>
      <c r="M14" s="7"/>
      <c r="N14" s="7"/>
    </row>
    <row r="15" spans="1:14" x14ac:dyDescent="0.25">
      <c r="A15" s="7"/>
      <c r="B15" s="7"/>
      <c r="C15" s="7"/>
      <c r="D15">
        <v>-1.4676129678262928</v>
      </c>
      <c r="E15">
        <v>-6.4014837502711313</v>
      </c>
      <c r="G15">
        <v>-0.40916157096317907</v>
      </c>
      <c r="H15">
        <v>-7.1628335264046994</v>
      </c>
      <c r="J15">
        <v>-23.280125331584966</v>
      </c>
      <c r="K15">
        <v>-33.125241278103786</v>
      </c>
      <c r="L15">
        <v>-28.807126255982585</v>
      </c>
      <c r="M15" s="7"/>
      <c r="N15" s="7"/>
    </row>
    <row r="16" spans="1:14" x14ac:dyDescent="0.25">
      <c r="A16" s="7"/>
      <c r="B16" s="7"/>
      <c r="C16" s="7"/>
      <c r="D16">
        <v>0.70385028690087559</v>
      </c>
      <c r="E16">
        <v>-5.6630036834228843</v>
      </c>
      <c r="G16">
        <v>2.4696423139556112</v>
      </c>
      <c r="H16">
        <v>-6.7590959312248682</v>
      </c>
      <c r="J16">
        <v>-23.487009653036296</v>
      </c>
      <c r="K16">
        <v>-30.814368920297607</v>
      </c>
      <c r="L16">
        <v>-23.33660014333886</v>
      </c>
      <c r="M16" s="7"/>
      <c r="N16" s="7"/>
    </row>
    <row r="17" spans="4:12" x14ac:dyDescent="0.25">
      <c r="D17">
        <v>3.1984194636242691</v>
      </c>
      <c r="E17">
        <v>-4.5624441352075884</v>
      </c>
      <c r="G17">
        <v>6.0221610872080777</v>
      </c>
      <c r="H17">
        <v>-6.7423911502853429</v>
      </c>
      <c r="J17">
        <v>-24.62527153249011</v>
      </c>
      <c r="K17">
        <v>-29.37175251349904</v>
      </c>
      <c r="L17">
        <v>-11.003558922700895</v>
      </c>
    </row>
  </sheetData>
  <mergeCells count="1">
    <mergeCell ref="B4:L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DCA3-BC76-4585-8A20-3E946F45DBEF}">
  <dimension ref="A1:O22"/>
  <sheetViews>
    <sheetView workbookViewId="0">
      <selection activeCell="J20" sqref="J20"/>
    </sheetView>
  </sheetViews>
  <sheetFormatPr defaultRowHeight="15" x14ac:dyDescent="0.25"/>
  <cols>
    <col min="3" max="3" width="15.42578125" customWidth="1"/>
    <col min="4" max="4" width="10.7109375" customWidth="1"/>
    <col min="5" max="6" width="12.42578125" customWidth="1"/>
    <col min="7" max="7" width="4.140625" customWidth="1"/>
    <col min="8" max="9" width="12.42578125" customWidth="1"/>
    <col min="10" max="10" width="2.42578125" customWidth="1"/>
    <col min="11" max="11" width="15.5703125" customWidth="1"/>
    <col min="12" max="13" width="12.42578125" customWidth="1"/>
  </cols>
  <sheetData>
    <row r="1" spans="1:15" s="3" customFormat="1" ht="82.5" customHeight="1" x14ac:dyDescent="0.25">
      <c r="B1" s="3" t="s">
        <v>0</v>
      </c>
      <c r="C1" s="3" t="s">
        <v>1</v>
      </c>
      <c r="D1" s="3" t="s">
        <v>2</v>
      </c>
      <c r="E1" s="3" t="s">
        <v>4</v>
      </c>
      <c r="F1" s="3" t="s">
        <v>3</v>
      </c>
      <c r="H1" s="3" t="s">
        <v>6</v>
      </c>
      <c r="I1" s="3" t="s">
        <v>5</v>
      </c>
      <c r="K1" s="3" t="s">
        <v>8</v>
      </c>
      <c r="L1" s="3" t="s">
        <v>7</v>
      </c>
      <c r="M1" s="3" t="s">
        <v>9</v>
      </c>
    </row>
    <row r="2" spans="1:15" s="3" customFormat="1" ht="82.5" customHeight="1" x14ac:dyDescent="0.25">
      <c r="A2" s="6"/>
      <c r="B2" s="6"/>
      <c r="C2" s="6"/>
      <c r="D2" s="6"/>
      <c r="E2" s="6"/>
      <c r="F2" s="6"/>
      <c r="G2" s="6"/>
      <c r="H2" s="6"/>
      <c r="I2" s="6"/>
      <c r="J2" s="6"/>
      <c r="K2" s="6"/>
      <c r="L2" s="6"/>
      <c r="M2" s="6"/>
      <c r="N2" s="6"/>
      <c r="O2" s="6"/>
    </row>
    <row r="3" spans="1:15" s="3" customFormat="1" ht="42" customHeight="1" thickBot="1" x14ac:dyDescent="0.3">
      <c r="A3" s="6"/>
      <c r="B3" s="27" t="s">
        <v>56</v>
      </c>
      <c r="C3" s="27"/>
      <c r="D3" s="27"/>
      <c r="E3" s="27"/>
      <c r="F3" s="27"/>
      <c r="G3" s="27"/>
      <c r="H3" s="27"/>
      <c r="I3" s="27"/>
      <c r="J3" s="27"/>
      <c r="K3" s="27"/>
      <c r="L3" s="27"/>
      <c r="M3" s="27"/>
      <c r="N3" s="6"/>
      <c r="O3" s="6"/>
    </row>
    <row r="4" spans="1:15" s="3" customFormat="1" ht="67.5" customHeight="1" x14ac:dyDescent="0.25">
      <c r="A4" s="6"/>
      <c r="B4" s="15" t="s">
        <v>44</v>
      </c>
      <c r="C4" s="21" t="s">
        <v>45</v>
      </c>
      <c r="D4" s="15" t="s">
        <v>36</v>
      </c>
      <c r="E4" s="15" t="s">
        <v>51</v>
      </c>
      <c r="F4" s="15" t="s">
        <v>38</v>
      </c>
      <c r="G4" s="15"/>
      <c r="H4" s="15" t="s">
        <v>50</v>
      </c>
      <c r="I4" s="15" t="s">
        <v>49</v>
      </c>
      <c r="J4" s="15"/>
      <c r="K4" s="15" t="s">
        <v>54</v>
      </c>
      <c r="L4" s="15" t="s">
        <v>55</v>
      </c>
      <c r="M4" s="15" t="s">
        <v>52</v>
      </c>
      <c r="N4" s="6"/>
      <c r="O4" s="6"/>
    </row>
    <row r="5" spans="1:15" s="3" customFormat="1" ht="27" customHeight="1" x14ac:dyDescent="0.25">
      <c r="A5" s="6"/>
      <c r="B5" s="14"/>
      <c r="C5" s="25" t="s">
        <v>46</v>
      </c>
      <c r="D5" s="25"/>
      <c r="E5" s="25"/>
      <c r="F5" s="25"/>
      <c r="G5" s="25"/>
      <c r="H5" s="25"/>
      <c r="I5" s="25"/>
      <c r="J5" s="25"/>
      <c r="K5" s="25"/>
      <c r="L5" s="25"/>
      <c r="M5" s="25"/>
      <c r="N5" s="6"/>
      <c r="O5" s="6"/>
    </row>
    <row r="6" spans="1:15" ht="19.5" customHeight="1" x14ac:dyDescent="0.25">
      <c r="A6" s="7"/>
      <c r="B6" s="16">
        <v>1</v>
      </c>
      <c r="C6" s="16" t="s">
        <v>15</v>
      </c>
      <c r="D6" s="17">
        <v>164.31972176476881</v>
      </c>
      <c r="E6" s="17">
        <v>156.42366576931343</v>
      </c>
      <c r="F6" s="17">
        <v>150.13453015442448</v>
      </c>
      <c r="G6" s="17"/>
      <c r="H6" s="17">
        <v>158.32042138595196</v>
      </c>
      <c r="I6" s="17">
        <v>151.31744347187879</v>
      </c>
      <c r="J6" s="17"/>
      <c r="K6" s="17">
        <v>128.67064252878117</v>
      </c>
      <c r="L6" s="17">
        <v>101.02119592202736</v>
      </c>
      <c r="M6" s="17">
        <v>103.38772359691663</v>
      </c>
      <c r="N6" s="7"/>
      <c r="O6" s="7"/>
    </row>
    <row r="7" spans="1:15" ht="19.5" customHeight="1" x14ac:dyDescent="0.25">
      <c r="A7" s="7"/>
      <c r="B7" s="16">
        <v>2</v>
      </c>
      <c r="C7" s="16" t="s">
        <v>16</v>
      </c>
      <c r="D7" s="17">
        <v>126.58451348260053</v>
      </c>
      <c r="E7" s="17">
        <v>123.86472504351086</v>
      </c>
      <c r="F7" s="17">
        <v>115.69838999961196</v>
      </c>
      <c r="G7" s="17"/>
      <c r="H7" s="17">
        <v>124.28640845546423</v>
      </c>
      <c r="I7" s="17">
        <v>116.05872318297905</v>
      </c>
      <c r="J7" s="17"/>
      <c r="K7" s="17">
        <v>95.586340833906746</v>
      </c>
      <c r="L7" s="17">
        <v>82.204296418684962</v>
      </c>
      <c r="M7" s="17">
        <v>84.5201194558325</v>
      </c>
      <c r="N7" s="7"/>
      <c r="O7" s="7"/>
    </row>
    <row r="8" spans="1:15" ht="19.5" customHeight="1" x14ac:dyDescent="0.25">
      <c r="A8" s="7"/>
      <c r="B8" s="16">
        <v>3</v>
      </c>
      <c r="C8" s="16" t="s">
        <v>17</v>
      </c>
      <c r="D8" s="17">
        <v>100</v>
      </c>
      <c r="E8" s="17">
        <v>98.459308355317347</v>
      </c>
      <c r="F8" s="17">
        <v>93.559899649736195</v>
      </c>
      <c r="G8" s="17"/>
      <c r="H8" s="17">
        <v>98.636311134322455</v>
      </c>
      <c r="I8" s="17">
        <v>92.712676916348457</v>
      </c>
      <c r="J8" s="17"/>
      <c r="K8" s="17">
        <v>75.945625553888959</v>
      </c>
      <c r="L8" s="17">
        <v>66.972651714696269</v>
      </c>
      <c r="M8" s="17">
        <v>71.227862714532236</v>
      </c>
      <c r="N8" s="7"/>
      <c r="O8" s="7"/>
    </row>
    <row r="9" spans="1:15" ht="19.5" customHeight="1" x14ac:dyDescent="0.25">
      <c r="A9" s="7"/>
      <c r="B9" s="16">
        <v>4</v>
      </c>
      <c r="C9" s="16" t="s">
        <v>18</v>
      </c>
      <c r="D9" s="17">
        <v>79.557996259939941</v>
      </c>
      <c r="E9" s="17">
        <v>80.063473912613503</v>
      </c>
      <c r="F9" s="17">
        <v>74.92995583634702</v>
      </c>
      <c r="G9" s="17"/>
      <c r="H9" s="17">
        <v>80.950530059739251</v>
      </c>
      <c r="I9" s="17">
        <v>73.938389836374057</v>
      </c>
      <c r="J9" s="17"/>
      <c r="K9" s="17">
        <v>59.829229353126806</v>
      </c>
      <c r="L9" s="17">
        <v>55.141612819304015</v>
      </c>
      <c r="M9" s="17">
        <v>61.006860844502206</v>
      </c>
      <c r="N9" s="7"/>
      <c r="O9" s="7"/>
    </row>
    <row r="10" spans="1:15" ht="19.5" customHeight="1" x14ac:dyDescent="0.25">
      <c r="A10" s="7"/>
      <c r="B10" s="16">
        <v>5</v>
      </c>
      <c r="C10" s="16" t="s">
        <v>19</v>
      </c>
      <c r="D10" s="17">
        <v>54.320343220051825</v>
      </c>
      <c r="E10" s="17">
        <v>56.208735650087156</v>
      </c>
      <c r="F10" s="17">
        <v>53.016146911006665</v>
      </c>
      <c r="G10" s="17"/>
      <c r="H10" s="17">
        <v>57.6940222633663</v>
      </c>
      <c r="I10" s="17">
        <v>51.553121186695726</v>
      </c>
      <c r="J10" s="17"/>
      <c r="K10" s="17">
        <v>41.419108716901313</v>
      </c>
      <c r="L10" s="17">
        <v>38.915495241634943</v>
      </c>
      <c r="M10" s="17">
        <v>48.388034324558134</v>
      </c>
      <c r="N10" s="7"/>
      <c r="O10" s="7"/>
    </row>
    <row r="11" spans="1:15" ht="24" customHeight="1" x14ac:dyDescent="0.25">
      <c r="A11" s="7"/>
      <c r="B11" s="16"/>
      <c r="C11" s="26" t="s">
        <v>61</v>
      </c>
      <c r="D11" s="26"/>
      <c r="E11" s="26"/>
      <c r="F11" s="26"/>
      <c r="G11" s="26"/>
      <c r="H11" s="26"/>
      <c r="I11" s="26"/>
      <c r="J11" s="26"/>
      <c r="K11" s="26"/>
      <c r="L11" s="26"/>
      <c r="M11" s="26"/>
      <c r="N11" s="7"/>
      <c r="O11" s="7"/>
    </row>
    <row r="12" spans="1:15" ht="19.5" customHeight="1" x14ac:dyDescent="0.25">
      <c r="A12" s="7"/>
      <c r="B12" s="16">
        <v>1</v>
      </c>
      <c r="C12" s="16" t="s">
        <v>15</v>
      </c>
      <c r="D12" s="18" t="s">
        <v>47</v>
      </c>
      <c r="E12" s="22">
        <f>E6-$D6</f>
        <v>-7.8960559954553844</v>
      </c>
      <c r="F12" s="22">
        <f t="shared" ref="F12:M12" si="0">F6-$D6</f>
        <v>-14.185191610344333</v>
      </c>
      <c r="G12" s="22"/>
      <c r="H12" s="22">
        <f t="shared" si="0"/>
        <v>-5.9993003788168551</v>
      </c>
      <c r="I12" s="22">
        <f t="shared" si="0"/>
        <v>-13.002278292890026</v>
      </c>
      <c r="J12" s="22"/>
      <c r="K12" s="22">
        <f t="shared" si="0"/>
        <v>-35.649079235987642</v>
      </c>
      <c r="L12" s="22">
        <f t="shared" si="0"/>
        <v>-63.298525842741455</v>
      </c>
      <c r="M12" s="22">
        <f t="shared" si="0"/>
        <v>-60.931998167852186</v>
      </c>
      <c r="N12" s="7"/>
      <c r="O12" s="7"/>
    </row>
    <row r="13" spans="1:15" ht="19.5" customHeight="1" x14ac:dyDescent="0.25">
      <c r="A13" s="7"/>
      <c r="B13" s="16">
        <v>2</v>
      </c>
      <c r="C13" s="16" t="s">
        <v>16</v>
      </c>
      <c r="D13" s="18" t="s">
        <v>47</v>
      </c>
      <c r="E13" s="22">
        <f t="shared" ref="E13:F13" si="1">E7-$D7</f>
        <v>-2.7197884390896689</v>
      </c>
      <c r="F13" s="22">
        <f t="shared" si="1"/>
        <v>-10.886123482988566</v>
      </c>
      <c r="G13" s="22"/>
      <c r="H13" s="22">
        <f t="shared" ref="H13:M13" si="2">H7-$D7</f>
        <v>-2.2981050271363017</v>
      </c>
      <c r="I13" s="22">
        <f t="shared" si="2"/>
        <v>-10.525790299621477</v>
      </c>
      <c r="J13" s="22"/>
      <c r="K13" s="22">
        <f t="shared" ref="K13:M13" si="3">K7-$D7</f>
        <v>-30.998172648693782</v>
      </c>
      <c r="L13" s="22">
        <f t="shared" si="3"/>
        <v>-44.380217063915566</v>
      </c>
      <c r="M13" s="22">
        <f t="shared" si="3"/>
        <v>-42.064394026768028</v>
      </c>
      <c r="N13" s="7"/>
      <c r="O13" s="7"/>
    </row>
    <row r="14" spans="1:15" ht="19.5" customHeight="1" x14ac:dyDescent="0.25">
      <c r="A14" s="7"/>
      <c r="B14" s="16">
        <v>3</v>
      </c>
      <c r="C14" s="16" t="s">
        <v>17</v>
      </c>
      <c r="D14" s="18" t="s">
        <v>47</v>
      </c>
      <c r="E14" s="22">
        <f t="shared" ref="E14:F14" si="4">E8-$D8</f>
        <v>-1.5406916446826528</v>
      </c>
      <c r="F14" s="22">
        <f t="shared" si="4"/>
        <v>-6.4401003502638048</v>
      </c>
      <c r="G14" s="22"/>
      <c r="H14" s="22">
        <f t="shared" ref="H14:M14" si="5">H8-$D8</f>
        <v>-1.3636888656775454</v>
      </c>
      <c r="I14" s="22">
        <f t="shared" si="5"/>
        <v>-7.2873230836515432</v>
      </c>
      <c r="J14" s="22"/>
      <c r="K14" s="22">
        <f t="shared" ref="K14:M14" si="6">K8-$D8</f>
        <v>-24.054374446111041</v>
      </c>
      <c r="L14" s="22">
        <f t="shared" si="6"/>
        <v>-33.027348285303731</v>
      </c>
      <c r="M14" s="22">
        <f t="shared" si="6"/>
        <v>-28.772137285467764</v>
      </c>
      <c r="N14" s="7"/>
      <c r="O14" s="7"/>
    </row>
    <row r="15" spans="1:15" ht="19.5" customHeight="1" x14ac:dyDescent="0.25">
      <c r="A15" s="7"/>
      <c r="B15" s="16">
        <v>4</v>
      </c>
      <c r="C15" s="16" t="s">
        <v>18</v>
      </c>
      <c r="D15" s="18" t="s">
        <v>47</v>
      </c>
      <c r="E15" s="22">
        <f t="shared" ref="E15:F15" si="7">E9-$D9</f>
        <v>0.50547765267356226</v>
      </c>
      <c r="F15" s="22">
        <f t="shared" si="7"/>
        <v>-4.6280404235929211</v>
      </c>
      <c r="G15" s="22"/>
      <c r="H15" s="22">
        <f t="shared" ref="H15:M15" si="8">H9-$D9</f>
        <v>1.3925337997993097</v>
      </c>
      <c r="I15" s="22">
        <f t="shared" si="8"/>
        <v>-5.6196064235658838</v>
      </c>
      <c r="J15" s="22"/>
      <c r="K15" s="22">
        <f t="shared" ref="K15:M15" si="9">K9-$D9</f>
        <v>-19.728766906813135</v>
      </c>
      <c r="L15" s="22">
        <f t="shared" si="9"/>
        <v>-24.416383440635926</v>
      </c>
      <c r="M15" s="22">
        <f t="shared" si="9"/>
        <v>-18.551135415437734</v>
      </c>
      <c r="N15" s="7"/>
      <c r="O15" s="7"/>
    </row>
    <row r="16" spans="1:15" ht="19.5" customHeight="1" thickBot="1" x14ac:dyDescent="0.3">
      <c r="A16" s="7"/>
      <c r="B16" s="19">
        <v>5</v>
      </c>
      <c r="C16" s="19" t="s">
        <v>19</v>
      </c>
      <c r="D16" s="20" t="s">
        <v>47</v>
      </c>
      <c r="E16" s="23">
        <f t="shared" ref="E16:F16" si="10">E10-$D10</f>
        <v>1.8883924300353314</v>
      </c>
      <c r="F16" s="23">
        <f t="shared" si="10"/>
        <v>-1.3041963090451603</v>
      </c>
      <c r="G16" s="23"/>
      <c r="H16" s="23">
        <f t="shared" ref="H16:M16" si="11">H10-$D10</f>
        <v>3.3736790433144748</v>
      </c>
      <c r="I16" s="23">
        <f t="shared" si="11"/>
        <v>-2.7672220333560986</v>
      </c>
      <c r="J16" s="23"/>
      <c r="K16" s="23">
        <f t="shared" ref="K16:M16" si="12">K10-$D10</f>
        <v>-12.901234503150512</v>
      </c>
      <c r="L16" s="23">
        <f t="shared" si="12"/>
        <v>-15.404847978416882</v>
      </c>
      <c r="M16" s="23">
        <f t="shared" si="12"/>
        <v>-5.9323088954936907</v>
      </c>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24"/>
      <c r="I19" s="24"/>
      <c r="J19" s="24"/>
      <c r="K19" s="7"/>
      <c r="L19" s="22"/>
      <c r="M19" s="7"/>
      <c r="N19" s="7"/>
      <c r="O19" s="7"/>
    </row>
    <row r="20" spans="1:15" x14ac:dyDescent="0.25">
      <c r="A20" s="7"/>
      <c r="B20" s="7"/>
      <c r="C20" s="7"/>
      <c r="D20" s="7"/>
      <c r="E20" s="7"/>
      <c r="F20" s="7"/>
      <c r="G20" s="7"/>
      <c r="H20" s="7"/>
      <c r="I20" s="7"/>
      <c r="J20" s="7"/>
      <c r="K20" s="7"/>
      <c r="L20" s="24"/>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sheetData>
  <mergeCells count="3">
    <mergeCell ref="B3:M3"/>
    <mergeCell ref="C5:M5"/>
    <mergeCell ref="C11:M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BD01-F7A6-43C9-90DB-9753DA8D66B6}">
  <dimension ref="A1:O20"/>
  <sheetViews>
    <sheetView workbookViewId="0">
      <selection activeCell="J20" sqref="J20"/>
    </sheetView>
  </sheetViews>
  <sheetFormatPr defaultRowHeight="15" x14ac:dyDescent="0.25"/>
  <cols>
    <col min="3" max="3" width="15.42578125" customWidth="1"/>
    <col min="4" max="4" width="10.7109375" customWidth="1"/>
    <col min="5" max="6" width="12.42578125" customWidth="1"/>
    <col min="7" max="7" width="4.140625" customWidth="1"/>
    <col min="8" max="9" width="12.42578125" customWidth="1"/>
    <col min="10" max="10" width="2.42578125" customWidth="1"/>
    <col min="11" max="11" width="15.28515625" customWidth="1"/>
    <col min="12" max="13" width="12.42578125" customWidth="1"/>
  </cols>
  <sheetData>
    <row r="1" spans="1:15" s="3" customFormat="1" ht="82.5" customHeight="1" x14ac:dyDescent="0.25">
      <c r="B1" s="3" t="s">
        <v>0</v>
      </c>
      <c r="C1" s="3" t="s">
        <v>1</v>
      </c>
      <c r="D1" s="3" t="s">
        <v>2</v>
      </c>
      <c r="E1" s="3" t="s">
        <v>4</v>
      </c>
      <c r="F1" s="3" t="s">
        <v>3</v>
      </c>
      <c r="H1" s="3" t="s">
        <v>6</v>
      </c>
      <c r="I1" s="3" t="s">
        <v>5</v>
      </c>
      <c r="K1" s="3" t="s">
        <v>8</v>
      </c>
      <c r="L1" s="3" t="s">
        <v>7</v>
      </c>
      <c r="M1" s="3" t="s">
        <v>9</v>
      </c>
    </row>
    <row r="2" spans="1:15" s="3" customFormat="1" ht="82.5" customHeight="1" x14ac:dyDescent="0.25">
      <c r="A2" s="6"/>
      <c r="B2" s="6"/>
      <c r="C2" s="6"/>
      <c r="D2" s="6"/>
      <c r="E2" s="6"/>
      <c r="F2" s="6"/>
      <c r="G2" s="6"/>
      <c r="H2" s="6"/>
      <c r="I2" s="6"/>
      <c r="J2" s="6"/>
      <c r="K2" s="6"/>
      <c r="L2" s="6"/>
      <c r="M2" s="6"/>
      <c r="N2" s="6"/>
      <c r="O2" s="6"/>
    </row>
    <row r="3" spans="1:15" s="3" customFormat="1" ht="42" customHeight="1" thickBot="1" x14ac:dyDescent="0.3">
      <c r="A3" s="6"/>
      <c r="B3" s="27" t="s">
        <v>57</v>
      </c>
      <c r="C3" s="27"/>
      <c r="D3" s="27"/>
      <c r="E3" s="27"/>
      <c r="F3" s="27"/>
      <c r="G3" s="27"/>
      <c r="H3" s="27"/>
      <c r="I3" s="27"/>
      <c r="J3" s="27"/>
      <c r="K3" s="27"/>
      <c r="L3" s="27"/>
      <c r="M3" s="27"/>
      <c r="N3" s="6"/>
      <c r="O3" s="6"/>
    </row>
    <row r="4" spans="1:15" s="3" customFormat="1" ht="67.5" customHeight="1" x14ac:dyDescent="0.25">
      <c r="A4" s="6"/>
      <c r="B4" s="15" t="s">
        <v>44</v>
      </c>
      <c r="C4" s="21" t="s">
        <v>45</v>
      </c>
      <c r="D4" s="15" t="s">
        <v>36</v>
      </c>
      <c r="E4" s="15" t="s">
        <v>51</v>
      </c>
      <c r="F4" s="15" t="s">
        <v>38</v>
      </c>
      <c r="G4" s="15"/>
      <c r="H4" s="15" t="s">
        <v>50</v>
      </c>
      <c r="I4" s="15" t="s">
        <v>49</v>
      </c>
      <c r="J4" s="15"/>
      <c r="K4" s="15" t="s">
        <v>58</v>
      </c>
      <c r="L4" s="15" t="s">
        <v>55</v>
      </c>
      <c r="M4" s="15" t="s">
        <v>52</v>
      </c>
      <c r="N4" s="6"/>
      <c r="O4" s="6"/>
    </row>
    <row r="5" spans="1:15" s="3" customFormat="1" ht="27" customHeight="1" x14ac:dyDescent="0.25">
      <c r="A5" s="6"/>
      <c r="B5" s="14"/>
      <c r="C5" s="25" t="s">
        <v>53</v>
      </c>
      <c r="D5" s="25"/>
      <c r="E5" s="25"/>
      <c r="F5" s="25"/>
      <c r="G5" s="25"/>
      <c r="H5" s="25"/>
      <c r="I5" s="25"/>
      <c r="J5" s="25"/>
      <c r="K5" s="25"/>
      <c r="L5" s="25"/>
      <c r="M5" s="25"/>
      <c r="N5" s="6"/>
      <c r="O5" s="6"/>
    </row>
    <row r="6" spans="1:15" ht="19.5" customHeight="1" x14ac:dyDescent="0.25">
      <c r="A6" s="7"/>
      <c r="B6" s="16">
        <v>1</v>
      </c>
      <c r="C6" s="16" t="s">
        <v>15</v>
      </c>
      <c r="D6" s="31">
        <v>174.1693642639305</v>
      </c>
      <c r="E6" s="31">
        <v>166.04157214280227</v>
      </c>
      <c r="F6" s="31">
        <v>159.04716414539664</v>
      </c>
      <c r="G6" s="30"/>
      <c r="H6" s="31">
        <v>169.01320964878065</v>
      </c>
      <c r="I6" s="31">
        <v>162.26797603295321</v>
      </c>
      <c r="J6" s="30"/>
      <c r="K6" s="31">
        <v>139.40030818189214</v>
      </c>
      <c r="L6" s="31">
        <v>111.6285847264089</v>
      </c>
      <c r="M6" s="31">
        <v>108.31254484649747</v>
      </c>
      <c r="N6" s="7"/>
      <c r="O6" s="7"/>
    </row>
    <row r="7" spans="1:15" ht="19.5" customHeight="1" x14ac:dyDescent="0.25">
      <c r="A7" s="7"/>
      <c r="B7" s="16">
        <v>2</v>
      </c>
      <c r="C7" s="16" t="s">
        <v>16</v>
      </c>
      <c r="D7" s="31">
        <v>128.64429192248119</v>
      </c>
      <c r="E7" s="31">
        <v>125.82283664483593</v>
      </c>
      <c r="F7" s="31">
        <v>118.72049584134339</v>
      </c>
      <c r="G7" s="30"/>
      <c r="H7" s="31">
        <v>125.82505353414112</v>
      </c>
      <c r="I7" s="31">
        <v>119.13615398213656</v>
      </c>
      <c r="J7" s="30"/>
      <c r="K7" s="31">
        <v>101.71984279649293</v>
      </c>
      <c r="L7" s="31">
        <v>83.774042698559711</v>
      </c>
      <c r="M7" s="31">
        <v>85.550008675772801</v>
      </c>
      <c r="N7" s="7"/>
      <c r="O7" s="7"/>
    </row>
    <row r="8" spans="1:15" ht="19.5" customHeight="1" x14ac:dyDescent="0.25">
      <c r="A8" s="7"/>
      <c r="B8" s="16">
        <v>3</v>
      </c>
      <c r="C8" s="16" t="s">
        <v>17</v>
      </c>
      <c r="D8" s="31">
        <v>90.308585984969781</v>
      </c>
      <c r="E8" s="31">
        <v>89.186343558207298</v>
      </c>
      <c r="F8" s="31">
        <v>84.753627584473364</v>
      </c>
      <c r="G8" s="30"/>
      <c r="H8" s="31">
        <v>89.494683656418005</v>
      </c>
      <c r="I8" s="31">
        <v>83.414863836070452</v>
      </c>
      <c r="J8" s="30"/>
      <c r="K8" s="31">
        <v>68.130506436357166</v>
      </c>
      <c r="L8" s="31">
        <v>59.020963412446854</v>
      </c>
      <c r="M8" s="31">
        <v>66.382155707017091</v>
      </c>
      <c r="N8" s="7"/>
      <c r="O8" s="7"/>
    </row>
    <row r="9" spans="1:15" ht="19.5" customHeight="1" x14ac:dyDescent="0.25">
      <c r="A9" s="7"/>
      <c r="B9" s="16">
        <v>4</v>
      </c>
      <c r="C9" s="16" t="s">
        <v>18</v>
      </c>
      <c r="D9" s="31">
        <v>43.363417235814978</v>
      </c>
      <c r="E9" s="31">
        <v>47.427227029465485</v>
      </c>
      <c r="F9" s="31">
        <v>44.699638704179343</v>
      </c>
      <c r="G9" s="30"/>
      <c r="H9" s="31">
        <v>45.046452291525881</v>
      </c>
      <c r="I9" s="31">
        <v>41.675702428502547</v>
      </c>
      <c r="J9" s="30"/>
      <c r="K9" s="31">
        <v>33.328867230919485</v>
      </c>
      <c r="L9" s="31">
        <v>28.470752622159914</v>
      </c>
      <c r="M9" s="31">
        <v>42.909571332439704</v>
      </c>
      <c r="N9" s="7"/>
      <c r="O9" s="7"/>
    </row>
    <row r="10" spans="1:15" ht="19.5" customHeight="1" x14ac:dyDescent="0.25">
      <c r="A10" s="7"/>
      <c r="B10" s="16">
        <v>5</v>
      </c>
      <c r="C10" s="16" t="s">
        <v>19</v>
      </c>
      <c r="D10" s="31">
        <v>-47.418363942358212</v>
      </c>
      <c r="E10" s="31">
        <v>-35.449525478091239</v>
      </c>
      <c r="F10" s="31">
        <v>-38.128049521025254</v>
      </c>
      <c r="G10" s="30"/>
      <c r="H10" s="31">
        <v>-39.95178671729019</v>
      </c>
      <c r="I10" s="31">
        <v>-43.263312281158377</v>
      </c>
      <c r="J10" s="30"/>
      <c r="K10" s="31">
        <v>-41.731860959348175</v>
      </c>
      <c r="L10" s="31">
        <v>-44.87137599895334</v>
      </c>
      <c r="M10" s="31">
        <v>-2.4813192566468829</v>
      </c>
      <c r="N10" s="7"/>
      <c r="O10" s="7"/>
    </row>
    <row r="11" spans="1:15" ht="24" customHeight="1" x14ac:dyDescent="0.25">
      <c r="A11" s="7"/>
      <c r="B11" s="16"/>
      <c r="C11" s="26" t="s">
        <v>59</v>
      </c>
      <c r="D11" s="26"/>
      <c r="E11" s="26"/>
      <c r="F11" s="26"/>
      <c r="G11" s="26"/>
      <c r="H11" s="26"/>
      <c r="I11" s="26"/>
      <c r="J11" s="26"/>
      <c r="K11" s="26"/>
      <c r="L11" s="26"/>
      <c r="M11" s="26"/>
      <c r="N11" s="7"/>
      <c r="O11" s="7"/>
    </row>
    <row r="12" spans="1:15" ht="19.5" customHeight="1" x14ac:dyDescent="0.25">
      <c r="A12" s="7"/>
      <c r="B12" s="16">
        <v>1</v>
      </c>
      <c r="C12" s="16" t="s">
        <v>15</v>
      </c>
      <c r="D12" s="18" t="s">
        <v>47</v>
      </c>
      <c r="E12" s="22">
        <f>E6-$D6</f>
        <v>-8.1277921211282376</v>
      </c>
      <c r="F12" s="22">
        <f t="shared" ref="F12:I12" si="0">F6-$D6</f>
        <v>-15.122200118533868</v>
      </c>
      <c r="G12" s="22"/>
      <c r="H12" s="22">
        <f t="shared" si="0"/>
        <v>-5.156154615149859</v>
      </c>
      <c r="I12" s="22">
        <f t="shared" si="0"/>
        <v>-11.90138823097729</v>
      </c>
      <c r="J12" s="22"/>
      <c r="K12" s="22">
        <f>K6-$D6</f>
        <v>-34.769056082038361</v>
      </c>
      <c r="L12" s="22">
        <f>L6-$D6</f>
        <v>-62.540779537521601</v>
      </c>
      <c r="M12" s="22">
        <f>M6-$D6</f>
        <v>-65.85681941743303</v>
      </c>
      <c r="N12" s="7"/>
      <c r="O12" s="7"/>
    </row>
    <row r="13" spans="1:15" ht="19.5" customHeight="1" x14ac:dyDescent="0.25">
      <c r="A13" s="7"/>
      <c r="B13" s="16">
        <v>2</v>
      </c>
      <c r="C13" s="16" t="s">
        <v>16</v>
      </c>
      <c r="D13" s="18" t="s">
        <v>47</v>
      </c>
      <c r="E13" s="22">
        <f t="shared" ref="E13:I16" si="1">E7-$D7</f>
        <v>-2.8214552776452564</v>
      </c>
      <c r="F13" s="22">
        <f t="shared" si="1"/>
        <v>-9.9237960811377945</v>
      </c>
      <c r="G13" s="22"/>
      <c r="H13" s="22">
        <f t="shared" si="1"/>
        <v>-2.819238388340068</v>
      </c>
      <c r="I13" s="22">
        <f t="shared" si="1"/>
        <v>-9.5081379403446249</v>
      </c>
      <c r="J13" s="22"/>
      <c r="K13" s="22">
        <f>K7-$D7</f>
        <v>-26.924449125988261</v>
      </c>
      <c r="L13" s="22">
        <f>L7-$D7</f>
        <v>-44.870249223921476</v>
      </c>
      <c r="M13" s="22">
        <f>M7-$D7</f>
        <v>-43.094283246708386</v>
      </c>
      <c r="N13" s="7"/>
      <c r="O13" s="7"/>
    </row>
    <row r="14" spans="1:15" ht="19.5" customHeight="1" x14ac:dyDescent="0.25">
      <c r="A14" s="7"/>
      <c r="B14" s="16">
        <v>3</v>
      </c>
      <c r="C14" s="16" t="s">
        <v>17</v>
      </c>
      <c r="D14" s="18" t="s">
        <v>47</v>
      </c>
      <c r="E14" s="22">
        <f t="shared" si="1"/>
        <v>-1.1222424267624831</v>
      </c>
      <c r="F14" s="22">
        <f t="shared" si="1"/>
        <v>-5.5549584004964174</v>
      </c>
      <c r="G14" s="22"/>
      <c r="H14" s="22">
        <f t="shared" si="1"/>
        <v>-0.81390232855177658</v>
      </c>
      <c r="I14" s="22">
        <f t="shared" si="1"/>
        <v>-6.8937221488993288</v>
      </c>
      <c r="J14" s="22"/>
      <c r="K14" s="22">
        <f>K8-$D8</f>
        <v>-22.178079548612615</v>
      </c>
      <c r="L14" s="22">
        <f>L8-$D8</f>
        <v>-31.287622572522928</v>
      </c>
      <c r="M14" s="22">
        <f>M8-$D8</f>
        <v>-23.92643027795269</v>
      </c>
      <c r="N14" s="7"/>
      <c r="O14" s="7"/>
    </row>
    <row r="15" spans="1:15" ht="19.5" customHeight="1" x14ac:dyDescent="0.25">
      <c r="A15" s="7"/>
      <c r="B15" s="16">
        <v>4</v>
      </c>
      <c r="C15" s="16" t="s">
        <v>18</v>
      </c>
      <c r="D15" s="18" t="s">
        <v>47</v>
      </c>
      <c r="E15" s="22">
        <f t="shared" si="1"/>
        <v>4.0638097936505062</v>
      </c>
      <c r="F15" s="22">
        <f t="shared" si="1"/>
        <v>1.3362214683643643</v>
      </c>
      <c r="G15" s="22"/>
      <c r="H15" s="22">
        <f t="shared" si="1"/>
        <v>1.6830350557109028</v>
      </c>
      <c r="I15" s="22">
        <f t="shared" si="1"/>
        <v>-1.6877148073124317</v>
      </c>
      <c r="J15" s="22"/>
      <c r="K15" s="22">
        <f>K9-$D9</f>
        <v>-10.034550004895493</v>
      </c>
      <c r="L15" s="22">
        <f>L9-$D9</f>
        <v>-14.892664613655064</v>
      </c>
      <c r="M15" s="22">
        <f>M9-$D9</f>
        <v>-0.45384590337527442</v>
      </c>
      <c r="N15" s="7"/>
      <c r="O15" s="7"/>
    </row>
    <row r="16" spans="1:15" ht="19.5" customHeight="1" thickBot="1" x14ac:dyDescent="0.3">
      <c r="A16" s="7"/>
      <c r="B16" s="19">
        <v>5</v>
      </c>
      <c r="C16" s="19" t="s">
        <v>19</v>
      </c>
      <c r="D16" s="20" t="s">
        <v>47</v>
      </c>
      <c r="E16" s="23">
        <f t="shared" si="1"/>
        <v>11.968838464266973</v>
      </c>
      <c r="F16" s="23">
        <f t="shared" si="1"/>
        <v>9.2903144213329583</v>
      </c>
      <c r="G16" s="23"/>
      <c r="H16" s="23">
        <f t="shared" si="1"/>
        <v>7.466577225068022</v>
      </c>
      <c r="I16" s="23">
        <f t="shared" si="1"/>
        <v>4.1550516611998347</v>
      </c>
      <c r="J16" s="23"/>
      <c r="K16" s="23">
        <f>K10-$D10</f>
        <v>5.6865029830100369</v>
      </c>
      <c r="L16" s="23">
        <f>L10-$D10</f>
        <v>2.5469879434048721</v>
      </c>
      <c r="M16" s="23">
        <f>M10-$D10</f>
        <v>44.937044685711328</v>
      </c>
      <c r="N16" s="7"/>
      <c r="O16" s="7"/>
    </row>
    <row r="17" spans="1:15" ht="37.5" customHeight="1" x14ac:dyDescent="0.25">
      <c r="A17" s="7"/>
      <c r="B17" s="28" t="s">
        <v>60</v>
      </c>
      <c r="C17" s="29"/>
      <c r="D17" s="29"/>
      <c r="E17" s="29"/>
      <c r="F17" s="29"/>
      <c r="G17" s="29"/>
      <c r="H17" s="29"/>
      <c r="I17" s="29"/>
      <c r="J17" s="29"/>
      <c r="K17" s="29"/>
      <c r="L17" s="29"/>
      <c r="M17" s="29"/>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L20" s="22"/>
    </row>
  </sheetData>
  <mergeCells count="4">
    <mergeCell ref="B3:M3"/>
    <mergeCell ref="C5:M5"/>
    <mergeCell ref="C11:M11"/>
    <mergeCell ref="B17:M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2202-D1F9-4A1D-B311-1078A88FA0BE}">
  <dimension ref="A1:O20"/>
  <sheetViews>
    <sheetView tabSelected="1" workbookViewId="0">
      <selection activeCell="I23" sqref="I23"/>
    </sheetView>
  </sheetViews>
  <sheetFormatPr defaultRowHeight="15" x14ac:dyDescent="0.25"/>
  <cols>
    <col min="3" max="3" width="15.42578125" customWidth="1"/>
    <col min="4" max="4" width="10.7109375" customWidth="1"/>
    <col min="5" max="6" width="12.42578125" customWidth="1"/>
    <col min="7" max="7" width="4.140625" customWidth="1"/>
    <col min="8" max="9" width="12.42578125" customWidth="1"/>
    <col min="10" max="10" width="2.42578125" customWidth="1"/>
    <col min="11" max="11" width="15.28515625" customWidth="1"/>
    <col min="12" max="13" width="12.42578125" customWidth="1"/>
  </cols>
  <sheetData>
    <row r="1" spans="1:15" s="3" customFormat="1" ht="82.5" customHeight="1" x14ac:dyDescent="0.25">
      <c r="B1" s="3" t="s">
        <v>0</v>
      </c>
      <c r="C1" s="3" t="s">
        <v>1</v>
      </c>
      <c r="D1" s="3" t="s">
        <v>2</v>
      </c>
      <c r="E1" s="3" t="s">
        <v>4</v>
      </c>
      <c r="F1" s="3" t="s">
        <v>3</v>
      </c>
      <c r="H1" s="3" t="s">
        <v>6</v>
      </c>
      <c r="I1" s="3" t="s">
        <v>5</v>
      </c>
      <c r="K1" s="3" t="s">
        <v>8</v>
      </c>
      <c r="L1" s="3" t="s">
        <v>7</v>
      </c>
      <c r="M1" s="3" t="s">
        <v>9</v>
      </c>
    </row>
    <row r="2" spans="1:15" s="3" customFormat="1" ht="82.5" customHeight="1" x14ac:dyDescent="0.25">
      <c r="A2" s="6"/>
      <c r="B2" s="6"/>
      <c r="C2" s="6"/>
      <c r="D2" s="6"/>
      <c r="E2" s="6"/>
      <c r="F2" s="6"/>
      <c r="G2" s="6"/>
      <c r="H2" s="6"/>
      <c r="I2" s="6"/>
      <c r="J2" s="6"/>
      <c r="K2" s="6"/>
      <c r="L2" s="6"/>
      <c r="M2" s="6"/>
      <c r="N2" s="6"/>
      <c r="O2" s="6"/>
    </row>
    <row r="3" spans="1:15" s="3" customFormat="1" ht="42" customHeight="1" thickBot="1" x14ac:dyDescent="0.3">
      <c r="A3" s="6"/>
      <c r="B3" s="27" t="s">
        <v>57</v>
      </c>
      <c r="C3" s="27"/>
      <c r="D3" s="27"/>
      <c r="E3" s="27"/>
      <c r="F3" s="27"/>
      <c r="G3" s="27"/>
      <c r="H3" s="27"/>
      <c r="I3" s="27"/>
      <c r="J3" s="27"/>
      <c r="K3" s="27"/>
      <c r="L3" s="27"/>
      <c r="M3" s="27"/>
      <c r="N3" s="6"/>
      <c r="O3" s="6"/>
    </row>
    <row r="4" spans="1:15" s="3" customFormat="1" ht="67.5" customHeight="1" x14ac:dyDescent="0.25">
      <c r="A4" s="6"/>
      <c r="B4" s="15" t="s">
        <v>44</v>
      </c>
      <c r="C4" s="21" t="s">
        <v>45</v>
      </c>
      <c r="D4" s="15" t="s">
        <v>36</v>
      </c>
      <c r="E4" s="15" t="s">
        <v>51</v>
      </c>
      <c r="F4" s="15" t="s">
        <v>38</v>
      </c>
      <c r="G4" s="15"/>
      <c r="H4" s="15" t="s">
        <v>50</v>
      </c>
      <c r="I4" s="15" t="s">
        <v>49</v>
      </c>
      <c r="J4" s="15"/>
      <c r="K4" s="15" t="s">
        <v>58</v>
      </c>
      <c r="L4" s="15" t="s">
        <v>55</v>
      </c>
      <c r="M4" s="15" t="s">
        <v>52</v>
      </c>
      <c r="N4" s="6"/>
      <c r="O4" s="6"/>
    </row>
    <row r="5" spans="1:15" s="3" customFormat="1" ht="27" customHeight="1" x14ac:dyDescent="0.25">
      <c r="A5" s="6"/>
      <c r="B5" s="14"/>
      <c r="C5" s="25" t="s">
        <v>53</v>
      </c>
      <c r="D5" s="25"/>
      <c r="E5" s="25"/>
      <c r="F5" s="25"/>
      <c r="G5" s="25"/>
      <c r="H5" s="25"/>
      <c r="I5" s="25"/>
      <c r="J5" s="25"/>
      <c r="K5" s="25"/>
      <c r="L5" s="25"/>
      <c r="M5" s="25"/>
      <c r="N5" s="6"/>
      <c r="O5" s="6"/>
    </row>
    <row r="6" spans="1:15" ht="19.5" customHeight="1" x14ac:dyDescent="0.25">
      <c r="A6" s="7"/>
      <c r="B6" s="16">
        <v>1</v>
      </c>
      <c r="C6" s="16" t="s">
        <v>15</v>
      </c>
      <c r="D6" s="17">
        <v>12.984769209499019</v>
      </c>
      <c r="E6" s="17">
        <v>11.314764281232177</v>
      </c>
      <c r="F6" s="17">
        <v>10.574725116121556</v>
      </c>
      <c r="G6" s="17"/>
      <c r="H6" s="17">
        <v>12.98897268991967</v>
      </c>
      <c r="I6" s="17">
        <v>13.013442467423561</v>
      </c>
      <c r="J6" s="17"/>
      <c r="K6" s="17">
        <v>13.013442467423561</v>
      </c>
      <c r="L6" s="17">
        <v>13.013442467423561</v>
      </c>
      <c r="M6" s="17">
        <v>6.4923846047495095</v>
      </c>
      <c r="N6" s="7"/>
      <c r="O6" s="7"/>
    </row>
    <row r="7" spans="1:15" ht="19.5" customHeight="1" x14ac:dyDescent="0.25">
      <c r="A7" s="7"/>
      <c r="B7" s="16">
        <v>2</v>
      </c>
      <c r="C7" s="16" t="s">
        <v>16</v>
      </c>
      <c r="D7" s="17">
        <v>2.0247231577077085</v>
      </c>
      <c r="E7" s="17">
        <v>2.3648134900461715</v>
      </c>
      <c r="F7" s="17">
        <v>1.5975468964806734</v>
      </c>
      <c r="G7" s="17"/>
      <c r="H7" s="17">
        <v>2.0247231577077085</v>
      </c>
      <c r="I7" s="17">
        <v>2.5992995184304712</v>
      </c>
      <c r="J7" s="17"/>
      <c r="K7" s="17">
        <v>3.0644362363935724</v>
      </c>
      <c r="L7" s="17">
        <v>3.0644362363935724</v>
      </c>
      <c r="M7" s="17">
        <v>1.0123615788538542</v>
      </c>
      <c r="N7" s="7"/>
      <c r="O7" s="7"/>
    </row>
    <row r="8" spans="1:15" ht="19.5" customHeight="1" x14ac:dyDescent="0.25">
      <c r="A8" s="7"/>
      <c r="B8" s="16">
        <v>3</v>
      </c>
      <c r="C8" s="16" t="s">
        <v>17</v>
      </c>
      <c r="D8" s="17">
        <v>-10.23795524408499</v>
      </c>
      <c r="E8" s="17">
        <v>-8.5971298594410648</v>
      </c>
      <c r="F8" s="17">
        <v>-7.6965518425991748</v>
      </c>
      <c r="G8" s="17"/>
      <c r="H8" s="17">
        <v>-10.123258494752966</v>
      </c>
      <c r="I8" s="17">
        <v>-9.1413692201055134</v>
      </c>
      <c r="J8" s="17"/>
      <c r="K8" s="17">
        <v>-6.9936409881191866</v>
      </c>
      <c r="L8" s="17">
        <v>-6.9936409881191866</v>
      </c>
      <c r="M8" s="17">
        <v>-5.118977622042495</v>
      </c>
      <c r="N8" s="7"/>
      <c r="O8" s="7"/>
    </row>
    <row r="9" spans="1:15" ht="19.5" customHeight="1" x14ac:dyDescent="0.25">
      <c r="A9" s="7"/>
      <c r="B9" s="16">
        <v>4</v>
      </c>
      <c r="C9" s="16" t="s">
        <v>18</v>
      </c>
      <c r="D9" s="17">
        <v>-33.031020585860709</v>
      </c>
      <c r="E9" s="17">
        <v>-29.542642334946557</v>
      </c>
      <c r="F9" s="17">
        <v>-27.137217873218063</v>
      </c>
      <c r="G9" s="17"/>
      <c r="H9" s="17">
        <v>-31.395815344016885</v>
      </c>
      <c r="I9" s="17">
        <v>-29.639807544870667</v>
      </c>
      <c r="J9" s="17"/>
      <c r="K9" s="17">
        <v>-25.008425021878342</v>
      </c>
      <c r="L9" s="17">
        <v>-25.008425021878342</v>
      </c>
      <c r="M9" s="17">
        <v>-16.515510292930355</v>
      </c>
      <c r="N9" s="7"/>
      <c r="O9" s="7"/>
    </row>
    <row r="10" spans="1:15" ht="19.5" customHeight="1" x14ac:dyDescent="0.25">
      <c r="A10" s="7"/>
      <c r="B10" s="16">
        <v>5</v>
      </c>
      <c r="C10" s="16" t="s">
        <v>19</v>
      </c>
      <c r="D10" s="17">
        <v>-101.57263696624955</v>
      </c>
      <c r="E10" s="17">
        <v>-92.681375673638343</v>
      </c>
      <c r="F10" s="17">
        <v>-89.924174269744356</v>
      </c>
      <c r="G10" s="17"/>
      <c r="H10" s="17">
        <v>-97.657193883988015</v>
      </c>
      <c r="I10" s="17">
        <v>-93.486668583733604</v>
      </c>
      <c r="J10" s="17"/>
      <c r="K10" s="17">
        <v>-84.579274618486821</v>
      </c>
      <c r="L10" s="17">
        <v>-84.579274618486821</v>
      </c>
      <c r="M10" s="17">
        <v>-50.786318483124774</v>
      </c>
      <c r="N10" s="7"/>
      <c r="O10" s="7"/>
    </row>
    <row r="11" spans="1:15" ht="24" customHeight="1" x14ac:dyDescent="0.25">
      <c r="A11" s="7"/>
      <c r="B11" s="16"/>
      <c r="C11" s="26" t="s">
        <v>59</v>
      </c>
      <c r="D11" s="26"/>
      <c r="E11" s="26"/>
      <c r="F11" s="26"/>
      <c r="G11" s="26"/>
      <c r="H11" s="26"/>
      <c r="I11" s="26"/>
      <c r="J11" s="26"/>
      <c r="K11" s="26"/>
      <c r="L11" s="26"/>
      <c r="M11" s="26"/>
      <c r="N11" s="7"/>
      <c r="O11" s="7"/>
    </row>
    <row r="12" spans="1:15" ht="19.5" customHeight="1" x14ac:dyDescent="0.25">
      <c r="A12" s="7"/>
      <c r="B12" s="16">
        <v>1</v>
      </c>
      <c r="C12" s="16" t="s">
        <v>15</v>
      </c>
      <c r="D12" s="18" t="s">
        <v>47</v>
      </c>
      <c r="E12" s="22">
        <f>E6-$D6</f>
        <v>-1.6700049282668417</v>
      </c>
      <c r="F12" s="22">
        <f t="shared" ref="F12:M12" si="0">F6-$D6</f>
        <v>-2.4100440933774632</v>
      </c>
      <c r="G12" s="22"/>
      <c r="H12" s="22">
        <f t="shared" si="0"/>
        <v>4.2034804206512177E-3</v>
      </c>
      <c r="I12" s="22">
        <f t="shared" si="0"/>
        <v>2.8673257924541673E-2</v>
      </c>
      <c r="J12" s="22"/>
      <c r="K12" s="22">
        <f t="shared" si="0"/>
        <v>2.8673257924541673E-2</v>
      </c>
      <c r="L12" s="22">
        <f t="shared" si="0"/>
        <v>2.8673257924541673E-2</v>
      </c>
      <c r="M12" s="22">
        <f t="shared" si="0"/>
        <v>-6.4923846047495095</v>
      </c>
      <c r="N12" s="7"/>
      <c r="O12" s="7"/>
    </row>
    <row r="13" spans="1:15" ht="19.5" customHeight="1" x14ac:dyDescent="0.25">
      <c r="A13" s="7"/>
      <c r="B13" s="16">
        <v>2</v>
      </c>
      <c r="C13" s="16" t="s">
        <v>16</v>
      </c>
      <c r="D13" s="18" t="s">
        <v>47</v>
      </c>
      <c r="E13" s="22">
        <f t="shared" ref="E13:M16" si="1">E7-$D7</f>
        <v>0.34009033233846298</v>
      </c>
      <c r="F13" s="22">
        <f t="shared" si="1"/>
        <v>-0.42717626122703511</v>
      </c>
      <c r="G13" s="22"/>
      <c r="H13" s="22">
        <f t="shared" si="1"/>
        <v>0</v>
      </c>
      <c r="I13" s="22">
        <f t="shared" si="1"/>
        <v>0.57457636072276275</v>
      </c>
      <c r="J13" s="22"/>
      <c r="K13" s="22">
        <f t="shared" si="1"/>
        <v>1.0397130786858639</v>
      </c>
      <c r="L13" s="22">
        <f t="shared" si="1"/>
        <v>1.0397130786858639</v>
      </c>
      <c r="M13" s="22">
        <f t="shared" si="1"/>
        <v>-1.0123615788538542</v>
      </c>
      <c r="N13" s="7"/>
      <c r="O13" s="7"/>
    </row>
    <row r="14" spans="1:15" ht="19.5" customHeight="1" x14ac:dyDescent="0.25">
      <c r="A14" s="7"/>
      <c r="B14" s="16">
        <v>3</v>
      </c>
      <c r="C14" s="16" t="s">
        <v>17</v>
      </c>
      <c r="D14" s="18" t="s">
        <v>47</v>
      </c>
      <c r="E14" s="22">
        <f t="shared" si="1"/>
        <v>1.6408253846439251</v>
      </c>
      <c r="F14" s="22">
        <f t="shared" si="1"/>
        <v>2.5414034014858151</v>
      </c>
      <c r="G14" s="22"/>
      <c r="H14" s="22">
        <f t="shared" si="1"/>
        <v>0.11469674933202434</v>
      </c>
      <c r="I14" s="22">
        <f t="shared" si="1"/>
        <v>1.0965860239794765</v>
      </c>
      <c r="J14" s="22"/>
      <c r="K14" s="22">
        <f t="shared" si="1"/>
        <v>3.2443142559658034</v>
      </c>
      <c r="L14" s="22">
        <f t="shared" si="1"/>
        <v>3.2443142559658034</v>
      </c>
      <c r="M14" s="22">
        <f t="shared" si="1"/>
        <v>5.118977622042495</v>
      </c>
      <c r="N14" s="7"/>
      <c r="O14" s="7"/>
    </row>
    <row r="15" spans="1:15" ht="19.5" customHeight="1" x14ac:dyDescent="0.25">
      <c r="A15" s="7"/>
      <c r="B15" s="16">
        <v>4</v>
      </c>
      <c r="C15" s="16" t="s">
        <v>18</v>
      </c>
      <c r="D15" s="18" t="s">
        <v>47</v>
      </c>
      <c r="E15" s="22">
        <f t="shared" si="1"/>
        <v>3.4883782509141525</v>
      </c>
      <c r="F15" s="22">
        <f t="shared" si="1"/>
        <v>5.8938027126426462</v>
      </c>
      <c r="G15" s="22"/>
      <c r="H15" s="22">
        <f t="shared" si="1"/>
        <v>1.6352052418438241</v>
      </c>
      <c r="I15" s="22">
        <f t="shared" si="1"/>
        <v>3.3912130409900421</v>
      </c>
      <c r="J15" s="22"/>
      <c r="K15" s="22">
        <f t="shared" si="1"/>
        <v>8.0225955639823674</v>
      </c>
      <c r="L15" s="22">
        <f t="shared" si="1"/>
        <v>8.0225955639823674</v>
      </c>
      <c r="M15" s="22">
        <f t="shared" si="1"/>
        <v>16.515510292930355</v>
      </c>
      <c r="N15" s="7"/>
      <c r="O15" s="7"/>
    </row>
    <row r="16" spans="1:15" ht="19.5" customHeight="1" thickBot="1" x14ac:dyDescent="0.3">
      <c r="A16" s="7"/>
      <c r="B16" s="19">
        <v>5</v>
      </c>
      <c r="C16" s="19" t="s">
        <v>19</v>
      </c>
      <c r="D16" s="20" t="s">
        <v>47</v>
      </c>
      <c r="E16" s="23">
        <f t="shared" si="1"/>
        <v>8.8912612926112047</v>
      </c>
      <c r="F16" s="23">
        <f t="shared" si="1"/>
        <v>11.648462696505192</v>
      </c>
      <c r="G16" s="23"/>
      <c r="H16" s="23">
        <f t="shared" si="1"/>
        <v>3.9154430822615325</v>
      </c>
      <c r="I16" s="23">
        <f t="shared" si="1"/>
        <v>8.0859683825159436</v>
      </c>
      <c r="J16" s="23"/>
      <c r="K16" s="23">
        <f t="shared" si="1"/>
        <v>16.993362347762726</v>
      </c>
      <c r="L16" s="23">
        <f t="shared" si="1"/>
        <v>16.993362347762726</v>
      </c>
      <c r="M16" s="23">
        <f t="shared" si="1"/>
        <v>50.786318483124774</v>
      </c>
      <c r="N16" s="7"/>
      <c r="O16" s="7"/>
    </row>
    <row r="17" spans="1:15" ht="37.5" customHeight="1" x14ac:dyDescent="0.25">
      <c r="A17" s="7"/>
      <c r="B17" s="28" t="s">
        <v>60</v>
      </c>
      <c r="C17" s="29"/>
      <c r="D17" s="29"/>
      <c r="E17" s="29"/>
      <c r="F17" s="29"/>
      <c r="G17" s="29"/>
      <c r="H17" s="29"/>
      <c r="I17" s="29"/>
      <c r="J17" s="29"/>
      <c r="K17" s="29"/>
      <c r="L17" s="29"/>
      <c r="M17" s="29"/>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L20" s="22"/>
    </row>
  </sheetData>
  <mergeCells count="4">
    <mergeCell ref="B3:M3"/>
    <mergeCell ref="B17:M17"/>
    <mergeCell ref="C5:M5"/>
    <mergeCell ref="C11:M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C36" sqref="C36"/>
    </sheetView>
  </sheetViews>
  <sheetFormatPr defaultRowHeight="15" x14ac:dyDescent="0.25"/>
  <cols>
    <col min="3" max="3" width="12" customWidth="1"/>
    <col min="4" max="11" width="9.5703125" bestFit="1" customWidth="1"/>
  </cols>
  <sheetData>
    <row r="1" spans="1:11" s="3" customFormat="1" ht="82.5" customHeight="1" x14ac:dyDescent="0.25">
      <c r="B1" s="3" t="s">
        <v>0</v>
      </c>
      <c r="C1" s="3" t="s">
        <v>1</v>
      </c>
      <c r="D1" s="3" t="s">
        <v>2</v>
      </c>
      <c r="E1" s="3" t="s">
        <v>3</v>
      </c>
      <c r="F1" s="3" t="s">
        <v>4</v>
      </c>
      <c r="G1" s="3" t="s">
        <v>5</v>
      </c>
      <c r="H1" s="3" t="s">
        <v>6</v>
      </c>
      <c r="I1" s="3" t="s">
        <v>7</v>
      </c>
      <c r="J1" s="3" t="s">
        <v>8</v>
      </c>
      <c r="K1" s="3" t="s">
        <v>9</v>
      </c>
    </row>
    <row r="2" spans="1:11" x14ac:dyDescent="0.25">
      <c r="A2" t="s">
        <v>10</v>
      </c>
      <c r="B2">
        <v>1</v>
      </c>
      <c r="C2" t="s">
        <v>15</v>
      </c>
      <c r="D2" s="1">
        <v>164.31972176476881</v>
      </c>
      <c r="E2" s="1">
        <v>150.13453015442448</v>
      </c>
      <c r="F2" s="1">
        <v>156.42366576931343</v>
      </c>
      <c r="G2" s="1">
        <v>151.31744347187879</v>
      </c>
      <c r="H2" s="1">
        <v>158.32042138595196</v>
      </c>
      <c r="I2" s="1">
        <v>101.02119592202736</v>
      </c>
      <c r="J2" s="1">
        <v>128.67064252878117</v>
      </c>
      <c r="K2" s="1">
        <v>103.38772359691663</v>
      </c>
    </row>
    <row r="3" spans="1:11" x14ac:dyDescent="0.25">
      <c r="A3" t="s">
        <v>11</v>
      </c>
      <c r="B3">
        <v>2</v>
      </c>
      <c r="C3" t="s">
        <v>16</v>
      </c>
      <c r="D3" s="1">
        <v>126.58451348260053</v>
      </c>
      <c r="E3" s="1">
        <v>115.69838999961196</v>
      </c>
      <c r="F3" s="1">
        <v>123.86472504351086</v>
      </c>
      <c r="G3" s="1">
        <v>116.05872318297905</v>
      </c>
      <c r="H3" s="1">
        <v>124.28640845546423</v>
      </c>
      <c r="I3" s="1">
        <v>82.204296418684962</v>
      </c>
      <c r="J3" s="1">
        <v>95.586340833906746</v>
      </c>
      <c r="K3" s="1">
        <v>84.5201194558325</v>
      </c>
    </row>
    <row r="4" spans="1:11" x14ac:dyDescent="0.25">
      <c r="A4" t="s">
        <v>12</v>
      </c>
      <c r="B4">
        <v>3</v>
      </c>
      <c r="C4" t="s">
        <v>17</v>
      </c>
      <c r="D4" s="1">
        <v>100</v>
      </c>
      <c r="E4" s="1">
        <v>93.559899649736195</v>
      </c>
      <c r="F4" s="1">
        <v>98.459308355317347</v>
      </c>
      <c r="G4" s="1">
        <v>92.712676916348457</v>
      </c>
      <c r="H4" s="1">
        <v>98.636311134322455</v>
      </c>
      <c r="I4" s="1">
        <v>66.972651714696269</v>
      </c>
      <c r="J4" s="1">
        <v>75.945625553888959</v>
      </c>
      <c r="K4" s="1">
        <v>71.227862714532236</v>
      </c>
    </row>
    <row r="5" spans="1:11" x14ac:dyDescent="0.25">
      <c r="A5" t="s">
        <v>13</v>
      </c>
      <c r="B5">
        <v>4</v>
      </c>
      <c r="C5" t="s">
        <v>18</v>
      </c>
      <c r="D5" s="1">
        <v>79.557996259939941</v>
      </c>
      <c r="E5" s="1">
        <v>74.92995583634702</v>
      </c>
      <c r="F5" s="1">
        <v>80.063473912613503</v>
      </c>
      <c r="G5" s="1">
        <v>73.938389836374057</v>
      </c>
      <c r="H5" s="1">
        <v>80.950530059739251</v>
      </c>
      <c r="I5" s="1">
        <v>55.141612819304015</v>
      </c>
      <c r="J5" s="1">
        <v>59.829229353126806</v>
      </c>
      <c r="K5" s="1">
        <v>61.006860844502206</v>
      </c>
    </row>
    <row r="6" spans="1:11" x14ac:dyDescent="0.25">
      <c r="A6" t="s">
        <v>14</v>
      </c>
      <c r="B6">
        <v>5</v>
      </c>
      <c r="C6" t="s">
        <v>19</v>
      </c>
      <c r="D6" s="1">
        <v>54.320343220051825</v>
      </c>
      <c r="E6" s="1">
        <v>53.016146911006665</v>
      </c>
      <c r="F6" s="1">
        <v>56.208735650087156</v>
      </c>
      <c r="G6" s="1">
        <v>51.553121186695726</v>
      </c>
      <c r="H6" s="1">
        <v>57.6940222633663</v>
      </c>
      <c r="I6" s="1">
        <v>38.915495241634943</v>
      </c>
      <c r="J6" s="1">
        <v>41.419108716901313</v>
      </c>
      <c r="K6" s="1">
        <v>48.388034324558134</v>
      </c>
    </row>
    <row r="8" spans="1:11" x14ac:dyDescent="0.25">
      <c r="D8" s="1">
        <v>164.31972176476881</v>
      </c>
      <c r="E8" s="4">
        <f>E2/D2 - 1</f>
        <v>-8.6326774765667413E-2</v>
      </c>
      <c r="F8" s="4">
        <f t="shared" ref="F8:K8" si="0">F2/E2 - 1</f>
        <v>4.1890000977257591E-2</v>
      </c>
      <c r="G8" s="4">
        <f t="shared" si="0"/>
        <v>-3.2643540683703676E-2</v>
      </c>
      <c r="H8" s="4">
        <f t="shared" si="0"/>
        <v>4.6280043816459449E-2</v>
      </c>
      <c r="I8" s="4">
        <f t="shared" si="0"/>
        <v>-0.3619193592483001</v>
      </c>
      <c r="J8" s="4">
        <f t="shared" si="0"/>
        <v>0.2736994583601533</v>
      </c>
      <c r="K8" s="4">
        <f t="shared" si="0"/>
        <v>-0.19649329819899852</v>
      </c>
    </row>
    <row r="9" spans="1:11" x14ac:dyDescent="0.25">
      <c r="D9" s="1">
        <v>126.58451348260053</v>
      </c>
      <c r="E9" s="4">
        <f t="shared" ref="E9:K12" si="1">E3/D3 - 1</f>
        <v>-8.5998857075710977E-2</v>
      </c>
      <c r="F9" s="4">
        <f t="shared" si="1"/>
        <v>7.058296181931567E-2</v>
      </c>
      <c r="G9" s="4">
        <f t="shared" si="1"/>
        <v>-6.3020378544333289E-2</v>
      </c>
      <c r="H9" s="4">
        <f t="shared" si="1"/>
        <v>7.089243313071214E-2</v>
      </c>
      <c r="I9" s="4">
        <f t="shared" si="1"/>
        <v>-0.33858981492621232</v>
      </c>
      <c r="J9" s="4">
        <f t="shared" si="1"/>
        <v>0.16279008516859061</v>
      </c>
      <c r="K9" s="4">
        <f t="shared" si="1"/>
        <v>-0.11577199505212987</v>
      </c>
    </row>
    <row r="10" spans="1:11" x14ac:dyDescent="0.25">
      <c r="D10" s="1">
        <v>100</v>
      </c>
      <c r="E10" s="4">
        <f t="shared" si="1"/>
        <v>-6.4401003502637999E-2</v>
      </c>
      <c r="F10" s="4">
        <f t="shared" si="1"/>
        <v>5.2366545110920981E-2</v>
      </c>
      <c r="G10" s="4">
        <f t="shared" si="1"/>
        <v>-5.8365547503447801E-2</v>
      </c>
      <c r="H10" s="4">
        <f t="shared" si="1"/>
        <v>6.3892386834204951E-2</v>
      </c>
      <c r="I10" s="4">
        <f t="shared" si="1"/>
        <v>-0.32101422950121039</v>
      </c>
      <c r="J10" s="4">
        <f t="shared" si="1"/>
        <v>0.13397967094714414</v>
      </c>
      <c r="K10" s="4">
        <f t="shared" si="1"/>
        <v>-6.2120270982679915E-2</v>
      </c>
    </row>
    <row r="11" spans="1:11" x14ac:dyDescent="0.25">
      <c r="D11" s="1">
        <v>79.557996259939941</v>
      </c>
      <c r="E11" s="4">
        <f t="shared" si="1"/>
        <v>-5.8171907805115164E-2</v>
      </c>
      <c r="F11" s="4">
        <f t="shared" si="1"/>
        <v>6.8510891524859563E-2</v>
      </c>
      <c r="G11" s="4">
        <f t="shared" si="1"/>
        <v>-7.6502851761400703E-2</v>
      </c>
      <c r="H11" s="4">
        <f t="shared" si="1"/>
        <v>9.4837610595565947E-2</v>
      </c>
      <c r="I11" s="4">
        <f t="shared" si="1"/>
        <v>-0.31882332606579555</v>
      </c>
      <c r="J11" s="4">
        <f t="shared" si="1"/>
        <v>8.5010508292237441E-2</v>
      </c>
      <c r="K11" s="4">
        <f t="shared" si="1"/>
        <v>1.9683213441121339E-2</v>
      </c>
    </row>
    <row r="12" spans="1:11" x14ac:dyDescent="0.25">
      <c r="D12" s="1">
        <v>54.320343220051825</v>
      </c>
      <c r="E12" s="4">
        <f t="shared" si="1"/>
        <v>-2.4009353250252108E-2</v>
      </c>
      <c r="F12" s="4">
        <f t="shared" si="1"/>
        <v>6.0219177082778241E-2</v>
      </c>
      <c r="G12" s="4">
        <f t="shared" si="1"/>
        <v>-8.2827240455536022E-2</v>
      </c>
      <c r="H12" s="4">
        <f t="shared" si="1"/>
        <v>0.11911792991993186</v>
      </c>
      <c r="I12" s="4">
        <f t="shared" si="1"/>
        <v>-0.3254847952186386</v>
      </c>
      <c r="J12" s="4">
        <f t="shared" si="1"/>
        <v>6.4334616833754188E-2</v>
      </c>
      <c r="K12" s="4">
        <f t="shared" si="1"/>
        <v>0.16825387661741531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workbookViewId="0">
      <selection activeCell="D11" sqref="D11"/>
    </sheetView>
  </sheetViews>
  <sheetFormatPr defaultRowHeight="15" x14ac:dyDescent="0.25"/>
  <sheetData>
    <row r="1" spans="1:11" x14ac:dyDescent="0.25">
      <c r="B1" t="s">
        <v>0</v>
      </c>
      <c r="C1" t="s">
        <v>1</v>
      </c>
      <c r="D1" t="s">
        <v>20</v>
      </c>
      <c r="E1" t="s">
        <v>21</v>
      </c>
      <c r="F1" t="s">
        <v>22</v>
      </c>
      <c r="G1" t="s">
        <v>23</v>
      </c>
      <c r="H1" t="s">
        <v>24</v>
      </c>
      <c r="I1" t="s">
        <v>25</v>
      </c>
      <c r="J1" t="s">
        <v>26</v>
      </c>
      <c r="K1" t="s">
        <v>27</v>
      </c>
    </row>
    <row r="2" spans="1:11" x14ac:dyDescent="0.25">
      <c r="A2" t="s">
        <v>10</v>
      </c>
      <c r="B2">
        <v>1</v>
      </c>
      <c r="C2" t="s">
        <v>15</v>
      </c>
      <c r="D2">
        <v>12.984769209499019</v>
      </c>
      <c r="E2">
        <v>10.574725116121556</v>
      </c>
      <c r="F2">
        <v>11.314764281232177</v>
      </c>
      <c r="G2">
        <v>13.013442467423561</v>
      </c>
      <c r="H2">
        <v>12.98897268991967</v>
      </c>
      <c r="I2">
        <v>13.013442467423561</v>
      </c>
      <c r="J2">
        <v>13.013442467423561</v>
      </c>
      <c r="K2">
        <v>6.4923846047495095</v>
      </c>
    </row>
    <row r="3" spans="1:11" x14ac:dyDescent="0.25">
      <c r="A3" t="s">
        <v>11</v>
      </c>
      <c r="B3">
        <v>2</v>
      </c>
      <c r="C3" t="s">
        <v>16</v>
      </c>
      <c r="D3">
        <v>2.0247231577077085</v>
      </c>
      <c r="E3">
        <v>1.5975468964806734</v>
      </c>
      <c r="F3">
        <v>2.3648134900461715</v>
      </c>
      <c r="G3">
        <v>2.5992995184304712</v>
      </c>
      <c r="H3">
        <v>2.0247231577077085</v>
      </c>
      <c r="I3">
        <v>3.0644362363935724</v>
      </c>
      <c r="J3">
        <v>3.0644362363935724</v>
      </c>
      <c r="K3">
        <v>1.0123615788538542</v>
      </c>
    </row>
    <row r="4" spans="1:11" x14ac:dyDescent="0.25">
      <c r="A4" t="s">
        <v>12</v>
      </c>
      <c r="B4">
        <v>3</v>
      </c>
      <c r="C4" t="s">
        <v>17</v>
      </c>
      <c r="D4">
        <v>-10.23795524408499</v>
      </c>
      <c r="E4">
        <v>-7.6965518425991748</v>
      </c>
      <c r="F4">
        <v>-8.5971298594410648</v>
      </c>
      <c r="G4">
        <v>-9.1413692201055134</v>
      </c>
      <c r="H4">
        <v>-10.123258494752966</v>
      </c>
      <c r="I4">
        <v>-6.9936409881191866</v>
      </c>
      <c r="J4">
        <v>-6.9936409881191866</v>
      </c>
      <c r="K4">
        <v>-5.118977622042495</v>
      </c>
    </row>
    <row r="5" spans="1:11" x14ac:dyDescent="0.25">
      <c r="A5" t="s">
        <v>13</v>
      </c>
      <c r="B5">
        <v>4</v>
      </c>
      <c r="C5" t="s">
        <v>18</v>
      </c>
      <c r="D5">
        <v>-33.031020585860709</v>
      </c>
      <c r="E5">
        <v>-27.137217873218063</v>
      </c>
      <c r="F5">
        <v>-29.542642334946557</v>
      </c>
      <c r="G5">
        <v>-29.639807544870667</v>
      </c>
      <c r="H5">
        <v>-31.395815344016885</v>
      </c>
      <c r="I5">
        <v>-25.008425021878342</v>
      </c>
      <c r="J5">
        <v>-25.008425021878342</v>
      </c>
      <c r="K5">
        <v>-16.515510292930355</v>
      </c>
    </row>
    <row r="6" spans="1:11" x14ac:dyDescent="0.25">
      <c r="A6" t="s">
        <v>14</v>
      </c>
      <c r="B6">
        <v>5</v>
      </c>
      <c r="C6" t="s">
        <v>19</v>
      </c>
      <c r="D6">
        <v>-101.57263696624955</v>
      </c>
      <c r="E6">
        <v>-89.924174269744356</v>
      </c>
      <c r="F6">
        <v>-92.681375673638343</v>
      </c>
      <c r="G6">
        <v>-93.486668583733604</v>
      </c>
      <c r="H6">
        <v>-97.657193883988015</v>
      </c>
      <c r="I6">
        <v>-84.579274618486821</v>
      </c>
      <c r="J6">
        <v>-84.579274618486821</v>
      </c>
      <c r="K6">
        <v>-50.786318483124774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
  <sheetViews>
    <sheetView workbookViewId="0">
      <selection activeCell="F14" sqref="F14"/>
    </sheetView>
  </sheetViews>
  <sheetFormatPr defaultRowHeight="15" x14ac:dyDescent="0.25"/>
  <sheetData>
    <row r="1" spans="1:11" x14ac:dyDescent="0.25">
      <c r="B1" t="s">
        <v>0</v>
      </c>
      <c r="C1" t="s">
        <v>1</v>
      </c>
      <c r="D1" t="s">
        <v>28</v>
      </c>
      <c r="E1" t="s">
        <v>29</v>
      </c>
      <c r="F1" t="s">
        <v>30</v>
      </c>
      <c r="G1" t="s">
        <v>31</v>
      </c>
      <c r="H1" t="s">
        <v>32</v>
      </c>
      <c r="I1" t="s">
        <v>33</v>
      </c>
      <c r="J1" t="s">
        <v>34</v>
      </c>
      <c r="K1" t="s">
        <v>35</v>
      </c>
    </row>
    <row r="2" spans="1:11" x14ac:dyDescent="0.25">
      <c r="A2" t="s">
        <v>10</v>
      </c>
      <c r="B2">
        <v>1</v>
      </c>
      <c r="C2" t="s">
        <v>15</v>
      </c>
      <c r="D2">
        <v>174.1693642639305</v>
      </c>
      <c r="E2">
        <v>159.04716414539664</v>
      </c>
      <c r="F2">
        <v>166.04157214280227</v>
      </c>
      <c r="G2">
        <v>162.26797603295321</v>
      </c>
      <c r="H2">
        <v>169.01320964878065</v>
      </c>
      <c r="I2">
        <v>111.6285847264089</v>
      </c>
      <c r="J2">
        <v>139.40030818189214</v>
      </c>
      <c r="K2">
        <v>108.31254484649747</v>
      </c>
    </row>
    <row r="3" spans="1:11" x14ac:dyDescent="0.25">
      <c r="A3" t="s">
        <v>11</v>
      </c>
      <c r="B3">
        <v>2</v>
      </c>
      <c r="C3" t="s">
        <v>16</v>
      </c>
      <c r="D3">
        <v>128.64429192248119</v>
      </c>
      <c r="E3">
        <v>118.72049584134339</v>
      </c>
      <c r="F3">
        <v>125.82283664483593</v>
      </c>
      <c r="G3">
        <v>119.13615398213656</v>
      </c>
      <c r="H3">
        <v>125.82505353414112</v>
      </c>
      <c r="I3">
        <v>83.774042698559711</v>
      </c>
      <c r="J3">
        <v>101.71984279649293</v>
      </c>
      <c r="K3">
        <v>85.550008675772801</v>
      </c>
    </row>
    <row r="4" spans="1:11" x14ac:dyDescent="0.25">
      <c r="A4" t="s">
        <v>12</v>
      </c>
      <c r="B4">
        <v>3</v>
      </c>
      <c r="C4" t="s">
        <v>17</v>
      </c>
      <c r="D4">
        <v>90.308585984969781</v>
      </c>
      <c r="E4">
        <v>84.753627584473364</v>
      </c>
      <c r="F4">
        <v>89.186343558207298</v>
      </c>
      <c r="G4">
        <v>83.414863836070452</v>
      </c>
      <c r="H4">
        <v>89.494683656418005</v>
      </c>
      <c r="I4">
        <v>59.020963412446854</v>
      </c>
      <c r="J4">
        <v>68.130506436357166</v>
      </c>
      <c r="K4">
        <v>66.382155707017091</v>
      </c>
    </row>
    <row r="5" spans="1:11" x14ac:dyDescent="0.25">
      <c r="A5" t="s">
        <v>13</v>
      </c>
      <c r="B5">
        <v>4</v>
      </c>
      <c r="C5" t="s">
        <v>18</v>
      </c>
      <c r="D5">
        <v>43.363417235814978</v>
      </c>
      <c r="E5">
        <v>44.699638704179343</v>
      </c>
      <c r="F5">
        <v>47.427227029465485</v>
      </c>
      <c r="G5">
        <v>41.675702428502547</v>
      </c>
      <c r="H5">
        <v>45.046452291525881</v>
      </c>
      <c r="I5">
        <v>28.470752622159914</v>
      </c>
      <c r="J5">
        <v>33.328867230919485</v>
      </c>
      <c r="K5">
        <v>42.909571332439704</v>
      </c>
    </row>
    <row r="6" spans="1:11" x14ac:dyDescent="0.25">
      <c r="A6" t="s">
        <v>14</v>
      </c>
      <c r="B6">
        <v>5</v>
      </c>
      <c r="C6" t="s">
        <v>19</v>
      </c>
      <c r="D6">
        <v>-47.418363942358212</v>
      </c>
      <c r="E6">
        <v>-38.128049521025254</v>
      </c>
      <c r="F6">
        <v>-35.449525478091239</v>
      </c>
      <c r="G6">
        <v>-43.263312281158377</v>
      </c>
      <c r="H6">
        <v>-39.95178671729019</v>
      </c>
      <c r="I6">
        <v>-44.87137599895334</v>
      </c>
      <c r="J6">
        <v>-41.731860959348175</v>
      </c>
      <c r="K6">
        <v>-2.4813192566468829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tbl_ERC_mainText</vt:lpstr>
      <vt:lpstr>tbl_appendix1</vt:lpstr>
      <vt:lpstr>tbl_appendix2_sim2sim</vt:lpstr>
      <vt:lpstr>tbl_ERCdlrDiff</vt:lpstr>
      <vt:lpstr>tbl_ERC_UAAL</vt:lpstr>
      <vt:lpstr>tbl_UAAL</vt:lpstr>
      <vt:lpstr>ERC</vt:lpstr>
      <vt:lpstr>UAAL</vt:lpstr>
      <vt:lpstr>ERCwUAAL</vt:lpstr>
      <vt:lpstr>ERC (2)</vt:lpstr>
      <vt:lpstr>UAAL (2)</vt:lpstr>
      <vt:lpstr>ERCwUAAL (2)</vt:lpstr>
      <vt:lpstr>ERC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2021-07-14T20:56:06Z</dcterms:created>
  <dcterms:modified xsi:type="dcterms:W3CDTF">2021-07-19T13:58:55Z</dcterms:modified>
</cp:coreProperties>
</file>