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6EA5493F-2C70-4CA1-A0EE-22F3DEEB0E6B}" xr6:coauthVersionLast="47" xr6:coauthVersionMax="47" xr10:uidLastSave="{00000000-0000-0000-0000-000000000000}"/>
  <bookViews>
    <workbookView xWindow="-28920" yWindow="1500" windowWidth="29040" windowHeight="158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returns" sheetId="2" r:id="rId4"/>
    <sheet name="targeVals_raw" sheetId="23" r:id="rId5"/>
    <sheet name="Note1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<sst xmlns="http://schemas.openxmlformats.org/spreadsheetml/2006/main" count="720" uniqueCount="251">
  <si>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</si>
  <si>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</si>
  <si>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</si>
  <si>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</si>
  <si>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</si>
  <si>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</si>
  <si>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</si>
  <si>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</si>
  <si>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</si>
  <si>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</si>
  <si>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</si>
  <si>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</si>
  <si>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</si>
  <si>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</si>
  <si>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</si>
  <si>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</si>
  <si>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</si>
  <si>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</si>
  <si>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</si>
  <si>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</si>
  <si>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</si>
  <si>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</si>
  <si>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</si>
  <si>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</si>
  <si>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</si>
  <si>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</si>
  <si>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</si>
  <si>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</si>
  <si>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</si>
  <si>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</si>
  <si>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</si>
  <si>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</si>
  <si>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</si>
  <si>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</si>
  <si>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</si>
  <si>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</si>
  <si>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</si>
  <si>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</si>
  <si>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</si>
  <si>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</si>
  <si>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</si>
  <si>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</si>
  <si>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</si>
  <si>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</si>
  <si>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</si>
  <si>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</si>
  <si>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</si>
  <si>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</si>
  <si>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</si>
  <si>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</si>
  <si>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</si>
  <si>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</si>
  <si>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</si>
  <si>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</si>
  <si>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</si>
  <si>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</si>
  <si>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</si>
  <si>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</si>
  <si>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</si>
  <si>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</si>
  <si>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</si>
  <si>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</si>
  <si>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</si>
  <si>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</si>
  <si>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</si>
  <si>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</si>
  <si>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</si>
  <si>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</si>
  <si>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</si>
  <si>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</si>
  <si>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</si>
  <si>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</si>
  <si>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</si>
  <si>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val_name</t>
  </si>
  <si>
    <t>tier_include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</si>
  <si>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</si>
  <si>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</si>
  <si>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</si>
  <si>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</si>
  <si>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</si>
  <si>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</si>
  <si>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</si>
  <si>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</si>
  <si>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</si>
  <si>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</si>
  <si>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</si>
  <si>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</si>
  <si>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</si>
  <si>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</si>
  <si>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</si>
  <si>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</si>
  <si>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</si>
  <si>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</si>
  <si>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</si>
  <si>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</si>
  <si>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</si>
  <si>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</si>
  <si>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</si>
  <si>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</si>
  <si>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</si>
  <si>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</si>
  <si>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</si>
  <si>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</si>
  <si>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</si>
  <si>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</si>
  <si>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</si>
  <si>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</si>
  <si>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</si>
  <si>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</si>
  <si>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</si>
  <si>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</si>
  <si>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</si>
  <si>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</si>
  <si>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</si>
  <si>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</si>
  <si>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</si>
  <si>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</si>
  <si>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</si>
  <si>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</si>
  <si>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</si>
  <si>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</si>
  <si>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</si>
  <si>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</si>
  <si>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</si>
  <si>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</si>
  <si>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immediate cost reduction</t>
  </si>
  <si>
    <t>use_baselineMA</t>
  </si>
  <si>
    <t>cola_assumed_override</t>
  </si>
  <si>
    <t>combine the two "lowERC" runs</t>
  </si>
  <si>
    <t>combine the two "highERC" runs</t>
  </si>
  <si>
    <t>safety</t>
  </si>
  <si>
    <t>COLA suspension</t>
  </si>
  <si>
    <t>lower cola assumption, high UAAL</t>
  </si>
  <si>
    <t>Keep high contributions( high UAAL)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</si>
  <si>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</si>
  <si>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</si>
  <si>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</si>
  <si>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</si>
  <si>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</si>
  <si>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</si>
  <si>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Misc members: baseline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</si>
  <si>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</si>
  <si>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</si>
  <si>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</si>
  <si>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</si>
  <si>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</si>
  <si>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</si>
  <si>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Contingent COLA based on lower discount rate</t>
  </si>
  <si>
    <t>use_lowerDR</t>
  </si>
  <si>
    <t>cola_lowerDR_fixedALratio</t>
  </si>
  <si>
    <t>misc_bf100_cola2</t>
  </si>
  <si>
    <t>"misc_classic","misc_pepra"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</si>
  <si>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</si>
  <si>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</si>
  <si>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</si>
  <si>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</si>
  <si>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</si>
  <si>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</si>
  <si>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</si>
  <si>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</si>
  <si>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</si>
  <si>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</si>
  <si>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</si>
  <si>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</si>
  <si>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</si>
  <si>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</si>
  <si>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</si>
  <si>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</si>
  <si>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</si>
  <si>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</si>
  <si>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</si>
  <si>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</si>
  <si>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</si>
  <si>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</si>
  <si>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</si>
  <si>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</si>
  <si>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</si>
  <si>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</si>
  <si>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</si>
  <si>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</si>
  <si>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</si>
  <si>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</si>
  <si>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</si>
  <si>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</si>
  <si>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</si>
  <si>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</si>
  <si>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</si>
  <si>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</si>
  <si>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</si>
  <si>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</si>
  <si>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</si>
  <si>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</si>
  <si>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</si>
  <si>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</si>
  <si>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</si>
  <si>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</si>
  <si>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</si>
  <si>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</si>
  <si>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</si>
  <si>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</si>
  <si>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</si>
  <si>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</si>
  <si>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</si>
  <si>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</si>
  <si>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</si>
  <si>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</si>
  <si>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</si>
  <si>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</si>
  <si>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</si>
  <si>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</si>
  <si>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</si>
  <si>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</si>
  <si>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</si>
  <si>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</si>
  <si>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</si>
  <si>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</si>
  <si>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</si>
  <si>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</si>
  <si>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</si>
  <si>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</si>
  <si>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</si>
  <si>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</si>
  <si>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</si>
  <si>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</si>
  <si>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</si>
  <si>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</si>
  <si>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</si>
  <si>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</si>
  <si>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</si>
  <si>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</si>
  <si>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</si>
  <si>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</si>
  <si>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</si>
  <si>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</si>
  <si>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</si>
  <si>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</si>
  <si>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</si>
  <si>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</si>
  <si>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</si>
  <si>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</si>
  <si>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</si>
  <si>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</si>
  <si>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</si>
  <si>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</si>
  <si>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sfty_bf100_cola2</t>
  </si>
  <si>
    <t>Safety 2 tiers, 3%bfactor, 2%cola, current policy</t>
  </si>
  <si>
    <t>BART</t>
  </si>
  <si>
    <t>misc_baseline</t>
  </si>
  <si>
    <t>BART misc plan. Current policy</t>
  </si>
  <si>
    <t>2024-2025</t>
  </si>
  <si>
    <t>2025-2050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</si>
</sst>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76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11" sqref="G11"/>
    </sheetView>
  </sheetViews>
  <sheetFormatPr defaultRowHeight="15"/>
  <cols>
    <col min="1" max="1" width="26.28515625" customWidth="1"/>
    <col min="2" max="2" width="29.140625" customWidth="1"/>
    <col min="3" max="3" width="15" customWidth="1"/>
    <col min="4" max="4" width="12.42578125" customWidth="1"/>
    <col min="5" max="5" width="20.5703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2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6" width="10.140625" customWidth="1"/>
    <col min="37" max="37" width="8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75</v>
      </c>
      <c r="F3" s="19"/>
      <c r="G3" s="43" t="s">
        <v>121</v>
      </c>
      <c r="H3" s="43"/>
      <c r="I3" s="43"/>
      <c r="J3" s="43"/>
      <c r="K3" s="37" t="s">
        <v>109</v>
      </c>
      <c r="L3" s="37"/>
      <c r="M3" s="37"/>
      <c r="N3" s="37"/>
      <c r="O3" s="37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55</v>
      </c>
      <c r="AG3" s="15"/>
      <c r="AH3" s="15"/>
      <c r="AI3" s="15"/>
      <c r="AJ3" s="15"/>
      <c r="AK3" s="15"/>
      <c r="AL3" s="15"/>
      <c r="AM3" s="20" t="s">
        <v>59</v>
      </c>
      <c r="AN3" s="20"/>
      <c r="AO3" s="20"/>
      <c r="AP3" s="20"/>
      <c r="AQ3" s="20"/>
      <c r="AR3" s="20"/>
      <c r="AS3" s="20"/>
    </row>
    <row r="4" spans="1:45" s="1" customFormat="1">
      <c r="A4" s="11" t="s">
        <v>77</v>
      </c>
      <c r="B4" s="11" t="s">
        <v>37</v>
      </c>
      <c r="C4" s="11" t="s">
        <v>13</v>
      </c>
      <c r="D4" s="11" t="s">
        <v>38</v>
      </c>
      <c r="E4" s="7" t="s">
        <v>73</v>
      </c>
      <c r="F4" s="7" t="s">
        <v>76</v>
      </c>
      <c r="G4" s="44" t="s">
        <v>123</v>
      </c>
      <c r="H4" s="44" t="s">
        <v>122</v>
      </c>
      <c r="I4" s="44" t="s">
        <v>234</v>
      </c>
      <c r="J4" s="44" t="s">
        <v>126</v>
      </c>
      <c r="K4" s="38" t="s">
        <v>112</v>
      </c>
      <c r="L4" s="38" t="s">
        <v>110</v>
      </c>
      <c r="M4" s="38" t="s">
        <v>111</v>
      </c>
      <c r="N4" s="38" t="s">
        <v>148</v>
      </c>
      <c r="O4" s="38" t="s">
        <v>149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65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102</v>
      </c>
      <c r="AF4" s="8" t="s">
        <v>56</v>
      </c>
      <c r="AG4" s="8" t="s">
        <v>57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114</v>
      </c>
      <c r="AM4" s="12" t="s">
        <v>58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B5" s="49" t="s">
        <v>140</v>
      </c>
    </row>
    <row r="6" spans="1:45">
      <c r="A6" t="s">
        <v>247</v>
      </c>
      <c r="B6" t="s">
        <v>248</v>
      </c>
      <c r="C6" t="b">
        <v>1</v>
      </c>
      <c r="D6" t="b">
        <v>0</v>
      </c>
      <c r="E6" t="s">
        <v>150</v>
      </c>
      <c r="F6" t="b">
        <v>0</v>
      </c>
      <c r="G6" t="s">
        <v>247</v>
      </c>
      <c r="H6" t="b">
        <v>0</v>
      </c>
      <c r="I6" t="b">
        <v>0</v>
      </c>
      <c r="J6" t="b">
        <v>0</v>
      </c>
      <c r="K6" t="b">
        <v>0</v>
      </c>
      <c r="L6">
        <v>0.02</v>
      </c>
      <c r="M6">
        <v>0</v>
      </c>
      <c r="P6" t="s">
        <v>183</v>
      </c>
      <c r="Q6" t="s">
        <v>35</v>
      </c>
      <c r="R6">
        <v>20</v>
      </c>
      <c r="S6">
        <v>0</v>
      </c>
      <c r="T6">
        <v>5</v>
      </c>
      <c r="U6">
        <v>999</v>
      </c>
      <c r="V6">
        <v>0</v>
      </c>
      <c r="W6" t="s">
        <v>184</v>
      </c>
      <c r="X6" t="b">
        <v>0</v>
      </c>
      <c r="Y6" t="s">
        <v>108</v>
      </c>
      <c r="Z6" t="s">
        <v>20</v>
      </c>
      <c r="AA6">
        <v>7.0000000000000007E-2</v>
      </c>
      <c r="AB6">
        <v>7.7200000000000005E-2</v>
      </c>
      <c r="AC6" s="3">
        <v>0.12</v>
      </c>
      <c r="AD6" s="5">
        <v>2.5000000000000001E-2</v>
      </c>
      <c r="AE6" s="36">
        <v>123</v>
      </c>
      <c r="AF6" t="s">
        <v>31</v>
      </c>
      <c r="AG6" t="s">
        <v>31</v>
      </c>
      <c r="AH6" s="23">
        <v>0.74099999999999999</v>
      </c>
      <c r="AI6" s="23">
        <v>0.74099999999999999</v>
      </c>
      <c r="AL6" s="41">
        <v>0.1</v>
      </c>
      <c r="AM6" t="b">
        <v>1</v>
      </c>
      <c r="AN6" t="b">
        <v>1</v>
      </c>
      <c r="AO6" t="b">
        <v>0</v>
      </c>
      <c r="AP6">
        <v>0</v>
      </c>
      <c r="AQ6" t="s">
        <v>3</v>
      </c>
      <c r="AR6" t="b">
        <v>1</v>
      </c>
      <c r="AS6" s="22" t="b">
        <v>1</v>
      </c>
    </row>
    <row r="7" spans="1:45">
      <c r="B7" s="49"/>
    </row>
    <row r="8" spans="1:45">
      <c r="B8" s="49"/>
    </row>
    <row r="9" spans="1:45">
      <c r="B9" s="49"/>
    </row>
    <row r="10" spans="1:45">
      <c r="B10" s="49"/>
    </row>
    <row r="11" spans="1:45">
      <c r="B11" s="49"/>
    </row>
    <row r="12" spans="1:45">
      <c r="B12" s="49"/>
    </row>
    <row r="13" spans="1:45">
      <c r="B13" s="49"/>
    </row>
    <row r="14" spans="1:45">
      <c r="B14" s="49"/>
    </row>
    <row r="15" spans="1:45">
      <c r="B15" s="49"/>
    </row>
    <row r="16" spans="1:45">
      <c r="A16" t="s">
        <v>170</v>
      </c>
      <c r="B16" t="s">
        <v>142</v>
      </c>
      <c r="C16" t="b">
        <v>0</v>
      </c>
      <c r="D16" t="b">
        <v>0</v>
      </c>
      <c r="E16" t="s">
        <v>152</v>
      </c>
      <c r="F16" t="b">
        <v>0</v>
      </c>
      <c r="G16" t="s">
        <v>170</v>
      </c>
      <c r="H16" t="b">
        <v>0</v>
      </c>
      <c r="I16" t="b">
        <v>0</v>
      </c>
      <c r="J16" t="b">
        <v>0</v>
      </c>
      <c r="K16" t="b">
        <v>0</v>
      </c>
      <c r="L16">
        <v>0.02</v>
      </c>
      <c r="M16">
        <v>0</v>
      </c>
      <c r="P16" t="s">
        <v>183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184</v>
      </c>
      <c r="X16" t="b">
        <v>0</v>
      </c>
      <c r="Y16" t="s">
        <v>108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6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1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C17" s="3"/>
      <c r="AD17" s="5"/>
      <c r="AE17" s="36"/>
      <c r="AH17" s="23"/>
      <c r="AI17" s="23"/>
      <c r="AL17" s="41"/>
      <c r="AS17" s="22"/>
    </row>
    <row r="18" spans="1:45">
      <c r="A18" t="s">
        <v>171</v>
      </c>
      <c r="B18" t="s">
        <v>125</v>
      </c>
      <c r="C18" t="b">
        <v>0</v>
      </c>
      <c r="D18" t="b">
        <v>0</v>
      </c>
      <c r="E18" t="s">
        <v>154</v>
      </c>
      <c r="F18" t="b">
        <v>0</v>
      </c>
      <c r="G18" t="s">
        <v>170</v>
      </c>
      <c r="H18" t="b">
        <v>1</v>
      </c>
      <c r="I18" t="b">
        <v>1</v>
      </c>
      <c r="J18" t="b">
        <v>1</v>
      </c>
      <c r="K18" t="b">
        <v>0</v>
      </c>
      <c r="L18">
        <v>0.02</v>
      </c>
      <c r="M18">
        <v>0</v>
      </c>
      <c r="P18" t="s">
        <v>183</v>
      </c>
      <c r="Q18" t="s">
        <v>35</v>
      </c>
      <c r="R18">
        <v>20</v>
      </c>
      <c r="S18">
        <v>3.5000000000000003E-2</v>
      </c>
      <c r="T18">
        <v>5</v>
      </c>
      <c r="U18">
        <v>999</v>
      </c>
      <c r="V18">
        <v>0</v>
      </c>
      <c r="W18" t="s">
        <v>184</v>
      </c>
      <c r="X18" t="b">
        <v>0</v>
      </c>
      <c r="Y18" t="s">
        <v>108</v>
      </c>
      <c r="Z18" t="s">
        <v>20</v>
      </c>
      <c r="AA18">
        <v>7.0000000000000007E-2</v>
      </c>
      <c r="AB18">
        <v>7.7200000000000005E-2</v>
      </c>
      <c r="AC18" s="3">
        <v>0.12</v>
      </c>
      <c r="AD18" s="5">
        <v>2.5000000000000001E-2</v>
      </c>
      <c r="AE18" s="36">
        <v>123</v>
      </c>
      <c r="AF18" t="s">
        <v>118</v>
      </c>
      <c r="AG18" t="s">
        <v>119</v>
      </c>
      <c r="AH18" s="23"/>
      <c r="AI18" s="23"/>
      <c r="AJ18" s="42">
        <v>81825573157</v>
      </c>
      <c r="AK18" s="42">
        <v>81825573157</v>
      </c>
      <c r="AL18" s="41">
        <v>0.1</v>
      </c>
      <c r="AM18" t="b">
        <v>1</v>
      </c>
      <c r="AN18" t="b">
        <v>1</v>
      </c>
      <c r="AO18" t="b">
        <v>0</v>
      </c>
      <c r="AP18">
        <v>0</v>
      </c>
      <c r="AQ18" t="s">
        <v>3</v>
      </c>
      <c r="AR18" t="b">
        <v>1</v>
      </c>
      <c r="AS18" s="22" t="b">
        <v>1</v>
      </c>
    </row>
    <row r="19" spans="1:45">
      <c r="A19" t="s">
        <v>172</v>
      </c>
      <c r="B19" t="s">
        <v>133</v>
      </c>
      <c r="C19" t="b">
        <v>0</v>
      </c>
      <c r="D19" t="b">
        <v>0</v>
      </c>
      <c r="E19" t="s">
        <v>154</v>
      </c>
      <c r="F19" t="b">
        <v>0</v>
      </c>
      <c r="G19" t="s">
        <v>170</v>
      </c>
      <c r="H19" t="b">
        <v>1</v>
      </c>
      <c r="I19" t="b">
        <v>0</v>
      </c>
      <c r="J19" t="b">
        <v>1</v>
      </c>
      <c r="K19" t="b">
        <v>0</v>
      </c>
      <c r="L19">
        <v>0.02</v>
      </c>
      <c r="M19">
        <v>0</v>
      </c>
      <c r="P19" t="s">
        <v>183</v>
      </c>
      <c r="Q19" t="s">
        <v>35</v>
      </c>
      <c r="R19">
        <v>20</v>
      </c>
      <c r="S19">
        <v>3.5000000000000003E-2</v>
      </c>
      <c r="T19">
        <v>5</v>
      </c>
      <c r="U19">
        <v>999</v>
      </c>
      <c r="V19">
        <v>0</v>
      </c>
      <c r="W19" t="s">
        <v>184</v>
      </c>
      <c r="X19" t="b">
        <v>0</v>
      </c>
      <c r="Y19" t="s">
        <v>108</v>
      </c>
      <c r="Z19" t="s">
        <v>20</v>
      </c>
      <c r="AA19">
        <v>7.0000000000000007E-2</v>
      </c>
      <c r="AB19">
        <v>7.7200000000000005E-2</v>
      </c>
      <c r="AC19" s="3">
        <v>0.12</v>
      </c>
      <c r="AD19" s="5">
        <v>2.5000000000000001E-2</v>
      </c>
      <c r="AE19" s="36">
        <v>123</v>
      </c>
      <c r="AF19" t="s">
        <v>118</v>
      </c>
      <c r="AG19" t="s">
        <v>119</v>
      </c>
      <c r="AH19" s="23"/>
      <c r="AI19" s="23"/>
      <c r="AJ19" s="42">
        <v>81825573157</v>
      </c>
      <c r="AK19" s="42">
        <v>81825573157</v>
      </c>
      <c r="AL19" s="41">
        <v>0.1</v>
      </c>
      <c r="AM19" t="b">
        <v>1</v>
      </c>
      <c r="AN19" t="b">
        <v>1</v>
      </c>
      <c r="AO19" t="b">
        <v>0</v>
      </c>
      <c r="AP19">
        <v>0</v>
      </c>
      <c r="AQ19" t="s">
        <v>3</v>
      </c>
      <c r="AR19" t="b">
        <v>1</v>
      </c>
      <c r="AS19" s="22" t="b">
        <v>1</v>
      </c>
    </row>
    <row r="21" spans="1:45">
      <c r="A21" t="s">
        <v>173</v>
      </c>
      <c r="B21" t="s">
        <v>124</v>
      </c>
      <c r="C21" t="b">
        <v>0</v>
      </c>
      <c r="D21" t="b">
        <v>0</v>
      </c>
      <c r="E21" t="s">
        <v>155</v>
      </c>
      <c r="F21" t="b">
        <v>0</v>
      </c>
      <c r="G21" t="s">
        <v>170</v>
      </c>
      <c r="H21" t="b">
        <v>1</v>
      </c>
      <c r="I21" t="b">
        <v>1</v>
      </c>
      <c r="J21" t="b">
        <v>1</v>
      </c>
      <c r="K21" t="b">
        <v>1</v>
      </c>
      <c r="L21">
        <v>0.02</v>
      </c>
      <c r="M21">
        <v>0</v>
      </c>
      <c r="P21" t="s">
        <v>183</v>
      </c>
      <c r="Q21" t="s">
        <v>35</v>
      </c>
      <c r="R21">
        <v>20</v>
      </c>
      <c r="S21">
        <v>3.5000000000000003E-2</v>
      </c>
      <c r="T21">
        <v>5</v>
      </c>
      <c r="U21">
        <v>999</v>
      </c>
      <c r="V21">
        <v>0</v>
      </c>
      <c r="W21" t="s">
        <v>184</v>
      </c>
      <c r="X21" t="b">
        <v>0</v>
      </c>
      <c r="Y21" t="s">
        <v>108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6">
        <v>123</v>
      </c>
      <c r="AF21" t="s">
        <v>31</v>
      </c>
      <c r="AG21" t="s">
        <v>31</v>
      </c>
      <c r="AH21" s="23">
        <v>0.6976</v>
      </c>
      <c r="AI21" s="23">
        <v>0.6976</v>
      </c>
      <c r="AL21" s="41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2" spans="1:45">
      <c r="A22" t="s">
        <v>174</v>
      </c>
      <c r="B22" t="s">
        <v>132</v>
      </c>
      <c r="C22" t="b">
        <v>0</v>
      </c>
      <c r="D22" t="b">
        <v>0</v>
      </c>
      <c r="E22" t="s">
        <v>155</v>
      </c>
      <c r="F22" t="b">
        <v>0</v>
      </c>
      <c r="G22" t="s">
        <v>170</v>
      </c>
      <c r="H22" t="b">
        <v>1</v>
      </c>
      <c r="I22" t="b">
        <v>0</v>
      </c>
      <c r="J22" t="b">
        <v>1</v>
      </c>
      <c r="K22" t="b">
        <v>1</v>
      </c>
      <c r="L22">
        <v>0.02</v>
      </c>
      <c r="M22">
        <v>0</v>
      </c>
      <c r="P22" t="s">
        <v>183</v>
      </c>
      <c r="Q22" t="s">
        <v>35</v>
      </c>
      <c r="R22">
        <v>20</v>
      </c>
      <c r="S22">
        <v>3.5000000000000003E-2</v>
      </c>
      <c r="T22">
        <v>5</v>
      </c>
      <c r="U22">
        <v>999</v>
      </c>
      <c r="V22">
        <v>0</v>
      </c>
      <c r="W22" t="s">
        <v>184</v>
      </c>
      <c r="X22" t="b">
        <v>0</v>
      </c>
      <c r="Y22" t="s">
        <v>108</v>
      </c>
      <c r="Z22" t="s">
        <v>20</v>
      </c>
      <c r="AA22">
        <v>7.0000000000000007E-2</v>
      </c>
      <c r="AB22">
        <v>7.7200000000000005E-2</v>
      </c>
      <c r="AC22" s="3">
        <v>0.12</v>
      </c>
      <c r="AD22" s="5">
        <v>2.5000000000000001E-2</v>
      </c>
      <c r="AE22" s="36">
        <v>123</v>
      </c>
      <c r="AF22" t="s">
        <v>31</v>
      </c>
      <c r="AG22" t="s">
        <v>31</v>
      </c>
      <c r="AH22" s="23">
        <v>0.6976</v>
      </c>
      <c r="AI22" s="23">
        <v>0.6976</v>
      </c>
      <c r="AL22" s="41">
        <v>0.1</v>
      </c>
      <c r="AM22" t="b">
        <v>1</v>
      </c>
      <c r="AN22" t="b">
        <v>1</v>
      </c>
      <c r="AO22" t="b">
        <v>0</v>
      </c>
      <c r="AP22">
        <v>0</v>
      </c>
      <c r="AQ22" t="s">
        <v>3</v>
      </c>
      <c r="AR22" t="b">
        <v>1</v>
      </c>
      <c r="AS22" s="22" t="b">
        <v>1</v>
      </c>
    </row>
    <row r="24" spans="1:45">
      <c r="A24" t="s">
        <v>175</v>
      </c>
      <c r="B24" t="s">
        <v>128</v>
      </c>
      <c r="C24" t="b">
        <v>0</v>
      </c>
      <c r="D24" t="b">
        <v>0</v>
      </c>
      <c r="E24" t="s">
        <v>157</v>
      </c>
      <c r="F24" t="b">
        <v>0</v>
      </c>
      <c r="G24" t="s">
        <v>170</v>
      </c>
      <c r="H24" t="b">
        <v>1</v>
      </c>
      <c r="I24" t="b">
        <v>1</v>
      </c>
      <c r="J24" t="b">
        <v>1</v>
      </c>
      <c r="K24" t="b">
        <v>1</v>
      </c>
      <c r="L24">
        <v>0.02</v>
      </c>
      <c r="M24">
        <v>0</v>
      </c>
      <c r="P24" t="s">
        <v>183</v>
      </c>
      <c r="Q24" t="s">
        <v>35</v>
      </c>
      <c r="R24">
        <v>20</v>
      </c>
      <c r="S24">
        <v>3.5000000000000003E-2</v>
      </c>
      <c r="T24">
        <v>5</v>
      </c>
      <c r="U24">
        <v>999</v>
      </c>
      <c r="V24">
        <v>0</v>
      </c>
      <c r="W24" t="s">
        <v>184</v>
      </c>
      <c r="X24" t="b">
        <v>0</v>
      </c>
      <c r="Y24" t="s">
        <v>108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6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1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5" spans="1:45">
      <c r="A25" t="s">
        <v>176</v>
      </c>
      <c r="B25" t="s">
        <v>129</v>
      </c>
      <c r="C25" t="b">
        <v>0</v>
      </c>
      <c r="D25" t="b">
        <v>0</v>
      </c>
      <c r="E25" t="s">
        <v>157</v>
      </c>
      <c r="F25" t="b">
        <v>0</v>
      </c>
      <c r="G25" t="s">
        <v>170</v>
      </c>
      <c r="H25" t="b">
        <v>1</v>
      </c>
      <c r="I25" t="b">
        <v>0</v>
      </c>
      <c r="J25" t="b">
        <v>1</v>
      </c>
      <c r="K25" t="b">
        <v>1</v>
      </c>
      <c r="L25">
        <v>0.02</v>
      </c>
      <c r="M25">
        <v>0</v>
      </c>
      <c r="P25" t="s">
        <v>183</v>
      </c>
      <c r="Q25" t="s">
        <v>35</v>
      </c>
      <c r="R25">
        <v>20</v>
      </c>
      <c r="S25">
        <v>3.5000000000000003E-2</v>
      </c>
      <c r="T25">
        <v>5</v>
      </c>
      <c r="U25">
        <v>999</v>
      </c>
      <c r="V25">
        <v>0</v>
      </c>
      <c r="W25" t="s">
        <v>184</v>
      </c>
      <c r="X25" t="b">
        <v>0</v>
      </c>
      <c r="Y25" t="s">
        <v>108</v>
      </c>
      <c r="Z25" t="s">
        <v>20</v>
      </c>
      <c r="AA25">
        <v>7.0000000000000007E-2</v>
      </c>
      <c r="AB25">
        <v>7.7200000000000005E-2</v>
      </c>
      <c r="AC25" s="3">
        <v>0.12</v>
      </c>
      <c r="AD25" s="5">
        <v>2.5000000000000001E-2</v>
      </c>
      <c r="AE25" s="36">
        <v>123</v>
      </c>
      <c r="AF25" t="s">
        <v>31</v>
      </c>
      <c r="AG25" t="s">
        <v>31</v>
      </c>
      <c r="AH25" s="23">
        <v>0.6976</v>
      </c>
      <c r="AI25" s="23">
        <v>0.6976</v>
      </c>
      <c r="AL25" s="41">
        <v>0.1</v>
      </c>
      <c r="AM25" t="b">
        <v>1</v>
      </c>
      <c r="AN25" t="b">
        <v>1</v>
      </c>
      <c r="AO25" t="b">
        <v>0</v>
      </c>
      <c r="AP25">
        <v>0</v>
      </c>
      <c r="AQ25" t="s">
        <v>3</v>
      </c>
      <c r="AR25" t="b">
        <v>1</v>
      </c>
      <c r="AS25" s="22" t="b">
        <v>1</v>
      </c>
    </row>
    <row r="26" spans="1:45">
      <c r="AC26" s="3"/>
      <c r="AD26" s="5"/>
      <c r="AE26" s="36"/>
      <c r="AH26" s="23"/>
      <c r="AI26" s="23"/>
      <c r="AL26" s="41"/>
      <c r="AS26" s="22"/>
    </row>
    <row r="27" spans="1:45">
      <c r="B27" s="49" t="s">
        <v>141</v>
      </c>
      <c r="C27" t="b">
        <v>0</v>
      </c>
    </row>
    <row r="28" spans="1:45">
      <c r="A28" t="s">
        <v>177</v>
      </c>
      <c r="B28" t="s">
        <v>125</v>
      </c>
      <c r="C28" t="b">
        <v>0</v>
      </c>
      <c r="D28" t="b">
        <v>0</v>
      </c>
      <c r="E28" t="s">
        <v>153</v>
      </c>
      <c r="F28" t="b">
        <v>0</v>
      </c>
      <c r="G28" t="s">
        <v>170</v>
      </c>
      <c r="H28" t="b">
        <v>1</v>
      </c>
      <c r="I28" t="b">
        <v>1</v>
      </c>
      <c r="J28" t="b">
        <v>1</v>
      </c>
      <c r="K28" t="b">
        <v>0</v>
      </c>
      <c r="L28">
        <v>0.02</v>
      </c>
      <c r="M28">
        <v>0</v>
      </c>
      <c r="P28" t="s">
        <v>183</v>
      </c>
      <c r="Q28" t="s">
        <v>35</v>
      </c>
      <c r="R28">
        <v>20</v>
      </c>
      <c r="S28">
        <v>3.5000000000000003E-2</v>
      </c>
      <c r="T28">
        <v>5</v>
      </c>
      <c r="U28">
        <v>999</v>
      </c>
      <c r="V28">
        <v>0</v>
      </c>
      <c r="W28" t="s">
        <v>184</v>
      </c>
      <c r="X28" t="b">
        <v>0</v>
      </c>
      <c r="Y28" t="s">
        <v>108</v>
      </c>
      <c r="Z28" t="s">
        <v>20</v>
      </c>
      <c r="AA28">
        <v>7.0000000000000007E-2</v>
      </c>
      <c r="AB28">
        <v>7.7200000000000005E-2</v>
      </c>
      <c r="AC28" s="3">
        <v>0.12</v>
      </c>
      <c r="AD28" s="5">
        <v>2.5000000000000001E-2</v>
      </c>
      <c r="AE28" s="36">
        <v>123</v>
      </c>
      <c r="AF28" t="s">
        <v>118</v>
      </c>
      <c r="AG28" t="s">
        <v>119</v>
      </c>
      <c r="AH28" s="23"/>
      <c r="AI28" s="23"/>
      <c r="AJ28" s="42">
        <v>81825573157</v>
      </c>
      <c r="AK28" s="42">
        <v>81825573157</v>
      </c>
      <c r="AL28" s="41">
        <v>0.1</v>
      </c>
      <c r="AM28" t="b">
        <v>1</v>
      </c>
      <c r="AN28" t="b">
        <v>1</v>
      </c>
      <c r="AO28" t="b">
        <v>0</v>
      </c>
      <c r="AP28">
        <v>0</v>
      </c>
      <c r="AQ28" t="s">
        <v>3</v>
      </c>
      <c r="AR28" t="b">
        <v>1</v>
      </c>
      <c r="AS28" s="22" t="b">
        <v>1</v>
      </c>
    </row>
    <row r="29" spans="1:45">
      <c r="A29" t="s">
        <v>178</v>
      </c>
      <c r="B29" t="s">
        <v>133</v>
      </c>
      <c r="C29" t="b">
        <v>0</v>
      </c>
      <c r="D29" t="b">
        <v>0</v>
      </c>
      <c r="E29" t="s">
        <v>153</v>
      </c>
      <c r="F29" t="b">
        <v>0</v>
      </c>
      <c r="G29" t="s">
        <v>170</v>
      </c>
      <c r="H29" t="b">
        <v>1</v>
      </c>
      <c r="I29" t="b">
        <v>0</v>
      </c>
      <c r="J29" t="b">
        <v>1</v>
      </c>
      <c r="K29" t="b">
        <v>0</v>
      </c>
      <c r="L29">
        <v>0.02</v>
      </c>
      <c r="M29">
        <v>0</v>
      </c>
      <c r="P29" t="s">
        <v>183</v>
      </c>
      <c r="Q29" t="s">
        <v>35</v>
      </c>
      <c r="R29">
        <v>20</v>
      </c>
      <c r="S29">
        <v>3.5000000000000003E-2</v>
      </c>
      <c r="T29">
        <v>5</v>
      </c>
      <c r="U29">
        <v>999</v>
      </c>
      <c r="V29">
        <v>0</v>
      </c>
      <c r="W29" t="s">
        <v>184</v>
      </c>
      <c r="X29" t="b">
        <v>0</v>
      </c>
      <c r="Y29" t="s">
        <v>108</v>
      </c>
      <c r="Z29" t="s">
        <v>20</v>
      </c>
      <c r="AA29">
        <v>7.0000000000000007E-2</v>
      </c>
      <c r="AB29">
        <v>7.7200000000000005E-2</v>
      </c>
      <c r="AC29" s="3">
        <v>0.12</v>
      </c>
      <c r="AD29" s="5">
        <v>2.5000000000000001E-2</v>
      </c>
      <c r="AE29" s="36">
        <v>123</v>
      </c>
      <c r="AF29" t="s">
        <v>118</v>
      </c>
      <c r="AG29" t="s">
        <v>119</v>
      </c>
      <c r="AH29" s="23"/>
      <c r="AI29" s="23"/>
      <c r="AJ29" s="42">
        <v>81825573157</v>
      </c>
      <c r="AK29" s="42">
        <v>81825573157</v>
      </c>
      <c r="AL29" s="41">
        <v>0.1</v>
      </c>
      <c r="AM29" t="b">
        <v>1</v>
      </c>
      <c r="AN29" t="b">
        <v>1</v>
      </c>
      <c r="AO29" t="b">
        <v>0</v>
      </c>
      <c r="AP29">
        <v>0</v>
      </c>
      <c r="AQ29" t="s">
        <v>3</v>
      </c>
      <c r="AR29" t="b">
        <v>1</v>
      </c>
      <c r="AS29" s="22" t="b">
        <v>1</v>
      </c>
    </row>
    <row r="31" spans="1:45">
      <c r="A31" t="s">
        <v>179</v>
      </c>
      <c r="B31" t="s">
        <v>124</v>
      </c>
      <c r="C31" t="b">
        <v>0</v>
      </c>
      <c r="D31" t="b">
        <v>0</v>
      </c>
      <c r="E31" t="s">
        <v>158</v>
      </c>
      <c r="F31" t="b">
        <v>0</v>
      </c>
      <c r="G31" t="s">
        <v>170</v>
      </c>
      <c r="H31" t="b">
        <v>1</v>
      </c>
      <c r="I31" t="b">
        <v>1</v>
      </c>
      <c r="J31" t="b">
        <v>1</v>
      </c>
      <c r="K31" t="b">
        <v>1</v>
      </c>
      <c r="L31">
        <v>0.02</v>
      </c>
      <c r="M31">
        <v>0.01</v>
      </c>
      <c r="P31" t="s">
        <v>183</v>
      </c>
      <c r="Q31" t="s">
        <v>35</v>
      </c>
      <c r="R31">
        <v>20</v>
      </c>
      <c r="S31">
        <v>3.5000000000000003E-2</v>
      </c>
      <c r="T31">
        <v>5</v>
      </c>
      <c r="U31">
        <v>999</v>
      </c>
      <c r="V31">
        <v>0</v>
      </c>
      <c r="W31" t="s">
        <v>184</v>
      </c>
      <c r="X31" t="b">
        <v>0</v>
      </c>
      <c r="Y31" t="s">
        <v>108</v>
      </c>
      <c r="Z31" t="s">
        <v>20</v>
      </c>
      <c r="AA31">
        <v>7.0000000000000007E-2</v>
      </c>
      <c r="AB31">
        <v>7.7200000000000005E-2</v>
      </c>
      <c r="AC31" s="3">
        <v>0.12</v>
      </c>
      <c r="AD31" s="5">
        <v>2.5000000000000001E-2</v>
      </c>
      <c r="AE31" s="36">
        <v>123</v>
      </c>
      <c r="AF31" t="s">
        <v>31</v>
      </c>
      <c r="AG31" t="s">
        <v>31</v>
      </c>
      <c r="AH31" s="23">
        <v>0.6976</v>
      </c>
      <c r="AI31" s="23">
        <v>0.6976</v>
      </c>
      <c r="AL31" s="41">
        <v>0.1</v>
      </c>
      <c r="AM31" t="b">
        <v>1</v>
      </c>
      <c r="AN31" t="b">
        <v>1</v>
      </c>
      <c r="AO31" t="b">
        <v>0</v>
      </c>
      <c r="AP31">
        <v>0</v>
      </c>
      <c r="AQ31" t="s">
        <v>3</v>
      </c>
      <c r="AR31" t="b">
        <v>1</v>
      </c>
      <c r="AS31" s="22" t="b">
        <v>1</v>
      </c>
    </row>
    <row r="32" spans="1:45">
      <c r="A32" t="s">
        <v>180</v>
      </c>
      <c r="B32" t="s">
        <v>132</v>
      </c>
      <c r="C32" t="b">
        <v>0</v>
      </c>
      <c r="D32" t="b">
        <v>0</v>
      </c>
      <c r="E32" t="s">
        <v>158</v>
      </c>
      <c r="F32" t="b">
        <v>0</v>
      </c>
      <c r="G32" t="s">
        <v>170</v>
      </c>
      <c r="H32" t="b">
        <v>1</v>
      </c>
      <c r="I32" t="b">
        <v>0</v>
      </c>
      <c r="J32" t="b">
        <v>1</v>
      </c>
      <c r="K32" t="b">
        <v>1</v>
      </c>
      <c r="L32">
        <v>0.02</v>
      </c>
      <c r="M32">
        <v>0.01</v>
      </c>
      <c r="P32" t="s">
        <v>183</v>
      </c>
      <c r="Q32" t="s">
        <v>35</v>
      </c>
      <c r="R32">
        <v>20</v>
      </c>
      <c r="S32">
        <v>3.5000000000000003E-2</v>
      </c>
      <c r="T32">
        <v>5</v>
      </c>
      <c r="U32">
        <v>999</v>
      </c>
      <c r="V32">
        <v>0</v>
      </c>
      <c r="W32" t="s">
        <v>184</v>
      </c>
      <c r="X32" t="b">
        <v>0</v>
      </c>
      <c r="Y32" t="s">
        <v>108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6">
        <v>123</v>
      </c>
      <c r="AF32" t="s">
        <v>31</v>
      </c>
      <c r="AG32" t="s">
        <v>31</v>
      </c>
      <c r="AH32" s="23">
        <v>0.6976</v>
      </c>
      <c r="AI32" s="23">
        <v>0.6976</v>
      </c>
      <c r="AL32" s="41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4" spans="1:45">
      <c r="A34" t="s">
        <v>181</v>
      </c>
      <c r="B34" t="s">
        <v>128</v>
      </c>
      <c r="C34" t="b">
        <v>0</v>
      </c>
      <c r="D34" t="b">
        <v>0</v>
      </c>
      <c r="E34" t="s">
        <v>159</v>
      </c>
      <c r="F34" t="b">
        <v>0</v>
      </c>
      <c r="G34" t="s">
        <v>170</v>
      </c>
      <c r="H34" t="b">
        <v>1</v>
      </c>
      <c r="I34" t="b">
        <v>1</v>
      </c>
      <c r="J34" t="b">
        <v>1</v>
      </c>
      <c r="K34" t="b">
        <v>1</v>
      </c>
      <c r="L34">
        <v>0.02</v>
      </c>
      <c r="M34">
        <v>0.01</v>
      </c>
      <c r="P34" t="s">
        <v>183</v>
      </c>
      <c r="Q34" t="s">
        <v>35</v>
      </c>
      <c r="R34">
        <v>20</v>
      </c>
      <c r="S34">
        <v>3.5000000000000003E-2</v>
      </c>
      <c r="T34">
        <v>5</v>
      </c>
      <c r="U34">
        <v>999</v>
      </c>
      <c r="V34">
        <v>0</v>
      </c>
      <c r="W34" t="s">
        <v>184</v>
      </c>
      <c r="X34" t="b">
        <v>0</v>
      </c>
      <c r="Y34" t="s">
        <v>108</v>
      </c>
      <c r="Z34" t="s">
        <v>20</v>
      </c>
      <c r="AA34">
        <v>7.0000000000000007E-2</v>
      </c>
      <c r="AB34">
        <v>7.7200000000000005E-2</v>
      </c>
      <c r="AC34" s="3">
        <v>0.12</v>
      </c>
      <c r="AD34" s="5">
        <v>2.5000000000000001E-2</v>
      </c>
      <c r="AE34" s="36">
        <v>123</v>
      </c>
      <c r="AF34" t="s">
        <v>31</v>
      </c>
      <c r="AG34" t="s">
        <v>31</v>
      </c>
      <c r="AH34" s="23">
        <v>0.6976</v>
      </c>
      <c r="AI34" s="23">
        <v>0.6976</v>
      </c>
      <c r="AL34" s="41">
        <v>0.1</v>
      </c>
      <c r="AM34" t="b">
        <v>1</v>
      </c>
      <c r="AN34" t="b">
        <v>1</v>
      </c>
      <c r="AO34" t="b">
        <v>0</v>
      </c>
      <c r="AP34">
        <v>0</v>
      </c>
      <c r="AQ34" t="s">
        <v>3</v>
      </c>
      <c r="AR34" t="b">
        <v>1</v>
      </c>
      <c r="AS34" s="22" t="b">
        <v>1</v>
      </c>
    </row>
    <row r="35" spans="1:45">
      <c r="A35" t="s">
        <v>182</v>
      </c>
      <c r="B35" t="s">
        <v>129</v>
      </c>
      <c r="C35" t="b">
        <v>0</v>
      </c>
      <c r="D35" t="b">
        <v>0</v>
      </c>
      <c r="E35" t="s">
        <v>159</v>
      </c>
      <c r="F35" t="b">
        <v>0</v>
      </c>
      <c r="G35" t="s">
        <v>170</v>
      </c>
      <c r="H35" t="b">
        <v>1</v>
      </c>
      <c r="I35" t="b">
        <v>0</v>
      </c>
      <c r="J35" t="b">
        <v>1</v>
      </c>
      <c r="K35" t="b">
        <v>1</v>
      </c>
      <c r="L35">
        <v>0.02</v>
      </c>
      <c r="M35">
        <v>0.01</v>
      </c>
      <c r="P35" t="s">
        <v>183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184</v>
      </c>
      <c r="X35" t="b">
        <v>0</v>
      </c>
      <c r="Y35" t="s">
        <v>108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6">
        <v>123</v>
      </c>
      <c r="AF35" t="s">
        <v>31</v>
      </c>
      <c r="AG35" t="s">
        <v>31</v>
      </c>
      <c r="AH35" s="23">
        <v>0.6976</v>
      </c>
      <c r="AI35" s="23">
        <v>0.6976</v>
      </c>
      <c r="AL35" s="41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9" spans="1:45">
      <c r="B39" s="49" t="s">
        <v>144</v>
      </c>
    </row>
    <row r="40" spans="1:45">
      <c r="A40" t="s">
        <v>185</v>
      </c>
      <c r="B40" t="s">
        <v>143</v>
      </c>
      <c r="C40" t="b">
        <v>0</v>
      </c>
      <c r="D40" t="b">
        <v>0</v>
      </c>
      <c r="E40" t="s">
        <v>198</v>
      </c>
      <c r="F40" t="b">
        <v>0</v>
      </c>
      <c r="G40" t="s">
        <v>185</v>
      </c>
      <c r="H40" t="b">
        <v>0</v>
      </c>
      <c r="I40" t="b">
        <v>0</v>
      </c>
      <c r="J40" t="b">
        <v>0</v>
      </c>
      <c r="K40" t="b">
        <v>0</v>
      </c>
      <c r="L40">
        <v>0.02</v>
      </c>
      <c r="M40">
        <v>0</v>
      </c>
      <c r="P40" t="s">
        <v>183</v>
      </c>
      <c r="Q40" t="s">
        <v>35</v>
      </c>
      <c r="R40">
        <v>20</v>
      </c>
      <c r="S40">
        <v>3.5000000000000003E-2</v>
      </c>
      <c r="T40">
        <v>5</v>
      </c>
      <c r="U40">
        <v>999</v>
      </c>
      <c r="V40">
        <v>0</v>
      </c>
      <c r="W40" t="s">
        <v>184</v>
      </c>
      <c r="X40" t="b">
        <v>0</v>
      </c>
      <c r="Y40" t="s">
        <v>108</v>
      </c>
      <c r="Z40" t="s">
        <v>20</v>
      </c>
      <c r="AA40">
        <v>7.0000000000000007E-2</v>
      </c>
      <c r="AB40">
        <v>7.7200000000000005E-2</v>
      </c>
      <c r="AC40" s="3">
        <v>0.12</v>
      </c>
      <c r="AD40" s="5">
        <v>2.5000000000000001E-2</v>
      </c>
      <c r="AE40" s="36">
        <v>123</v>
      </c>
      <c r="AF40" t="s">
        <v>31</v>
      </c>
      <c r="AG40" t="s">
        <v>31</v>
      </c>
      <c r="AH40" s="23">
        <v>0.69179999999999997</v>
      </c>
      <c r="AI40" s="23">
        <v>0.69179999999999997</v>
      </c>
      <c r="AL40" s="41">
        <v>0.1</v>
      </c>
      <c r="AM40" t="b">
        <v>1</v>
      </c>
      <c r="AN40" t="b">
        <v>1</v>
      </c>
      <c r="AO40" t="b">
        <v>0</v>
      </c>
      <c r="AP40">
        <v>0</v>
      </c>
      <c r="AQ40" t="s">
        <v>3</v>
      </c>
      <c r="AR40" t="b">
        <v>1</v>
      </c>
      <c r="AS40" s="22" t="b">
        <v>1</v>
      </c>
    </row>
    <row r="41" spans="1:45">
      <c r="AC41" s="3"/>
      <c r="AD41" s="5"/>
      <c r="AE41" s="36"/>
      <c r="AH41" s="23"/>
      <c r="AI41" s="23"/>
      <c r="AL41" s="41"/>
      <c r="AS41" s="22"/>
    </row>
    <row r="42" spans="1:45">
      <c r="B42" s="49" t="s">
        <v>146</v>
      </c>
      <c r="AC42" s="3"/>
      <c r="AD42" s="5"/>
      <c r="AE42" s="36"/>
      <c r="AH42" s="23"/>
      <c r="AI42" s="23"/>
      <c r="AL42" s="41"/>
      <c r="AS42" s="22"/>
    </row>
    <row r="43" spans="1:45">
      <c r="A43" t="s">
        <v>186</v>
      </c>
      <c r="B43" t="s">
        <v>125</v>
      </c>
      <c r="C43" t="b">
        <v>0</v>
      </c>
      <c r="D43" t="b">
        <v>0</v>
      </c>
      <c r="E43" t="s">
        <v>202</v>
      </c>
      <c r="F43" t="b">
        <v>0</v>
      </c>
      <c r="G43" t="s">
        <v>185</v>
      </c>
      <c r="H43" t="b">
        <v>1</v>
      </c>
      <c r="I43" t="b">
        <v>1</v>
      </c>
      <c r="J43" t="b">
        <v>1</v>
      </c>
      <c r="K43" t="b">
        <v>0</v>
      </c>
      <c r="L43">
        <v>0.02</v>
      </c>
      <c r="M43">
        <v>0</v>
      </c>
      <c r="P43" t="s">
        <v>183</v>
      </c>
      <c r="Q43" t="s">
        <v>35</v>
      </c>
      <c r="R43">
        <v>20</v>
      </c>
      <c r="S43">
        <v>3.5000000000000003E-2</v>
      </c>
      <c r="T43">
        <v>5</v>
      </c>
      <c r="U43">
        <v>999</v>
      </c>
      <c r="V43">
        <v>0</v>
      </c>
      <c r="W43" t="s">
        <v>184</v>
      </c>
      <c r="X43" t="b">
        <v>0</v>
      </c>
      <c r="Y43" t="s">
        <v>108</v>
      </c>
      <c r="Z43" t="s">
        <v>20</v>
      </c>
      <c r="AA43">
        <v>7.0000000000000007E-2</v>
      </c>
      <c r="AB43">
        <v>7.7200000000000005E-2</v>
      </c>
      <c r="AC43" s="3">
        <v>0.12</v>
      </c>
      <c r="AD43" s="5">
        <v>2.5000000000000001E-2</v>
      </c>
      <c r="AE43" s="36">
        <v>123</v>
      </c>
      <c r="AF43" t="s">
        <v>118</v>
      </c>
      <c r="AG43" t="s">
        <v>119</v>
      </c>
      <c r="AH43" s="23"/>
      <c r="AI43" s="23"/>
      <c r="AJ43" s="42">
        <v>81825573157</v>
      </c>
      <c r="AK43" s="42">
        <v>81825573157</v>
      </c>
      <c r="AL43" s="41">
        <v>0.1</v>
      </c>
      <c r="AM43" t="b">
        <v>1</v>
      </c>
      <c r="AN43" t="b">
        <v>1</v>
      </c>
      <c r="AO43" t="b">
        <v>0</v>
      </c>
      <c r="AP43">
        <v>0</v>
      </c>
      <c r="AQ43" t="s">
        <v>3</v>
      </c>
      <c r="AR43" t="b">
        <v>1</v>
      </c>
      <c r="AS43" s="22" t="b">
        <v>1</v>
      </c>
    </row>
    <row r="44" spans="1:45">
      <c r="A44" t="s">
        <v>187</v>
      </c>
      <c r="B44" t="s">
        <v>133</v>
      </c>
      <c r="C44" t="b">
        <v>0</v>
      </c>
      <c r="D44" t="b">
        <v>0</v>
      </c>
      <c r="E44" t="s">
        <v>202</v>
      </c>
      <c r="F44" t="b">
        <v>0</v>
      </c>
      <c r="G44" t="s">
        <v>185</v>
      </c>
      <c r="H44" t="b">
        <v>1</v>
      </c>
      <c r="I44" t="b">
        <v>0</v>
      </c>
      <c r="J44" t="b">
        <v>1</v>
      </c>
      <c r="K44" t="b">
        <v>0</v>
      </c>
      <c r="L44">
        <v>0.02</v>
      </c>
      <c r="M44">
        <v>0</v>
      </c>
      <c r="P44" t="s">
        <v>183</v>
      </c>
      <c r="Q44" t="s">
        <v>35</v>
      </c>
      <c r="R44">
        <v>20</v>
      </c>
      <c r="S44">
        <v>3.5000000000000003E-2</v>
      </c>
      <c r="T44">
        <v>5</v>
      </c>
      <c r="U44">
        <v>999</v>
      </c>
      <c r="V44">
        <v>0</v>
      </c>
      <c r="W44" t="s">
        <v>184</v>
      </c>
      <c r="X44" t="b">
        <v>0</v>
      </c>
      <c r="Y44" t="s">
        <v>108</v>
      </c>
      <c r="Z44" t="s">
        <v>20</v>
      </c>
      <c r="AA44">
        <v>7.0000000000000007E-2</v>
      </c>
      <c r="AB44">
        <v>7.7200000000000005E-2</v>
      </c>
      <c r="AC44" s="3">
        <v>0.12</v>
      </c>
      <c r="AD44" s="5">
        <v>2.5000000000000001E-2</v>
      </c>
      <c r="AE44" s="36">
        <v>123</v>
      </c>
      <c r="AF44" t="s">
        <v>118</v>
      </c>
      <c r="AG44" t="s">
        <v>119</v>
      </c>
      <c r="AH44" s="23"/>
      <c r="AI44" s="23"/>
      <c r="AJ44" s="42">
        <v>81825573157</v>
      </c>
      <c r="AK44" s="42">
        <v>81825573157</v>
      </c>
      <c r="AL44" s="41">
        <v>0.1</v>
      </c>
      <c r="AM44" t="b">
        <v>1</v>
      </c>
      <c r="AN44" t="b">
        <v>1</v>
      </c>
      <c r="AO44" t="b">
        <v>0</v>
      </c>
      <c r="AP44">
        <v>0</v>
      </c>
      <c r="AQ44" t="s">
        <v>3</v>
      </c>
      <c r="AR44" t="b">
        <v>1</v>
      </c>
      <c r="AS44" s="22" t="b">
        <v>1</v>
      </c>
    </row>
    <row r="45" spans="1:45">
      <c r="AH45" s="23"/>
      <c r="AI45" s="23"/>
    </row>
    <row r="46" spans="1:45">
      <c r="A46" t="s">
        <v>188</v>
      </c>
      <c r="B46" t="s">
        <v>124</v>
      </c>
      <c r="C46" t="b">
        <v>0</v>
      </c>
      <c r="D46" t="b">
        <v>0</v>
      </c>
      <c r="E46" t="s">
        <v>204</v>
      </c>
      <c r="F46" t="b">
        <v>0</v>
      </c>
      <c r="G46" t="s">
        <v>185</v>
      </c>
      <c r="H46" t="b">
        <v>1</v>
      </c>
      <c r="I46" t="b">
        <v>1</v>
      </c>
      <c r="J46" t="b">
        <v>1</v>
      </c>
      <c r="K46" t="b">
        <v>1</v>
      </c>
      <c r="L46">
        <v>0.02</v>
      </c>
      <c r="M46">
        <v>0</v>
      </c>
      <c r="P46" t="s">
        <v>183</v>
      </c>
      <c r="Q46" t="s">
        <v>35</v>
      </c>
      <c r="R46">
        <v>20</v>
      </c>
      <c r="S46">
        <v>3.5000000000000003E-2</v>
      </c>
      <c r="T46">
        <v>5</v>
      </c>
      <c r="U46">
        <v>999</v>
      </c>
      <c r="V46">
        <v>0</v>
      </c>
      <c r="W46" t="s">
        <v>184</v>
      </c>
      <c r="X46" t="b">
        <v>0</v>
      </c>
      <c r="Y46" t="s">
        <v>108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6">
        <v>123</v>
      </c>
      <c r="AF46" t="s">
        <v>31</v>
      </c>
      <c r="AG46" t="s">
        <v>31</v>
      </c>
      <c r="AH46" s="23">
        <v>0.69179999999999997</v>
      </c>
      <c r="AI46" s="23">
        <v>0.69179999999999997</v>
      </c>
      <c r="AL46" s="41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47" t="s">
        <v>189</v>
      </c>
      <c r="B47" t="s">
        <v>132</v>
      </c>
      <c r="C47" t="b">
        <v>0</v>
      </c>
      <c r="D47" t="b">
        <v>0</v>
      </c>
      <c r="E47" t="s">
        <v>204</v>
      </c>
      <c r="F47" t="b">
        <v>0</v>
      </c>
      <c r="G47" t="s">
        <v>185</v>
      </c>
      <c r="H47" t="b">
        <v>1</v>
      </c>
      <c r="I47" t="b">
        <v>0</v>
      </c>
      <c r="J47" t="b">
        <v>1</v>
      </c>
      <c r="K47" t="b">
        <v>1</v>
      </c>
      <c r="L47">
        <v>0.02</v>
      </c>
      <c r="M47">
        <v>0</v>
      </c>
      <c r="P47" t="s">
        <v>183</v>
      </c>
      <c r="Q47" t="s">
        <v>35</v>
      </c>
      <c r="R47">
        <v>20</v>
      </c>
      <c r="S47">
        <v>3.5000000000000003E-2</v>
      </c>
      <c r="T47">
        <v>5</v>
      </c>
      <c r="U47">
        <v>999</v>
      </c>
      <c r="V47">
        <v>0</v>
      </c>
      <c r="W47" t="s">
        <v>184</v>
      </c>
      <c r="X47" t="b">
        <v>0</v>
      </c>
      <c r="Y47" t="s">
        <v>108</v>
      </c>
      <c r="Z47" t="s">
        <v>20</v>
      </c>
      <c r="AA47">
        <v>7.0000000000000007E-2</v>
      </c>
      <c r="AB47">
        <v>7.7200000000000005E-2</v>
      </c>
      <c r="AC47" s="3">
        <v>0.12</v>
      </c>
      <c r="AD47" s="5">
        <v>2.5000000000000001E-2</v>
      </c>
      <c r="AE47" s="36">
        <v>123</v>
      </c>
      <c r="AF47" t="s">
        <v>31</v>
      </c>
      <c r="AG47" t="s">
        <v>31</v>
      </c>
      <c r="AH47" s="23">
        <v>0.69179999999999997</v>
      </c>
      <c r="AI47" s="23">
        <v>0.69179999999999997</v>
      </c>
      <c r="AL47" s="41">
        <v>0.1</v>
      </c>
      <c r="AM47" t="b">
        <v>1</v>
      </c>
      <c r="AN47" t="b">
        <v>1</v>
      </c>
      <c r="AO47" t="b">
        <v>0</v>
      </c>
      <c r="AP47">
        <v>0</v>
      </c>
      <c r="AQ47" t="s">
        <v>3</v>
      </c>
      <c r="AR47" t="b">
        <v>1</v>
      </c>
      <c r="AS47" s="22" t="b">
        <v>1</v>
      </c>
    </row>
    <row r="49" spans="1:45">
      <c r="A49" t="s">
        <v>190</v>
      </c>
      <c r="B49" t="s">
        <v>128</v>
      </c>
      <c r="C49" t="b">
        <v>0</v>
      </c>
      <c r="D49" t="b">
        <v>0</v>
      </c>
      <c r="E49" t="s">
        <v>208</v>
      </c>
      <c r="F49" t="b">
        <v>0</v>
      </c>
      <c r="G49" t="s">
        <v>185</v>
      </c>
      <c r="H49" t="b">
        <v>1</v>
      </c>
      <c r="I49" t="b">
        <v>1</v>
      </c>
      <c r="J49" t="b">
        <v>1</v>
      </c>
      <c r="K49" t="b">
        <v>1</v>
      </c>
      <c r="L49">
        <v>0.02</v>
      </c>
      <c r="M49">
        <v>0</v>
      </c>
      <c r="P49" t="s">
        <v>183</v>
      </c>
      <c r="Q49" t="s">
        <v>35</v>
      </c>
      <c r="R49">
        <v>20</v>
      </c>
      <c r="S49">
        <v>3.5000000000000003E-2</v>
      </c>
      <c r="T49">
        <v>5</v>
      </c>
      <c r="U49">
        <v>999</v>
      </c>
      <c r="V49">
        <v>0</v>
      </c>
      <c r="W49" t="s">
        <v>184</v>
      </c>
      <c r="X49" t="b">
        <v>0</v>
      </c>
      <c r="Y49" t="s">
        <v>108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6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1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0" spans="1:45">
      <c r="A50" t="s">
        <v>191</v>
      </c>
      <c r="B50" t="s">
        <v>129</v>
      </c>
      <c r="C50" t="b">
        <v>0</v>
      </c>
      <c r="D50" t="b">
        <v>0</v>
      </c>
      <c r="E50" t="s">
        <v>208</v>
      </c>
      <c r="F50" t="b">
        <v>0</v>
      </c>
      <c r="G50" t="s">
        <v>185</v>
      </c>
      <c r="H50" t="b">
        <v>1</v>
      </c>
      <c r="I50" t="b">
        <v>0</v>
      </c>
      <c r="J50" t="b">
        <v>1</v>
      </c>
      <c r="K50" t="b">
        <v>1</v>
      </c>
      <c r="L50">
        <v>0.02</v>
      </c>
      <c r="M50">
        <v>0</v>
      </c>
      <c r="P50" t="s">
        <v>183</v>
      </c>
      <c r="Q50" t="s">
        <v>35</v>
      </c>
      <c r="R50">
        <v>20</v>
      </c>
      <c r="S50">
        <v>3.5000000000000003E-2</v>
      </c>
      <c r="T50">
        <v>5</v>
      </c>
      <c r="U50">
        <v>999</v>
      </c>
      <c r="V50">
        <v>0</v>
      </c>
      <c r="W50" t="s">
        <v>184</v>
      </c>
      <c r="X50" t="b">
        <v>0</v>
      </c>
      <c r="Y50" t="s">
        <v>108</v>
      </c>
      <c r="Z50" t="s">
        <v>20</v>
      </c>
      <c r="AA50">
        <v>7.0000000000000007E-2</v>
      </c>
      <c r="AB50">
        <v>7.7200000000000005E-2</v>
      </c>
      <c r="AC50" s="3">
        <v>0.12</v>
      </c>
      <c r="AD50" s="5">
        <v>2.5000000000000001E-2</v>
      </c>
      <c r="AE50" s="36">
        <v>123</v>
      </c>
      <c r="AF50" t="s">
        <v>31</v>
      </c>
      <c r="AG50" t="s">
        <v>31</v>
      </c>
      <c r="AH50" s="23">
        <v>0.69179999999999997</v>
      </c>
      <c r="AI50" s="23">
        <v>0.69179999999999997</v>
      </c>
      <c r="AL50" s="41">
        <v>0.1</v>
      </c>
      <c r="AM50" t="b">
        <v>1</v>
      </c>
      <c r="AN50" t="b">
        <v>1</v>
      </c>
      <c r="AO50" t="b">
        <v>0</v>
      </c>
      <c r="AP50">
        <v>0</v>
      </c>
      <c r="AQ50" t="s">
        <v>3</v>
      </c>
      <c r="AR50" t="b">
        <v>1</v>
      </c>
      <c r="AS50" s="22" t="b">
        <v>1</v>
      </c>
    </row>
    <row r="51" spans="1:45">
      <c r="AC51" s="3"/>
      <c r="AD51" s="5"/>
      <c r="AE51" s="36"/>
      <c r="AH51" s="23"/>
      <c r="AI51" s="23"/>
      <c r="AL51" s="41"/>
      <c r="AS51" s="22"/>
    </row>
    <row r="52" spans="1:45">
      <c r="B52" s="49" t="s">
        <v>145</v>
      </c>
      <c r="C52" t="b">
        <v>0</v>
      </c>
      <c r="AC52" s="3"/>
      <c r="AD52" s="5"/>
      <c r="AE52" s="36"/>
      <c r="AH52" s="23"/>
      <c r="AI52" s="23"/>
      <c r="AL52" s="41"/>
      <c r="AS52" s="22"/>
    </row>
    <row r="53" spans="1:45">
      <c r="A53" t="s">
        <v>192</v>
      </c>
      <c r="B53" t="s">
        <v>125</v>
      </c>
      <c r="C53" t="b">
        <v>0</v>
      </c>
      <c r="D53" t="b">
        <v>0</v>
      </c>
      <c r="E53" t="s">
        <v>200</v>
      </c>
      <c r="F53" t="b">
        <v>0</v>
      </c>
      <c r="G53" t="s">
        <v>185</v>
      </c>
      <c r="H53" t="b">
        <v>1</v>
      </c>
      <c r="I53" t="b">
        <v>1</v>
      </c>
      <c r="J53" t="b">
        <v>1</v>
      </c>
      <c r="K53" t="b">
        <v>0</v>
      </c>
      <c r="L53">
        <v>0.02</v>
      </c>
      <c r="M53">
        <v>0</v>
      </c>
      <c r="P53" t="s">
        <v>183</v>
      </c>
      <c r="Q53" t="s">
        <v>35</v>
      </c>
      <c r="R53">
        <v>20</v>
      </c>
      <c r="S53">
        <v>3.5000000000000003E-2</v>
      </c>
      <c r="T53">
        <v>5</v>
      </c>
      <c r="U53">
        <v>999</v>
      </c>
      <c r="V53">
        <v>0</v>
      </c>
      <c r="W53" t="s">
        <v>184</v>
      </c>
      <c r="X53" t="b">
        <v>0</v>
      </c>
      <c r="Y53" t="s">
        <v>108</v>
      </c>
      <c r="Z53" t="s">
        <v>20</v>
      </c>
      <c r="AA53">
        <v>7.0000000000000007E-2</v>
      </c>
      <c r="AB53">
        <v>7.7200000000000005E-2</v>
      </c>
      <c r="AC53" s="3">
        <v>0.12</v>
      </c>
      <c r="AD53" s="5">
        <v>2.5000000000000001E-2</v>
      </c>
      <c r="AE53" s="36">
        <v>123</v>
      </c>
      <c r="AF53" t="s">
        <v>118</v>
      </c>
      <c r="AG53" t="s">
        <v>119</v>
      </c>
      <c r="AH53" s="23"/>
      <c r="AI53" s="23"/>
      <c r="AJ53" s="42">
        <v>81825573157</v>
      </c>
      <c r="AK53" s="42">
        <v>81825573157</v>
      </c>
      <c r="AL53" s="41">
        <v>0.1</v>
      </c>
      <c r="AM53" t="b">
        <v>1</v>
      </c>
      <c r="AN53" t="b">
        <v>1</v>
      </c>
      <c r="AO53" t="b">
        <v>0</v>
      </c>
      <c r="AP53">
        <v>0</v>
      </c>
      <c r="AQ53" t="s">
        <v>3</v>
      </c>
      <c r="AR53" t="b">
        <v>1</v>
      </c>
      <c r="AS53" s="22" t="b">
        <v>1</v>
      </c>
    </row>
    <row r="54" spans="1:45">
      <c r="A54" t="s">
        <v>193</v>
      </c>
      <c r="B54" t="s">
        <v>133</v>
      </c>
      <c r="C54" t="b">
        <v>0</v>
      </c>
      <c r="D54" t="b">
        <v>0</v>
      </c>
      <c r="E54" t="s">
        <v>200</v>
      </c>
      <c r="F54" t="b">
        <v>0</v>
      </c>
      <c r="G54" t="s">
        <v>185</v>
      </c>
      <c r="H54" t="b">
        <v>1</v>
      </c>
      <c r="I54" t="b">
        <v>0</v>
      </c>
      <c r="J54" t="b">
        <v>1</v>
      </c>
      <c r="K54" t="b">
        <v>0</v>
      </c>
      <c r="L54">
        <v>0.02</v>
      </c>
      <c r="M54">
        <v>0</v>
      </c>
      <c r="P54" t="s">
        <v>183</v>
      </c>
      <c r="Q54" t="s">
        <v>35</v>
      </c>
      <c r="R54">
        <v>20</v>
      </c>
      <c r="S54">
        <v>3.5000000000000003E-2</v>
      </c>
      <c r="T54">
        <v>5</v>
      </c>
      <c r="U54">
        <v>999</v>
      </c>
      <c r="V54">
        <v>0</v>
      </c>
      <c r="W54" t="s">
        <v>184</v>
      </c>
      <c r="X54" t="b">
        <v>0</v>
      </c>
      <c r="Y54" t="s">
        <v>108</v>
      </c>
      <c r="Z54" t="s">
        <v>20</v>
      </c>
      <c r="AA54">
        <v>7.0000000000000007E-2</v>
      </c>
      <c r="AB54">
        <v>7.7200000000000005E-2</v>
      </c>
      <c r="AC54" s="3">
        <v>0.12</v>
      </c>
      <c r="AD54" s="5">
        <v>2.5000000000000001E-2</v>
      </c>
      <c r="AE54" s="36">
        <v>123</v>
      </c>
      <c r="AF54" t="s">
        <v>118</v>
      </c>
      <c r="AG54" t="s">
        <v>119</v>
      </c>
      <c r="AH54" s="23"/>
      <c r="AI54" s="23"/>
      <c r="AJ54" s="42">
        <v>81825573157</v>
      </c>
      <c r="AK54" s="42">
        <v>81825573157</v>
      </c>
      <c r="AL54" s="41">
        <v>0.1</v>
      </c>
      <c r="AM54" t="b">
        <v>1</v>
      </c>
      <c r="AN54" t="b">
        <v>1</v>
      </c>
      <c r="AO54" t="b">
        <v>0</v>
      </c>
      <c r="AP54">
        <v>0</v>
      </c>
      <c r="AQ54" t="s">
        <v>3</v>
      </c>
      <c r="AR54" t="b">
        <v>1</v>
      </c>
      <c r="AS54" s="22" t="b">
        <v>1</v>
      </c>
    </row>
    <row r="55" spans="1:45">
      <c r="AH55" s="23"/>
      <c r="AI55" s="23"/>
    </row>
    <row r="56" spans="1:45">
      <c r="A56" t="s">
        <v>194</v>
      </c>
      <c r="B56" t="s">
        <v>124</v>
      </c>
      <c r="C56" t="b">
        <v>0</v>
      </c>
      <c r="D56" t="b">
        <v>0</v>
      </c>
      <c r="E56" t="s">
        <v>210</v>
      </c>
      <c r="F56" t="b">
        <v>0</v>
      </c>
      <c r="G56" t="s">
        <v>185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0.01</v>
      </c>
      <c r="P56" t="s">
        <v>183</v>
      </c>
      <c r="Q56" t="s">
        <v>35</v>
      </c>
      <c r="R56">
        <v>20</v>
      </c>
      <c r="S56">
        <v>3.5000000000000003E-2</v>
      </c>
      <c r="T56">
        <v>5</v>
      </c>
      <c r="U56">
        <v>999</v>
      </c>
      <c r="V56">
        <v>0</v>
      </c>
      <c r="W56" t="s">
        <v>184</v>
      </c>
      <c r="X56" t="b">
        <v>0</v>
      </c>
      <c r="Y56" t="s">
        <v>108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6">
        <v>123</v>
      </c>
      <c r="AF56" t="s">
        <v>31</v>
      </c>
      <c r="AG56" t="s">
        <v>31</v>
      </c>
      <c r="AH56" s="23">
        <v>0.69179999999999997</v>
      </c>
      <c r="AI56" s="23">
        <v>0.69179999999999997</v>
      </c>
      <c r="AL56" s="41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195</v>
      </c>
      <c r="B57" t="s">
        <v>132</v>
      </c>
      <c r="C57" t="b">
        <v>0</v>
      </c>
      <c r="D57" t="b">
        <v>0</v>
      </c>
      <c r="E57" t="s">
        <v>210</v>
      </c>
      <c r="F57" t="b">
        <v>0</v>
      </c>
      <c r="G57" t="s">
        <v>185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0.01</v>
      </c>
      <c r="P57" t="s">
        <v>183</v>
      </c>
      <c r="Q57" t="s">
        <v>35</v>
      </c>
      <c r="R57">
        <v>20</v>
      </c>
      <c r="S57">
        <v>3.5000000000000003E-2</v>
      </c>
      <c r="T57">
        <v>5</v>
      </c>
      <c r="U57">
        <v>999</v>
      </c>
      <c r="V57">
        <v>0</v>
      </c>
      <c r="W57" t="s">
        <v>184</v>
      </c>
      <c r="X57" t="b">
        <v>0</v>
      </c>
      <c r="Y57" t="s">
        <v>108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6">
        <v>123</v>
      </c>
      <c r="AF57" t="s">
        <v>31</v>
      </c>
      <c r="AG57" t="s">
        <v>31</v>
      </c>
      <c r="AH57" s="23">
        <v>0.69179999999999997</v>
      </c>
      <c r="AI57" s="23">
        <v>0.69179999999999997</v>
      </c>
      <c r="AL57" s="41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9" spans="1:45">
      <c r="A59" t="s">
        <v>196</v>
      </c>
      <c r="B59" t="s">
        <v>128</v>
      </c>
      <c r="C59" t="b">
        <v>0</v>
      </c>
      <c r="D59" t="b">
        <v>0</v>
      </c>
      <c r="E59" t="s">
        <v>212</v>
      </c>
      <c r="F59" t="b">
        <v>0</v>
      </c>
      <c r="G59" t="s">
        <v>185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0.01</v>
      </c>
      <c r="P59" t="s">
        <v>183</v>
      </c>
      <c r="Q59" t="s">
        <v>35</v>
      </c>
      <c r="R59">
        <v>20</v>
      </c>
      <c r="S59">
        <v>3.5000000000000003E-2</v>
      </c>
      <c r="T59">
        <v>5</v>
      </c>
      <c r="U59">
        <v>999</v>
      </c>
      <c r="V59">
        <v>0</v>
      </c>
      <c r="W59" t="s">
        <v>184</v>
      </c>
      <c r="X59" t="b">
        <v>0</v>
      </c>
      <c r="Y59" t="s">
        <v>108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6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1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197</v>
      </c>
      <c r="B60" t="s">
        <v>129</v>
      </c>
      <c r="C60" t="b">
        <v>0</v>
      </c>
      <c r="D60" t="b">
        <v>0</v>
      </c>
      <c r="E60" t="s">
        <v>212</v>
      </c>
      <c r="F60" t="b">
        <v>0</v>
      </c>
      <c r="G60" t="s">
        <v>185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0.01</v>
      </c>
      <c r="P60" t="s">
        <v>183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184</v>
      </c>
      <c r="X60" t="b">
        <v>0</v>
      </c>
      <c r="Y60" t="s">
        <v>108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6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1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6"/>
      <c r="AH61" s="23"/>
      <c r="AI61" s="23"/>
      <c r="AL61" s="41"/>
      <c r="AS61" s="22"/>
    </row>
    <row r="63" spans="1:45">
      <c r="B63" s="49" t="s">
        <v>147</v>
      </c>
    </row>
    <row r="64" spans="1:45">
      <c r="A64" t="s">
        <v>230</v>
      </c>
      <c r="B64" t="s">
        <v>124</v>
      </c>
      <c r="C64" t="b">
        <v>0</v>
      </c>
      <c r="D64" t="b">
        <v>0</v>
      </c>
      <c r="E64" t="s">
        <v>155</v>
      </c>
      <c r="F64" t="b">
        <v>0</v>
      </c>
      <c r="G64" t="s">
        <v>170</v>
      </c>
      <c r="H64" t="b">
        <v>1</v>
      </c>
      <c r="I64" t="b">
        <v>1</v>
      </c>
      <c r="J64" t="b">
        <v>1</v>
      </c>
      <c r="K64" t="b">
        <v>1</v>
      </c>
      <c r="L64">
        <v>0.02</v>
      </c>
      <c r="M64">
        <v>0</v>
      </c>
      <c r="N64">
        <v>0.05</v>
      </c>
      <c r="O64">
        <v>1.22</v>
      </c>
      <c r="P64" t="s">
        <v>36</v>
      </c>
      <c r="Q64" t="s">
        <v>35</v>
      </c>
      <c r="R64">
        <v>20</v>
      </c>
      <c r="S64">
        <v>3.5000000000000003E-2</v>
      </c>
      <c r="T64">
        <v>5</v>
      </c>
      <c r="U64">
        <v>999</v>
      </c>
      <c r="V64">
        <v>0</v>
      </c>
      <c r="W64" t="s">
        <v>184</v>
      </c>
      <c r="X64" t="b">
        <v>0</v>
      </c>
      <c r="Y64" t="s">
        <v>108</v>
      </c>
      <c r="Z64" t="s">
        <v>20</v>
      </c>
      <c r="AA64">
        <v>7.0000000000000007E-2</v>
      </c>
      <c r="AB64">
        <v>7.7200000000000005E-2</v>
      </c>
      <c r="AC64" s="3">
        <v>0.12</v>
      </c>
      <c r="AD64" s="5">
        <v>2.5000000000000001E-2</v>
      </c>
      <c r="AE64" s="36">
        <v>123</v>
      </c>
      <c r="AF64" t="s">
        <v>31</v>
      </c>
      <c r="AG64" t="s">
        <v>31</v>
      </c>
      <c r="AH64" s="23">
        <v>0.6976</v>
      </c>
      <c r="AI64" s="23">
        <v>0.6976</v>
      </c>
      <c r="AL64" s="41">
        <v>0.1</v>
      </c>
      <c r="AM64" t="b">
        <v>1</v>
      </c>
      <c r="AN64" t="b">
        <v>1</v>
      </c>
      <c r="AO64" t="b">
        <v>0</v>
      </c>
      <c r="AP64">
        <v>0</v>
      </c>
      <c r="AQ64" t="s">
        <v>3</v>
      </c>
      <c r="AR64" t="b">
        <v>1</v>
      </c>
      <c r="AS64" s="22" t="b">
        <v>1</v>
      </c>
    </row>
    <row r="65" spans="1:45">
      <c r="A65" t="s">
        <v>231</v>
      </c>
      <c r="B65" t="s">
        <v>132</v>
      </c>
      <c r="C65" t="b">
        <v>0</v>
      </c>
      <c r="D65" t="b">
        <v>0</v>
      </c>
      <c r="E65" t="s">
        <v>155</v>
      </c>
      <c r="F65" t="b">
        <v>0</v>
      </c>
      <c r="G65" t="s">
        <v>170</v>
      </c>
      <c r="H65" t="b">
        <v>1</v>
      </c>
      <c r="I65" t="b">
        <v>0</v>
      </c>
      <c r="J65" t="b">
        <v>1</v>
      </c>
      <c r="K65" t="b">
        <v>1</v>
      </c>
      <c r="L65">
        <v>0.02</v>
      </c>
      <c r="M65">
        <v>0</v>
      </c>
      <c r="N65">
        <v>0.05</v>
      </c>
      <c r="O65">
        <v>1.22</v>
      </c>
      <c r="P65" t="s">
        <v>36</v>
      </c>
      <c r="Q65" t="s">
        <v>35</v>
      </c>
      <c r="R65">
        <v>20</v>
      </c>
      <c r="S65">
        <v>3.5000000000000003E-2</v>
      </c>
      <c r="T65">
        <v>5</v>
      </c>
      <c r="U65">
        <v>999</v>
      </c>
      <c r="V65">
        <v>0</v>
      </c>
      <c r="W65" t="s">
        <v>184</v>
      </c>
      <c r="X65" t="b">
        <v>0</v>
      </c>
      <c r="Y65" t="s">
        <v>108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6">
        <v>123</v>
      </c>
      <c r="AF65" t="s">
        <v>31</v>
      </c>
      <c r="AG65" t="s">
        <v>31</v>
      </c>
      <c r="AH65" s="23">
        <v>0.6976</v>
      </c>
      <c r="AI65" s="23">
        <v>0.6976</v>
      </c>
      <c r="AL65" s="41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C66" s="3"/>
      <c r="AD66" s="5"/>
      <c r="AE66" s="36"/>
      <c r="AH66" s="23"/>
      <c r="AI66" s="23"/>
      <c r="AL66" s="41"/>
      <c r="AS66" s="22"/>
    </row>
    <row r="67" spans="1:45">
      <c r="A67" t="s">
        <v>232</v>
      </c>
      <c r="B67" t="s">
        <v>124</v>
      </c>
      <c r="C67" t="b">
        <v>0</v>
      </c>
      <c r="D67" t="b">
        <v>0</v>
      </c>
      <c r="E67" t="s">
        <v>204</v>
      </c>
      <c r="F67" t="b">
        <v>0</v>
      </c>
      <c r="G67" t="s">
        <v>185</v>
      </c>
      <c r="H67" t="b">
        <v>1</v>
      </c>
      <c r="I67" t="b">
        <v>1</v>
      </c>
      <c r="J67" t="b">
        <v>1</v>
      </c>
      <c r="K67" t="b">
        <v>1</v>
      </c>
      <c r="L67">
        <v>0.02</v>
      </c>
      <c r="M67">
        <v>0</v>
      </c>
      <c r="N67">
        <v>0.05</v>
      </c>
      <c r="O67">
        <v>1.25</v>
      </c>
      <c r="P67" t="s">
        <v>36</v>
      </c>
      <c r="Q67" t="s">
        <v>35</v>
      </c>
      <c r="R67">
        <v>20</v>
      </c>
      <c r="S67">
        <v>3.5000000000000003E-2</v>
      </c>
      <c r="T67">
        <v>5</v>
      </c>
      <c r="U67">
        <v>999</v>
      </c>
      <c r="V67">
        <v>0</v>
      </c>
      <c r="W67" t="s">
        <v>184</v>
      </c>
      <c r="X67" t="b">
        <v>0</v>
      </c>
      <c r="Y67" t="s">
        <v>108</v>
      </c>
      <c r="Z67" t="s">
        <v>20</v>
      </c>
      <c r="AA67">
        <v>7.0000000000000007E-2</v>
      </c>
      <c r="AB67">
        <v>7.7200000000000005E-2</v>
      </c>
      <c r="AC67" s="3">
        <v>0.12</v>
      </c>
      <c r="AD67" s="5">
        <v>2.5000000000000001E-2</v>
      </c>
      <c r="AE67" s="36">
        <v>123</v>
      </c>
      <c r="AF67" t="s">
        <v>31</v>
      </c>
      <c r="AG67" t="s">
        <v>31</v>
      </c>
      <c r="AH67" s="23">
        <v>0.69179999999999997</v>
      </c>
      <c r="AI67" s="23">
        <v>0.69179999999999997</v>
      </c>
      <c r="AL67" s="41">
        <v>0.1</v>
      </c>
      <c r="AM67" t="b">
        <v>1</v>
      </c>
      <c r="AN67" t="b">
        <v>1</v>
      </c>
      <c r="AO67" t="b">
        <v>0</v>
      </c>
      <c r="AP67">
        <v>0</v>
      </c>
      <c r="AQ67" t="s">
        <v>3</v>
      </c>
      <c r="AR67" t="b">
        <v>1</v>
      </c>
      <c r="AS67" s="22" t="b">
        <v>1</v>
      </c>
    </row>
    <row r="68" spans="1:45">
      <c r="A68" t="s">
        <v>233</v>
      </c>
      <c r="B68" t="s">
        <v>132</v>
      </c>
      <c r="C68" t="b">
        <v>0</v>
      </c>
      <c r="D68" t="b">
        <v>0</v>
      </c>
      <c r="E68" t="s">
        <v>204</v>
      </c>
      <c r="F68" t="b">
        <v>0</v>
      </c>
      <c r="G68" t="s">
        <v>185</v>
      </c>
      <c r="H68" t="b">
        <v>1</v>
      </c>
      <c r="I68" t="b">
        <v>0</v>
      </c>
      <c r="J68" t="b">
        <v>1</v>
      </c>
      <c r="K68" t="b">
        <v>1</v>
      </c>
      <c r="L68">
        <v>0.02</v>
      </c>
      <c r="M68">
        <v>0</v>
      </c>
      <c r="N68">
        <v>0.05</v>
      </c>
      <c r="O68">
        <v>1.25</v>
      </c>
      <c r="P68" t="s">
        <v>36</v>
      </c>
      <c r="Q68" t="s">
        <v>35</v>
      </c>
      <c r="R68">
        <v>20</v>
      </c>
      <c r="S68">
        <v>3.5000000000000003E-2</v>
      </c>
      <c r="T68">
        <v>5</v>
      </c>
      <c r="U68">
        <v>999</v>
      </c>
      <c r="V68">
        <v>0</v>
      </c>
      <c r="W68" t="s">
        <v>184</v>
      </c>
      <c r="X68" t="b">
        <v>0</v>
      </c>
      <c r="Y68" t="s">
        <v>108</v>
      </c>
      <c r="Z68" t="s">
        <v>20</v>
      </c>
      <c r="AA68">
        <v>7.0000000000000007E-2</v>
      </c>
      <c r="AB68">
        <v>7.7200000000000005E-2</v>
      </c>
      <c r="AC68" s="3">
        <v>0.12</v>
      </c>
      <c r="AD68" s="5">
        <v>2.5000000000000001E-2</v>
      </c>
      <c r="AE68" s="36">
        <v>123</v>
      </c>
      <c r="AF68" t="s">
        <v>31</v>
      </c>
      <c r="AG68" t="s">
        <v>31</v>
      </c>
      <c r="AH68" s="23">
        <v>0.69179999999999997</v>
      </c>
      <c r="AI68" s="23">
        <v>0.69179999999999997</v>
      </c>
      <c r="AL68" s="41">
        <v>0.1</v>
      </c>
      <c r="AM68" t="b">
        <v>1</v>
      </c>
      <c r="AN68" t="b">
        <v>1</v>
      </c>
      <c r="AO68" t="b">
        <v>0</v>
      </c>
      <c r="AP68">
        <v>0</v>
      </c>
      <c r="AQ68" t="s">
        <v>3</v>
      </c>
      <c r="AR68" t="b">
        <v>1</v>
      </c>
      <c r="AS68" s="22" t="b">
        <v>1</v>
      </c>
    </row>
    <row r="69" spans="1:45">
      <c r="AC69" s="3"/>
      <c r="AD69" s="5"/>
      <c r="AE69" s="36"/>
      <c r="AH69" s="23"/>
      <c r="AI69" s="23"/>
      <c r="AL69" s="41"/>
      <c r="AS69" s="22"/>
    </row>
    <row r="70" spans="1:45">
      <c r="A70" t="s">
        <v>235</v>
      </c>
      <c r="B70" t="s">
        <v>124</v>
      </c>
      <c r="C70" t="b">
        <v>0</v>
      </c>
      <c r="D70" t="b">
        <v>0</v>
      </c>
      <c r="E70" t="s">
        <v>158</v>
      </c>
      <c r="F70" t="b">
        <v>0</v>
      </c>
      <c r="G70" t="s">
        <v>170</v>
      </c>
      <c r="H70" t="b">
        <v>1</v>
      </c>
      <c r="I70" t="b">
        <v>1</v>
      </c>
      <c r="J70" t="b">
        <v>1</v>
      </c>
      <c r="K70" t="b">
        <v>1</v>
      </c>
      <c r="L70">
        <v>0.02</v>
      </c>
      <c r="M70">
        <v>0.01</v>
      </c>
      <c r="N70">
        <v>0.05</v>
      </c>
      <c r="O70">
        <v>1.22</v>
      </c>
      <c r="P70" t="s">
        <v>36</v>
      </c>
      <c r="Q70" t="s">
        <v>35</v>
      </c>
      <c r="R70">
        <v>20</v>
      </c>
      <c r="S70">
        <v>3.5000000000000003E-2</v>
      </c>
      <c r="T70">
        <v>5</v>
      </c>
      <c r="U70">
        <v>999</v>
      </c>
      <c r="V70">
        <v>0</v>
      </c>
      <c r="W70" t="s">
        <v>184</v>
      </c>
      <c r="X70" t="b">
        <v>0</v>
      </c>
      <c r="Y70" t="s">
        <v>108</v>
      </c>
      <c r="Z70" t="s">
        <v>20</v>
      </c>
      <c r="AA70">
        <v>7.0000000000000007E-2</v>
      </c>
      <c r="AB70">
        <v>7.7200000000000005E-2</v>
      </c>
      <c r="AC70" s="3">
        <v>0.12</v>
      </c>
      <c r="AD70" s="5">
        <v>2.5000000000000001E-2</v>
      </c>
      <c r="AE70" s="36">
        <v>123</v>
      </c>
      <c r="AF70" t="s">
        <v>31</v>
      </c>
      <c r="AG70" t="s">
        <v>31</v>
      </c>
      <c r="AH70" s="23">
        <v>0.6976</v>
      </c>
      <c r="AI70" s="23">
        <v>0.6976</v>
      </c>
      <c r="AL70" s="41">
        <v>0.1</v>
      </c>
      <c r="AM70" t="b">
        <v>1</v>
      </c>
      <c r="AN70" t="b">
        <v>1</v>
      </c>
      <c r="AO70" t="b">
        <v>0</v>
      </c>
      <c r="AP70">
        <v>0</v>
      </c>
      <c r="AQ70" t="s">
        <v>3</v>
      </c>
      <c r="AR70" t="b">
        <v>1</v>
      </c>
      <c r="AS70" s="22" t="b">
        <v>1</v>
      </c>
    </row>
    <row r="71" spans="1:45">
      <c r="A71" t="s">
        <v>236</v>
      </c>
      <c r="B71" t="s">
        <v>132</v>
      </c>
      <c r="C71" t="b">
        <v>0</v>
      </c>
      <c r="D71" t="b">
        <v>0</v>
      </c>
      <c r="E71" t="s">
        <v>158</v>
      </c>
      <c r="F71" t="b">
        <v>0</v>
      </c>
      <c r="G71" t="s">
        <v>170</v>
      </c>
      <c r="H71" t="b">
        <v>1</v>
      </c>
      <c r="I71" t="b">
        <v>0</v>
      </c>
      <c r="J71" t="b">
        <v>1</v>
      </c>
      <c r="K71" t="b">
        <v>1</v>
      </c>
      <c r="L71">
        <v>0.02</v>
      </c>
      <c r="M71">
        <v>0.01</v>
      </c>
      <c r="N71">
        <v>0.05</v>
      </c>
      <c r="O71">
        <v>1.22</v>
      </c>
      <c r="P71" t="s">
        <v>36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184</v>
      </c>
      <c r="X71" t="b">
        <v>0</v>
      </c>
      <c r="Y71" t="s">
        <v>108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6">
        <v>123</v>
      </c>
      <c r="AF71" t="s">
        <v>31</v>
      </c>
      <c r="AG71" t="s">
        <v>31</v>
      </c>
      <c r="AH71" s="23">
        <v>0.6976</v>
      </c>
      <c r="AI71" s="23">
        <v>0.6976</v>
      </c>
      <c r="AL71" s="41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C72" s="3"/>
      <c r="AD72" s="5"/>
      <c r="AE72" s="36"/>
      <c r="AH72" s="23"/>
      <c r="AI72" s="23"/>
      <c r="AL72" s="41"/>
      <c r="AS72" s="22"/>
    </row>
    <row r="73" spans="1:45">
      <c r="A73" t="s">
        <v>237</v>
      </c>
      <c r="B73" t="s">
        <v>124</v>
      </c>
      <c r="C73" t="b">
        <v>0</v>
      </c>
      <c r="D73" t="b">
        <v>0</v>
      </c>
      <c r="E73" t="s">
        <v>210</v>
      </c>
      <c r="F73" t="b">
        <v>0</v>
      </c>
      <c r="G73" t="s">
        <v>185</v>
      </c>
      <c r="H73" t="b">
        <v>1</v>
      </c>
      <c r="I73" t="b">
        <v>1</v>
      </c>
      <c r="J73" t="b">
        <v>1</v>
      </c>
      <c r="K73" t="b">
        <v>1</v>
      </c>
      <c r="L73">
        <v>0.02</v>
      </c>
      <c r="M73">
        <v>0.01</v>
      </c>
      <c r="N73">
        <v>0.05</v>
      </c>
      <c r="O73">
        <v>1.25</v>
      </c>
      <c r="P73" t="s">
        <v>36</v>
      </c>
      <c r="Q73" t="s">
        <v>35</v>
      </c>
      <c r="R73">
        <v>20</v>
      </c>
      <c r="S73">
        <v>3.5000000000000003E-2</v>
      </c>
      <c r="T73">
        <v>5</v>
      </c>
      <c r="U73">
        <v>999</v>
      </c>
      <c r="V73">
        <v>0</v>
      </c>
      <c r="W73" t="s">
        <v>184</v>
      </c>
      <c r="X73" t="b">
        <v>0</v>
      </c>
      <c r="Y73" t="s">
        <v>108</v>
      </c>
      <c r="Z73" t="s">
        <v>20</v>
      </c>
      <c r="AA73">
        <v>7.0000000000000007E-2</v>
      </c>
      <c r="AB73">
        <v>7.7200000000000005E-2</v>
      </c>
      <c r="AC73" s="3">
        <v>0.12</v>
      </c>
      <c r="AD73" s="5">
        <v>2.5000000000000001E-2</v>
      </c>
      <c r="AE73" s="36">
        <v>123</v>
      </c>
      <c r="AF73" t="s">
        <v>31</v>
      </c>
      <c r="AG73" t="s">
        <v>31</v>
      </c>
      <c r="AH73" s="23">
        <v>0.69179999999999997</v>
      </c>
      <c r="AI73" s="23">
        <v>0.69179999999999997</v>
      </c>
      <c r="AL73" s="41">
        <v>0.1</v>
      </c>
      <c r="AM73" t="b">
        <v>1</v>
      </c>
      <c r="AN73" t="b">
        <v>1</v>
      </c>
      <c r="AO73" t="b">
        <v>0</v>
      </c>
      <c r="AP73">
        <v>0</v>
      </c>
      <c r="AQ73" t="s">
        <v>3</v>
      </c>
      <c r="AR73" t="b">
        <v>1</v>
      </c>
      <c r="AS73" s="22" t="b">
        <v>1</v>
      </c>
    </row>
    <row r="74" spans="1:45">
      <c r="A74" t="s">
        <v>238</v>
      </c>
      <c r="B74" t="s">
        <v>132</v>
      </c>
      <c r="C74" t="b">
        <v>0</v>
      </c>
      <c r="D74" t="b">
        <v>0</v>
      </c>
      <c r="E74" t="s">
        <v>210</v>
      </c>
      <c r="F74" t="b">
        <v>0</v>
      </c>
      <c r="G74" t="s">
        <v>185</v>
      </c>
      <c r="H74" t="b">
        <v>1</v>
      </c>
      <c r="I74" t="b">
        <v>0</v>
      </c>
      <c r="J74" t="b">
        <v>1</v>
      </c>
      <c r="K74" t="b">
        <v>1</v>
      </c>
      <c r="L74">
        <v>0.02</v>
      </c>
      <c r="M74">
        <v>0.01</v>
      </c>
      <c r="N74">
        <v>0.05</v>
      </c>
      <c r="O74">
        <v>1.25</v>
      </c>
      <c r="P74" t="s">
        <v>36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184</v>
      </c>
      <c r="X74" t="b">
        <v>0</v>
      </c>
      <c r="Y74" t="s">
        <v>108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36">
        <v>123</v>
      </c>
      <c r="AF74" t="s">
        <v>31</v>
      </c>
      <c r="AG74" t="s">
        <v>31</v>
      </c>
      <c r="AH74" s="23">
        <v>0.69179999999999997</v>
      </c>
      <c r="AI74" s="23">
        <v>0.69179999999999997</v>
      </c>
      <c r="AL74" s="41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5" spans="1:45">
      <c r="AC75" s="3"/>
      <c r="AD75" s="5"/>
      <c r="AE75" s="36"/>
      <c r="AH75" s="23"/>
      <c r="AI75" s="23"/>
      <c r="AL75" s="41"/>
      <c r="AS75" s="22"/>
    </row>
    <row r="76" spans="1:45">
      <c r="AC76" s="3"/>
      <c r="AD76" s="5"/>
      <c r="AE76" s="36"/>
      <c r="AH76" s="23"/>
      <c r="AI76" s="23"/>
      <c r="AL76" s="41"/>
      <c r="AS76" s="22"/>
    </row>
  </sheetData>
  <phoneticPr fontId="14" type="noConversion"/>
  <dataValidations count="3">
    <dataValidation type="list" allowBlank="1" showInputMessage="1" showErrorMessage="1" sqref="AN56:AO57 AN59:AO61 AN21:AO22 AN49:AO54 AN24:AO26 AN28:AO29 AN31:AO32 AN46:AO47 AN34:AO35 C40:C41 AN40:AO44 AN16:AO19 C16:C35 C64:C76 AN64:AO76 C43:C61 AN6:AO6 C6" xr:uid="{1240F49A-5091-456D-B77A-0673AD56E758}">
      <formula1>"TRUE, FALSE"</formula1>
    </dataValidation>
    <dataValidation type="list" allowBlank="1" showInputMessage="1" showErrorMessage="1" sqref="Y56:Y57 Y34:Y35 Y59:Y61 Y21:Y22 Y24:Y26 Y28:Y29 Y31:Y32 Y40:Y44 Y49:Y54 Y46:Y47 Y16:Y19 Y64:Y76 Y6" xr:uid="{8909875A-86FC-4594-BBAF-A364A5851F3C}">
      <formula1>"simple, internal"</formula1>
    </dataValidation>
    <dataValidation type="list" allowBlank="1" showInputMessage="1" showErrorMessage="1" sqref="D56:D57 D34:D35 D59:D61 D21:D22 D24:D26 D28:D29 D31:D32 D40:D44 D49:D54 D46:D47 D16:D19 D64:D76 D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6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K13" sqref="K13"/>
    </sheetView>
  </sheetViews>
  <sheetFormatPr defaultRowHeight="15"/>
  <cols>
    <col min="1" max="1" width="18.28515625" customWidth="1"/>
    <col min="2" max="2" width="42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16.85546875" customWidth="1"/>
    <col min="8" max="8" width="12.5703125" customWidth="1"/>
    <col min="9" max="9" width="15.140625" customWidth="1"/>
    <col min="10" max="10" width="15.710937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67</v>
      </c>
      <c r="E3" s="19"/>
      <c r="F3" s="15" t="s">
        <v>49</v>
      </c>
      <c r="G3" s="15"/>
      <c r="H3" s="18" t="s">
        <v>71</v>
      </c>
      <c r="I3" s="18"/>
      <c r="J3" s="39" t="s">
        <v>101</v>
      </c>
      <c r="K3" s="37" t="s">
        <v>113</v>
      </c>
      <c r="L3" s="37"/>
      <c r="M3" s="37" t="s">
        <v>131</v>
      </c>
      <c r="N3" s="19" t="s">
        <v>135</v>
      </c>
      <c r="O3" s="19"/>
      <c r="P3" s="15" t="s">
        <v>134</v>
      </c>
      <c r="Q3" s="15"/>
      <c r="R3" s="15"/>
    </row>
    <row r="4" spans="1:18" s="1" customFormat="1">
      <c r="A4" s="11" t="s">
        <v>73</v>
      </c>
      <c r="B4" s="11" t="s">
        <v>37</v>
      </c>
      <c r="C4" s="11" t="s">
        <v>13</v>
      </c>
      <c r="D4" s="7" t="s">
        <v>72</v>
      </c>
      <c r="E4" s="7" t="s">
        <v>74</v>
      </c>
      <c r="F4" s="8" t="s">
        <v>48</v>
      </c>
      <c r="G4" s="8" t="s">
        <v>60</v>
      </c>
      <c r="H4" s="13" t="s">
        <v>25</v>
      </c>
      <c r="I4" s="13" t="s">
        <v>70</v>
      </c>
      <c r="J4" s="40" t="s">
        <v>6</v>
      </c>
      <c r="K4" s="38" t="s">
        <v>103</v>
      </c>
      <c r="L4" s="38" t="s">
        <v>104</v>
      </c>
      <c r="M4" s="38" t="s">
        <v>127</v>
      </c>
      <c r="N4" s="7" t="s">
        <v>58</v>
      </c>
      <c r="O4" s="7" t="s">
        <v>120</v>
      </c>
      <c r="P4" s="8" t="s">
        <v>115</v>
      </c>
      <c r="Q4" s="8" t="s">
        <v>116</v>
      </c>
      <c r="R4" s="8" t="s">
        <v>117</v>
      </c>
    </row>
    <row r="5" spans="1:18">
      <c r="O5" s="41"/>
    </row>
    <row r="6" spans="1:18">
      <c r="A6" s="52" t="s">
        <v>150</v>
      </c>
      <c r="B6" t="s">
        <v>161</v>
      </c>
      <c r="C6" t="b">
        <v>0</v>
      </c>
      <c r="D6" t="s">
        <v>68</v>
      </c>
      <c r="E6" t="s">
        <v>151</v>
      </c>
      <c r="F6" t="s">
        <v>66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2019</v>
      </c>
      <c r="N6" t="b">
        <v>1</v>
      </c>
      <c r="O6" s="41">
        <v>0.11</v>
      </c>
      <c r="P6">
        <v>0</v>
      </c>
      <c r="Q6">
        <v>0</v>
      </c>
      <c r="R6">
        <v>0</v>
      </c>
    </row>
    <row r="7" spans="1:18" ht="13.5" customHeight="1">
      <c r="A7" s="52" t="s">
        <v>244</v>
      </c>
      <c r="B7" t="s">
        <v>245</v>
      </c>
      <c r="C7" t="b">
        <v>1</v>
      </c>
      <c r="D7" t="s">
        <v>68</v>
      </c>
      <c r="E7" t="s">
        <v>216</v>
      </c>
      <c r="F7" t="s">
        <v>66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2019</v>
      </c>
      <c r="N7" t="b">
        <v>1</v>
      </c>
      <c r="O7" s="41">
        <v>0.11</v>
      </c>
      <c r="P7">
        <v>0</v>
      </c>
      <c r="Q7">
        <v>0</v>
      </c>
      <c r="R7">
        <v>0</v>
      </c>
    </row>
    <row r="22" spans="1:18">
      <c r="A22" s="52" t="s">
        <v>152</v>
      </c>
      <c r="B22" t="s">
        <v>161</v>
      </c>
      <c r="C22" t="b">
        <v>0</v>
      </c>
      <c r="D22" t="s">
        <v>68</v>
      </c>
      <c r="E22" t="s">
        <v>151</v>
      </c>
      <c r="F22" t="s">
        <v>66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N22" t="b">
        <v>1</v>
      </c>
      <c r="O22" s="41">
        <v>0.11</v>
      </c>
      <c r="P22">
        <v>0.02</v>
      </c>
      <c r="Q22">
        <v>0.05</v>
      </c>
      <c r="R22">
        <v>0</v>
      </c>
    </row>
    <row r="23" spans="1:18">
      <c r="A23" s="52" t="s">
        <v>153</v>
      </c>
      <c r="B23" t="s">
        <v>162</v>
      </c>
      <c r="C23" t="b">
        <v>0</v>
      </c>
      <c r="D23" t="s">
        <v>68</v>
      </c>
      <c r="E23" t="s">
        <v>151</v>
      </c>
      <c r="F23" t="s">
        <v>66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N23" t="b">
        <v>1</v>
      </c>
      <c r="O23" s="41">
        <v>0.11</v>
      </c>
      <c r="P23">
        <v>0.02</v>
      </c>
      <c r="Q23">
        <v>0.05</v>
      </c>
      <c r="R23">
        <v>0</v>
      </c>
    </row>
    <row r="24" spans="1:18">
      <c r="A24" s="52" t="s">
        <v>154</v>
      </c>
      <c r="B24" t="s">
        <v>163</v>
      </c>
      <c r="C24" t="b">
        <v>0</v>
      </c>
      <c r="D24" t="s">
        <v>68</v>
      </c>
      <c r="E24" t="s">
        <v>151</v>
      </c>
      <c r="F24" t="s">
        <v>66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N24" t="b">
        <v>1</v>
      </c>
      <c r="O24" s="41">
        <v>0.11</v>
      </c>
      <c r="P24">
        <v>0.02</v>
      </c>
      <c r="Q24">
        <v>0.05</v>
      </c>
      <c r="R24">
        <v>0</v>
      </c>
    </row>
    <row r="25" spans="1:18">
      <c r="A25" s="52"/>
      <c r="O25" s="41"/>
    </row>
    <row r="26" spans="1:18">
      <c r="A26" s="52" t="s">
        <v>155</v>
      </c>
      <c r="B26" t="s">
        <v>164</v>
      </c>
      <c r="C26" t="b">
        <v>0</v>
      </c>
      <c r="D26" t="s">
        <v>68</v>
      </c>
      <c r="E26" t="s">
        <v>151</v>
      </c>
      <c r="F26" t="s">
        <v>66</v>
      </c>
      <c r="G26">
        <v>2.75E-2</v>
      </c>
      <c r="H26">
        <v>0</v>
      </c>
      <c r="I26" t="b">
        <v>1</v>
      </c>
      <c r="J26">
        <v>7.0000000000000007E-2</v>
      </c>
      <c r="K26">
        <v>0</v>
      </c>
      <c r="L26">
        <v>2018</v>
      </c>
      <c r="M26">
        <v>0.01</v>
      </c>
      <c r="N26" t="b">
        <v>1</v>
      </c>
      <c r="O26" s="41">
        <v>0.11</v>
      </c>
      <c r="P26">
        <v>0.02</v>
      </c>
      <c r="Q26">
        <v>0.05</v>
      </c>
      <c r="R26">
        <v>0</v>
      </c>
    </row>
    <row r="27" spans="1:18">
      <c r="A27" s="52" t="s">
        <v>156</v>
      </c>
      <c r="B27" t="s">
        <v>165</v>
      </c>
      <c r="C27" t="b">
        <v>0</v>
      </c>
      <c r="D27" t="s">
        <v>68</v>
      </c>
      <c r="E27" t="s">
        <v>151</v>
      </c>
      <c r="F27" t="s">
        <v>66</v>
      </c>
      <c r="G27">
        <v>2.75E-2</v>
      </c>
      <c r="H27">
        <v>0</v>
      </c>
      <c r="I27" t="b">
        <v>1</v>
      </c>
      <c r="J27">
        <v>7.0000000000000007E-2</v>
      </c>
      <c r="K27">
        <v>0.25</v>
      </c>
      <c r="L27">
        <v>2018</v>
      </c>
      <c r="M27">
        <v>0.01</v>
      </c>
      <c r="N27" t="b">
        <v>1</v>
      </c>
      <c r="O27" s="41">
        <v>0.11</v>
      </c>
      <c r="P27">
        <v>0.02</v>
      </c>
      <c r="Q27">
        <v>0.05</v>
      </c>
      <c r="R27">
        <v>0</v>
      </c>
    </row>
    <row r="28" spans="1:18">
      <c r="A28" s="52" t="s">
        <v>157</v>
      </c>
      <c r="B28" t="s">
        <v>166</v>
      </c>
      <c r="C28" t="b">
        <v>0</v>
      </c>
      <c r="D28" t="s">
        <v>68</v>
      </c>
      <c r="E28" t="s">
        <v>151</v>
      </c>
      <c r="F28" t="s">
        <v>66</v>
      </c>
      <c r="G28">
        <v>2.75E-2</v>
      </c>
      <c r="H28">
        <v>0</v>
      </c>
      <c r="I28" t="b">
        <v>1</v>
      </c>
      <c r="J28">
        <v>7.0000000000000007E-2</v>
      </c>
      <c r="K28">
        <v>0.5</v>
      </c>
      <c r="L28">
        <v>2018</v>
      </c>
      <c r="M28">
        <v>0.01</v>
      </c>
      <c r="N28" t="b">
        <v>1</v>
      </c>
      <c r="O28" s="41">
        <v>0.11</v>
      </c>
      <c r="P28">
        <v>0.02</v>
      </c>
      <c r="Q28">
        <v>0.05</v>
      </c>
      <c r="R28">
        <v>0</v>
      </c>
    </row>
    <row r="29" spans="1:18">
      <c r="A29" s="52"/>
    </row>
    <row r="30" spans="1:18">
      <c r="A30" s="52" t="s">
        <v>158</v>
      </c>
      <c r="B30" t="s">
        <v>167</v>
      </c>
      <c r="C30" t="b">
        <v>0</v>
      </c>
      <c r="D30" t="s">
        <v>68</v>
      </c>
      <c r="E30" t="s">
        <v>151</v>
      </c>
      <c r="F30" t="s">
        <v>66</v>
      </c>
      <c r="G30">
        <v>2.75E-2</v>
      </c>
      <c r="H30">
        <v>0</v>
      </c>
      <c r="I30" t="b">
        <v>1</v>
      </c>
      <c r="J30">
        <v>7.0000000000000007E-2</v>
      </c>
      <c r="K30">
        <v>0</v>
      </c>
      <c r="L30">
        <v>2018</v>
      </c>
      <c r="M30">
        <v>1.4999999999999999E-2</v>
      </c>
      <c r="N30" t="b">
        <v>1</v>
      </c>
      <c r="O30" s="41">
        <v>0.11</v>
      </c>
      <c r="P30">
        <v>0.02</v>
      </c>
      <c r="Q30">
        <v>0.05</v>
      </c>
      <c r="R30">
        <v>0</v>
      </c>
    </row>
    <row r="31" spans="1:18">
      <c r="A31" s="52" t="s">
        <v>159</v>
      </c>
      <c r="B31" t="s">
        <v>168</v>
      </c>
      <c r="C31" t="b">
        <v>0</v>
      </c>
      <c r="D31" t="s">
        <v>68</v>
      </c>
      <c r="E31" t="s">
        <v>151</v>
      </c>
      <c r="F31" t="s">
        <v>66</v>
      </c>
      <c r="G31">
        <v>2.75E-2</v>
      </c>
      <c r="H31">
        <v>0</v>
      </c>
      <c r="I31" t="b">
        <v>1</v>
      </c>
      <c r="J31">
        <v>7.0000000000000007E-2</v>
      </c>
      <c r="K31">
        <v>0.25</v>
      </c>
      <c r="L31">
        <v>2018</v>
      </c>
      <c r="M31">
        <v>1.4999999999999999E-2</v>
      </c>
      <c r="N31" t="b">
        <v>1</v>
      </c>
      <c r="O31" s="41">
        <v>0.11</v>
      </c>
      <c r="P31">
        <v>0.02</v>
      </c>
      <c r="Q31">
        <v>0.05</v>
      </c>
      <c r="R31">
        <v>0</v>
      </c>
    </row>
    <row r="32" spans="1:18">
      <c r="A32" s="52" t="s">
        <v>160</v>
      </c>
      <c r="B32" t="s">
        <v>169</v>
      </c>
      <c r="C32" t="b">
        <v>0</v>
      </c>
      <c r="D32" t="s">
        <v>68</v>
      </c>
      <c r="E32" t="s">
        <v>151</v>
      </c>
      <c r="F32" t="s">
        <v>66</v>
      </c>
      <c r="G32">
        <v>2.75E-2</v>
      </c>
      <c r="H32">
        <v>0</v>
      </c>
      <c r="I32" t="b">
        <v>1</v>
      </c>
      <c r="J32">
        <v>7.0000000000000007E-2</v>
      </c>
      <c r="K32">
        <v>0.5</v>
      </c>
      <c r="L32">
        <v>2018</v>
      </c>
      <c r="M32">
        <v>1.4999999999999999E-2</v>
      </c>
      <c r="N32" t="b">
        <v>1</v>
      </c>
      <c r="O32" s="41">
        <v>0.11</v>
      </c>
      <c r="P32">
        <v>0.02</v>
      </c>
      <c r="Q32">
        <v>0.05</v>
      </c>
      <c r="R32">
        <v>0</v>
      </c>
    </row>
    <row r="33" spans="1:18">
      <c r="A33" s="52"/>
    </row>
    <row r="34" spans="1:18">
      <c r="A34" s="52" t="s">
        <v>226</v>
      </c>
      <c r="B34" t="s">
        <v>228</v>
      </c>
      <c r="C34" t="b">
        <v>0</v>
      </c>
      <c r="D34" t="s">
        <v>68</v>
      </c>
      <c r="E34" t="s">
        <v>151</v>
      </c>
      <c r="F34" t="s">
        <v>66</v>
      </c>
      <c r="G34">
        <v>2.75E-2</v>
      </c>
      <c r="H34">
        <v>0</v>
      </c>
      <c r="I34" t="b">
        <v>1</v>
      </c>
      <c r="J34">
        <v>7.0000000000000007E-2</v>
      </c>
      <c r="K34">
        <v>0</v>
      </c>
      <c r="L34">
        <v>2018</v>
      </c>
      <c r="M34">
        <v>5.0000000000000001E-3</v>
      </c>
      <c r="N34" t="b">
        <v>1</v>
      </c>
      <c r="O34" s="41">
        <v>0.11</v>
      </c>
      <c r="P34">
        <v>0.02</v>
      </c>
      <c r="Q34">
        <v>0.05</v>
      </c>
      <c r="R34">
        <v>0</v>
      </c>
    </row>
    <row r="35" spans="1:18">
      <c r="A35" s="52"/>
      <c r="O35" s="41"/>
    </row>
    <row r="36" spans="1:18">
      <c r="A36" s="52"/>
    </row>
    <row r="37" spans="1:18" ht="13.5" customHeight="1">
      <c r="A37" s="52" t="s">
        <v>198</v>
      </c>
      <c r="B37" t="s">
        <v>199</v>
      </c>
      <c r="C37" t="b">
        <v>0</v>
      </c>
      <c r="D37" t="s">
        <v>68</v>
      </c>
      <c r="E37" t="s">
        <v>216</v>
      </c>
      <c r="F37" t="s">
        <v>66</v>
      </c>
      <c r="G37">
        <v>2.75E-2</v>
      </c>
      <c r="H37">
        <v>0</v>
      </c>
      <c r="I37" t="b">
        <v>1</v>
      </c>
      <c r="J37">
        <v>7.0000000000000007E-2</v>
      </c>
      <c r="K37">
        <v>0</v>
      </c>
      <c r="L37">
        <v>2018</v>
      </c>
      <c r="N37" t="b">
        <v>1</v>
      </c>
      <c r="O37" s="41">
        <v>0.04</v>
      </c>
      <c r="P37">
        <v>0</v>
      </c>
      <c r="Q37">
        <v>0.05</v>
      </c>
      <c r="R37">
        <v>0</v>
      </c>
    </row>
    <row r="38" spans="1:18">
      <c r="A38" s="52" t="s">
        <v>200</v>
      </c>
      <c r="B38" t="s">
        <v>201</v>
      </c>
      <c r="C38" t="b">
        <v>0</v>
      </c>
      <c r="D38" t="s">
        <v>68</v>
      </c>
      <c r="E38" t="s">
        <v>216</v>
      </c>
      <c r="F38" t="s">
        <v>66</v>
      </c>
      <c r="G38">
        <v>2.75E-2</v>
      </c>
      <c r="H38">
        <v>0</v>
      </c>
      <c r="I38" t="b">
        <v>1</v>
      </c>
      <c r="J38">
        <v>7.0000000000000007E-2</v>
      </c>
      <c r="K38">
        <v>0.25</v>
      </c>
      <c r="L38">
        <v>2018</v>
      </c>
      <c r="N38" t="b">
        <v>1</v>
      </c>
      <c r="O38" s="41">
        <v>0.04</v>
      </c>
      <c r="P38">
        <v>0</v>
      </c>
      <c r="Q38">
        <v>0.05</v>
      </c>
      <c r="R38">
        <v>0</v>
      </c>
    </row>
    <row r="39" spans="1:18">
      <c r="A39" s="52" t="s">
        <v>202</v>
      </c>
      <c r="B39" t="s">
        <v>203</v>
      </c>
      <c r="C39" t="b">
        <v>0</v>
      </c>
      <c r="D39" t="s">
        <v>68</v>
      </c>
      <c r="E39" t="s">
        <v>216</v>
      </c>
      <c r="F39" t="s">
        <v>66</v>
      </c>
      <c r="G39">
        <v>2.75E-2</v>
      </c>
      <c r="H39">
        <v>0</v>
      </c>
      <c r="I39" t="b">
        <v>1</v>
      </c>
      <c r="J39">
        <v>7.0000000000000007E-2</v>
      </c>
      <c r="K39">
        <v>0.5</v>
      </c>
      <c r="L39">
        <v>2018</v>
      </c>
      <c r="N39" t="b">
        <v>1</v>
      </c>
      <c r="O39" s="41">
        <v>0.04</v>
      </c>
      <c r="P39">
        <v>0</v>
      </c>
      <c r="Q39">
        <v>0.05</v>
      </c>
      <c r="R39">
        <v>0</v>
      </c>
    </row>
    <row r="40" spans="1:18">
      <c r="A40" s="52"/>
      <c r="O40" s="41"/>
    </row>
    <row r="41" spans="1:18">
      <c r="A41" s="52" t="s">
        <v>204</v>
      </c>
      <c r="B41" t="s">
        <v>205</v>
      </c>
      <c r="C41" t="b">
        <v>0</v>
      </c>
      <c r="D41" t="s">
        <v>68</v>
      </c>
      <c r="E41" t="s">
        <v>216</v>
      </c>
      <c r="F41" t="s">
        <v>66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M41">
        <v>0.01</v>
      </c>
      <c r="N41" t="b">
        <v>1</v>
      </c>
      <c r="O41" s="41">
        <v>0.04</v>
      </c>
      <c r="P41">
        <v>0</v>
      </c>
      <c r="Q41">
        <v>0.05</v>
      </c>
      <c r="R41">
        <v>0</v>
      </c>
    </row>
    <row r="42" spans="1:18">
      <c r="A42" s="52" t="s">
        <v>206</v>
      </c>
      <c r="B42" t="s">
        <v>207</v>
      </c>
      <c r="C42" t="b">
        <v>0</v>
      </c>
      <c r="D42" t="s">
        <v>68</v>
      </c>
      <c r="E42" t="s">
        <v>216</v>
      </c>
      <c r="F42" t="s">
        <v>66</v>
      </c>
      <c r="G42">
        <v>2.75E-2</v>
      </c>
      <c r="H42">
        <v>0</v>
      </c>
      <c r="I42" t="b">
        <v>1</v>
      </c>
      <c r="J42">
        <v>7.0000000000000007E-2</v>
      </c>
      <c r="K42">
        <v>0.25</v>
      </c>
      <c r="L42">
        <v>2018</v>
      </c>
      <c r="M42">
        <v>0.01</v>
      </c>
      <c r="N42" t="b">
        <v>1</v>
      </c>
      <c r="O42" s="41">
        <v>0.04</v>
      </c>
      <c r="P42">
        <v>0</v>
      </c>
      <c r="Q42">
        <v>0.05</v>
      </c>
      <c r="R42">
        <v>0</v>
      </c>
    </row>
    <row r="43" spans="1:18">
      <c r="A43" s="52" t="s">
        <v>208</v>
      </c>
      <c r="B43" t="s">
        <v>209</v>
      </c>
      <c r="C43" t="b">
        <v>0</v>
      </c>
      <c r="D43" t="s">
        <v>68</v>
      </c>
      <c r="E43" t="s">
        <v>216</v>
      </c>
      <c r="F43" t="s">
        <v>66</v>
      </c>
      <c r="G43">
        <v>2.75E-2</v>
      </c>
      <c r="H43">
        <v>0</v>
      </c>
      <c r="I43" t="b">
        <v>1</v>
      </c>
      <c r="J43">
        <v>7.0000000000000007E-2</v>
      </c>
      <c r="K43">
        <v>0.5</v>
      </c>
      <c r="L43">
        <v>2018</v>
      </c>
      <c r="M43">
        <v>0.01</v>
      </c>
      <c r="N43" t="b">
        <v>1</v>
      </c>
      <c r="O43" s="41">
        <v>0.04</v>
      </c>
      <c r="P43">
        <v>0</v>
      </c>
      <c r="Q43">
        <v>0.05</v>
      </c>
      <c r="R43">
        <v>0</v>
      </c>
    </row>
    <row r="44" spans="1:18">
      <c r="A44" s="52"/>
      <c r="O44" s="41"/>
    </row>
    <row r="45" spans="1:18">
      <c r="A45" s="52" t="s">
        <v>210</v>
      </c>
      <c r="B45" t="s">
        <v>211</v>
      </c>
      <c r="C45" t="b">
        <v>0</v>
      </c>
      <c r="D45" t="s">
        <v>68</v>
      </c>
      <c r="E45" t="s">
        <v>216</v>
      </c>
      <c r="F45" t="s">
        <v>66</v>
      </c>
      <c r="G45">
        <v>2.75E-2</v>
      </c>
      <c r="H45">
        <v>0</v>
      </c>
      <c r="I45" t="b">
        <v>1</v>
      </c>
      <c r="J45">
        <v>7.0000000000000007E-2</v>
      </c>
      <c r="K45">
        <v>0</v>
      </c>
      <c r="L45">
        <v>2018</v>
      </c>
      <c r="M45">
        <v>1.4999999999999999E-2</v>
      </c>
      <c r="N45" t="b">
        <v>1</v>
      </c>
      <c r="O45" s="41">
        <v>0.04</v>
      </c>
      <c r="P45">
        <v>0</v>
      </c>
      <c r="Q45">
        <v>0.05</v>
      </c>
      <c r="R45">
        <v>0</v>
      </c>
    </row>
    <row r="46" spans="1:18">
      <c r="A46" s="52" t="s">
        <v>212</v>
      </c>
      <c r="B46" t="s">
        <v>213</v>
      </c>
      <c r="C46" t="b">
        <v>0</v>
      </c>
      <c r="D46" t="s">
        <v>68</v>
      </c>
      <c r="E46" t="s">
        <v>216</v>
      </c>
      <c r="F46" t="s">
        <v>66</v>
      </c>
      <c r="G46">
        <v>2.75E-2</v>
      </c>
      <c r="H46">
        <v>0</v>
      </c>
      <c r="I46" t="b">
        <v>1</v>
      </c>
      <c r="J46">
        <v>7.0000000000000007E-2</v>
      </c>
      <c r="K46">
        <v>0.25</v>
      </c>
      <c r="L46">
        <v>2018</v>
      </c>
      <c r="M46">
        <v>1.4999999999999999E-2</v>
      </c>
      <c r="N46" t="b">
        <v>1</v>
      </c>
      <c r="O46" s="41">
        <v>0.04</v>
      </c>
      <c r="P46">
        <v>0</v>
      </c>
      <c r="Q46">
        <v>0.05</v>
      </c>
      <c r="R46">
        <v>0</v>
      </c>
    </row>
    <row r="47" spans="1:18">
      <c r="A47" s="52" t="s">
        <v>214</v>
      </c>
      <c r="B47" t="s">
        <v>215</v>
      </c>
      <c r="C47" t="b">
        <v>0</v>
      </c>
      <c r="D47" t="s">
        <v>68</v>
      </c>
      <c r="E47" t="s">
        <v>216</v>
      </c>
      <c r="F47" t="s">
        <v>66</v>
      </c>
      <c r="G47">
        <v>2.75E-2</v>
      </c>
      <c r="H47">
        <v>0</v>
      </c>
      <c r="I47" t="b">
        <v>1</v>
      </c>
      <c r="J47">
        <v>7.0000000000000007E-2</v>
      </c>
      <c r="K47">
        <v>0.5</v>
      </c>
      <c r="L47">
        <v>2018</v>
      </c>
      <c r="M47">
        <v>1.4999999999999999E-2</v>
      </c>
      <c r="N47" t="b">
        <v>1</v>
      </c>
      <c r="O47" s="41">
        <v>0.04</v>
      </c>
      <c r="P47">
        <v>0</v>
      </c>
      <c r="Q47">
        <v>0.05</v>
      </c>
      <c r="R47">
        <v>0</v>
      </c>
    </row>
    <row r="48" spans="1:18">
      <c r="A48" s="52"/>
      <c r="O48" s="41"/>
    </row>
    <row r="49" spans="1:18">
      <c r="A49" s="52" t="s">
        <v>227</v>
      </c>
      <c r="B49" t="s">
        <v>229</v>
      </c>
      <c r="C49" t="b">
        <v>0</v>
      </c>
      <c r="D49" t="s">
        <v>68</v>
      </c>
      <c r="E49" t="s">
        <v>216</v>
      </c>
      <c r="F49" t="s">
        <v>66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M49">
        <v>5.0000000000000001E-3</v>
      </c>
      <c r="N49" t="b">
        <v>1</v>
      </c>
      <c r="O49" s="41">
        <v>0.04</v>
      </c>
      <c r="P49">
        <v>0</v>
      </c>
      <c r="Q49">
        <v>0.05</v>
      </c>
      <c r="R49">
        <v>0</v>
      </c>
    </row>
    <row r="52" spans="1:18">
      <c r="A52" t="s">
        <v>218</v>
      </c>
      <c r="B52" t="s">
        <v>219</v>
      </c>
      <c r="C52" t="b">
        <v>0</v>
      </c>
      <c r="D52" t="s">
        <v>68</v>
      </c>
      <c r="E52" t="s">
        <v>151</v>
      </c>
      <c r="F52" t="s">
        <v>66</v>
      </c>
      <c r="G52">
        <v>2.75E-2</v>
      </c>
      <c r="H52">
        <v>0</v>
      </c>
      <c r="I52" t="b">
        <v>1</v>
      </c>
      <c r="J52">
        <v>0.05</v>
      </c>
      <c r="K52">
        <v>0</v>
      </c>
      <c r="L52">
        <v>2018</v>
      </c>
      <c r="N52" t="b">
        <v>1</v>
      </c>
      <c r="O52" s="41">
        <v>0.11</v>
      </c>
      <c r="P52">
        <v>0.02</v>
      </c>
      <c r="Q52">
        <v>0.05</v>
      </c>
      <c r="R52">
        <v>0</v>
      </c>
    </row>
    <row r="53" spans="1:18">
      <c r="A53" t="s">
        <v>220</v>
      </c>
      <c r="B53" t="s">
        <v>221</v>
      </c>
      <c r="C53" t="b">
        <v>0</v>
      </c>
      <c r="D53" t="s">
        <v>68</v>
      </c>
      <c r="E53" t="s">
        <v>216</v>
      </c>
      <c r="F53" t="s">
        <v>66</v>
      </c>
      <c r="G53">
        <v>2.75E-2</v>
      </c>
      <c r="H53">
        <v>0</v>
      </c>
      <c r="I53" t="b">
        <v>1</v>
      </c>
      <c r="J53">
        <v>0.05</v>
      </c>
      <c r="K53">
        <v>0</v>
      </c>
      <c r="L53">
        <v>2018</v>
      </c>
      <c r="N53" t="b">
        <v>1</v>
      </c>
      <c r="O53" s="41">
        <v>0.04</v>
      </c>
      <c r="P53">
        <v>0</v>
      </c>
      <c r="Q53">
        <v>0.05</v>
      </c>
      <c r="R53">
        <v>0</v>
      </c>
    </row>
    <row r="55" spans="1:18">
      <c r="A55" t="s">
        <v>222</v>
      </c>
      <c r="B55" t="s">
        <v>223</v>
      </c>
      <c r="C55" t="b">
        <v>0</v>
      </c>
      <c r="D55" t="s">
        <v>68</v>
      </c>
      <c r="E55" t="s">
        <v>151</v>
      </c>
      <c r="F55" t="s">
        <v>66</v>
      </c>
      <c r="G55">
        <v>2.75E-2</v>
      </c>
      <c r="H55">
        <v>0</v>
      </c>
      <c r="I55" t="b">
        <v>1</v>
      </c>
      <c r="J55">
        <v>0.05</v>
      </c>
      <c r="K55">
        <v>0.5</v>
      </c>
      <c r="L55">
        <v>2018</v>
      </c>
      <c r="M55">
        <v>0.01</v>
      </c>
      <c r="N55" t="b">
        <v>1</v>
      </c>
      <c r="O55" s="41">
        <v>0.11</v>
      </c>
      <c r="P55">
        <v>0.02</v>
      </c>
      <c r="Q55">
        <v>0.05</v>
      </c>
      <c r="R55">
        <v>0</v>
      </c>
    </row>
    <row r="56" spans="1:18">
      <c r="A56" t="s">
        <v>224</v>
      </c>
      <c r="B56" t="s">
        <v>225</v>
      </c>
      <c r="C56" t="b">
        <v>0</v>
      </c>
      <c r="D56" t="s">
        <v>68</v>
      </c>
      <c r="E56" t="s">
        <v>216</v>
      </c>
      <c r="F56" t="s">
        <v>66</v>
      </c>
      <c r="G56">
        <v>2.75E-2</v>
      </c>
      <c r="H56">
        <v>0</v>
      </c>
      <c r="I56" t="b">
        <v>1</v>
      </c>
      <c r="J56">
        <v>0.05</v>
      </c>
      <c r="K56">
        <v>0.5</v>
      </c>
      <c r="L56">
        <v>2018</v>
      </c>
      <c r="M56">
        <v>0.01</v>
      </c>
      <c r="N56" t="b">
        <v>1</v>
      </c>
      <c r="O56" s="41">
        <v>0.04</v>
      </c>
      <c r="P56">
        <v>0</v>
      </c>
      <c r="Q56">
        <v>0.05</v>
      </c>
      <c r="R56">
        <v>0</v>
      </c>
    </row>
  </sheetData>
  <dataValidations count="2">
    <dataValidation type="list" allowBlank="1" showInputMessage="1" showErrorMessage="1" sqref="C22:C59 C5:C7" xr:uid="{CE4DB086-8939-4E0F-A217-D1528E507A37}">
      <formula1>"TRUE, FALSE"</formula1>
    </dataValidation>
    <dataValidation type="list" allowBlank="1" showInputMessage="1" showErrorMessage="1" sqref="D22:D24 D26:D28 D30:D32 D41:D43 D45:D47 D37:D39 D52:D53 D55:D56 D34:D35 D49 D5:D7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I17" sqref="I17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2019</v>
      </c>
      <c r="B4">
        <v>50</v>
      </c>
      <c r="C4">
        <v>50</v>
      </c>
      <c r="D4">
        <v>4</v>
      </c>
      <c r="E4">
        <v>20</v>
      </c>
      <c r="F4">
        <v>69</v>
      </c>
      <c r="G4">
        <v>20</v>
      </c>
      <c r="H4">
        <v>100</v>
      </c>
      <c r="I4">
        <v>50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39" sqref="G39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0.03</v>
      </c>
      <c r="C2" s="3">
        <v>0</v>
      </c>
      <c r="D2">
        <v>1</v>
      </c>
      <c r="E2" s="4">
        <f t="shared" ref="E2:E11" si="0">F2</f>
        <v>0.03</v>
      </c>
      <c r="F2" s="6">
        <f t="shared" ref="F2:F3" si="1">B2 - C2^2/2</f>
        <v>0.03</v>
      </c>
      <c r="G2" t="s">
        <v>105</v>
      </c>
    </row>
    <row r="3" spans="1:7">
      <c r="A3" s="1" t="s">
        <v>20</v>
      </c>
      <c r="B3" s="4">
        <v>0.1</v>
      </c>
      <c r="C3" s="3">
        <v>0</v>
      </c>
      <c r="D3">
        <v>1</v>
      </c>
      <c r="E3" s="4">
        <f>F3</f>
        <v>0.1</v>
      </c>
      <c r="F3" s="6">
        <f t="shared" si="1"/>
        <v>0.1</v>
      </c>
      <c r="G3" t="s">
        <v>61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106</v>
      </c>
    </row>
    <row r="5" spans="1:7">
      <c r="A5" s="1" t="s">
        <v>107</v>
      </c>
      <c r="B5" s="4">
        <v>0.03</v>
      </c>
      <c r="C5" s="3">
        <v>0</v>
      </c>
      <c r="D5">
        <v>1</v>
      </c>
      <c r="E5" s="4">
        <f>F5</f>
        <v>0.03</v>
      </c>
      <c r="F5" s="6">
        <f t="shared" ref="F5:F7" si="3">B5 - C5^2/2</f>
        <v>0.03</v>
      </c>
      <c r="G5" t="s">
        <v>105</v>
      </c>
    </row>
    <row r="6" spans="1:7">
      <c r="A6" s="1" t="s">
        <v>107</v>
      </c>
      <c r="B6" s="4">
        <v>0.11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61</v>
      </c>
    </row>
    <row r="7" spans="1:7">
      <c r="A7" s="1" t="s">
        <v>107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62</v>
      </c>
    </row>
    <row r="8" spans="1:7">
      <c r="A8" s="1" t="s">
        <v>107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63</v>
      </c>
    </row>
    <row r="9" spans="1:7">
      <c r="A9" s="1" t="s">
        <v>107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64</v>
      </c>
    </row>
    <row r="10" spans="1:7">
      <c r="A10" s="1" t="s">
        <v>107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249</v>
      </c>
    </row>
    <row r="11" spans="1:7">
      <c r="A11" s="1" t="s">
        <v>107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250</v>
      </c>
    </row>
  </sheetData>
  <phoneticPr fontId="14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3" sqref="D43"/>
    </sheetView>
  </sheetViews>
  <sheetFormatPr defaultRowHeight="12.75"/>
  <cols>
    <col min="1" max="1" width="34.5703125" style="24" customWidth="1"/>
    <col min="2" max="2" width="20" style="25" customWidth="1"/>
    <col min="3" max="3" width="14.28515625" style="25" customWidth="1"/>
    <col min="4" max="4" width="16.5703125" style="25" customWidth="1"/>
    <col min="5" max="5" width="9.140625" style="24"/>
    <col min="6" max="9" width="14.85546875" style="24" customWidth="1"/>
    <col min="10" max="10" width="9.140625" style="24"/>
    <col min="11" max="11" width="18.5703125" style="24" customWidth="1"/>
    <col min="12" max="16384" width="9.140625" style="24"/>
  </cols>
  <sheetData>
    <row r="1" spans="1:11">
      <c r="A1" s="24" t="s">
        <v>136</v>
      </c>
    </row>
    <row r="3" spans="1:11">
      <c r="B3" s="26" t="s">
        <v>78</v>
      </c>
      <c r="C3" s="26" t="s">
        <v>79</v>
      </c>
      <c r="D3" s="26" t="s">
        <v>80</v>
      </c>
      <c r="F3" s="27" t="s">
        <v>130</v>
      </c>
      <c r="G3" s="27" t="s">
        <v>137</v>
      </c>
      <c r="H3" s="27" t="s">
        <v>138</v>
      </c>
      <c r="I3" s="27" t="s">
        <v>139</v>
      </c>
      <c r="K3" s="51" t="s">
        <v>217</v>
      </c>
    </row>
    <row r="4" spans="1:11">
      <c r="A4" s="27" t="s">
        <v>81</v>
      </c>
    </row>
    <row r="5" spans="1:11">
      <c r="A5" s="24" t="s">
        <v>84</v>
      </c>
      <c r="B5" s="25">
        <v>174402</v>
      </c>
      <c r="C5" s="25">
        <v>11811</v>
      </c>
      <c r="D5" s="25">
        <f>SUM(B5:C5)</f>
        <v>186213</v>
      </c>
      <c r="F5" s="25">
        <v>28335</v>
      </c>
      <c r="G5" s="25">
        <v>41289</v>
      </c>
      <c r="H5" s="24">
        <v>7311</v>
      </c>
      <c r="I5" s="25">
        <f t="shared" ref="I5:I6" si="0">SUM(F5:H5)</f>
        <v>76935</v>
      </c>
      <c r="K5" s="50">
        <f>SUM(D5,I5)</f>
        <v>263148</v>
      </c>
    </row>
    <row r="6" spans="1:11">
      <c r="A6" s="24" t="s">
        <v>85</v>
      </c>
      <c r="B6" s="25">
        <v>37586</v>
      </c>
      <c r="C6" s="25">
        <v>8909</v>
      </c>
      <c r="D6" s="25">
        <f t="shared" ref="D6:D25" si="1">SUM(B6:C6)</f>
        <v>46495</v>
      </c>
      <c r="F6" s="25">
        <v>5956</v>
      </c>
      <c r="G6" s="25">
        <v>6173</v>
      </c>
      <c r="H6" s="24">
        <v>265</v>
      </c>
      <c r="I6" s="25">
        <f t="shared" si="0"/>
        <v>12394</v>
      </c>
      <c r="K6" s="50">
        <f t="shared" ref="K6:K12" si="2">SUM(D6,I6)</f>
        <v>58889</v>
      </c>
    </row>
    <row r="7" spans="1:11">
      <c r="A7" s="24" t="s">
        <v>86</v>
      </c>
      <c r="B7" s="25">
        <v>61005</v>
      </c>
      <c r="C7" s="25">
        <v>3566</v>
      </c>
      <c r="D7" s="25">
        <f t="shared" si="1"/>
        <v>64571</v>
      </c>
      <c r="F7" s="25">
        <v>7103</v>
      </c>
      <c r="G7" s="25">
        <v>7078</v>
      </c>
      <c r="H7" s="25">
        <v>451</v>
      </c>
      <c r="I7" s="25">
        <f>SUM(F7:H7)</f>
        <v>14632</v>
      </c>
      <c r="K7" s="50">
        <f t="shared" si="2"/>
        <v>79203</v>
      </c>
    </row>
    <row r="8" spans="1:11">
      <c r="A8" s="24" t="s">
        <v>87</v>
      </c>
      <c r="B8" s="25">
        <v>195158</v>
      </c>
      <c r="C8" s="25">
        <v>14642</v>
      </c>
      <c r="D8" s="25">
        <f t="shared" si="1"/>
        <v>209800</v>
      </c>
      <c r="F8" s="25">
        <v>25749</v>
      </c>
      <c r="G8" s="25">
        <v>39947</v>
      </c>
      <c r="H8" s="25">
        <v>9158</v>
      </c>
      <c r="I8" s="25">
        <f t="shared" ref="I8:I25" si="3">SUM(F8:H8)</f>
        <v>74854</v>
      </c>
      <c r="K8" s="50">
        <f t="shared" si="2"/>
        <v>284654</v>
      </c>
    </row>
    <row r="9" spans="1:11">
      <c r="A9" s="24" t="s">
        <v>69</v>
      </c>
      <c r="B9" s="25">
        <v>468151</v>
      </c>
      <c r="C9" s="25">
        <v>38928</v>
      </c>
      <c r="D9" s="25">
        <f t="shared" si="1"/>
        <v>507079</v>
      </c>
      <c r="F9" s="25">
        <v>67143</v>
      </c>
      <c r="G9" s="25">
        <v>94487</v>
      </c>
      <c r="H9" s="25">
        <v>17185</v>
      </c>
      <c r="I9" s="25">
        <f t="shared" si="3"/>
        <v>178815</v>
      </c>
      <c r="K9" s="50">
        <f t="shared" si="2"/>
        <v>685894</v>
      </c>
    </row>
    <row r="10" spans="1:11">
      <c r="G10" s="25"/>
      <c r="H10" s="25"/>
      <c r="I10" s="25"/>
    </row>
    <row r="11" spans="1:11" ht="15" customHeight="1">
      <c r="A11" s="28" t="s">
        <v>93</v>
      </c>
      <c r="B11" s="25">
        <v>12251583453</v>
      </c>
      <c r="C11" s="25">
        <v>699252899</v>
      </c>
      <c r="D11" s="25">
        <f t="shared" si="1"/>
        <v>12950836352</v>
      </c>
      <c r="F11" s="25">
        <v>2316124913</v>
      </c>
      <c r="G11" s="46">
        <v>3522647266</v>
      </c>
      <c r="H11" s="25">
        <v>871895121</v>
      </c>
      <c r="I11" s="25">
        <f t="shared" si="3"/>
        <v>6710667300</v>
      </c>
      <c r="K11" s="50">
        <f t="shared" si="2"/>
        <v>19661503652</v>
      </c>
    </row>
    <row r="12" spans="1:11" ht="15" customHeight="1">
      <c r="A12" s="28" t="s">
        <v>94</v>
      </c>
      <c r="B12" s="25">
        <v>12934685803</v>
      </c>
      <c r="C12" s="25">
        <v>738240618</v>
      </c>
      <c r="D12" s="25">
        <f t="shared" si="1"/>
        <v>13672926421</v>
      </c>
      <c r="F12" s="25">
        <v>2445263353</v>
      </c>
      <c r="G12" s="46">
        <v>3719056868</v>
      </c>
      <c r="H12" s="25">
        <v>920508723</v>
      </c>
      <c r="I12" s="25">
        <f t="shared" si="3"/>
        <v>7084828944</v>
      </c>
      <c r="K12" s="50">
        <f t="shared" si="2"/>
        <v>20757755365</v>
      </c>
    </row>
    <row r="13" spans="1:11" ht="15" customHeight="1">
      <c r="A13" s="28"/>
      <c r="B13" s="29"/>
      <c r="G13" s="25"/>
      <c r="H13" s="25"/>
      <c r="I13" s="25"/>
    </row>
    <row r="14" spans="1:11">
      <c r="A14" s="27" t="s">
        <v>82</v>
      </c>
      <c r="G14" s="25"/>
      <c r="H14" s="25"/>
      <c r="I14" s="25"/>
    </row>
    <row r="15" spans="1:11">
      <c r="A15" s="28" t="s">
        <v>88</v>
      </c>
      <c r="B15" s="25">
        <v>132446673597</v>
      </c>
      <c r="C15" s="25">
        <v>5746905539</v>
      </c>
      <c r="D15" s="25">
        <f t="shared" si="1"/>
        <v>138193579136</v>
      </c>
      <c r="F15" s="45">
        <v>17751712839</v>
      </c>
      <c r="G15" s="25">
        <v>57779361435</v>
      </c>
      <c r="H15" s="25">
        <v>15894543442</v>
      </c>
      <c r="I15" s="25">
        <f t="shared" si="3"/>
        <v>91425617716</v>
      </c>
      <c r="K15" s="50">
        <f t="shared" ref="K15:K18" si="4">SUM(D15,I15)</f>
        <v>229619196852</v>
      </c>
    </row>
    <row r="16" spans="1:11">
      <c r="A16" s="28" t="s">
        <v>89</v>
      </c>
      <c r="B16" s="25">
        <v>115469058970</v>
      </c>
      <c r="C16" s="25">
        <v>4670036601</v>
      </c>
      <c r="D16" s="25">
        <f t="shared" si="1"/>
        <v>120139095571</v>
      </c>
      <c r="F16" s="45">
        <v>13590778296</v>
      </c>
      <c r="G16" s="25">
        <v>48792433542</v>
      </c>
      <c r="H16" s="25">
        <v>13383782393</v>
      </c>
      <c r="I16" s="25">
        <f t="shared" si="3"/>
        <v>75766994231</v>
      </c>
      <c r="K16" s="50">
        <f t="shared" si="4"/>
        <v>195906089802</v>
      </c>
    </row>
    <row r="17" spans="1:11">
      <c r="A17" s="28" t="s">
        <v>90</v>
      </c>
      <c r="B17" s="25">
        <v>80223069956</v>
      </c>
      <c r="C17" s="25">
        <v>3589902866</v>
      </c>
      <c r="D17" s="25">
        <f t="shared" si="1"/>
        <v>83812972822</v>
      </c>
      <c r="F17" s="45">
        <v>10551342261</v>
      </c>
      <c r="G17" s="25">
        <v>33326594392</v>
      </c>
      <c r="H17" s="25">
        <v>8540511923</v>
      </c>
      <c r="I17" s="25">
        <f t="shared" si="3"/>
        <v>52418448576</v>
      </c>
      <c r="K17" s="50">
        <f t="shared" si="4"/>
        <v>136231421398</v>
      </c>
    </row>
    <row r="18" spans="1:11">
      <c r="A18" s="28" t="s">
        <v>91</v>
      </c>
      <c r="B18" s="25">
        <v>35245989014</v>
      </c>
      <c r="C18" s="25">
        <v>1080133735</v>
      </c>
      <c r="D18" s="25">
        <f t="shared" si="1"/>
        <v>36326122749</v>
      </c>
      <c r="F18" s="45">
        <v>3039436035</v>
      </c>
      <c r="G18" s="25">
        <v>15465839150</v>
      </c>
      <c r="H18" s="25">
        <v>4843270470</v>
      </c>
      <c r="I18" s="25">
        <f t="shared" si="3"/>
        <v>23348545655</v>
      </c>
      <c r="K18" s="50">
        <f t="shared" si="4"/>
        <v>59674668404</v>
      </c>
    </row>
    <row r="19" spans="1:11">
      <c r="A19" s="28" t="s">
        <v>92</v>
      </c>
      <c r="B19" s="30">
        <v>0.69499999999999995</v>
      </c>
      <c r="C19" s="30">
        <v>0.76900000000000002</v>
      </c>
      <c r="D19" s="34">
        <f>D17/D16</f>
        <v>0.69763279325228544</v>
      </c>
      <c r="F19" s="34">
        <f>F17/F16</f>
        <v>0.77636041374506426</v>
      </c>
      <c r="G19" s="34">
        <f>G17/G16</f>
        <v>0.68302791996043455</v>
      </c>
      <c r="H19" s="34">
        <f>H17/H16</f>
        <v>0.63812393777911902</v>
      </c>
      <c r="I19" s="34">
        <f>I17/I16</f>
        <v>0.69183750930102272</v>
      </c>
      <c r="K19" s="34">
        <f>K17/K16</f>
        <v>0.69539145789540036</v>
      </c>
    </row>
    <row r="20" spans="1:11">
      <c r="A20" s="28"/>
      <c r="G20" s="25"/>
      <c r="H20" s="25"/>
      <c r="I20" s="25"/>
    </row>
    <row r="21" spans="1:11">
      <c r="A21" s="27" t="s">
        <v>83</v>
      </c>
      <c r="G21" s="25"/>
      <c r="H21" s="25"/>
      <c r="I21" s="25"/>
    </row>
    <row r="22" spans="1:11">
      <c r="A22" s="28" t="s">
        <v>95</v>
      </c>
      <c r="B22" s="25">
        <v>2174670866</v>
      </c>
      <c r="C22" s="25">
        <v>134810119</v>
      </c>
      <c r="D22" s="25">
        <f t="shared" si="1"/>
        <v>2309480985</v>
      </c>
      <c r="F22" s="46">
        <v>566958761</v>
      </c>
      <c r="G22" s="25">
        <v>1111774860</v>
      </c>
      <c r="H22" s="46">
        <v>274753444</v>
      </c>
      <c r="I22" s="25">
        <f t="shared" si="3"/>
        <v>1953487065</v>
      </c>
      <c r="K22" s="50">
        <f t="shared" ref="K22:K25" si="5">SUM(D22,I22)</f>
        <v>4262968050</v>
      </c>
    </row>
    <row r="23" spans="1:11">
      <c r="A23" s="28" t="s">
        <v>96</v>
      </c>
      <c r="B23" s="25">
        <v>893164372</v>
      </c>
      <c r="C23" s="25">
        <v>58830395</v>
      </c>
      <c r="D23" s="25">
        <f t="shared" si="1"/>
        <v>951994767</v>
      </c>
      <c r="F23" s="46">
        <v>256385863</v>
      </c>
      <c r="G23" s="25">
        <v>426055155</v>
      </c>
      <c r="H23" s="46">
        <v>96865133</v>
      </c>
      <c r="I23" s="25">
        <f t="shared" si="3"/>
        <v>779306151</v>
      </c>
      <c r="K23" s="50">
        <f t="shared" si="5"/>
        <v>1731300918</v>
      </c>
    </row>
    <row r="24" spans="1:11">
      <c r="A24" s="28" t="s">
        <v>97</v>
      </c>
      <c r="B24" s="25">
        <v>1281506494</v>
      </c>
      <c r="C24" s="25">
        <v>75979724</v>
      </c>
      <c r="D24" s="25">
        <f t="shared" si="1"/>
        <v>1357486218</v>
      </c>
      <c r="F24" s="46">
        <v>310572898</v>
      </c>
      <c r="G24" s="25">
        <v>685719705</v>
      </c>
      <c r="H24" s="46">
        <v>177888311</v>
      </c>
      <c r="I24" s="25">
        <f t="shared" si="3"/>
        <v>1174180914</v>
      </c>
      <c r="K24" s="50">
        <f t="shared" si="5"/>
        <v>2531667132</v>
      </c>
    </row>
    <row r="25" spans="1:11" ht="15" customHeight="1">
      <c r="A25" s="28" t="s">
        <v>98</v>
      </c>
      <c r="B25" s="25">
        <v>2725165218</v>
      </c>
      <c r="C25" s="25">
        <v>77744321</v>
      </c>
      <c r="D25" s="25">
        <f t="shared" si="1"/>
        <v>2802909539</v>
      </c>
      <c r="F25" s="46">
        <v>215802566</v>
      </c>
      <c r="G25" s="25">
        <v>1069586142</v>
      </c>
      <c r="H25" s="46">
        <v>354215017</v>
      </c>
      <c r="I25" s="25">
        <f t="shared" si="3"/>
        <v>1639603725</v>
      </c>
      <c r="K25" s="50">
        <f t="shared" si="5"/>
        <v>4442513264</v>
      </c>
    </row>
    <row r="26" spans="1:11" ht="15" customHeight="1">
      <c r="A26" s="31" t="s">
        <v>243</v>
      </c>
      <c r="B26" s="25">
        <f>B24+B25</f>
        <v>4006671712</v>
      </c>
      <c r="C26" s="25">
        <f t="shared" ref="C26:K26" si="6">C24+C25</f>
        <v>153724045</v>
      </c>
      <c r="D26" s="25">
        <f t="shared" si="6"/>
        <v>4160395757</v>
      </c>
      <c r="E26" s="25"/>
      <c r="F26" s="25">
        <f t="shared" si="6"/>
        <v>526375464</v>
      </c>
      <c r="G26" s="25">
        <f t="shared" si="6"/>
        <v>1755305847</v>
      </c>
      <c r="H26" s="25">
        <f t="shared" si="6"/>
        <v>532103328</v>
      </c>
      <c r="I26" s="25">
        <f t="shared" si="6"/>
        <v>2813784639</v>
      </c>
      <c r="J26" s="25"/>
      <c r="K26" s="25">
        <f t="shared" si="6"/>
        <v>6974180396</v>
      </c>
    </row>
    <row r="28" spans="1:11" ht="25.5">
      <c r="A28" s="31" t="s">
        <v>99</v>
      </c>
    </row>
    <row r="29" spans="1:11">
      <c r="A29" s="28" t="s">
        <v>95</v>
      </c>
      <c r="B29" s="32">
        <v>0.16813</v>
      </c>
      <c r="C29" s="35">
        <v>0.18260999999999999</v>
      </c>
      <c r="D29" s="34">
        <f>D22/$D$12</f>
        <v>0.16890904798938361</v>
      </c>
      <c r="F29" s="47">
        <v>0.23186000000000001</v>
      </c>
      <c r="G29" s="47">
        <v>0.29893999999999998</v>
      </c>
      <c r="H29" s="47">
        <v>0.29848000000000002</v>
      </c>
      <c r="I29" s="34">
        <f>I22/$I$12</f>
        <v>0.27572819053794789</v>
      </c>
      <c r="K29" s="34">
        <f>K22/$K$12</f>
        <v>0.20536748675571453</v>
      </c>
    </row>
    <row r="30" spans="1:11">
      <c r="A30" s="28" t="s">
        <v>96</v>
      </c>
      <c r="B30" s="32">
        <v>6.905E-2</v>
      </c>
      <c r="C30" s="35">
        <v>7.9689999999999997E-2</v>
      </c>
      <c r="D30" s="34">
        <f t="shared" ref="D30:D32" si="7">D23/$D$12</f>
        <v>6.9626262709777217E-2</v>
      </c>
      <c r="F30" s="47">
        <v>0.10485</v>
      </c>
      <c r="G30" s="47">
        <v>0.11456</v>
      </c>
      <c r="H30" s="47">
        <v>0.10523</v>
      </c>
      <c r="I30" s="34">
        <f t="shared" ref="I30:I32" si="8">I23/$I$12</f>
        <v>0.10999646669803917</v>
      </c>
      <c r="K30" s="34">
        <f t="shared" ref="K30:K32" si="9">K23/$K$12</f>
        <v>8.3405015983528522E-2</v>
      </c>
    </row>
    <row r="31" spans="1:11">
      <c r="A31" s="28" t="s">
        <v>97</v>
      </c>
      <c r="B31" s="32">
        <v>9.9080000000000001E-2</v>
      </c>
      <c r="C31" s="35">
        <v>0.10292</v>
      </c>
      <c r="D31" s="34">
        <f t="shared" si="7"/>
        <v>9.9282785279606378E-2</v>
      </c>
      <c r="F31" s="47">
        <v>0.12701000000000001</v>
      </c>
      <c r="G31" s="47">
        <v>0.18437999999999999</v>
      </c>
      <c r="H31" s="47">
        <v>0.19325000000000001</v>
      </c>
      <c r="I31" s="34">
        <f t="shared" si="8"/>
        <v>0.1657317238399087</v>
      </c>
      <c r="K31" s="34">
        <f t="shared" si="9"/>
        <v>0.12196247077218601</v>
      </c>
    </row>
    <row r="32" spans="1:11" ht="15" customHeight="1">
      <c r="A32" s="28" t="s">
        <v>98</v>
      </c>
      <c r="B32" s="32">
        <v>0.21068999999999999</v>
      </c>
      <c r="C32" s="35">
        <v>0.10531</v>
      </c>
      <c r="D32" s="34">
        <f t="shared" si="7"/>
        <v>0.20499704691565238</v>
      </c>
      <c r="F32" s="47">
        <v>8.8249999999999995E-2</v>
      </c>
      <c r="G32" s="47">
        <v>0.28760000000000002</v>
      </c>
      <c r="H32" s="47">
        <v>0.38479999999999998</v>
      </c>
      <c r="I32" s="34">
        <f t="shared" si="8"/>
        <v>0.23142460290287567</v>
      </c>
      <c r="K32" s="34">
        <f t="shared" si="9"/>
        <v>0.21401703536262867</v>
      </c>
    </row>
    <row r="33" spans="1:11">
      <c r="A33" s="28" t="s">
        <v>69</v>
      </c>
      <c r="B33" s="33">
        <v>0.30976999999999999</v>
      </c>
      <c r="C33" s="35">
        <v>0.20823</v>
      </c>
      <c r="D33" s="34">
        <f>SUM(D24:D25)/D12</f>
        <v>0.30427983219525878</v>
      </c>
      <c r="F33" s="48">
        <v>0.21526000000000001</v>
      </c>
      <c r="G33" s="48">
        <v>0.47198000000000001</v>
      </c>
      <c r="H33" s="48">
        <v>0.57811000000000001</v>
      </c>
      <c r="I33" s="34">
        <f>SUM(I24:I25)/$I$12</f>
        <v>0.39715632674278439</v>
      </c>
      <c r="K33" s="34">
        <f>SUM(K24:K25)/$K$12</f>
        <v>0.3359795061348147</v>
      </c>
    </row>
    <row r="35" spans="1:11" ht="25.5">
      <c r="A35" s="31" t="s">
        <v>100</v>
      </c>
    </row>
    <row r="36" spans="1:11">
      <c r="A36" s="28" t="s">
        <v>95</v>
      </c>
      <c r="B36" s="34">
        <f>B22/B$11</f>
        <v>0.17750120825953289</v>
      </c>
      <c r="C36" s="34">
        <f>C22/C$11</f>
        <v>0.19279164833323059</v>
      </c>
      <c r="D36" s="34">
        <f>D22/D$11</f>
        <v>0.1783267830917612</v>
      </c>
      <c r="F36" s="34">
        <f>F22/F$11</f>
        <v>0.24478764414551246</v>
      </c>
      <c r="G36" s="34">
        <f>G22/G$11</f>
        <v>0.31560777337278823</v>
      </c>
      <c r="H36" s="34">
        <f>H22/H$11</f>
        <v>0.31512212579521937</v>
      </c>
      <c r="I36" s="34">
        <f>I22/I$11</f>
        <v>0.29110176047618991</v>
      </c>
      <c r="K36" s="34">
        <f>K22/K$11</f>
        <v>0.21681800768917101</v>
      </c>
    </row>
    <row r="37" spans="1:11">
      <c r="A37" s="28" t="s">
        <v>96</v>
      </c>
      <c r="B37" s="34">
        <f t="shared" ref="B37:C39" si="10">B23/B$11</f>
        <v>7.2901953892441071E-2</v>
      </c>
      <c r="C37" s="34">
        <f t="shared" si="10"/>
        <v>8.4133215728005153E-2</v>
      </c>
      <c r="D37" s="34">
        <f t="shared" ref="D37:F37" si="11">D23/D$11</f>
        <v>7.3508362018101112E-2</v>
      </c>
      <c r="F37" s="34">
        <f t="shared" si="11"/>
        <v>0.110696043016053</v>
      </c>
      <c r="G37" s="34">
        <f t="shared" ref="G37:H37" si="12">G23/G$11</f>
        <v>0.12094743606951874</v>
      </c>
      <c r="H37" s="34">
        <f t="shared" si="12"/>
        <v>0.11109723023670871</v>
      </c>
      <c r="I37" s="34">
        <f t="shared" ref="I37:K37" si="13">I23/I$11</f>
        <v>0.11612945720018038</v>
      </c>
      <c r="K37" s="34">
        <f t="shared" si="13"/>
        <v>8.8055366905973612E-2</v>
      </c>
    </row>
    <row r="38" spans="1:11">
      <c r="A38" s="28" t="s">
        <v>97</v>
      </c>
      <c r="B38" s="34">
        <f t="shared" si="10"/>
        <v>0.1045992543670918</v>
      </c>
      <c r="C38" s="34">
        <f t="shared" si="10"/>
        <v>0.10865843260522542</v>
      </c>
      <c r="D38" s="34">
        <f t="shared" ref="D38:F38" si="14">D24/D$11</f>
        <v>0.10481842107366009</v>
      </c>
      <c r="F38" s="34">
        <f t="shared" si="14"/>
        <v>0.13409160112945948</v>
      </c>
      <c r="G38" s="34">
        <f t="shared" ref="G38:H38" si="15">G24/G$11</f>
        <v>0.19466033730326945</v>
      </c>
      <c r="H38" s="34">
        <f t="shared" si="15"/>
        <v>0.20402489555851064</v>
      </c>
      <c r="I38" s="34">
        <f t="shared" ref="I38:K38" si="16">I24/I$11</f>
        <v>0.17497230327600952</v>
      </c>
      <c r="K38" s="34">
        <f t="shared" si="16"/>
        <v>0.12876264078319741</v>
      </c>
    </row>
    <row r="39" spans="1:11">
      <c r="A39" s="28" t="s">
        <v>98</v>
      </c>
      <c r="B39" s="34">
        <f t="shared" si="10"/>
        <v>0.222433714666711</v>
      </c>
      <c r="C39" s="34">
        <f t="shared" si="10"/>
        <v>0.11118197881078788</v>
      </c>
      <c r="D39" s="34">
        <f t="shared" ref="D39:F39" si="17">D25/D$11</f>
        <v>0.21642691350718413</v>
      </c>
      <c r="F39" s="34">
        <f t="shared" si="17"/>
        <v>9.3173975543692972E-2</v>
      </c>
      <c r="G39" s="34">
        <f t="shared" ref="G39:H39" si="18">G25/G$11</f>
        <v>0.30363134916273504</v>
      </c>
      <c r="H39" s="34">
        <f t="shared" si="18"/>
        <v>0.40625874427848757</v>
      </c>
      <c r="I39" s="34">
        <f t="shared" ref="I39:K39" si="19">I25/I$11</f>
        <v>0.24432797093070013</v>
      </c>
      <c r="K39" s="34">
        <f t="shared" si="19"/>
        <v>0.22594982269060079</v>
      </c>
    </row>
    <row r="40" spans="1:11">
      <c r="A40" s="28" t="s">
        <v>69</v>
      </c>
      <c r="B40" s="34">
        <f>SUM(B24:B25)/B$11</f>
        <v>0.3270329690338028</v>
      </c>
      <c r="C40" s="34">
        <f t="shared" ref="C40:D40" si="20">SUM(C24:C25)/C$11</f>
        <v>0.21984041141601332</v>
      </c>
      <c r="D40" s="34">
        <f t="shared" si="20"/>
        <v>0.3212453345808442</v>
      </c>
      <c r="F40" s="34">
        <f t="shared" ref="F40:G40" si="21">SUM(F24:F25)/F$11</f>
        <v>0.22726557667315242</v>
      </c>
      <c r="G40" s="34">
        <f t="shared" si="21"/>
        <v>0.49829168646600452</v>
      </c>
      <c r="H40" s="34">
        <f t="shared" ref="H40:I40" si="22">SUM(H24:H25)/H$11</f>
        <v>0.61028363983699829</v>
      </c>
      <c r="I40" s="34">
        <f t="shared" si="22"/>
        <v>0.41930027420670968</v>
      </c>
      <c r="K40" s="34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A1:D6"/>
  <sheetViews>
    <sheetView workbookViewId="0">
      <selection activeCell="A2" sqref="A2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1" spans="1:4">
      <c r="A1" t="s">
        <v>246</v>
      </c>
    </row>
    <row r="2" spans="1:4">
      <c r="B2" t="s">
        <v>239</v>
      </c>
    </row>
    <row r="3" spans="1:4">
      <c r="B3" s="44" t="s">
        <v>122</v>
      </c>
      <c r="C3" s="44" t="s">
        <v>234</v>
      </c>
    </row>
    <row r="4" spans="1:4">
      <c r="B4" t="b">
        <v>0</v>
      </c>
      <c r="C4" t="b">
        <v>0</v>
      </c>
      <c r="D4" t="s">
        <v>240</v>
      </c>
    </row>
    <row r="5" spans="1:4">
      <c r="B5" t="b">
        <v>1</v>
      </c>
      <c r="C5" t="b">
        <v>1</v>
      </c>
      <c r="D5" t="s">
        <v>241</v>
      </c>
    </row>
    <row r="6" spans="1:4">
      <c r="B6" t="b">
        <v>1</v>
      </c>
      <c r="C6" t="b">
        <v>0</v>
      </c>
      <c r="D6" t="s">
        <v>242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params_sim</vt:lpstr>
      <vt:lpstr>params_val</vt:lpstr>
      <vt:lpstr>GlobalParams</vt:lpstr>
      <vt:lpstr>returns</vt:lpstr>
      <vt:lpstr>targeVals_raw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2021-09-13T18:49:29Z</dcterms:modified>
</cp:coreProperties>
</file>