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Git\Proj_CAPlans\model_BART\inputs\data_raw\"/>
    </mc:Choice>
  </mc:AlternateContent>
  <xr:revisionPtr revIDLastSave="0" documentId="13_ncr:1_{1C90DC29-A9DA-4E90-91BF-C885313742E8}" xr6:coauthVersionLast="47" xr6:coauthVersionMax="47" xr10:uidLastSave="{00000000-0000-0000-0000-000000000000}"/>
  <bookViews>
    <workbookView xWindow="-28920" yWindow="1500" windowWidth="29040" windowHeight="15840" tabRatio="723" xr2:uid="{00000000-000D-0000-FFFF-FFFF00000000}"/>
  </bookViews>
  <sheets>
    <sheet name="actives_misc" sheetId="19" r:id="rId1"/>
    <sheet name="actives_sfty" sheetId="22" r:id="rId2"/>
    <sheet name="retirees_misc" sheetId="25" r:id="rId3"/>
    <sheet name="retirees_sfty" sheetId="28" r:id="rId4"/>
    <sheet name="actives_misc_raw" sheetId="1" r:id="rId5"/>
    <sheet name="actives_sfty_raw" sheetId="4" r:id="rId6"/>
    <sheet name="Retirees_misc_raw" sheetId="13" r:id="rId7"/>
    <sheet name="Retirees_sfty_raw" sheetId="16" r:id="rId8"/>
    <sheet name="terminated_misc_raw" sheetId="7" r:id="rId9"/>
    <sheet name="terminated_sfty_raw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28" l="1"/>
  <c r="G50" i="28"/>
  <c r="G52" i="25"/>
  <c r="H48" i="25"/>
  <c r="G51" i="25"/>
  <c r="G50" i="25"/>
  <c r="H48" i="28"/>
  <c r="I48" i="28"/>
  <c r="J48" i="28"/>
  <c r="K48" i="28"/>
  <c r="L48" i="28"/>
  <c r="G48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35" i="28"/>
  <c r="I48" i="25"/>
  <c r="J48" i="25"/>
  <c r="K48" i="25"/>
  <c r="L48" i="25"/>
  <c r="G48" i="25"/>
  <c r="H35" i="25"/>
  <c r="I35" i="25"/>
  <c r="J35" i="25"/>
  <c r="K35" i="25"/>
  <c r="L35" i="25"/>
  <c r="H36" i="25"/>
  <c r="I36" i="25"/>
  <c r="J36" i="25"/>
  <c r="K36" i="25"/>
  <c r="L36" i="25"/>
  <c r="H37" i="25"/>
  <c r="I37" i="25"/>
  <c r="J37" i="25"/>
  <c r="K37" i="25"/>
  <c r="L37" i="25"/>
  <c r="H38" i="25"/>
  <c r="I38" i="25"/>
  <c r="J38" i="25"/>
  <c r="K38" i="25"/>
  <c r="L38" i="25"/>
  <c r="H39" i="25"/>
  <c r="I39" i="25"/>
  <c r="J39" i="25"/>
  <c r="K39" i="25"/>
  <c r="L39" i="25"/>
  <c r="H40" i="25"/>
  <c r="I40" i="25"/>
  <c r="J40" i="25"/>
  <c r="K40" i="25"/>
  <c r="L40" i="25"/>
  <c r="H41" i="25"/>
  <c r="I41" i="25"/>
  <c r="J41" i="25"/>
  <c r="K41" i="25"/>
  <c r="L41" i="25"/>
  <c r="H42" i="25"/>
  <c r="I42" i="25"/>
  <c r="J42" i="25"/>
  <c r="K42" i="25"/>
  <c r="L42" i="25"/>
  <c r="H43" i="25"/>
  <c r="I43" i="25"/>
  <c r="J43" i="25"/>
  <c r="K43" i="25"/>
  <c r="L43" i="25"/>
  <c r="H44" i="25"/>
  <c r="I44" i="25"/>
  <c r="J44" i="25"/>
  <c r="K44" i="25"/>
  <c r="L44" i="25"/>
  <c r="H45" i="25"/>
  <c r="I45" i="25"/>
  <c r="J45" i="25"/>
  <c r="K45" i="25"/>
  <c r="L45" i="25"/>
  <c r="H46" i="25"/>
  <c r="I46" i="25"/>
  <c r="J46" i="25"/>
  <c r="K46" i="25"/>
  <c r="L46" i="25"/>
  <c r="H47" i="25"/>
  <c r="I47" i="25"/>
  <c r="J47" i="25"/>
  <c r="K47" i="25"/>
  <c r="L47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35" i="25"/>
</calcChain>
</file>

<file path=xl/sharedStrings.xml><?xml version="1.0" encoding="utf-8"?>
<sst xmlns="http://schemas.openxmlformats.org/spreadsheetml/2006/main" count="643" uniqueCount="127">
  <si>
    <t>TOC</t>
  </si>
  <si>
    <r>
      <rPr>
        <b/>
        <sz val="9"/>
        <color rgb="FFFFFFFF"/>
        <rFont val="Liberation Sans Narrow"/>
        <family val="2"/>
      </rPr>
      <t>Attained Age</t>
    </r>
  </si>
  <si>
    <r>
      <rPr>
        <b/>
        <sz val="9"/>
        <color rgb="FFFFFFFF"/>
        <rFont val="Liberation Sans Narrow"/>
        <family val="2"/>
      </rPr>
      <t>0 - 4</t>
    </r>
  </si>
  <si>
    <r>
      <rPr>
        <b/>
        <sz val="9"/>
        <color rgb="FFFFFFFF"/>
        <rFont val="Liberation Sans Narrow"/>
        <family val="2"/>
      </rPr>
      <t>5 - 9</t>
    </r>
  </si>
  <si>
    <r>
      <rPr>
        <b/>
        <sz val="9"/>
        <color rgb="FFFFFFFF"/>
        <rFont val="Liberation Sans Narrow"/>
        <family val="2"/>
      </rPr>
      <t>10 - 14</t>
    </r>
  </si>
  <si>
    <r>
      <rPr>
        <b/>
        <sz val="9"/>
        <color rgb="FFFFFFFF"/>
        <rFont val="Liberation Sans Narrow"/>
        <family val="2"/>
      </rPr>
      <t>15 - 19</t>
    </r>
  </si>
  <si>
    <r>
      <rPr>
        <b/>
        <sz val="9"/>
        <color rgb="FFFFFFFF"/>
        <rFont val="Liberation Sans Narrow"/>
        <family val="2"/>
      </rPr>
      <t>20-24</t>
    </r>
  </si>
  <si>
    <r>
      <rPr>
        <b/>
        <sz val="9"/>
        <color rgb="FFFFFFFF"/>
        <rFont val="Liberation Sans Narrow"/>
        <family val="2"/>
      </rPr>
      <t>25+</t>
    </r>
  </si>
  <si>
    <r>
      <rPr>
        <sz val="9"/>
        <rFont val="Liberation Sans Narrow"/>
        <family val="2"/>
      </rPr>
      <t>15 - 24</t>
    </r>
  </si>
  <si>
    <r>
      <rPr>
        <sz val="9"/>
        <rFont val="Liberation Sans Narrow"/>
        <family val="2"/>
      </rPr>
      <t>25 - 29</t>
    </r>
  </si>
  <si>
    <r>
      <rPr>
        <sz val="9"/>
        <rFont val="Liberation Sans Narrow"/>
        <family val="2"/>
      </rPr>
      <t>30 - 34</t>
    </r>
  </si>
  <si>
    <r>
      <rPr>
        <sz val="9"/>
        <rFont val="Liberation Sans Narrow"/>
        <family val="2"/>
      </rPr>
      <t>35 - 39</t>
    </r>
  </si>
  <si>
    <r>
      <rPr>
        <sz val="9"/>
        <rFont val="Liberation Sans Narrow"/>
        <family val="2"/>
      </rPr>
      <t>40 - 44</t>
    </r>
  </si>
  <si>
    <r>
      <rPr>
        <sz val="9"/>
        <rFont val="Liberation Sans Narrow"/>
        <family val="2"/>
      </rPr>
      <t>45 - 49</t>
    </r>
  </si>
  <si>
    <r>
      <rPr>
        <sz val="9"/>
        <rFont val="Liberation Sans Narrow"/>
        <family val="2"/>
      </rPr>
      <t>50 - 54</t>
    </r>
  </si>
  <si>
    <r>
      <rPr>
        <sz val="9"/>
        <rFont val="Liberation Sans Narrow"/>
        <family val="2"/>
      </rPr>
      <t>55 - 59</t>
    </r>
  </si>
  <si>
    <r>
      <rPr>
        <sz val="9"/>
        <rFont val="Liberation Sans Narrow"/>
        <family val="2"/>
      </rPr>
      <t>60 - 64</t>
    </r>
  </si>
  <si>
    <r>
      <rPr>
        <sz val="9"/>
        <rFont val="Liberation Sans Narrow"/>
        <family val="2"/>
      </rPr>
      <t>65 and over</t>
    </r>
  </si>
  <si>
    <r>
      <rPr>
        <sz val="9"/>
        <rFont val="Liberation Sans Narrow"/>
        <family val="2"/>
      </rPr>
      <t>Under 30</t>
    </r>
  </si>
  <si>
    <r>
      <rPr>
        <sz val="9"/>
        <rFont val="Liberation Sans Narrow"/>
        <family val="2"/>
      </rPr>
      <t>30-34</t>
    </r>
  </si>
  <si>
    <r>
      <rPr>
        <sz val="9"/>
        <rFont val="Liberation Sans Narrow"/>
        <family val="2"/>
      </rPr>
      <t>35-39</t>
    </r>
  </si>
  <si>
    <r>
      <rPr>
        <sz val="9"/>
        <rFont val="Liberation Sans Narrow"/>
        <family val="2"/>
      </rPr>
      <t>40-44</t>
    </r>
  </si>
  <si>
    <r>
      <rPr>
        <sz val="9"/>
        <rFont val="Liberation Sans Narrow"/>
        <family val="2"/>
      </rPr>
      <t>45-49</t>
    </r>
  </si>
  <si>
    <r>
      <rPr>
        <sz val="9"/>
        <rFont val="Liberation Sans Narrow"/>
        <family val="2"/>
      </rPr>
      <t>50-54</t>
    </r>
  </si>
  <si>
    <r>
      <rPr>
        <sz val="9"/>
        <rFont val="Liberation Sans Narrow"/>
        <family val="2"/>
      </rPr>
      <t>55-59</t>
    </r>
  </si>
  <si>
    <r>
      <rPr>
        <sz val="9"/>
        <rFont val="Liberation Sans Narrow"/>
        <family val="2"/>
      </rPr>
      <t>60-64</t>
    </r>
  </si>
  <si>
    <r>
      <rPr>
        <sz val="9"/>
        <rFont val="Liberation Sans Narrow"/>
        <family val="2"/>
      </rPr>
      <t>65-69</t>
    </r>
  </si>
  <si>
    <r>
      <rPr>
        <sz val="9"/>
        <rFont val="Liberation Sans Narrow"/>
        <family val="2"/>
      </rPr>
      <t>70-74</t>
    </r>
  </si>
  <si>
    <r>
      <rPr>
        <sz val="9"/>
        <rFont val="Liberation Sans Narrow"/>
        <family val="2"/>
      </rPr>
      <t>75-79</t>
    </r>
  </si>
  <si>
    <r>
      <rPr>
        <sz val="9"/>
        <rFont val="Liberation Sans Narrow"/>
        <family val="2"/>
      </rPr>
      <t>80-84</t>
    </r>
  </si>
  <si>
    <r>
      <rPr>
        <sz val="9"/>
        <rFont val="Liberation Sans Narrow"/>
        <family val="2"/>
      </rPr>
      <t>85 and Over</t>
    </r>
  </si>
  <si>
    <t>Age</t>
  </si>
  <si>
    <t>0-4</t>
  </si>
  <si>
    <t>5-9</t>
  </si>
  <si>
    <t>type</t>
  </si>
  <si>
    <t>age.cell</t>
  </si>
  <si>
    <t>agegrp</t>
  </si>
  <si>
    <t>yosgrp</t>
  </si>
  <si>
    <t>nactives</t>
  </si>
  <si>
    <r>
      <rPr>
        <sz val="9"/>
        <color rgb="FFC00000"/>
        <rFont val="Arial"/>
        <family val="2"/>
      </rPr>
      <t>20</t>
    </r>
    <r>
      <rPr>
        <sz val="9"/>
        <rFont val="Arial"/>
        <family val="2"/>
      </rPr>
      <t>-24</t>
    </r>
  </si>
  <si>
    <t>salary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</si>
  <si>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</si>
  <si>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</si>
  <si>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</si>
  <si>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</si>
  <si>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</si>
  <si>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</si>
  <si>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</si>
  <si>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</si>
  <si>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r>
      <t>65-</t>
    </r>
    <r>
      <rPr>
        <sz val="9"/>
        <color rgb="FFFF0000"/>
        <rFont val="Arial"/>
        <family val="2"/>
      </rPr>
      <t>69</t>
    </r>
  </si>
  <si>
    <t>10-14</t>
  </si>
  <si>
    <t>15-19</t>
  </si>
  <si>
    <t>20-24</t>
  </si>
  <si>
    <t>cell_range</t>
  </si>
  <si>
    <t>grp_name</t>
  </si>
  <si>
    <t>D7:L28</t>
  </si>
  <si>
    <t>sfty</t>
  </si>
  <si>
    <t>85-89</t>
  </si>
  <si>
    <t>disbRet_nonocc</t>
  </si>
  <si>
    <t>disbRet_occ</t>
  </si>
  <si>
    <t>death_nonocc</t>
  </si>
  <si>
    <t>death_occ</t>
  </si>
  <si>
    <t>beneficiaries</t>
  </si>
  <si>
    <t>servRet</t>
  </si>
  <si>
    <t>D6:L32</t>
  </si>
  <si>
    <t>AV_date</t>
  </si>
  <si>
    <t>n</t>
  </si>
  <si>
    <t>source  BART misc AV2019, ep74</t>
  </si>
  <si>
    <r>
      <rPr>
        <b/>
        <sz val="9"/>
        <rFont val="Tahoma"/>
        <family val="2"/>
      </rPr>
      <t>Distribution of Active Members by Age and Service</t>
    </r>
  </si>
  <si>
    <r>
      <rPr>
        <b/>
        <sz val="9"/>
        <rFont val="Tahoma"/>
        <family val="2"/>
      </rPr>
      <t>Years of Service at Valuation Date</t>
    </r>
  </si>
  <si>
    <r>
      <rPr>
        <b/>
        <sz val="9"/>
        <rFont val="Tahoma"/>
        <family val="2"/>
      </rPr>
      <t xml:space="preserve">Attained
</t>
    </r>
    <r>
      <rPr>
        <b/>
        <sz val="9"/>
        <rFont val="Tahoma"/>
        <family val="2"/>
      </rPr>
      <t>Age</t>
    </r>
  </si>
  <si>
    <r>
      <rPr>
        <b/>
        <sz val="9"/>
        <rFont val="Tahoma"/>
        <family val="2"/>
      </rPr>
      <t>0-4</t>
    </r>
  </si>
  <si>
    <r>
      <rPr>
        <b/>
        <sz val="9"/>
        <rFont val="Tahoma"/>
        <family val="2"/>
      </rPr>
      <t>5-9</t>
    </r>
  </si>
  <si>
    <r>
      <rPr>
        <b/>
        <sz val="9"/>
        <rFont val="Tahoma"/>
        <family val="2"/>
      </rPr>
      <t>10-14</t>
    </r>
  </si>
  <si>
    <r>
      <rPr>
        <b/>
        <sz val="9"/>
        <rFont val="Tahoma"/>
        <family val="2"/>
      </rPr>
      <t>15-19</t>
    </r>
  </si>
  <si>
    <r>
      <rPr>
        <b/>
        <sz val="9"/>
        <rFont val="Tahoma"/>
        <family val="2"/>
      </rPr>
      <t>20-24</t>
    </r>
  </si>
  <si>
    <r>
      <rPr>
        <b/>
        <sz val="9"/>
        <rFont val="Tahoma"/>
        <family val="2"/>
      </rPr>
      <t>25+</t>
    </r>
  </si>
  <si>
    <r>
      <rPr>
        <b/>
        <sz val="9"/>
        <rFont val="Tahoma"/>
        <family val="2"/>
      </rPr>
      <t>Total</t>
    </r>
  </si>
  <si>
    <r>
      <rPr>
        <sz val="9"/>
        <rFont val="Tahoma"/>
        <family val="2"/>
      </rPr>
      <t>15-24</t>
    </r>
  </si>
  <si>
    <r>
      <rPr>
        <sz val="9"/>
        <rFont val="Tahoma"/>
        <family val="2"/>
      </rPr>
      <t>25-29</t>
    </r>
  </si>
  <si>
    <r>
      <rPr>
        <sz val="9"/>
        <rFont val="Tahoma"/>
        <family val="2"/>
      </rPr>
      <t>30-34</t>
    </r>
  </si>
  <si>
    <r>
      <rPr>
        <sz val="9"/>
        <rFont val="Tahoma"/>
        <family val="2"/>
      </rPr>
      <t>35-39</t>
    </r>
  </si>
  <si>
    <r>
      <rPr>
        <sz val="9"/>
        <rFont val="Tahoma"/>
        <family val="2"/>
      </rPr>
      <t>40-44</t>
    </r>
  </si>
  <si>
    <r>
      <rPr>
        <sz val="9"/>
        <rFont val="Tahoma"/>
        <family val="2"/>
      </rPr>
      <t>45-49</t>
    </r>
  </si>
  <si>
    <r>
      <rPr>
        <sz val="9"/>
        <rFont val="Tahoma"/>
        <family val="2"/>
      </rPr>
      <t>50-54</t>
    </r>
  </si>
  <si>
    <r>
      <rPr>
        <sz val="9"/>
        <rFont val="Tahoma"/>
        <family val="2"/>
      </rPr>
      <t>55-59</t>
    </r>
  </si>
  <si>
    <r>
      <rPr>
        <sz val="9"/>
        <rFont val="Tahoma"/>
        <family val="2"/>
      </rPr>
      <t>60-64</t>
    </r>
  </si>
  <si>
    <r>
      <rPr>
        <sz val="9"/>
        <rFont val="Tahoma"/>
        <family val="2"/>
      </rPr>
      <t>65 and Over</t>
    </r>
  </si>
  <si>
    <r>
      <rPr>
        <b/>
        <sz val="9"/>
        <rFont val="Tahoma"/>
        <family val="2"/>
      </rPr>
      <t>All Ages</t>
    </r>
  </si>
  <si>
    <r>
      <rPr>
        <b/>
        <sz val="9"/>
        <rFont val="Tahoma"/>
        <family val="2"/>
      </rPr>
      <t>Distribution of Average Annual Salaries by Age and Service</t>
    </r>
  </si>
  <si>
    <r>
      <rPr>
        <b/>
        <sz val="9"/>
        <rFont val="Tahoma"/>
        <family val="2"/>
      </rPr>
      <t>Attained</t>
    </r>
  </si>
  <si>
    <r>
      <rPr>
        <b/>
        <sz val="9"/>
        <rFont val="Tahoma"/>
        <family val="2"/>
      </rPr>
      <t>Average</t>
    </r>
  </si>
  <si>
    <r>
      <rPr>
        <b/>
        <sz val="9"/>
        <rFont val="Tahoma"/>
        <family val="2"/>
      </rPr>
      <t>Age</t>
    </r>
  </si>
  <si>
    <r>
      <rPr>
        <b/>
        <sz val="9"/>
        <rFont val="Tahoma"/>
        <family val="2"/>
      </rPr>
      <t>Salary</t>
    </r>
  </si>
  <si>
    <r>
      <rPr>
        <b/>
        <sz val="16"/>
        <rFont val="Arial"/>
        <family val="2"/>
      </rPr>
      <t>Transferred and Terminated Members</t>
    </r>
  </si>
  <si>
    <r>
      <rPr>
        <b/>
        <sz val="9"/>
        <rFont val="Tahoma"/>
        <family val="2"/>
      </rPr>
      <t>Distribution of Transfers to Other CalPERS Plans by Age, Service, and average Salary</t>
    </r>
  </si>
  <si>
    <r>
      <rPr>
        <b/>
        <sz val="9"/>
        <rFont val="Tahoma"/>
        <family val="2"/>
      </rPr>
      <t xml:space="preserve">Average
</t>
    </r>
    <r>
      <rPr>
        <b/>
        <sz val="9"/>
        <rFont val="Tahoma"/>
        <family val="2"/>
      </rPr>
      <t>Salary</t>
    </r>
  </si>
  <si>
    <r>
      <rPr>
        <b/>
        <sz val="9"/>
        <rFont val="Tahoma"/>
        <family val="2"/>
      </rPr>
      <t>Distribution of Terminated Participants with Funds on Deposit by Age, Service, and average Salary</t>
    </r>
  </si>
  <si>
    <t>source  BART misc AV2019, ep75</t>
  </si>
  <si>
    <t>source  BART misc AV2019, ep76</t>
  </si>
  <si>
    <r>
      <rPr>
        <b/>
        <sz val="9"/>
        <rFont val="Tahoma"/>
        <family val="2"/>
      </rPr>
      <t>Distribution of Retirees and Beneficiaries by Age and Retirement Type*</t>
    </r>
  </si>
  <si>
    <r>
      <rPr>
        <b/>
        <sz val="9"/>
        <rFont val="Tahoma"/>
        <family val="2"/>
      </rPr>
      <t xml:space="preserve">Service
</t>
    </r>
    <r>
      <rPr>
        <b/>
        <sz val="9"/>
        <rFont val="Tahoma"/>
        <family val="2"/>
      </rPr>
      <t>Retirement</t>
    </r>
  </si>
  <si>
    <r>
      <rPr>
        <b/>
        <sz val="9"/>
        <rFont val="Tahoma"/>
        <family val="2"/>
      </rPr>
      <t>Non-</t>
    </r>
    <r>
      <rPr>
        <sz val="10"/>
        <rFont val="Tahoma"/>
        <family val="2"/>
      </rPr>
      <t xml:space="preserve">
</t>
    </r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Disability</t>
    </r>
  </si>
  <si>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Disability</t>
    </r>
  </si>
  <si>
    <r>
      <rPr>
        <b/>
        <sz val="9"/>
        <rFont val="Tahoma"/>
        <family val="2"/>
      </rPr>
      <t>Non-</t>
    </r>
    <r>
      <rPr>
        <sz val="10"/>
        <rFont val="Tahoma"/>
        <family val="2"/>
      </rPr>
      <t xml:space="preserve">
</t>
    </r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Death</t>
    </r>
  </si>
  <si>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Death</t>
    </r>
  </si>
  <si>
    <r>
      <rPr>
        <b/>
        <sz val="9"/>
        <rFont val="Tahoma"/>
        <family val="2"/>
      </rPr>
      <t xml:space="preserve">Death
</t>
    </r>
    <r>
      <rPr>
        <b/>
        <sz val="9"/>
        <rFont val="Tahoma"/>
        <family val="2"/>
      </rPr>
      <t xml:space="preserve">After
</t>
    </r>
    <r>
      <rPr>
        <b/>
        <sz val="9"/>
        <rFont val="Tahoma"/>
        <family val="2"/>
      </rPr>
      <t>Retirement</t>
    </r>
  </si>
  <si>
    <r>
      <rPr>
        <sz val="9"/>
        <rFont val="Tahoma"/>
        <family val="2"/>
      </rPr>
      <t>Under 30</t>
    </r>
  </si>
  <si>
    <r>
      <rPr>
        <sz val="9"/>
        <rFont val="Tahoma"/>
        <family val="2"/>
      </rPr>
      <t>65-69</t>
    </r>
  </si>
  <si>
    <r>
      <rPr>
        <sz val="9"/>
        <rFont val="Tahoma"/>
        <family val="2"/>
      </rPr>
      <t>70-74</t>
    </r>
  </si>
  <si>
    <r>
      <rPr>
        <sz val="9"/>
        <rFont val="Tahoma"/>
        <family val="2"/>
      </rPr>
      <t>75-79</t>
    </r>
  </si>
  <si>
    <r>
      <rPr>
        <sz val="9"/>
        <rFont val="Tahoma"/>
        <family val="2"/>
      </rPr>
      <t>80-84</t>
    </r>
  </si>
  <si>
    <r>
      <rPr>
        <sz val="9"/>
        <rFont val="Tahoma"/>
        <family val="2"/>
      </rPr>
      <t>85 and Over</t>
    </r>
  </si>
  <si>
    <r>
      <rPr>
        <b/>
        <sz val="9"/>
        <rFont val="Tahoma"/>
        <family val="2"/>
      </rPr>
      <t xml:space="preserve">Distribution of Average Annual Disbursements to Retirees and Beneficiaries by Age and Retirement </t>
    </r>
  </si>
  <si>
    <r>
      <rPr>
        <b/>
        <sz val="9"/>
        <rFont val="Tahoma"/>
        <family val="2"/>
      </rPr>
      <t>Type*</t>
    </r>
  </si>
  <si>
    <r>
      <rPr>
        <b/>
        <sz val="9"/>
        <rFont val="Tahoma"/>
        <family val="2"/>
      </rPr>
      <t xml:space="preserve">Service </t>
    </r>
    <r>
      <rPr>
        <b/>
        <sz val="9"/>
        <rFont val="Tahoma"/>
        <family val="2"/>
      </rPr>
      <t>Retirement</t>
    </r>
  </si>
  <si>
    <t>source  BART safety AV2019, ep73</t>
  </si>
  <si>
    <t>source  BART safety AV2019, ep74</t>
  </si>
  <si>
    <t>source  BART safety AV2019, ep75</t>
  </si>
  <si>
    <r>
      <rPr>
        <b/>
        <sz val="15.5"/>
        <rFont val="Arial"/>
        <family val="2"/>
      </rPr>
      <t>Active Members</t>
    </r>
  </si>
  <si>
    <r>
      <rPr>
        <sz val="9"/>
        <rFont val="Tahoma"/>
        <family val="2"/>
      </rPr>
      <t xml:space="preserve">Counts of members included in the valuation are counts of the records processed by the valuation. Multiple records </t>
    </r>
  </si>
  <si>
    <r>
      <rPr>
        <sz val="9"/>
        <rFont val="Tahoma"/>
        <family val="2"/>
      </rPr>
      <t xml:space="preserve">may exist for those who have service in more than one valuation group. This does not result in double counting of </t>
    </r>
  </si>
  <si>
    <r>
      <rPr>
        <sz val="9"/>
        <rFont val="Tahoma"/>
        <family val="2"/>
      </rPr>
      <t>liabilities.</t>
    </r>
  </si>
  <si>
    <r>
      <rPr>
        <b/>
        <sz val="15.5"/>
        <rFont val="Arial"/>
        <family val="2"/>
      </rPr>
      <t>Retired Members and Beneficiaries</t>
    </r>
  </si>
  <si>
    <t>misc</t>
  </si>
  <si>
    <t>benefit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</si>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</sst>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"/>
    <numFmt numFmtId="165" formatCode="&quot;$&quot;#,##0;&quot;$&quot;\-#,##0"/>
  </numFmts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color rgb="FF000000"/>
      <name val="Liberation Sans Narrow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color rgb="FFC00000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b/>
      <sz val="16"/>
      <name val="Arial"/>
      <family val="2"/>
    </font>
    <font>
      <sz val="10"/>
      <name val="Tahoma"/>
      <family val="2"/>
    </font>
    <font>
      <b/>
      <sz val="15.5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A9A9A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1"/>
    <xf numFmtId="0" fontId="2" fillId="2" borderId="2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1" fontId="8" fillId="3" borderId="0" xfId="0" applyNumberFormat="1" applyFont="1" applyFill="1" applyAlignment="1">
      <alignment horizontal="center" vertical="center" wrapText="1"/>
    </xf>
    <xf numFmtId="1" fontId="7" fillId="3" borderId="0" xfId="0" quotePrefix="1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" fontId="9" fillId="4" borderId="0" xfId="0" applyNumberFormat="1" applyFont="1" applyFill="1" applyAlignment="1">
      <alignment horizontal="right" vertical="center" wrapText="1" indent="2"/>
    </xf>
    <xf numFmtId="1" fontId="9" fillId="5" borderId="0" xfId="0" applyNumberFormat="1" applyFont="1" applyFill="1" applyAlignment="1">
      <alignment horizontal="right" vertical="center" wrapText="1" indent="2"/>
    </xf>
    <xf numFmtId="3" fontId="5" fillId="0" borderId="1" xfId="0" applyNumberFormat="1" applyFont="1" applyBorder="1" applyAlignment="1">
      <alignment vertical="top" shrinkToFit="1"/>
    </xf>
    <xf numFmtId="3" fontId="5" fillId="0" borderId="3" xfId="0" applyNumberFormat="1" applyFont="1" applyBorder="1" applyAlignment="1">
      <alignment vertical="top" shrinkToFit="1"/>
    </xf>
    <xf numFmtId="164" fontId="5" fillId="0" borderId="1" xfId="0" applyNumberFormat="1" applyFont="1" applyBorder="1" applyAlignment="1">
      <alignment vertical="top" shrinkToFit="1"/>
    </xf>
    <xf numFmtId="0" fontId="2" fillId="2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0" fillId="0" borderId="0" xfId="0" applyFill="1" applyBorder="1"/>
    <xf numFmtId="0" fontId="2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top" wrapText="1"/>
    </xf>
    <xf numFmtId="1" fontId="5" fillId="4" borderId="0" xfId="0" applyNumberFormat="1" applyFont="1" applyFill="1" applyBorder="1" applyAlignment="1">
      <alignment horizontal="right" vertical="top" shrinkToFit="1"/>
    </xf>
    <xf numFmtId="1" fontId="5" fillId="4" borderId="0" xfId="0" applyNumberFormat="1" applyFont="1" applyFill="1" applyBorder="1" applyAlignment="1">
      <alignment vertical="top" shrinkToFit="1"/>
    </xf>
    <xf numFmtId="3" fontId="5" fillId="4" borderId="0" xfId="0" applyNumberFormat="1" applyFont="1" applyFill="1" applyBorder="1" applyAlignment="1">
      <alignment horizontal="right" vertical="top" shrinkToFit="1"/>
    </xf>
    <xf numFmtId="3" fontId="5" fillId="4" borderId="0" xfId="0" applyNumberFormat="1" applyFont="1" applyFill="1" applyBorder="1" applyAlignment="1">
      <alignment vertical="top" shrinkToFit="1"/>
    </xf>
    <xf numFmtId="1" fontId="5" fillId="5" borderId="0" xfId="0" applyNumberFormat="1" applyFont="1" applyFill="1" applyBorder="1" applyAlignment="1">
      <alignment horizontal="right" vertical="top" shrinkToFit="1"/>
    </xf>
    <xf numFmtId="1" fontId="5" fillId="5" borderId="0" xfId="0" applyNumberFormat="1" applyFont="1" applyFill="1" applyBorder="1" applyAlignment="1">
      <alignment vertical="top" shrinkToFit="1"/>
    </xf>
    <xf numFmtId="0" fontId="6" fillId="0" borderId="0" xfId="0" applyFont="1" applyAlignment="1">
      <alignment horizontal="left" vertical="top" wrapText="1" indent="1"/>
    </xf>
    <xf numFmtId="0" fontId="13" fillId="0" borderId="0" xfId="0" applyFont="1" applyAlignment="1">
      <alignment horizontal="left" vertical="top"/>
    </xf>
    <xf numFmtId="0" fontId="13" fillId="0" borderId="5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right" wrapText="1" indent="3"/>
    </xf>
    <xf numFmtId="0" fontId="13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right" wrapText="1" indent="2"/>
    </xf>
    <xf numFmtId="0" fontId="13" fillId="0" borderId="5" xfId="0" applyFont="1" applyBorder="1" applyAlignment="1">
      <alignment horizontal="left" wrapText="1" indent="2"/>
    </xf>
    <xf numFmtId="0" fontId="13" fillId="0" borderId="5" xfId="0" applyFont="1" applyBorder="1" applyAlignment="1">
      <alignment horizontal="left" wrapText="1" indent="3"/>
    </xf>
    <xf numFmtId="0" fontId="14" fillId="0" borderId="6" xfId="0" applyFont="1" applyBorder="1" applyAlignment="1">
      <alignment horizontal="right" vertical="center" wrapText="1" indent="3"/>
    </xf>
    <xf numFmtId="1" fontId="14" fillId="0" borderId="6" xfId="0" applyNumberFormat="1" applyFont="1" applyBorder="1" applyAlignment="1">
      <alignment horizontal="right" vertical="center" wrapText="1" indent="3"/>
    </xf>
    <xf numFmtId="1" fontId="14" fillId="0" borderId="6" xfId="0" applyNumberFormat="1" applyFont="1" applyBorder="1" applyAlignment="1">
      <alignment horizontal="center" vertical="center" wrapText="1"/>
    </xf>
    <xf numFmtId="1" fontId="14" fillId="0" borderId="6" xfId="0" applyNumberFormat="1" applyFont="1" applyBorder="1" applyAlignment="1">
      <alignment horizontal="right" vertical="center" wrapText="1" indent="5"/>
    </xf>
    <xf numFmtId="1" fontId="14" fillId="0" borderId="6" xfId="0" applyNumberFormat="1" applyFont="1" applyBorder="1" applyAlignment="1">
      <alignment horizontal="right" vertical="center" wrapText="1" indent="4"/>
    </xf>
    <xf numFmtId="1" fontId="14" fillId="0" borderId="6" xfId="0" applyNumberFormat="1" applyFont="1" applyBorder="1" applyAlignment="1">
      <alignment horizontal="left" vertical="center" wrapText="1" indent="4"/>
    </xf>
    <xf numFmtId="0" fontId="14" fillId="0" borderId="0" xfId="0" applyFont="1" applyAlignment="1">
      <alignment horizontal="right" vertical="center" wrapText="1" indent="3"/>
    </xf>
    <xf numFmtId="1" fontId="14" fillId="0" borderId="0" xfId="0" applyNumberFormat="1" applyFont="1" applyAlignment="1">
      <alignment horizontal="right" vertical="center" wrapText="1" indent="3"/>
    </xf>
    <xf numFmtId="1" fontId="14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right" vertical="center" wrapText="1" indent="5"/>
    </xf>
    <xf numFmtId="1" fontId="14" fillId="0" borderId="0" xfId="0" applyNumberFormat="1" applyFont="1" applyAlignment="1">
      <alignment horizontal="right" vertical="center" wrapText="1" indent="4"/>
    </xf>
    <xf numFmtId="1" fontId="14" fillId="0" borderId="0" xfId="0" applyNumberFormat="1" applyFont="1" applyAlignment="1">
      <alignment horizontal="left" vertical="center" wrapText="1" indent="4"/>
    </xf>
    <xf numFmtId="1" fontId="14" fillId="0" borderId="0" xfId="0" applyNumberFormat="1" applyFont="1" applyAlignment="1">
      <alignment horizontal="left" vertical="center" wrapText="1" indent="3"/>
    </xf>
    <xf numFmtId="0" fontId="14" fillId="0" borderId="7" xfId="0" applyFont="1" applyBorder="1" applyAlignment="1">
      <alignment horizontal="right" vertical="center" wrapText="1" indent="1"/>
    </xf>
    <xf numFmtId="1" fontId="14" fillId="0" borderId="7" xfId="0" applyNumberFormat="1" applyFont="1" applyBorder="1" applyAlignment="1">
      <alignment horizontal="right" vertical="center" wrapText="1" indent="3"/>
    </xf>
    <xf numFmtId="1" fontId="14" fillId="0" borderId="7" xfId="0" applyNumberFormat="1" applyFont="1" applyBorder="1" applyAlignment="1">
      <alignment horizontal="center" vertical="center" wrapText="1"/>
    </xf>
    <xf numFmtId="1" fontId="14" fillId="0" borderId="7" xfId="0" applyNumberFormat="1" applyFont="1" applyBorder="1" applyAlignment="1">
      <alignment horizontal="right" vertical="center" wrapText="1" indent="4"/>
    </xf>
    <xf numFmtId="1" fontId="14" fillId="0" borderId="7" xfId="0" applyNumberFormat="1" applyFont="1" applyBorder="1" applyAlignment="1">
      <alignment horizontal="left" vertical="center" wrapText="1" indent="4"/>
    </xf>
    <xf numFmtId="0" fontId="13" fillId="0" borderId="5" xfId="0" applyFont="1" applyBorder="1" applyAlignment="1">
      <alignment horizontal="right" vertical="center" wrapText="1" indent="2"/>
    </xf>
    <xf numFmtId="3" fontId="13" fillId="0" borderId="5" xfId="0" applyNumberFormat="1" applyFont="1" applyBorder="1" applyAlignment="1">
      <alignment horizontal="right" vertical="center" wrapText="1" indent="2"/>
    </xf>
    <xf numFmtId="1" fontId="13" fillId="0" borderId="5" xfId="0" applyNumberFormat="1" applyFont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right" vertical="center" wrapText="1" indent="3"/>
    </xf>
    <xf numFmtId="1" fontId="13" fillId="0" borderId="5" xfId="0" applyNumberFormat="1" applyFont="1" applyBorder="1" applyAlignment="1">
      <alignment horizontal="left" vertical="center" wrapText="1" indent="3"/>
    </xf>
    <xf numFmtId="3" fontId="13" fillId="0" borderId="5" xfId="0" applyNumberFormat="1" applyFont="1" applyBorder="1" applyAlignment="1">
      <alignment horizontal="right" vertical="center" wrapText="1" indent="3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3" fillId="0" borderId="6" xfId="0" applyFont="1" applyBorder="1" applyAlignment="1">
      <alignment horizontal="right" vertical="center" wrapText="1" indent="2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right" vertical="center" wrapText="1" indent="3"/>
    </xf>
    <xf numFmtId="0" fontId="1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right" vertical="center" wrapText="1" indent="2"/>
    </xf>
    <xf numFmtId="165" fontId="14" fillId="0" borderId="6" xfId="0" applyNumberFormat="1" applyFont="1" applyBorder="1" applyAlignment="1">
      <alignment horizontal="center" vertical="center" wrapText="1"/>
    </xf>
    <xf numFmtId="165" fontId="14" fillId="0" borderId="6" xfId="0" applyNumberFormat="1" applyFont="1" applyBorder="1" applyAlignment="1">
      <alignment horizontal="right" vertical="center" wrapText="1" indent="4"/>
    </xf>
    <xf numFmtId="165" fontId="14" fillId="0" borderId="6" xfId="0" applyNumberFormat="1" applyFont="1" applyBorder="1" applyAlignment="1">
      <alignment horizontal="right" vertical="center" wrapText="1" indent="3"/>
    </xf>
    <xf numFmtId="165" fontId="14" fillId="0" borderId="6" xfId="0" applyNumberFormat="1" applyFont="1" applyBorder="1" applyAlignment="1">
      <alignment horizontal="left" vertical="center" wrapText="1" indent="3"/>
    </xf>
    <xf numFmtId="3" fontId="14" fillId="0" borderId="0" xfId="0" applyNumberFormat="1" applyFont="1" applyAlignment="1">
      <alignment horizontal="right" vertical="center" wrapText="1" indent="2"/>
    </xf>
    <xf numFmtId="3" fontId="14" fillId="0" borderId="0" xfId="0" applyNumberFormat="1" applyFont="1" applyAlignment="1">
      <alignment horizontal="center" vertical="center" wrapText="1"/>
    </xf>
    <xf numFmtId="3" fontId="14" fillId="0" borderId="0" xfId="0" applyNumberFormat="1" applyFont="1" applyAlignment="1">
      <alignment horizontal="right" vertical="center" wrapText="1" indent="3"/>
    </xf>
    <xf numFmtId="3" fontId="14" fillId="0" borderId="0" xfId="0" applyNumberFormat="1" applyFont="1" applyAlignment="1">
      <alignment horizontal="left" vertical="center" wrapText="1" indent="2"/>
    </xf>
    <xf numFmtId="3" fontId="14" fillId="0" borderId="7" xfId="0" applyNumberFormat="1" applyFont="1" applyBorder="1" applyAlignment="1">
      <alignment horizontal="right" vertical="center" wrapText="1" indent="2"/>
    </xf>
    <xf numFmtId="3" fontId="14" fillId="0" borderId="7" xfId="0" applyNumberFormat="1" applyFont="1" applyBorder="1" applyAlignment="1">
      <alignment horizontal="center" vertical="center" wrapText="1"/>
    </xf>
    <xf numFmtId="3" fontId="14" fillId="0" borderId="7" xfId="0" applyNumberFormat="1" applyFont="1" applyBorder="1" applyAlignment="1">
      <alignment horizontal="left" vertical="center" wrapText="1" indent="2"/>
    </xf>
    <xf numFmtId="165" fontId="13" fillId="0" borderId="5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top"/>
    </xf>
    <xf numFmtId="0" fontId="13" fillId="0" borderId="7" xfId="0" applyFont="1" applyBorder="1" applyAlignment="1">
      <alignment horizontal="right" wrapText="1" indent="3"/>
    </xf>
    <xf numFmtId="0" fontId="13" fillId="0" borderId="7" xfId="0" applyFont="1" applyBorder="1" applyAlignment="1">
      <alignment horizontal="center" wrapText="1"/>
    </xf>
    <xf numFmtId="0" fontId="13" fillId="0" borderId="7" xfId="0" applyFont="1" applyBorder="1" applyAlignment="1">
      <alignment horizontal="right" wrapText="1" indent="2"/>
    </xf>
    <xf numFmtId="0" fontId="14" fillId="0" borderId="6" xfId="0" applyFont="1" applyBorder="1" applyAlignment="1">
      <alignment horizontal="center" vertical="center" wrapText="1"/>
    </xf>
    <xf numFmtId="1" fontId="14" fillId="0" borderId="6" xfId="0" applyNumberFormat="1" applyFont="1" applyBorder="1" applyAlignment="1">
      <alignment horizontal="right" vertical="center" wrapText="1" indent="2"/>
    </xf>
    <xf numFmtId="0" fontId="14" fillId="0" borderId="0" xfId="0" applyFont="1" applyAlignment="1">
      <alignment horizontal="center" vertical="center" wrapText="1"/>
    </xf>
    <xf numFmtId="1" fontId="14" fillId="0" borderId="0" xfId="0" applyNumberFormat="1" applyFont="1" applyAlignment="1">
      <alignment horizontal="right" vertical="center" wrapText="1" indent="2"/>
    </xf>
    <xf numFmtId="0" fontId="14" fillId="0" borderId="7" xfId="0" applyFont="1" applyBorder="1" applyAlignment="1">
      <alignment horizontal="center" vertical="center" wrapText="1"/>
    </xf>
    <xf numFmtId="1" fontId="14" fillId="0" borderId="7" xfId="0" applyNumberFormat="1" applyFont="1" applyBorder="1" applyAlignment="1">
      <alignment horizontal="right" vertical="center" wrapText="1" indent="2"/>
    </xf>
    <xf numFmtId="0" fontId="13" fillId="0" borderId="5" xfId="0" applyFont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right" vertical="center" wrapText="1" indent="2"/>
    </xf>
    <xf numFmtId="3" fontId="13" fillId="0" borderId="5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 wrapText="1" indent="1"/>
    </xf>
    <xf numFmtId="0" fontId="17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3" fillId="0" borderId="7" xfId="0" applyFont="1" applyBorder="1" applyAlignment="1">
      <alignment horizontal="right" wrapText="1" indent="4"/>
    </xf>
    <xf numFmtId="1" fontId="13" fillId="0" borderId="5" xfId="0" applyNumberFormat="1" applyFont="1" applyBorder="1" applyAlignment="1">
      <alignment horizontal="right" vertical="center" wrapText="1" indent="4"/>
    </xf>
    <xf numFmtId="0" fontId="4" fillId="0" borderId="0" xfId="0" applyFont="1" applyFill="1" applyBorder="1" applyAlignment="1">
      <alignment horizontal="left" vertical="top" wrapText="1"/>
    </xf>
    <xf numFmtId="0" fontId="18" fillId="0" borderId="0" xfId="0" applyFont="1"/>
    <xf numFmtId="0" fontId="13" fillId="0" borderId="6" xfId="0" applyFont="1" applyBorder="1" applyAlignment="1">
      <alignment horizontal="right" wrapText="1" indent="4"/>
    </xf>
    <xf numFmtId="0" fontId="13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209550</xdr:colOff>
      <xdr:row>0</xdr:row>
      <xdr:rowOff>0</xdr:rowOff>
    </xdr:from>
    <xdr:to>
      <xdr:col>24</xdr:col>
      <xdr:colOff>429506</xdr:colOff>
      <xdr:row>40</xdr:row>
      <xdr:rowOff>86848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197BE1-F1EC-4E15-838F-E1836851D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9200" y="0"/>
          <a:ext cx="6315956" cy="793544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3</xdr:row>
      <xdr:rowOff>171450</xdr:rowOff>
    </xdr:from>
    <xdr:to>
      <xdr:col>25</xdr:col>
      <xdr:colOff>105702</xdr:colOff>
      <xdr:row>41</xdr:row>
      <xdr:rowOff>20102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FC203-3D82-4751-80CC-657A32758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0" y="742950"/>
          <a:ext cx="6639852" cy="75353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361950</xdr:colOff>
      <xdr:row>1</xdr:row>
      <xdr:rowOff>57150</xdr:rowOff>
    </xdr:from>
    <xdr:to>
      <xdr:col>24</xdr:col>
      <xdr:colOff>48517</xdr:colOff>
      <xdr:row>38</xdr:row>
      <xdr:rowOff>162969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7A131D-4FAB-4FDF-A33F-9BA944B67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247650"/>
          <a:ext cx="6392167" cy="73829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5</xdr:row>
      <xdr:rowOff>76200</xdr:rowOff>
    </xdr:from>
    <xdr:to>
      <xdr:col>22</xdr:col>
      <xdr:colOff>542925</xdr:colOff>
      <xdr:row>46</xdr:row>
      <xdr:rowOff>20719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6D59DB-AFB0-4AE9-9B2B-ED4207EC9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1028700"/>
          <a:ext cx="6181725" cy="81741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19051</xdr:colOff>
      <xdr:row>3</xdr:row>
      <xdr:rowOff>0</xdr:rowOff>
    </xdr:from>
    <xdr:to>
      <xdr:col>21</xdr:col>
      <xdr:colOff>604941</xdr:colOff>
      <xdr:row>37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6E069A-FC6D-4DA7-A10D-0123A5085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2701" y="571500"/>
          <a:ext cx="5462690" cy="6915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2</xdr:row>
      <xdr:rowOff>57150</xdr:rowOff>
    </xdr:from>
    <xdr:to>
      <xdr:col>21</xdr:col>
      <xdr:colOff>353306</xdr:colOff>
      <xdr:row>38</xdr:row>
      <xdr:rowOff>143998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CAB594-B914-44AD-BC15-B559C71C7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2950" y="438150"/>
          <a:ext cx="6315956" cy="80497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76200</xdr:colOff>
      <xdr:row>5</xdr:row>
      <xdr:rowOff>38100</xdr:rowOff>
    </xdr:from>
    <xdr:to>
      <xdr:col>26</xdr:col>
      <xdr:colOff>372367</xdr:colOff>
      <xdr:row>42</xdr:row>
      <xdr:rowOff>182019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6EA8A3-ADA3-43AC-868E-91B4D6B39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9800" y="990600"/>
          <a:ext cx="6392167" cy="74781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</xdr:colOff>
      <xdr:row>3</xdr:row>
      <xdr:rowOff>133349</xdr:rowOff>
    </xdr:from>
    <xdr:to>
      <xdr:col>22</xdr:col>
      <xdr:colOff>180975</xdr:colOff>
      <xdr:row>43</xdr:row>
      <xdr:rowOff>173118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ABBDC8-810C-4A03-B4B6-21816069C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704849"/>
          <a:ext cx="6181725" cy="865036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533400</xdr:colOff>
      <xdr:row>1</xdr:row>
      <xdr:rowOff>76200</xdr:rowOff>
    </xdr:from>
    <xdr:to>
      <xdr:col>24</xdr:col>
      <xdr:colOff>277125</xdr:colOff>
      <xdr:row>41</xdr:row>
      <xdr:rowOff>39293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AE2BA2-46C3-4841-95AA-6717685B0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266700"/>
          <a:ext cx="6449325" cy="854511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400050</xdr:colOff>
      <xdr:row>3</xdr:row>
      <xdr:rowOff>133350</xdr:rowOff>
    </xdr:from>
    <xdr:to>
      <xdr:col>24</xdr:col>
      <xdr:colOff>48512</xdr:colOff>
      <xdr:row>41</xdr:row>
      <xdr:rowOff>39160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4B82B5-2403-47E8-97C8-D8972A148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4850" y="704850"/>
          <a:ext cx="6354062" cy="7592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3699-3710-4596-97B0-B33CB2C2CC4F}">
  <dimension ref="A1:L28"/>
  <sheetViews>
    <sheetView tabSelected="1" workbookViewId="0">
      <selection activeCell="Z30" sqref="Z30"/>
    </sheetView>
  </sheetViews>
  <sheetFormatPr defaultRowHeight="15"/>
  <cols>
    <col min="1" max="1" width="10.5703125" customWidth="1"/>
  </cols>
  <sheetData>
    <row r="1" spans="1:12">
      <c r="A1" s="1" t="s">
        <v>0</v>
      </c>
    </row>
    <row r="2" spans="1:12">
      <c r="A2" t="s">
        <v>53</v>
      </c>
      <c r="B2" t="s">
        <v>55</v>
      </c>
    </row>
    <row r="3" spans="1:12">
      <c r="A3" t="s">
        <v>54</v>
      </c>
      <c r="B3" t="s">
        <v>124</v>
      </c>
    </row>
    <row r="4" spans="1:12">
      <c r="A4" t="s">
        <v>65</v>
      </c>
      <c r="B4">
        <v>20190630</v>
      </c>
    </row>
    <row r="6" spans="1:12">
      <c r="C6" s="6" t="s">
        <v>31</v>
      </c>
      <c r="D6" s="6"/>
      <c r="E6" s="6"/>
      <c r="F6" s="6"/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  <c r="L6" s="2" t="s">
        <v>7</v>
      </c>
    </row>
    <row r="7" spans="1:12">
      <c r="C7" s="6"/>
      <c r="D7" s="7" t="s">
        <v>34</v>
      </c>
      <c r="E7" s="7" t="s">
        <v>35</v>
      </c>
      <c r="F7" s="7" t="s">
        <v>36</v>
      </c>
      <c r="G7" s="8">
        <v>2</v>
      </c>
      <c r="H7" s="8">
        <v>7</v>
      </c>
      <c r="I7" s="8">
        <v>12</v>
      </c>
      <c r="J7" s="8">
        <v>17</v>
      </c>
      <c r="K7" s="8">
        <v>22</v>
      </c>
      <c r="L7" s="8">
        <v>27</v>
      </c>
    </row>
    <row r="8" spans="1:12">
      <c r="C8" s="6"/>
      <c r="D8" s="7" t="s">
        <v>37</v>
      </c>
      <c r="E8" s="9"/>
      <c r="F8" s="7"/>
      <c r="G8" s="10" t="s">
        <v>32</v>
      </c>
      <c r="H8" s="8" t="s">
        <v>33</v>
      </c>
      <c r="I8" s="10" t="s">
        <v>50</v>
      </c>
      <c r="J8" s="8" t="s">
        <v>51</v>
      </c>
      <c r="K8" s="8" t="s">
        <v>52</v>
      </c>
      <c r="L8" s="8" t="s">
        <v>41</v>
      </c>
    </row>
    <row r="9" spans="1:12">
      <c r="C9" s="3" t="s">
        <v>8</v>
      </c>
      <c r="D9" s="11" t="s">
        <v>38</v>
      </c>
      <c r="E9" s="8">
        <v>22</v>
      </c>
      <c r="F9" s="11" t="s">
        <v>39</v>
      </c>
      <c r="G9" s="12">
        <v>52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</row>
    <row r="10" spans="1:12">
      <c r="C10" s="3" t="s">
        <v>9</v>
      </c>
      <c r="D10" s="11" t="s">
        <v>38</v>
      </c>
      <c r="E10" s="8">
        <v>27</v>
      </c>
      <c r="F10" s="11" t="s">
        <v>41</v>
      </c>
      <c r="G10" s="12">
        <v>169</v>
      </c>
      <c r="H10" s="12">
        <v>7</v>
      </c>
      <c r="I10" s="12">
        <v>0</v>
      </c>
      <c r="J10" s="12">
        <v>0</v>
      </c>
      <c r="K10" s="12">
        <v>0</v>
      </c>
      <c r="L10" s="12">
        <v>0</v>
      </c>
    </row>
    <row r="11" spans="1:12">
      <c r="C11" s="3" t="s">
        <v>10</v>
      </c>
      <c r="D11" s="11" t="s">
        <v>38</v>
      </c>
      <c r="E11" s="8">
        <v>32</v>
      </c>
      <c r="F11" s="11" t="s">
        <v>42</v>
      </c>
      <c r="G11" s="12">
        <v>284</v>
      </c>
      <c r="H11" s="12">
        <v>57</v>
      </c>
      <c r="I11" s="12">
        <v>9</v>
      </c>
      <c r="J11" s="12">
        <v>1</v>
      </c>
      <c r="K11" s="12">
        <v>0</v>
      </c>
      <c r="L11" s="12">
        <v>0</v>
      </c>
    </row>
    <row r="12" spans="1:12">
      <c r="C12" s="3" t="s">
        <v>11</v>
      </c>
      <c r="D12" s="11" t="s">
        <v>38</v>
      </c>
      <c r="E12" s="8">
        <v>37</v>
      </c>
      <c r="F12" s="11" t="s">
        <v>43</v>
      </c>
      <c r="G12" s="12">
        <v>313</v>
      </c>
      <c r="H12" s="12">
        <v>85</v>
      </c>
      <c r="I12" s="12">
        <v>40</v>
      </c>
      <c r="J12" s="12">
        <v>13</v>
      </c>
      <c r="K12" s="12">
        <v>1</v>
      </c>
      <c r="L12" s="12">
        <v>0</v>
      </c>
    </row>
    <row r="13" spans="1:12">
      <c r="C13" s="3" t="s">
        <v>12</v>
      </c>
      <c r="D13" s="11" t="s">
        <v>38</v>
      </c>
      <c r="E13" s="8">
        <v>42</v>
      </c>
      <c r="F13" s="11" t="s">
        <v>44</v>
      </c>
      <c r="G13" s="12">
        <v>275</v>
      </c>
      <c r="H13" s="12">
        <v>79</v>
      </c>
      <c r="I13" s="12">
        <v>62</v>
      </c>
      <c r="J13" s="12">
        <v>29</v>
      </c>
      <c r="K13" s="12">
        <v>19</v>
      </c>
      <c r="L13" s="12">
        <v>5</v>
      </c>
    </row>
    <row r="14" spans="1:12">
      <c r="C14" s="3" t="s">
        <v>13</v>
      </c>
      <c r="D14" s="11" t="s">
        <v>38</v>
      </c>
      <c r="E14" s="8">
        <v>47</v>
      </c>
      <c r="F14" s="11" t="s">
        <v>45</v>
      </c>
      <c r="G14" s="12">
        <v>211</v>
      </c>
      <c r="H14" s="12">
        <v>65</v>
      </c>
      <c r="I14" s="12">
        <v>66</v>
      </c>
      <c r="J14" s="12">
        <v>64</v>
      </c>
      <c r="K14" s="12">
        <v>63</v>
      </c>
      <c r="L14" s="12">
        <v>32</v>
      </c>
    </row>
    <row r="15" spans="1:12">
      <c r="C15" s="3" t="s">
        <v>14</v>
      </c>
      <c r="D15" s="11" t="s">
        <v>38</v>
      </c>
      <c r="E15" s="8">
        <v>52</v>
      </c>
      <c r="F15" s="11" t="s">
        <v>46</v>
      </c>
      <c r="G15" s="12">
        <v>160</v>
      </c>
      <c r="H15" s="12">
        <v>70</v>
      </c>
      <c r="I15" s="12">
        <v>75</v>
      </c>
      <c r="J15" s="12">
        <v>76</v>
      </c>
      <c r="K15" s="12">
        <v>110</v>
      </c>
      <c r="L15" s="12">
        <v>87</v>
      </c>
    </row>
    <row r="16" spans="1:12">
      <c r="C16" s="3" t="s">
        <v>15</v>
      </c>
      <c r="D16" s="11" t="s">
        <v>38</v>
      </c>
      <c r="E16" s="8">
        <v>57</v>
      </c>
      <c r="F16" s="11" t="s">
        <v>47</v>
      </c>
      <c r="G16" s="12">
        <v>143</v>
      </c>
      <c r="H16" s="12">
        <v>58</v>
      </c>
      <c r="I16" s="12">
        <v>82</v>
      </c>
      <c r="J16" s="12">
        <v>73</v>
      </c>
      <c r="K16" s="12">
        <v>112</v>
      </c>
      <c r="L16" s="12">
        <v>117</v>
      </c>
    </row>
    <row r="17" spans="3:12">
      <c r="C17" s="3" t="s">
        <v>16</v>
      </c>
      <c r="D17" s="11" t="s">
        <v>38</v>
      </c>
      <c r="E17" s="8">
        <v>62</v>
      </c>
      <c r="F17" s="11" t="s">
        <v>48</v>
      </c>
      <c r="G17" s="12">
        <v>73</v>
      </c>
      <c r="H17" s="12">
        <v>42</v>
      </c>
      <c r="I17" s="12">
        <v>50</v>
      </c>
      <c r="J17" s="12">
        <v>62</v>
      </c>
      <c r="K17" s="12">
        <v>86</v>
      </c>
      <c r="L17" s="12">
        <v>101</v>
      </c>
    </row>
    <row r="18" spans="3:12" ht="24">
      <c r="C18" s="4" t="s">
        <v>17</v>
      </c>
      <c r="D18" s="11" t="s">
        <v>38</v>
      </c>
      <c r="E18" s="8">
        <v>67</v>
      </c>
      <c r="F18" s="11" t="s">
        <v>49</v>
      </c>
      <c r="G18" s="12">
        <v>14</v>
      </c>
      <c r="H18" s="12">
        <v>16</v>
      </c>
      <c r="I18" s="12">
        <v>31</v>
      </c>
      <c r="J18" s="12">
        <v>38</v>
      </c>
      <c r="K18" s="12">
        <v>50</v>
      </c>
      <c r="L18" s="12">
        <v>52</v>
      </c>
    </row>
    <row r="19" spans="3:12">
      <c r="C19" s="3" t="s">
        <v>8</v>
      </c>
      <c r="D19" s="11" t="s">
        <v>40</v>
      </c>
      <c r="E19" s="8">
        <v>22</v>
      </c>
      <c r="F19" s="11" t="s">
        <v>39</v>
      </c>
      <c r="G19" s="13">
        <v>66070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</row>
    <row r="20" spans="3:12">
      <c r="C20" s="3" t="s">
        <v>9</v>
      </c>
      <c r="D20" s="11" t="s">
        <v>40</v>
      </c>
      <c r="E20" s="8">
        <v>27</v>
      </c>
      <c r="F20" s="11" t="s">
        <v>41</v>
      </c>
      <c r="G20" s="13">
        <v>74239</v>
      </c>
      <c r="H20" s="13">
        <v>102132</v>
      </c>
      <c r="I20" s="13">
        <v>0</v>
      </c>
      <c r="J20" s="13">
        <v>0</v>
      </c>
      <c r="K20" s="13">
        <v>0</v>
      </c>
      <c r="L20" s="13">
        <v>0</v>
      </c>
    </row>
    <row r="21" spans="3:12">
      <c r="C21" s="3" t="s">
        <v>10</v>
      </c>
      <c r="D21" s="11" t="s">
        <v>40</v>
      </c>
      <c r="E21" s="8">
        <v>32</v>
      </c>
      <c r="F21" s="11" t="s">
        <v>42</v>
      </c>
      <c r="G21" s="13">
        <v>78047</v>
      </c>
      <c r="H21" s="13">
        <v>90430</v>
      </c>
      <c r="I21" s="13">
        <v>85712</v>
      </c>
      <c r="J21" s="13">
        <v>120844</v>
      </c>
      <c r="K21" s="13">
        <v>0</v>
      </c>
      <c r="L21" s="13">
        <v>0</v>
      </c>
    </row>
    <row r="22" spans="3:12">
      <c r="C22" s="3" t="s">
        <v>11</v>
      </c>
      <c r="D22" s="11" t="s">
        <v>40</v>
      </c>
      <c r="E22" s="8">
        <v>37</v>
      </c>
      <c r="F22" s="11" t="s">
        <v>43</v>
      </c>
      <c r="G22" s="13">
        <v>86204</v>
      </c>
      <c r="H22" s="13">
        <v>99044</v>
      </c>
      <c r="I22" s="13">
        <v>93758</v>
      </c>
      <c r="J22" s="13">
        <v>95664</v>
      </c>
      <c r="K22" s="13">
        <v>104515</v>
      </c>
      <c r="L22" s="13">
        <v>0</v>
      </c>
    </row>
    <row r="23" spans="3:12">
      <c r="C23" s="3" t="s">
        <v>12</v>
      </c>
      <c r="D23" s="11" t="s">
        <v>40</v>
      </c>
      <c r="E23" s="8">
        <v>42</v>
      </c>
      <c r="F23" s="11" t="s">
        <v>44</v>
      </c>
      <c r="G23" s="13">
        <v>91734</v>
      </c>
      <c r="H23" s="13">
        <v>94344</v>
      </c>
      <c r="I23" s="13">
        <v>99651</v>
      </c>
      <c r="J23" s="13">
        <v>101677</v>
      </c>
      <c r="K23" s="13">
        <v>103717</v>
      </c>
      <c r="L23" s="13">
        <v>137865</v>
      </c>
    </row>
    <row r="24" spans="3:12">
      <c r="C24" s="3" t="s">
        <v>13</v>
      </c>
      <c r="D24" s="11" t="s">
        <v>40</v>
      </c>
      <c r="E24" s="8">
        <v>47</v>
      </c>
      <c r="F24" s="11" t="s">
        <v>45</v>
      </c>
      <c r="G24" s="13">
        <v>94359</v>
      </c>
      <c r="H24" s="13">
        <v>93520</v>
      </c>
      <c r="I24" s="13">
        <v>96039</v>
      </c>
      <c r="J24" s="13">
        <v>98766</v>
      </c>
      <c r="K24" s="13">
        <v>96957</v>
      </c>
      <c r="L24" s="13">
        <v>97258</v>
      </c>
    </row>
    <row r="25" spans="3:12">
      <c r="C25" s="3" t="s">
        <v>14</v>
      </c>
      <c r="D25" s="11" t="s">
        <v>40</v>
      </c>
      <c r="E25" s="8">
        <v>52</v>
      </c>
      <c r="F25" s="11" t="s">
        <v>46</v>
      </c>
      <c r="G25" s="13">
        <v>91687</v>
      </c>
      <c r="H25" s="13">
        <v>98316</v>
      </c>
      <c r="I25" s="13">
        <v>93376</v>
      </c>
      <c r="J25" s="13">
        <v>97155</v>
      </c>
      <c r="K25" s="13">
        <v>101811</v>
      </c>
      <c r="L25" s="13">
        <v>109372</v>
      </c>
    </row>
    <row r="26" spans="3:12">
      <c r="C26" s="3" t="s">
        <v>15</v>
      </c>
      <c r="D26" s="11" t="s">
        <v>40</v>
      </c>
      <c r="E26" s="8">
        <v>57</v>
      </c>
      <c r="F26" s="11" t="s">
        <v>47</v>
      </c>
      <c r="G26" s="13">
        <v>99357</v>
      </c>
      <c r="H26" s="13">
        <v>100574</v>
      </c>
      <c r="I26" s="13">
        <v>96742</v>
      </c>
      <c r="J26" s="13">
        <v>97797</v>
      </c>
      <c r="K26" s="13">
        <v>101535</v>
      </c>
      <c r="L26" s="13">
        <v>107979</v>
      </c>
    </row>
    <row r="27" spans="3:12">
      <c r="C27" s="3" t="s">
        <v>16</v>
      </c>
      <c r="D27" s="11" t="s">
        <v>40</v>
      </c>
      <c r="E27" s="8">
        <v>62</v>
      </c>
      <c r="F27" s="11" t="s">
        <v>48</v>
      </c>
      <c r="G27" s="13">
        <v>99678</v>
      </c>
      <c r="H27" s="13">
        <v>102137</v>
      </c>
      <c r="I27" s="13">
        <v>105699</v>
      </c>
      <c r="J27" s="13">
        <v>102532</v>
      </c>
      <c r="K27" s="13">
        <v>101408</v>
      </c>
      <c r="L27" s="13">
        <v>104344</v>
      </c>
    </row>
    <row r="28" spans="3:12" ht="24">
      <c r="C28" s="4" t="s">
        <v>17</v>
      </c>
      <c r="D28" s="11" t="s">
        <v>40</v>
      </c>
      <c r="E28" s="8">
        <v>67</v>
      </c>
      <c r="F28" s="11" t="s">
        <v>49</v>
      </c>
      <c r="G28" s="13">
        <v>90008</v>
      </c>
      <c r="H28" s="13">
        <v>105260</v>
      </c>
      <c r="I28" s="13">
        <v>99964</v>
      </c>
      <c r="J28" s="13">
        <v>103560</v>
      </c>
      <c r="K28" s="13">
        <v>100673</v>
      </c>
      <c r="L28" s="13">
        <v>103937</v>
      </c>
    </row>
  </sheetData>
  <phoneticPr fontId="11" type="noConversion"/>
  <hyperlinks>
    <hyperlink ref="A1" location="TOC!A1" display="TOC" xr:uid="{A162DEBB-C16F-45B3-8304-6D4AB076C0EC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7FA4-A7E9-4032-A0EA-13E4B4F690C1}">
  <dimension ref="A1:J40"/>
  <sheetViews>
    <sheetView workbookViewId="0">
      <selection activeCell="B5" sqref="B5:J40"/>
    </sheetView>
  </sheetViews>
  <sheetFormatPr defaultRowHeight="15"/>
  <sheetData>
    <row r="1" spans="1:10">
      <c r="A1" s="1" t="s">
        <v>0</v>
      </c>
    </row>
    <row r="2" spans="1:10">
      <c r="A2" t="s">
        <v>117</v>
      </c>
    </row>
    <row r="5" spans="1:10" ht="20.25">
      <c r="B5" s="81" t="s">
        <v>94</v>
      </c>
    </row>
    <row r="8" spans="1:10">
      <c r="B8" s="31" t="s">
        <v>95</v>
      </c>
    </row>
    <row r="10" spans="1:10">
      <c r="B10" s="31" t="s">
        <v>69</v>
      </c>
    </row>
    <row r="11" spans="1:10" ht="22.5">
      <c r="B11" s="67" t="s">
        <v>70</v>
      </c>
      <c r="C11" s="82" t="s">
        <v>71</v>
      </c>
      <c r="D11" s="83" t="s">
        <v>72</v>
      </c>
      <c r="E11" s="83" t="s">
        <v>73</v>
      </c>
      <c r="F11" s="83" t="s">
        <v>74</v>
      </c>
      <c r="G11" s="83" t="s">
        <v>75</v>
      </c>
      <c r="H11" s="84" t="s">
        <v>76</v>
      </c>
      <c r="I11" s="83" t="s">
        <v>77</v>
      </c>
      <c r="J11" s="67" t="s">
        <v>96</v>
      </c>
    </row>
    <row r="12" spans="1:10">
      <c r="B12" s="85" t="s">
        <v>78</v>
      </c>
      <c r="C12" s="39">
        <v>0</v>
      </c>
      <c r="D12" s="40">
        <v>0</v>
      </c>
      <c r="E12" s="40">
        <v>0</v>
      </c>
      <c r="F12" s="40">
        <v>0</v>
      </c>
      <c r="G12" s="39">
        <v>0</v>
      </c>
      <c r="H12" s="86">
        <v>0</v>
      </c>
      <c r="I12" s="40">
        <v>0</v>
      </c>
      <c r="J12" s="69">
        <v>0</v>
      </c>
    </row>
    <row r="13" spans="1:10">
      <c r="B13" s="87" t="s">
        <v>79</v>
      </c>
      <c r="C13" s="45">
        <v>3</v>
      </c>
      <c r="D13" s="46">
        <v>0</v>
      </c>
      <c r="E13" s="46">
        <v>0</v>
      </c>
      <c r="F13" s="46">
        <v>0</v>
      </c>
      <c r="G13" s="45">
        <v>0</v>
      </c>
      <c r="H13" s="88">
        <v>0</v>
      </c>
      <c r="I13" s="46">
        <v>3</v>
      </c>
      <c r="J13" s="74">
        <v>76111</v>
      </c>
    </row>
    <row r="14" spans="1:10">
      <c r="B14" s="87" t="s">
        <v>80</v>
      </c>
      <c r="C14" s="45">
        <v>16</v>
      </c>
      <c r="D14" s="46">
        <v>1</v>
      </c>
      <c r="E14" s="46">
        <v>0</v>
      </c>
      <c r="F14" s="46">
        <v>0</v>
      </c>
      <c r="G14" s="45">
        <v>0</v>
      </c>
      <c r="H14" s="88">
        <v>0</v>
      </c>
      <c r="I14" s="46">
        <v>17</v>
      </c>
      <c r="J14" s="74">
        <v>51322</v>
      </c>
    </row>
    <row r="15" spans="1:10">
      <c r="B15" s="87" t="s">
        <v>81</v>
      </c>
      <c r="C15" s="45">
        <v>14</v>
      </c>
      <c r="D15" s="46">
        <v>1</v>
      </c>
      <c r="E15" s="46">
        <v>0</v>
      </c>
      <c r="F15" s="46">
        <v>0</v>
      </c>
      <c r="G15" s="45">
        <v>0</v>
      </c>
      <c r="H15" s="88">
        <v>0</v>
      </c>
      <c r="I15" s="46">
        <v>15</v>
      </c>
      <c r="J15" s="74">
        <v>107458</v>
      </c>
    </row>
    <row r="16" spans="1:10">
      <c r="B16" s="87" t="s">
        <v>82</v>
      </c>
      <c r="C16" s="45">
        <v>6</v>
      </c>
      <c r="D16" s="46">
        <v>1</v>
      </c>
      <c r="E16" s="46">
        <v>0</v>
      </c>
      <c r="F16" s="46">
        <v>0</v>
      </c>
      <c r="G16" s="45">
        <v>0</v>
      </c>
      <c r="H16" s="88">
        <v>0</v>
      </c>
      <c r="I16" s="46">
        <v>7</v>
      </c>
      <c r="J16" s="74">
        <v>151843</v>
      </c>
    </row>
    <row r="17" spans="2:10">
      <c r="B17" s="87" t="s">
        <v>83</v>
      </c>
      <c r="C17" s="45">
        <v>9</v>
      </c>
      <c r="D17" s="46">
        <v>0</v>
      </c>
      <c r="E17" s="46">
        <v>2</v>
      </c>
      <c r="F17" s="46">
        <v>0</v>
      </c>
      <c r="G17" s="45">
        <v>0</v>
      </c>
      <c r="H17" s="88">
        <v>0</v>
      </c>
      <c r="I17" s="46">
        <v>11</v>
      </c>
      <c r="J17" s="74">
        <v>107004</v>
      </c>
    </row>
    <row r="18" spans="2:10">
      <c r="B18" s="87" t="s">
        <v>84</v>
      </c>
      <c r="C18" s="45">
        <v>8</v>
      </c>
      <c r="D18" s="46">
        <v>1</v>
      </c>
      <c r="E18" s="46">
        <v>0</v>
      </c>
      <c r="F18" s="46">
        <v>0</v>
      </c>
      <c r="G18" s="45">
        <v>0</v>
      </c>
      <c r="H18" s="88">
        <v>0</v>
      </c>
      <c r="I18" s="46">
        <v>9</v>
      </c>
      <c r="J18" s="74">
        <v>97044</v>
      </c>
    </row>
    <row r="19" spans="2:10">
      <c r="B19" s="87" t="s">
        <v>85</v>
      </c>
      <c r="C19" s="45">
        <v>6</v>
      </c>
      <c r="D19" s="46">
        <v>0</v>
      </c>
      <c r="E19" s="46">
        <v>0</v>
      </c>
      <c r="F19" s="46">
        <v>0</v>
      </c>
      <c r="G19" s="45">
        <v>0</v>
      </c>
      <c r="H19" s="88">
        <v>0</v>
      </c>
      <c r="I19" s="46">
        <v>6</v>
      </c>
      <c r="J19" s="74">
        <v>102736</v>
      </c>
    </row>
    <row r="20" spans="2:10">
      <c r="B20" s="87" t="s">
        <v>86</v>
      </c>
      <c r="C20" s="45">
        <v>3</v>
      </c>
      <c r="D20" s="46">
        <v>0</v>
      </c>
      <c r="E20" s="46">
        <v>0</v>
      </c>
      <c r="F20" s="46">
        <v>0</v>
      </c>
      <c r="G20" s="45">
        <v>0</v>
      </c>
      <c r="H20" s="88">
        <v>0</v>
      </c>
      <c r="I20" s="46">
        <v>3</v>
      </c>
      <c r="J20" s="74">
        <v>53842</v>
      </c>
    </row>
    <row r="21" spans="2:10" ht="22.5">
      <c r="B21" s="89" t="s">
        <v>87</v>
      </c>
      <c r="C21" s="52">
        <v>2</v>
      </c>
      <c r="D21" s="53">
        <v>0</v>
      </c>
      <c r="E21" s="53">
        <v>0</v>
      </c>
      <c r="F21" s="53">
        <v>0</v>
      </c>
      <c r="G21" s="52">
        <v>0</v>
      </c>
      <c r="H21" s="90">
        <v>0</v>
      </c>
      <c r="I21" s="53">
        <v>2</v>
      </c>
      <c r="J21" s="78">
        <v>81840</v>
      </c>
    </row>
    <row r="22" spans="2:10">
      <c r="B22" s="91" t="s">
        <v>88</v>
      </c>
      <c r="C22" s="59">
        <v>67</v>
      </c>
      <c r="D22" s="58">
        <v>4</v>
      </c>
      <c r="E22" s="58">
        <v>2</v>
      </c>
      <c r="F22" s="58">
        <v>0</v>
      </c>
      <c r="G22" s="59">
        <v>0</v>
      </c>
      <c r="H22" s="92">
        <v>0</v>
      </c>
      <c r="I22" s="58">
        <v>73</v>
      </c>
      <c r="J22" s="80">
        <v>92707</v>
      </c>
    </row>
    <row r="26" spans="2:10">
      <c r="B26" s="31" t="s">
        <v>97</v>
      </c>
    </row>
    <row r="28" spans="2:10">
      <c r="B28" s="31" t="s">
        <v>69</v>
      </c>
    </row>
    <row r="29" spans="2:10" ht="22.5">
      <c r="B29" s="67" t="s">
        <v>70</v>
      </c>
      <c r="C29" s="82" t="s">
        <v>71</v>
      </c>
      <c r="D29" s="83" t="s">
        <v>72</v>
      </c>
      <c r="E29" s="83" t="s">
        <v>73</v>
      </c>
      <c r="F29" s="83" t="s">
        <v>74</v>
      </c>
      <c r="G29" s="83" t="s">
        <v>75</v>
      </c>
      <c r="H29" s="84" t="s">
        <v>76</v>
      </c>
      <c r="I29" s="83" t="s">
        <v>77</v>
      </c>
      <c r="J29" s="67" t="s">
        <v>96</v>
      </c>
    </row>
    <row r="30" spans="2:10">
      <c r="B30" s="85" t="s">
        <v>78</v>
      </c>
      <c r="C30" s="39">
        <v>0</v>
      </c>
      <c r="D30" s="40">
        <v>0</v>
      </c>
      <c r="E30" s="40">
        <v>0</v>
      </c>
      <c r="F30" s="40">
        <v>0</v>
      </c>
      <c r="G30" s="40">
        <v>0</v>
      </c>
      <c r="H30" s="86">
        <v>0</v>
      </c>
      <c r="I30" s="40">
        <v>0</v>
      </c>
      <c r="J30" s="69">
        <v>0</v>
      </c>
    </row>
    <row r="31" spans="2:10">
      <c r="B31" s="87" t="s">
        <v>79</v>
      </c>
      <c r="C31" s="45">
        <v>2</v>
      </c>
      <c r="D31" s="46">
        <v>0</v>
      </c>
      <c r="E31" s="46">
        <v>0</v>
      </c>
      <c r="F31" s="46">
        <v>0</v>
      </c>
      <c r="G31" s="46">
        <v>0</v>
      </c>
      <c r="H31" s="88">
        <v>0</v>
      </c>
      <c r="I31" s="46">
        <v>2</v>
      </c>
      <c r="J31" s="74">
        <v>67815</v>
      </c>
    </row>
    <row r="32" spans="2:10">
      <c r="B32" s="87" t="s">
        <v>80</v>
      </c>
      <c r="C32" s="45">
        <v>4</v>
      </c>
      <c r="D32" s="46">
        <v>0</v>
      </c>
      <c r="E32" s="46">
        <v>0</v>
      </c>
      <c r="F32" s="46">
        <v>0</v>
      </c>
      <c r="G32" s="46">
        <v>0</v>
      </c>
      <c r="H32" s="88">
        <v>0</v>
      </c>
      <c r="I32" s="46">
        <v>4</v>
      </c>
      <c r="J32" s="74">
        <v>82053</v>
      </c>
    </row>
    <row r="33" spans="2:10">
      <c r="B33" s="87" t="s">
        <v>81</v>
      </c>
      <c r="C33" s="45">
        <v>3</v>
      </c>
      <c r="D33" s="46">
        <v>2</v>
      </c>
      <c r="E33" s="46">
        <v>0</v>
      </c>
      <c r="F33" s="46">
        <v>0</v>
      </c>
      <c r="G33" s="46">
        <v>0</v>
      </c>
      <c r="H33" s="88">
        <v>0</v>
      </c>
      <c r="I33" s="46">
        <v>5</v>
      </c>
      <c r="J33" s="74">
        <v>97053</v>
      </c>
    </row>
    <row r="34" spans="2:10">
      <c r="B34" s="87" t="s">
        <v>82</v>
      </c>
      <c r="C34" s="45">
        <v>5</v>
      </c>
      <c r="D34" s="46">
        <v>2</v>
      </c>
      <c r="E34" s="46">
        <v>0</v>
      </c>
      <c r="F34" s="46">
        <v>0</v>
      </c>
      <c r="G34" s="46">
        <v>0</v>
      </c>
      <c r="H34" s="88">
        <v>0</v>
      </c>
      <c r="I34" s="46">
        <v>7</v>
      </c>
      <c r="J34" s="74">
        <v>78915</v>
      </c>
    </row>
    <row r="35" spans="2:10">
      <c r="B35" s="87" t="s">
        <v>83</v>
      </c>
      <c r="C35" s="45">
        <v>8</v>
      </c>
      <c r="D35" s="46">
        <v>2</v>
      </c>
      <c r="E35" s="46">
        <v>0</v>
      </c>
      <c r="F35" s="46">
        <v>0</v>
      </c>
      <c r="G35" s="46">
        <v>0</v>
      </c>
      <c r="H35" s="88">
        <v>0</v>
      </c>
      <c r="I35" s="46">
        <v>10</v>
      </c>
      <c r="J35" s="74">
        <v>82567</v>
      </c>
    </row>
    <row r="36" spans="2:10">
      <c r="B36" s="87" t="s">
        <v>84</v>
      </c>
      <c r="C36" s="45">
        <v>6</v>
      </c>
      <c r="D36" s="46">
        <v>0</v>
      </c>
      <c r="E36" s="46">
        <v>1</v>
      </c>
      <c r="F36" s="46">
        <v>0</v>
      </c>
      <c r="G36" s="46">
        <v>0</v>
      </c>
      <c r="H36" s="88">
        <v>0</v>
      </c>
      <c r="I36" s="46">
        <v>7</v>
      </c>
      <c r="J36" s="74">
        <v>57501</v>
      </c>
    </row>
    <row r="37" spans="2:10">
      <c r="B37" s="87" t="s">
        <v>85</v>
      </c>
      <c r="C37" s="45">
        <v>2</v>
      </c>
      <c r="D37" s="46">
        <v>0</v>
      </c>
      <c r="E37" s="46">
        <v>0</v>
      </c>
      <c r="F37" s="46">
        <v>0</v>
      </c>
      <c r="G37" s="46">
        <v>0</v>
      </c>
      <c r="H37" s="88">
        <v>0</v>
      </c>
      <c r="I37" s="46">
        <v>2</v>
      </c>
      <c r="J37" s="74">
        <v>48146</v>
      </c>
    </row>
    <row r="38" spans="2:10">
      <c r="B38" s="87" t="s">
        <v>86</v>
      </c>
      <c r="C38" s="45">
        <v>1</v>
      </c>
      <c r="D38" s="46">
        <v>1</v>
      </c>
      <c r="E38" s="46">
        <v>0</v>
      </c>
      <c r="F38" s="46">
        <v>0</v>
      </c>
      <c r="G38" s="46">
        <v>0</v>
      </c>
      <c r="H38" s="88">
        <v>0</v>
      </c>
      <c r="I38" s="46">
        <v>2</v>
      </c>
      <c r="J38" s="74">
        <v>48101</v>
      </c>
    </row>
    <row r="39" spans="2:10" ht="22.5">
      <c r="B39" s="89" t="s">
        <v>87</v>
      </c>
      <c r="C39" s="52">
        <v>1</v>
      </c>
      <c r="D39" s="53">
        <v>0</v>
      </c>
      <c r="E39" s="53">
        <v>0</v>
      </c>
      <c r="F39" s="53">
        <v>0</v>
      </c>
      <c r="G39" s="53">
        <v>0</v>
      </c>
      <c r="H39" s="90">
        <v>0</v>
      </c>
      <c r="I39" s="53">
        <v>1</v>
      </c>
      <c r="J39" s="78">
        <v>101412</v>
      </c>
    </row>
    <row r="40" spans="2:10">
      <c r="B40" s="91" t="s">
        <v>88</v>
      </c>
      <c r="C40" s="59">
        <v>32</v>
      </c>
      <c r="D40" s="58">
        <v>7</v>
      </c>
      <c r="E40" s="58">
        <v>1</v>
      </c>
      <c r="F40" s="58">
        <v>0</v>
      </c>
      <c r="G40" s="58">
        <v>0</v>
      </c>
      <c r="H40" s="92">
        <v>0</v>
      </c>
      <c r="I40" s="58">
        <v>40</v>
      </c>
      <c r="J40" s="80">
        <v>75590</v>
      </c>
    </row>
  </sheetData>
  <hyperlinks>
    <hyperlink ref="A1" location="TOC!A1" display="TOC" xr:uid="{C68F8322-CC99-49F4-BBFA-DDFCB08DBC13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E422-C503-4D90-BCFA-D895C0805692}">
  <dimension ref="A1:L28"/>
  <sheetViews>
    <sheetView workbookViewId="0">
      <selection activeCell="G21" sqref="G21"/>
    </sheetView>
  </sheetViews>
  <sheetFormatPr defaultRowHeight="15"/>
  <cols>
    <col min="1" max="1" width="10.5703125" customWidth="1"/>
  </cols>
  <sheetData>
    <row r="1" spans="1:12">
      <c r="A1" s="1" t="s">
        <v>0</v>
      </c>
    </row>
    <row r="2" spans="1:12">
      <c r="A2" t="s">
        <v>53</v>
      </c>
      <c r="B2" t="s">
        <v>55</v>
      </c>
    </row>
    <row r="3" spans="1:12">
      <c r="A3" t="s">
        <v>54</v>
      </c>
      <c r="B3" t="s">
        <v>56</v>
      </c>
    </row>
    <row r="4" spans="1:12">
      <c r="A4" t="s">
        <v>65</v>
      </c>
      <c r="B4">
        <v>20190630</v>
      </c>
    </row>
    <row r="6" spans="1:12">
      <c r="C6" s="6" t="s">
        <v>31</v>
      </c>
      <c r="D6" s="6"/>
      <c r="E6" s="6"/>
      <c r="F6" s="6"/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  <c r="L6" s="2" t="s">
        <v>7</v>
      </c>
    </row>
    <row r="7" spans="1:12">
      <c r="C7" s="6"/>
      <c r="D7" s="7" t="s">
        <v>34</v>
      </c>
      <c r="E7" s="7" t="s">
        <v>35</v>
      </c>
      <c r="F7" s="7" t="s">
        <v>36</v>
      </c>
      <c r="G7" s="8">
        <v>2</v>
      </c>
      <c r="H7" s="8">
        <v>7</v>
      </c>
      <c r="I7" s="8">
        <v>12</v>
      </c>
      <c r="J7" s="8">
        <v>17</v>
      </c>
      <c r="K7" s="8">
        <v>22</v>
      </c>
      <c r="L7" s="8">
        <v>27</v>
      </c>
    </row>
    <row r="8" spans="1:12">
      <c r="C8" s="6"/>
      <c r="D8" s="7" t="s">
        <v>37</v>
      </c>
      <c r="E8" s="9"/>
      <c r="F8" s="7"/>
      <c r="G8" s="10" t="s">
        <v>32</v>
      </c>
      <c r="H8" s="8" t="s">
        <v>33</v>
      </c>
      <c r="I8" s="10" t="s">
        <v>50</v>
      </c>
      <c r="J8" s="8" t="s">
        <v>51</v>
      </c>
      <c r="K8" s="8" t="s">
        <v>52</v>
      </c>
      <c r="L8" s="8" t="s">
        <v>41</v>
      </c>
    </row>
    <row r="9" spans="1:12">
      <c r="C9" s="3" t="s">
        <v>8</v>
      </c>
      <c r="D9" s="11" t="s">
        <v>38</v>
      </c>
      <c r="E9" s="8">
        <v>22</v>
      </c>
      <c r="F9" s="11" t="s">
        <v>39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</row>
    <row r="10" spans="1:12">
      <c r="C10" s="3" t="s">
        <v>9</v>
      </c>
      <c r="D10" s="11" t="s">
        <v>38</v>
      </c>
      <c r="E10" s="8">
        <v>27</v>
      </c>
      <c r="F10" s="11" t="s">
        <v>41</v>
      </c>
      <c r="G10" s="12">
        <v>15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</row>
    <row r="11" spans="1:12">
      <c r="C11" s="3" t="s">
        <v>10</v>
      </c>
      <c r="D11" s="11" t="s">
        <v>38</v>
      </c>
      <c r="E11" s="8">
        <v>32</v>
      </c>
      <c r="F11" s="11" t="s">
        <v>42</v>
      </c>
      <c r="G11" s="12">
        <v>19</v>
      </c>
      <c r="H11" s="12">
        <v>8</v>
      </c>
      <c r="I11" s="12">
        <v>0</v>
      </c>
      <c r="J11" s="12">
        <v>0</v>
      </c>
      <c r="K11" s="12">
        <v>0</v>
      </c>
      <c r="L11" s="12">
        <v>0</v>
      </c>
    </row>
    <row r="12" spans="1:12">
      <c r="C12" s="3" t="s">
        <v>11</v>
      </c>
      <c r="D12" s="11" t="s">
        <v>38</v>
      </c>
      <c r="E12" s="8">
        <v>37</v>
      </c>
      <c r="F12" s="11" t="s">
        <v>43</v>
      </c>
      <c r="G12" s="12">
        <v>11</v>
      </c>
      <c r="H12" s="12">
        <v>11</v>
      </c>
      <c r="I12" s="12">
        <v>7</v>
      </c>
      <c r="J12" s="12">
        <v>4</v>
      </c>
      <c r="K12" s="12">
        <v>0</v>
      </c>
      <c r="L12" s="12">
        <v>0</v>
      </c>
    </row>
    <row r="13" spans="1:12">
      <c r="C13" s="3" t="s">
        <v>12</v>
      </c>
      <c r="D13" s="11" t="s">
        <v>38</v>
      </c>
      <c r="E13" s="8">
        <v>42</v>
      </c>
      <c r="F13" s="11" t="s">
        <v>44</v>
      </c>
      <c r="G13" s="12">
        <v>6</v>
      </c>
      <c r="H13" s="12">
        <v>4</v>
      </c>
      <c r="I13" s="12">
        <v>7</v>
      </c>
      <c r="J13" s="12">
        <v>7</v>
      </c>
      <c r="K13" s="12">
        <v>2</v>
      </c>
      <c r="L13" s="12">
        <v>0</v>
      </c>
    </row>
    <row r="14" spans="1:12">
      <c r="C14" s="3" t="s">
        <v>13</v>
      </c>
      <c r="D14" s="11" t="s">
        <v>38</v>
      </c>
      <c r="E14" s="8">
        <v>47</v>
      </c>
      <c r="F14" s="11" t="s">
        <v>45</v>
      </c>
      <c r="G14" s="12">
        <v>11</v>
      </c>
      <c r="H14" s="12">
        <v>10</v>
      </c>
      <c r="I14" s="12">
        <v>5</v>
      </c>
      <c r="J14" s="12">
        <v>10</v>
      </c>
      <c r="K14" s="12">
        <v>14</v>
      </c>
      <c r="L14" s="12">
        <v>8</v>
      </c>
    </row>
    <row r="15" spans="1:12">
      <c r="C15" s="3" t="s">
        <v>14</v>
      </c>
      <c r="D15" s="11" t="s">
        <v>38</v>
      </c>
      <c r="E15" s="8">
        <v>52</v>
      </c>
      <c r="F15" s="11" t="s">
        <v>46</v>
      </c>
      <c r="G15" s="12">
        <v>3</v>
      </c>
      <c r="H15" s="12">
        <v>3</v>
      </c>
      <c r="I15" s="12">
        <v>2</v>
      </c>
      <c r="J15" s="12">
        <v>3</v>
      </c>
      <c r="K15" s="12">
        <v>4</v>
      </c>
      <c r="L15" s="12">
        <v>2</v>
      </c>
    </row>
    <row r="16" spans="1:12">
      <c r="C16" s="3" t="s">
        <v>15</v>
      </c>
      <c r="D16" s="11" t="s">
        <v>38</v>
      </c>
      <c r="E16" s="8">
        <v>57</v>
      </c>
      <c r="F16" s="11" t="s">
        <v>47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0</v>
      </c>
    </row>
    <row r="17" spans="3:12">
      <c r="C17" s="3" t="s">
        <v>16</v>
      </c>
      <c r="D17" s="11" t="s">
        <v>38</v>
      </c>
      <c r="E17" s="8">
        <v>62</v>
      </c>
      <c r="F17" s="11" t="s">
        <v>48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</row>
    <row r="18" spans="3:12" ht="24">
      <c r="C18" s="4" t="s">
        <v>17</v>
      </c>
      <c r="D18" s="11" t="s">
        <v>38</v>
      </c>
      <c r="E18" s="8">
        <v>67</v>
      </c>
      <c r="F18" s="11" t="s">
        <v>49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</row>
    <row r="19" spans="3:12">
      <c r="C19" s="3" t="s">
        <v>8</v>
      </c>
      <c r="D19" s="11" t="s">
        <v>40</v>
      </c>
      <c r="E19" s="8">
        <v>22</v>
      </c>
      <c r="F19" s="11" t="s">
        <v>39</v>
      </c>
      <c r="G19" s="13">
        <v>88649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</row>
    <row r="20" spans="3:12">
      <c r="C20" s="3" t="s">
        <v>9</v>
      </c>
      <c r="D20" s="11" t="s">
        <v>40</v>
      </c>
      <c r="E20" s="8">
        <v>27</v>
      </c>
      <c r="F20" s="11" t="s">
        <v>41</v>
      </c>
      <c r="G20" s="13">
        <v>92280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</row>
    <row r="21" spans="3:12">
      <c r="C21" s="3" t="s">
        <v>10</v>
      </c>
      <c r="D21" s="11" t="s">
        <v>40</v>
      </c>
      <c r="E21" s="8">
        <v>32</v>
      </c>
      <c r="F21" s="11" t="s">
        <v>42</v>
      </c>
      <c r="G21" s="13">
        <v>107473</v>
      </c>
      <c r="H21" s="13">
        <v>117012</v>
      </c>
      <c r="I21" s="13">
        <v>0</v>
      </c>
      <c r="J21" s="13">
        <v>0</v>
      </c>
      <c r="K21" s="13">
        <v>0</v>
      </c>
      <c r="L21" s="13">
        <v>0</v>
      </c>
    </row>
    <row r="22" spans="3:12">
      <c r="C22" s="3" t="s">
        <v>11</v>
      </c>
      <c r="D22" s="11" t="s">
        <v>40</v>
      </c>
      <c r="E22" s="8">
        <v>37</v>
      </c>
      <c r="F22" s="11" t="s">
        <v>43</v>
      </c>
      <c r="G22" s="13">
        <v>111070</v>
      </c>
      <c r="H22" s="13">
        <v>121920</v>
      </c>
      <c r="I22" s="13">
        <v>126004</v>
      </c>
      <c r="J22" s="13">
        <v>130309</v>
      </c>
      <c r="K22" s="13">
        <v>0</v>
      </c>
      <c r="L22" s="13">
        <v>0</v>
      </c>
    </row>
    <row r="23" spans="3:12">
      <c r="C23" s="3" t="s">
        <v>12</v>
      </c>
      <c r="D23" s="11" t="s">
        <v>40</v>
      </c>
      <c r="E23" s="8">
        <v>42</v>
      </c>
      <c r="F23" s="11" t="s">
        <v>44</v>
      </c>
      <c r="G23" s="13">
        <v>103110</v>
      </c>
      <c r="H23" s="13">
        <v>128591</v>
      </c>
      <c r="I23" s="13">
        <v>123061</v>
      </c>
      <c r="J23" s="13">
        <v>130710</v>
      </c>
      <c r="K23" s="13">
        <v>141049</v>
      </c>
      <c r="L23" s="13">
        <v>0</v>
      </c>
    </row>
    <row r="24" spans="3:12">
      <c r="C24" s="3" t="s">
        <v>13</v>
      </c>
      <c r="D24" s="11" t="s">
        <v>40</v>
      </c>
      <c r="E24" s="8">
        <v>47</v>
      </c>
      <c r="F24" s="11" t="s">
        <v>45</v>
      </c>
      <c r="G24" s="13">
        <v>120539</v>
      </c>
      <c r="H24" s="13">
        <v>119662</v>
      </c>
      <c r="I24" s="13">
        <v>136512</v>
      </c>
      <c r="J24" s="13">
        <v>126972</v>
      </c>
      <c r="K24" s="13">
        <v>136442</v>
      </c>
      <c r="L24" s="13">
        <v>157941</v>
      </c>
    </row>
    <row r="25" spans="3:12">
      <c r="C25" s="3" t="s">
        <v>14</v>
      </c>
      <c r="D25" s="11" t="s">
        <v>40</v>
      </c>
      <c r="E25" s="8">
        <v>52</v>
      </c>
      <c r="F25" s="11" t="s">
        <v>46</v>
      </c>
      <c r="G25" s="13">
        <v>116630</v>
      </c>
      <c r="H25" s="13">
        <v>136602</v>
      </c>
      <c r="I25" s="13">
        <v>140421</v>
      </c>
      <c r="J25" s="13">
        <v>133936</v>
      </c>
      <c r="K25" s="13">
        <v>184206</v>
      </c>
      <c r="L25" s="13">
        <v>151810</v>
      </c>
    </row>
    <row r="26" spans="3:12">
      <c r="C26" s="3" t="s">
        <v>15</v>
      </c>
      <c r="D26" s="11" t="s">
        <v>40</v>
      </c>
      <c r="E26" s="8">
        <v>57</v>
      </c>
      <c r="F26" s="11" t="s">
        <v>47</v>
      </c>
      <c r="G26" s="13">
        <v>112825</v>
      </c>
      <c r="H26" s="13">
        <v>130836</v>
      </c>
      <c r="I26" s="13">
        <v>121854</v>
      </c>
      <c r="J26" s="13">
        <v>134783</v>
      </c>
      <c r="K26" s="13">
        <v>130518</v>
      </c>
      <c r="L26" s="13">
        <v>0</v>
      </c>
    </row>
    <row r="27" spans="3:12">
      <c r="C27" s="3" t="s">
        <v>16</v>
      </c>
      <c r="D27" s="11" t="s">
        <v>40</v>
      </c>
      <c r="E27" s="8">
        <v>62</v>
      </c>
      <c r="F27" s="11" t="s">
        <v>48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</row>
    <row r="28" spans="3:12" ht="24">
      <c r="C28" s="4" t="s">
        <v>17</v>
      </c>
      <c r="D28" s="11" t="s">
        <v>40</v>
      </c>
      <c r="E28" s="8">
        <v>67</v>
      </c>
      <c r="F28" s="11" t="s">
        <v>49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</row>
  </sheetData>
  <hyperlinks>
    <hyperlink ref="A1" location="TOC!A1" display="TOC" xr:uid="{1DA4663A-956F-4C04-9C39-4352A119C69B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A781-B9B1-4F2B-BAEA-4245EA889B53}">
  <dimension ref="A1:P52"/>
  <sheetViews>
    <sheetView workbookViewId="0">
      <selection activeCell="M3" sqref="M3"/>
    </sheetView>
  </sheetViews>
  <sheetFormatPr defaultRowHeight="15"/>
  <cols>
    <col min="3" max="3" width="9.140625" customWidth="1"/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53</v>
      </c>
      <c r="B2" t="s">
        <v>64</v>
      </c>
    </row>
    <row r="3" spans="1:13">
      <c r="A3" t="s">
        <v>54</v>
      </c>
      <c r="B3" t="s">
        <v>124</v>
      </c>
    </row>
    <row r="4" spans="1:13">
      <c r="A4" t="s">
        <v>65</v>
      </c>
      <c r="B4">
        <v>20190630</v>
      </c>
    </row>
    <row r="6" spans="1:13" ht="30" customHeight="1">
      <c r="C6" s="17" t="s">
        <v>1</v>
      </c>
      <c r="D6" s="21" t="s">
        <v>34</v>
      </c>
      <c r="E6" s="21" t="s">
        <v>35</v>
      </c>
      <c r="F6" s="21" t="s">
        <v>36</v>
      </c>
      <c r="G6" s="22" t="s">
        <v>63</v>
      </c>
      <c r="H6" s="22" t="s">
        <v>58</v>
      </c>
      <c r="I6" s="22" t="s">
        <v>59</v>
      </c>
      <c r="J6" s="22" t="s">
        <v>60</v>
      </c>
      <c r="K6" s="22" t="s">
        <v>61</v>
      </c>
      <c r="L6" s="22" t="s">
        <v>62</v>
      </c>
    </row>
    <row r="7" spans="1:13">
      <c r="C7" s="18" t="s">
        <v>18</v>
      </c>
      <c r="D7" s="23" t="s">
        <v>66</v>
      </c>
      <c r="E7" s="23">
        <v>27</v>
      </c>
      <c r="F7" s="23" t="s">
        <v>41</v>
      </c>
      <c r="G7" s="24">
        <v>0</v>
      </c>
      <c r="H7" s="25">
        <v>0</v>
      </c>
      <c r="I7" s="25">
        <v>0</v>
      </c>
      <c r="J7" s="25">
        <v>0</v>
      </c>
      <c r="K7" s="25">
        <v>0</v>
      </c>
      <c r="L7" s="25">
        <v>2</v>
      </c>
      <c r="M7" s="20"/>
    </row>
    <row r="8" spans="1:13">
      <c r="C8" s="18" t="s">
        <v>19</v>
      </c>
      <c r="D8" s="23" t="s">
        <v>66</v>
      </c>
      <c r="E8" s="23">
        <v>32</v>
      </c>
      <c r="F8" s="23" t="s">
        <v>19</v>
      </c>
      <c r="G8" s="24">
        <v>0</v>
      </c>
      <c r="H8" s="25">
        <v>0</v>
      </c>
      <c r="I8" s="25">
        <v>0</v>
      </c>
      <c r="J8" s="25">
        <v>0</v>
      </c>
      <c r="K8" s="25">
        <v>0</v>
      </c>
      <c r="L8" s="25">
        <v>3</v>
      </c>
      <c r="M8" s="20"/>
    </row>
    <row r="9" spans="1:13">
      <c r="C9" s="18" t="s">
        <v>20</v>
      </c>
      <c r="D9" s="23" t="s">
        <v>66</v>
      </c>
      <c r="E9" s="23">
        <v>37</v>
      </c>
      <c r="F9" s="23" t="s">
        <v>20</v>
      </c>
      <c r="G9" s="24">
        <v>0</v>
      </c>
      <c r="H9" s="25">
        <v>0</v>
      </c>
      <c r="I9" s="25">
        <v>4</v>
      </c>
      <c r="J9" s="25">
        <v>0</v>
      </c>
      <c r="K9" s="25">
        <v>0</v>
      </c>
      <c r="L9" s="25">
        <v>5</v>
      </c>
      <c r="M9" s="20"/>
    </row>
    <row r="10" spans="1:13">
      <c r="C10" s="18" t="s">
        <v>21</v>
      </c>
      <c r="D10" s="23" t="s">
        <v>66</v>
      </c>
      <c r="E10" s="23">
        <v>42</v>
      </c>
      <c r="F10" s="23" t="s">
        <v>21</v>
      </c>
      <c r="G10" s="24">
        <v>0</v>
      </c>
      <c r="H10" s="25">
        <v>0</v>
      </c>
      <c r="I10" s="25">
        <v>5</v>
      </c>
      <c r="J10" s="25">
        <v>0</v>
      </c>
      <c r="K10" s="25">
        <v>0</v>
      </c>
      <c r="L10" s="25">
        <v>4</v>
      </c>
      <c r="M10" s="20"/>
    </row>
    <row r="11" spans="1:13">
      <c r="C11" s="18" t="s">
        <v>22</v>
      </c>
      <c r="D11" s="23" t="s">
        <v>66</v>
      </c>
      <c r="E11" s="23">
        <v>47</v>
      </c>
      <c r="F11" s="23" t="s">
        <v>22</v>
      </c>
      <c r="G11" s="24">
        <v>0</v>
      </c>
      <c r="H11" s="25">
        <v>6</v>
      </c>
      <c r="I11" s="25">
        <v>9</v>
      </c>
      <c r="J11" s="25">
        <v>0</v>
      </c>
      <c r="K11" s="25">
        <v>3</v>
      </c>
      <c r="L11" s="25">
        <v>6</v>
      </c>
      <c r="M11" s="20"/>
    </row>
    <row r="12" spans="1:13">
      <c r="C12" s="18" t="s">
        <v>23</v>
      </c>
      <c r="D12" s="23" t="s">
        <v>66</v>
      </c>
      <c r="E12" s="23">
        <v>52</v>
      </c>
      <c r="F12" s="23" t="s">
        <v>23</v>
      </c>
      <c r="G12" s="26">
        <v>30</v>
      </c>
      <c r="H12" s="25">
        <v>1</v>
      </c>
      <c r="I12" s="25">
        <v>4</v>
      </c>
      <c r="J12" s="25">
        <v>1</v>
      </c>
      <c r="K12" s="25">
        <v>0</v>
      </c>
      <c r="L12" s="25">
        <v>10</v>
      </c>
      <c r="M12" s="20"/>
    </row>
    <row r="13" spans="1:13">
      <c r="C13" s="18" t="s">
        <v>24</v>
      </c>
      <c r="D13" s="23" t="s">
        <v>66</v>
      </c>
      <c r="E13" s="23">
        <v>57</v>
      </c>
      <c r="F13" s="23" t="s">
        <v>24</v>
      </c>
      <c r="G13" s="26">
        <v>133</v>
      </c>
      <c r="H13" s="27">
        <v>8</v>
      </c>
      <c r="I13" s="25">
        <v>1</v>
      </c>
      <c r="J13" s="25">
        <v>2</v>
      </c>
      <c r="K13" s="25">
        <v>0</v>
      </c>
      <c r="L13" s="25">
        <v>9</v>
      </c>
      <c r="M13" s="20"/>
    </row>
    <row r="14" spans="1:13">
      <c r="C14" s="18" t="s">
        <v>25</v>
      </c>
      <c r="D14" s="23" t="s">
        <v>66</v>
      </c>
      <c r="E14" s="23">
        <v>62</v>
      </c>
      <c r="F14" s="23" t="s">
        <v>25</v>
      </c>
      <c r="G14" s="26">
        <v>347</v>
      </c>
      <c r="H14" s="27">
        <v>14</v>
      </c>
      <c r="I14" s="25">
        <v>3</v>
      </c>
      <c r="J14" s="25">
        <v>7</v>
      </c>
      <c r="K14" s="25">
        <v>0</v>
      </c>
      <c r="L14" s="27">
        <v>21</v>
      </c>
      <c r="M14" s="20"/>
    </row>
    <row r="15" spans="1:13">
      <c r="C15" s="18" t="s">
        <v>26</v>
      </c>
      <c r="D15" s="23" t="s">
        <v>66</v>
      </c>
      <c r="E15" s="23">
        <v>67</v>
      </c>
      <c r="F15" s="23" t="s">
        <v>26</v>
      </c>
      <c r="G15" s="26">
        <v>579</v>
      </c>
      <c r="H15" s="27">
        <v>11</v>
      </c>
      <c r="I15" s="25">
        <v>2</v>
      </c>
      <c r="J15" s="25">
        <v>3</v>
      </c>
      <c r="K15" s="25">
        <v>0</v>
      </c>
      <c r="L15" s="27">
        <v>63</v>
      </c>
      <c r="M15" s="20"/>
    </row>
    <row r="16" spans="1:13">
      <c r="C16" s="18" t="s">
        <v>27</v>
      </c>
      <c r="D16" s="23" t="s">
        <v>66</v>
      </c>
      <c r="E16" s="23">
        <v>72</v>
      </c>
      <c r="F16" s="23" t="s">
        <v>27</v>
      </c>
      <c r="G16" s="26">
        <v>663</v>
      </c>
      <c r="H16" s="27">
        <v>19</v>
      </c>
      <c r="I16" s="25">
        <v>6</v>
      </c>
      <c r="J16" s="25">
        <v>3</v>
      </c>
      <c r="K16" s="25">
        <v>1</v>
      </c>
      <c r="L16" s="27">
        <v>87</v>
      </c>
      <c r="M16" s="20"/>
    </row>
    <row r="17" spans="3:16">
      <c r="C17" s="18" t="s">
        <v>28</v>
      </c>
      <c r="D17" s="23" t="s">
        <v>66</v>
      </c>
      <c r="E17" s="23">
        <v>77</v>
      </c>
      <c r="F17" s="23" t="s">
        <v>28</v>
      </c>
      <c r="G17" s="26">
        <v>389</v>
      </c>
      <c r="H17" s="27">
        <v>4</v>
      </c>
      <c r="I17" s="25">
        <v>5</v>
      </c>
      <c r="J17" s="25">
        <v>2</v>
      </c>
      <c r="K17" s="25">
        <v>0</v>
      </c>
      <c r="L17" s="27">
        <v>76</v>
      </c>
      <c r="M17" s="20"/>
    </row>
    <row r="18" spans="3:16">
      <c r="C18" s="18" t="s">
        <v>29</v>
      </c>
      <c r="D18" s="23" t="s">
        <v>66</v>
      </c>
      <c r="E18" s="23">
        <v>82</v>
      </c>
      <c r="F18" s="23" t="s">
        <v>29</v>
      </c>
      <c r="G18" s="26">
        <v>193</v>
      </c>
      <c r="H18" s="25">
        <v>8</v>
      </c>
      <c r="I18" s="25">
        <v>0</v>
      </c>
      <c r="J18" s="25">
        <v>2</v>
      </c>
      <c r="K18" s="25">
        <v>0</v>
      </c>
      <c r="L18" s="27">
        <v>53</v>
      </c>
      <c r="M18" s="20"/>
    </row>
    <row r="19" spans="3:16" ht="24">
      <c r="C19" s="19" t="s">
        <v>30</v>
      </c>
      <c r="D19" s="23" t="s">
        <v>66</v>
      </c>
      <c r="E19" s="23">
        <v>87</v>
      </c>
      <c r="F19" s="23" t="s">
        <v>57</v>
      </c>
      <c r="G19" s="26">
        <v>148</v>
      </c>
      <c r="H19" s="25">
        <v>2</v>
      </c>
      <c r="I19" s="25">
        <v>1</v>
      </c>
      <c r="J19" s="25">
        <v>4</v>
      </c>
      <c r="K19" s="25">
        <v>0</v>
      </c>
      <c r="L19" s="27">
        <v>71</v>
      </c>
      <c r="M19" s="20"/>
    </row>
    <row r="20" spans="3:16">
      <c r="C20" s="18" t="s">
        <v>18</v>
      </c>
      <c r="D20" s="23" t="s">
        <v>125</v>
      </c>
      <c r="E20" s="23">
        <v>27</v>
      </c>
      <c r="F20" s="23" t="s">
        <v>41</v>
      </c>
      <c r="G20" s="28">
        <v>0</v>
      </c>
      <c r="H20" s="28">
        <v>0</v>
      </c>
      <c r="I20" s="29">
        <v>0</v>
      </c>
      <c r="J20" s="29">
        <v>0</v>
      </c>
      <c r="K20" s="29">
        <v>0</v>
      </c>
      <c r="L20" s="29">
        <v>10333</v>
      </c>
      <c r="M20" s="20"/>
    </row>
    <row r="21" spans="3:16">
      <c r="C21" s="18" t="s">
        <v>19</v>
      </c>
      <c r="D21" s="23" t="s">
        <v>125</v>
      </c>
      <c r="E21" s="23">
        <v>32</v>
      </c>
      <c r="F21" s="23" t="s">
        <v>19</v>
      </c>
      <c r="G21" s="28">
        <v>0</v>
      </c>
      <c r="H21" s="28">
        <v>0</v>
      </c>
      <c r="I21" s="29">
        <v>0</v>
      </c>
      <c r="J21" s="29">
        <v>0</v>
      </c>
      <c r="K21" s="29">
        <v>0</v>
      </c>
      <c r="L21" s="29">
        <v>20198</v>
      </c>
      <c r="M21" s="20"/>
    </row>
    <row r="22" spans="3:16">
      <c r="C22" s="18" t="s">
        <v>20</v>
      </c>
      <c r="D22" s="23" t="s">
        <v>125</v>
      </c>
      <c r="E22" s="23">
        <v>37</v>
      </c>
      <c r="F22" s="23" t="s">
        <v>20</v>
      </c>
      <c r="G22" s="28">
        <v>0</v>
      </c>
      <c r="H22" s="28">
        <v>0</v>
      </c>
      <c r="I22" s="29">
        <v>493</v>
      </c>
      <c r="J22" s="29">
        <v>0</v>
      </c>
      <c r="K22" s="29">
        <v>0</v>
      </c>
      <c r="L22" s="29">
        <v>35792</v>
      </c>
      <c r="M22" s="20"/>
    </row>
    <row r="23" spans="3:16">
      <c r="C23" s="18" t="s">
        <v>21</v>
      </c>
      <c r="D23" s="23" t="s">
        <v>125</v>
      </c>
      <c r="E23" s="23">
        <v>42</v>
      </c>
      <c r="F23" s="23" t="s">
        <v>21</v>
      </c>
      <c r="G23" s="28">
        <v>0</v>
      </c>
      <c r="H23" s="28">
        <v>0</v>
      </c>
      <c r="I23" s="29">
        <v>476</v>
      </c>
      <c r="J23" s="29">
        <v>0</v>
      </c>
      <c r="K23" s="29">
        <v>0</v>
      </c>
      <c r="L23" s="29">
        <v>33110</v>
      </c>
      <c r="M23" s="20"/>
      <c r="P23" s="16"/>
    </row>
    <row r="24" spans="3:16">
      <c r="C24" s="18" t="s">
        <v>22</v>
      </c>
      <c r="D24" s="23" t="s">
        <v>125</v>
      </c>
      <c r="E24" s="23">
        <v>47</v>
      </c>
      <c r="F24" s="23" t="s">
        <v>22</v>
      </c>
      <c r="G24" s="28">
        <v>0</v>
      </c>
      <c r="H24" s="28">
        <v>12950</v>
      </c>
      <c r="I24" s="29">
        <v>243</v>
      </c>
      <c r="J24" s="29">
        <v>0</v>
      </c>
      <c r="K24" s="29">
        <v>1658</v>
      </c>
      <c r="L24" s="29">
        <v>33505</v>
      </c>
      <c r="M24" s="20"/>
      <c r="P24" s="14"/>
    </row>
    <row r="25" spans="3:16">
      <c r="C25" s="18" t="s">
        <v>23</v>
      </c>
      <c r="D25" s="23" t="s">
        <v>125</v>
      </c>
      <c r="E25" s="23">
        <v>52</v>
      </c>
      <c r="F25" s="23" t="s">
        <v>23</v>
      </c>
      <c r="G25" s="28">
        <v>30401</v>
      </c>
      <c r="H25" s="28">
        <v>8814</v>
      </c>
      <c r="I25" s="29">
        <v>361</v>
      </c>
      <c r="J25" s="29">
        <v>23071</v>
      </c>
      <c r="K25" s="29">
        <v>0</v>
      </c>
      <c r="L25" s="29">
        <v>30873</v>
      </c>
      <c r="M25" s="20"/>
      <c r="P25" s="14"/>
    </row>
    <row r="26" spans="3:16">
      <c r="C26" s="18" t="s">
        <v>24</v>
      </c>
      <c r="D26" s="23" t="s">
        <v>125</v>
      </c>
      <c r="E26" s="23">
        <v>57</v>
      </c>
      <c r="F26" s="23" t="s">
        <v>24</v>
      </c>
      <c r="G26" s="28">
        <v>37382</v>
      </c>
      <c r="H26" s="28">
        <v>16274</v>
      </c>
      <c r="I26" s="29">
        <v>40</v>
      </c>
      <c r="J26" s="29">
        <v>14200</v>
      </c>
      <c r="K26" s="29">
        <v>0</v>
      </c>
      <c r="L26" s="29">
        <v>32462</v>
      </c>
      <c r="M26" s="20"/>
      <c r="P26" s="14"/>
    </row>
    <row r="27" spans="3:16">
      <c r="C27" s="18" t="s">
        <v>25</v>
      </c>
      <c r="D27" s="23" t="s">
        <v>125</v>
      </c>
      <c r="E27" s="23">
        <v>62</v>
      </c>
      <c r="F27" s="23" t="s">
        <v>25</v>
      </c>
      <c r="G27" s="28">
        <v>46727</v>
      </c>
      <c r="H27" s="28">
        <v>18245</v>
      </c>
      <c r="I27" s="29">
        <v>4900</v>
      </c>
      <c r="J27" s="29">
        <v>18312</v>
      </c>
      <c r="K27" s="29">
        <v>0</v>
      </c>
      <c r="L27" s="29">
        <v>34315</v>
      </c>
      <c r="M27" s="20"/>
      <c r="P27" s="14"/>
    </row>
    <row r="28" spans="3:16">
      <c r="C28" s="18" t="s">
        <v>26</v>
      </c>
      <c r="D28" s="23" t="s">
        <v>125</v>
      </c>
      <c r="E28" s="23">
        <v>67</v>
      </c>
      <c r="F28" s="23" t="s">
        <v>26</v>
      </c>
      <c r="G28" s="28">
        <v>49087</v>
      </c>
      <c r="H28" s="28">
        <v>18877</v>
      </c>
      <c r="I28" s="29">
        <v>515</v>
      </c>
      <c r="J28" s="29">
        <v>18734</v>
      </c>
      <c r="K28" s="29">
        <v>0</v>
      </c>
      <c r="L28" s="29">
        <v>30773</v>
      </c>
      <c r="M28" s="20"/>
      <c r="P28" s="14"/>
    </row>
    <row r="29" spans="3:16">
      <c r="C29" s="18" t="s">
        <v>27</v>
      </c>
      <c r="D29" s="23" t="s">
        <v>125</v>
      </c>
      <c r="E29" s="23">
        <v>72</v>
      </c>
      <c r="F29" s="23" t="s">
        <v>27</v>
      </c>
      <c r="G29" s="28">
        <v>48666</v>
      </c>
      <c r="H29" s="28">
        <v>18482</v>
      </c>
      <c r="I29" s="29">
        <v>3798</v>
      </c>
      <c r="J29" s="29">
        <v>35220</v>
      </c>
      <c r="K29" s="29">
        <v>797</v>
      </c>
      <c r="L29" s="29">
        <v>38482</v>
      </c>
      <c r="M29" s="20"/>
      <c r="P29" s="14"/>
    </row>
    <row r="30" spans="3:16">
      <c r="C30" s="18" t="s">
        <v>28</v>
      </c>
      <c r="D30" s="23" t="s">
        <v>125</v>
      </c>
      <c r="E30" s="23">
        <v>77</v>
      </c>
      <c r="F30" s="23" t="s">
        <v>28</v>
      </c>
      <c r="G30" s="28">
        <v>42857</v>
      </c>
      <c r="H30" s="28">
        <v>17877</v>
      </c>
      <c r="I30" s="29">
        <v>592</v>
      </c>
      <c r="J30" s="29">
        <v>40033</v>
      </c>
      <c r="K30" s="29">
        <v>0</v>
      </c>
      <c r="L30" s="29">
        <v>38002</v>
      </c>
      <c r="M30" s="20"/>
      <c r="P30" s="14"/>
    </row>
    <row r="31" spans="3:16">
      <c r="C31" s="18" t="s">
        <v>29</v>
      </c>
      <c r="D31" s="23" t="s">
        <v>125</v>
      </c>
      <c r="E31" s="23">
        <v>82</v>
      </c>
      <c r="F31" s="23" t="s">
        <v>29</v>
      </c>
      <c r="G31" s="28">
        <v>42371</v>
      </c>
      <c r="H31" s="28">
        <v>13049</v>
      </c>
      <c r="I31" s="29">
        <v>0</v>
      </c>
      <c r="J31" s="29">
        <v>13776</v>
      </c>
      <c r="K31" s="29">
        <v>0</v>
      </c>
      <c r="L31" s="29">
        <v>26444</v>
      </c>
      <c r="M31" s="20"/>
      <c r="P31" s="14"/>
    </row>
    <row r="32" spans="3:16" ht="24">
      <c r="C32" s="19" t="s">
        <v>30</v>
      </c>
      <c r="D32" s="23" t="s">
        <v>125</v>
      </c>
      <c r="E32" s="23">
        <v>87</v>
      </c>
      <c r="F32" s="23" t="s">
        <v>57</v>
      </c>
      <c r="G32" s="28">
        <v>31697</v>
      </c>
      <c r="H32" s="28">
        <v>19388</v>
      </c>
      <c r="I32" s="29">
        <v>642</v>
      </c>
      <c r="J32" s="29">
        <v>14268</v>
      </c>
      <c r="K32" s="29">
        <v>0</v>
      </c>
      <c r="L32" s="29">
        <v>23323</v>
      </c>
      <c r="M32" s="20"/>
      <c r="P32" s="14"/>
    </row>
    <row r="33" spans="6:16">
      <c r="F33" s="20"/>
      <c r="G33" s="20"/>
      <c r="H33" s="20"/>
      <c r="I33" s="20"/>
      <c r="J33" s="20"/>
      <c r="K33" s="20"/>
      <c r="L33" s="20"/>
      <c r="M33" s="20"/>
      <c r="P33" s="14"/>
    </row>
    <row r="34" spans="6:16">
      <c r="P34" s="14"/>
    </row>
    <row r="35" spans="6:16">
      <c r="F35" s="99"/>
      <c r="G35">
        <f>G7*G20</f>
        <v>0</v>
      </c>
      <c r="H35">
        <f t="shared" ref="H35:L35" si="0">H7*H20</f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20666</v>
      </c>
      <c r="P35" s="15"/>
    </row>
    <row r="36" spans="6:16">
      <c r="F36" s="99"/>
      <c r="G36">
        <f t="shared" ref="G36:L47" si="1">G8*G21</f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60594</v>
      </c>
    </row>
    <row r="37" spans="6:16">
      <c r="F37" s="99"/>
      <c r="G37">
        <f t="shared" si="1"/>
        <v>0</v>
      </c>
      <c r="H37">
        <f t="shared" si="1"/>
        <v>0</v>
      </c>
      <c r="I37">
        <f t="shared" si="1"/>
        <v>1972</v>
      </c>
      <c r="J37">
        <f t="shared" si="1"/>
        <v>0</v>
      </c>
      <c r="K37">
        <f t="shared" si="1"/>
        <v>0</v>
      </c>
      <c r="L37">
        <f t="shared" si="1"/>
        <v>178960</v>
      </c>
    </row>
    <row r="38" spans="6:16">
      <c r="F38" s="99"/>
      <c r="G38">
        <f t="shared" si="1"/>
        <v>0</v>
      </c>
      <c r="H38">
        <f t="shared" si="1"/>
        <v>0</v>
      </c>
      <c r="I38">
        <f t="shared" si="1"/>
        <v>2380</v>
      </c>
      <c r="J38">
        <f t="shared" si="1"/>
        <v>0</v>
      </c>
      <c r="K38">
        <f t="shared" si="1"/>
        <v>0</v>
      </c>
      <c r="L38">
        <f t="shared" si="1"/>
        <v>132440</v>
      </c>
    </row>
    <row r="39" spans="6:16">
      <c r="F39" s="99"/>
      <c r="G39">
        <f t="shared" si="1"/>
        <v>0</v>
      </c>
      <c r="H39">
        <f t="shared" si="1"/>
        <v>77700</v>
      </c>
      <c r="I39">
        <f t="shared" si="1"/>
        <v>2187</v>
      </c>
      <c r="J39">
        <f t="shared" si="1"/>
        <v>0</v>
      </c>
      <c r="K39">
        <f t="shared" si="1"/>
        <v>4974</v>
      </c>
      <c r="L39">
        <f t="shared" si="1"/>
        <v>201030</v>
      </c>
    </row>
    <row r="40" spans="6:16">
      <c r="F40" s="99"/>
      <c r="G40">
        <f t="shared" si="1"/>
        <v>912030</v>
      </c>
      <c r="H40">
        <f t="shared" si="1"/>
        <v>8814</v>
      </c>
      <c r="I40">
        <f t="shared" si="1"/>
        <v>1444</v>
      </c>
      <c r="J40">
        <f t="shared" si="1"/>
        <v>23071</v>
      </c>
      <c r="K40">
        <f t="shared" si="1"/>
        <v>0</v>
      </c>
      <c r="L40">
        <f t="shared" si="1"/>
        <v>308730</v>
      </c>
    </row>
    <row r="41" spans="6:16">
      <c r="F41" s="99"/>
      <c r="G41">
        <f t="shared" si="1"/>
        <v>4971806</v>
      </c>
      <c r="H41">
        <f t="shared" si="1"/>
        <v>130192</v>
      </c>
      <c r="I41">
        <f t="shared" si="1"/>
        <v>40</v>
      </c>
      <c r="J41">
        <f t="shared" si="1"/>
        <v>28400</v>
      </c>
      <c r="K41">
        <f t="shared" si="1"/>
        <v>0</v>
      </c>
      <c r="L41">
        <f t="shared" si="1"/>
        <v>292158</v>
      </c>
    </row>
    <row r="42" spans="6:16">
      <c r="F42" s="99"/>
      <c r="G42">
        <f t="shared" si="1"/>
        <v>16214269</v>
      </c>
      <c r="H42">
        <f t="shared" si="1"/>
        <v>255430</v>
      </c>
      <c r="I42">
        <f t="shared" si="1"/>
        <v>14700</v>
      </c>
      <c r="J42">
        <f t="shared" si="1"/>
        <v>128184</v>
      </c>
      <c r="K42">
        <f t="shared" si="1"/>
        <v>0</v>
      </c>
      <c r="L42">
        <f t="shared" si="1"/>
        <v>720615</v>
      </c>
    </row>
    <row r="43" spans="6:16">
      <c r="G43">
        <f t="shared" si="1"/>
        <v>28421373</v>
      </c>
      <c r="H43">
        <f t="shared" si="1"/>
        <v>207647</v>
      </c>
      <c r="I43">
        <f t="shared" si="1"/>
        <v>1030</v>
      </c>
      <c r="J43">
        <f t="shared" si="1"/>
        <v>56202</v>
      </c>
      <c r="K43">
        <f t="shared" si="1"/>
        <v>0</v>
      </c>
      <c r="L43">
        <f t="shared" si="1"/>
        <v>1938699</v>
      </c>
    </row>
    <row r="44" spans="6:16">
      <c r="G44">
        <f t="shared" si="1"/>
        <v>32265558</v>
      </c>
      <c r="H44">
        <f t="shared" si="1"/>
        <v>351158</v>
      </c>
      <c r="I44">
        <f t="shared" si="1"/>
        <v>22788</v>
      </c>
      <c r="J44">
        <f t="shared" si="1"/>
        <v>105660</v>
      </c>
      <c r="K44">
        <f t="shared" si="1"/>
        <v>797</v>
      </c>
      <c r="L44">
        <f t="shared" si="1"/>
        <v>3347934</v>
      </c>
    </row>
    <row r="45" spans="6:16">
      <c r="G45">
        <f t="shared" si="1"/>
        <v>16671373</v>
      </c>
      <c r="H45">
        <f t="shared" si="1"/>
        <v>71508</v>
      </c>
      <c r="I45">
        <f t="shared" si="1"/>
        <v>2960</v>
      </c>
      <c r="J45">
        <f t="shared" si="1"/>
        <v>80066</v>
      </c>
      <c r="K45">
        <f t="shared" si="1"/>
        <v>0</v>
      </c>
      <c r="L45">
        <f t="shared" si="1"/>
        <v>2888152</v>
      </c>
    </row>
    <row r="46" spans="6:16">
      <c r="G46">
        <f t="shared" si="1"/>
        <v>8177603</v>
      </c>
      <c r="H46">
        <f t="shared" si="1"/>
        <v>104392</v>
      </c>
      <c r="I46">
        <f t="shared" si="1"/>
        <v>0</v>
      </c>
      <c r="J46">
        <f t="shared" si="1"/>
        <v>27552</v>
      </c>
      <c r="K46">
        <f t="shared" si="1"/>
        <v>0</v>
      </c>
      <c r="L46">
        <f t="shared" si="1"/>
        <v>1401532</v>
      </c>
    </row>
    <row r="47" spans="6:16">
      <c r="G47">
        <f t="shared" si="1"/>
        <v>4691156</v>
      </c>
      <c r="H47">
        <f t="shared" si="1"/>
        <v>38776</v>
      </c>
      <c r="I47">
        <f t="shared" si="1"/>
        <v>642</v>
      </c>
      <c r="J47">
        <f t="shared" si="1"/>
        <v>57072</v>
      </c>
      <c r="K47">
        <f t="shared" si="1"/>
        <v>0</v>
      </c>
      <c r="L47">
        <f t="shared" si="1"/>
        <v>1655933</v>
      </c>
    </row>
    <row r="48" spans="6:16">
      <c r="F48" s="100" t="s">
        <v>126</v>
      </c>
      <c r="G48">
        <f>SUM(G35:G47)</f>
        <v>112325168</v>
      </c>
      <c r="H48">
        <f>SUM(H35:H47)</f>
        <v>1245617</v>
      </c>
      <c r="I48">
        <f t="shared" ref="I48:L48" si="2">SUM(I35:I47)</f>
        <v>50143</v>
      </c>
      <c r="J48">
        <f t="shared" si="2"/>
        <v>506207</v>
      </c>
      <c r="K48">
        <f t="shared" si="2"/>
        <v>5771</v>
      </c>
      <c r="L48">
        <f t="shared" si="2"/>
        <v>13147443</v>
      </c>
    </row>
    <row r="50" spans="7:7">
      <c r="G50">
        <f>SUM(G48,J48:L48)</f>
        <v>125984589</v>
      </c>
    </row>
    <row r="51" spans="7:7">
      <c r="G51">
        <f>I48+H48</f>
        <v>1295760</v>
      </c>
    </row>
    <row r="52" spans="7:7">
      <c r="G52">
        <f>G51/113</f>
        <v>11466.902654867257</v>
      </c>
    </row>
  </sheetData>
  <hyperlinks>
    <hyperlink ref="A1" location="TOC!A1" display="TOC" xr:uid="{4E4945F8-85AA-4C09-9CEC-835C946266DB}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28A6-DA79-4C04-860D-C3B0D186CA6A}">
  <dimension ref="A1:P51"/>
  <sheetViews>
    <sheetView topLeftCell="A4" workbookViewId="0">
      <selection activeCell="J51" sqref="J51"/>
    </sheetView>
  </sheetViews>
  <sheetFormatPr defaultRowHeight="15"/>
  <cols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53</v>
      </c>
      <c r="B2" t="s">
        <v>64</v>
      </c>
    </row>
    <row r="3" spans="1:13">
      <c r="A3" t="s">
        <v>54</v>
      </c>
      <c r="B3" t="s">
        <v>56</v>
      </c>
    </row>
    <row r="4" spans="1:13">
      <c r="A4" t="s">
        <v>65</v>
      </c>
      <c r="B4">
        <v>20190630</v>
      </c>
    </row>
    <row r="6" spans="1:13" ht="30" customHeight="1">
      <c r="C6" s="17" t="s">
        <v>1</v>
      </c>
      <c r="D6" s="21" t="s">
        <v>34</v>
      </c>
      <c r="E6" s="21" t="s">
        <v>35</v>
      </c>
      <c r="F6" s="21" t="s">
        <v>36</v>
      </c>
      <c r="G6" s="22" t="s">
        <v>63</v>
      </c>
      <c r="H6" s="22" t="s">
        <v>58</v>
      </c>
      <c r="I6" s="22" t="s">
        <v>59</v>
      </c>
      <c r="J6" s="22" t="s">
        <v>60</v>
      </c>
      <c r="K6" s="22" t="s">
        <v>61</v>
      </c>
      <c r="L6" s="22" t="s">
        <v>62</v>
      </c>
    </row>
    <row r="7" spans="1:13">
      <c r="C7" s="18" t="s">
        <v>18</v>
      </c>
      <c r="D7" s="23" t="s">
        <v>66</v>
      </c>
      <c r="E7" s="23">
        <v>27</v>
      </c>
      <c r="F7" s="23" t="s">
        <v>41</v>
      </c>
      <c r="G7" s="24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0"/>
    </row>
    <row r="8" spans="1:13">
      <c r="C8" s="18" t="s">
        <v>19</v>
      </c>
      <c r="D8" s="23" t="s">
        <v>66</v>
      </c>
      <c r="E8" s="23">
        <v>32</v>
      </c>
      <c r="F8" s="23" t="s">
        <v>19</v>
      </c>
      <c r="G8" s="24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0"/>
    </row>
    <row r="9" spans="1:13">
      <c r="C9" s="18" t="s">
        <v>20</v>
      </c>
      <c r="D9" s="23" t="s">
        <v>66</v>
      </c>
      <c r="E9" s="23">
        <v>37</v>
      </c>
      <c r="F9" s="23" t="s">
        <v>20</v>
      </c>
      <c r="G9" s="24">
        <v>0</v>
      </c>
      <c r="H9" s="25">
        <v>0</v>
      </c>
      <c r="I9" s="25">
        <v>5</v>
      </c>
      <c r="J9" s="25">
        <v>0</v>
      </c>
      <c r="K9" s="25">
        <v>0</v>
      </c>
      <c r="L9" s="25">
        <v>0</v>
      </c>
      <c r="M9" s="20"/>
    </row>
    <row r="10" spans="1:13">
      <c r="C10" s="18" t="s">
        <v>21</v>
      </c>
      <c r="D10" s="23" t="s">
        <v>66</v>
      </c>
      <c r="E10" s="23">
        <v>42</v>
      </c>
      <c r="F10" s="23" t="s">
        <v>21</v>
      </c>
      <c r="G10" s="24">
        <v>0</v>
      </c>
      <c r="H10" s="25">
        <v>0</v>
      </c>
      <c r="I10" s="25">
        <v>6</v>
      </c>
      <c r="J10" s="25">
        <v>0</v>
      </c>
      <c r="K10" s="25">
        <v>0</v>
      </c>
      <c r="L10" s="25">
        <v>0</v>
      </c>
      <c r="M10" s="20"/>
    </row>
    <row r="11" spans="1:13">
      <c r="C11" s="18" t="s">
        <v>22</v>
      </c>
      <c r="D11" s="23" t="s">
        <v>66</v>
      </c>
      <c r="E11" s="23">
        <v>47</v>
      </c>
      <c r="F11" s="23" t="s">
        <v>22</v>
      </c>
      <c r="G11" s="24">
        <v>0</v>
      </c>
      <c r="H11" s="25">
        <v>0</v>
      </c>
      <c r="I11" s="25">
        <v>18</v>
      </c>
      <c r="J11" s="25">
        <v>0</v>
      </c>
      <c r="K11" s="25">
        <v>3</v>
      </c>
      <c r="L11" s="25">
        <v>0</v>
      </c>
      <c r="M11" s="20"/>
    </row>
    <row r="12" spans="1:13">
      <c r="C12" s="18" t="s">
        <v>23</v>
      </c>
      <c r="D12" s="23" t="s">
        <v>66</v>
      </c>
      <c r="E12" s="23">
        <v>52</v>
      </c>
      <c r="F12" s="23" t="s">
        <v>23</v>
      </c>
      <c r="G12" s="26">
        <v>20</v>
      </c>
      <c r="H12" s="25">
        <v>0</v>
      </c>
      <c r="I12" s="25">
        <v>23</v>
      </c>
      <c r="J12" s="25">
        <v>0</v>
      </c>
      <c r="K12" s="25">
        <v>1</v>
      </c>
      <c r="L12" s="25">
        <v>1</v>
      </c>
      <c r="M12" s="20"/>
    </row>
    <row r="13" spans="1:13">
      <c r="C13" s="18" t="s">
        <v>24</v>
      </c>
      <c r="D13" s="23" t="s">
        <v>66</v>
      </c>
      <c r="E13" s="23">
        <v>57</v>
      </c>
      <c r="F13" s="23" t="s">
        <v>24</v>
      </c>
      <c r="G13" s="26">
        <v>42</v>
      </c>
      <c r="H13" s="27">
        <v>0</v>
      </c>
      <c r="I13" s="25">
        <v>18</v>
      </c>
      <c r="J13" s="25">
        <v>0</v>
      </c>
      <c r="K13" s="25">
        <v>0</v>
      </c>
      <c r="L13" s="25">
        <v>1</v>
      </c>
      <c r="M13" s="20"/>
    </row>
    <row r="14" spans="1:13">
      <c r="C14" s="18" t="s">
        <v>25</v>
      </c>
      <c r="D14" s="23" t="s">
        <v>66</v>
      </c>
      <c r="E14" s="23">
        <v>62</v>
      </c>
      <c r="F14" s="23" t="s">
        <v>25</v>
      </c>
      <c r="G14" s="26">
        <v>36</v>
      </c>
      <c r="H14" s="27">
        <v>1</v>
      </c>
      <c r="I14" s="25">
        <v>10</v>
      </c>
      <c r="J14" s="25">
        <v>0</v>
      </c>
      <c r="K14" s="25">
        <v>0</v>
      </c>
      <c r="L14" s="27">
        <v>0</v>
      </c>
      <c r="M14" s="20"/>
    </row>
    <row r="15" spans="1:13">
      <c r="C15" s="18" t="s">
        <v>26</v>
      </c>
      <c r="D15" s="23" t="s">
        <v>66</v>
      </c>
      <c r="E15" s="23">
        <v>67</v>
      </c>
      <c r="F15" s="23" t="s">
        <v>26</v>
      </c>
      <c r="G15" s="26">
        <v>34</v>
      </c>
      <c r="H15" s="27">
        <v>0</v>
      </c>
      <c r="I15" s="25">
        <v>19</v>
      </c>
      <c r="J15" s="25">
        <v>0</v>
      </c>
      <c r="K15" s="25">
        <v>0</v>
      </c>
      <c r="L15" s="27">
        <v>3</v>
      </c>
      <c r="M15" s="20"/>
    </row>
    <row r="16" spans="1:13">
      <c r="C16" s="18" t="s">
        <v>27</v>
      </c>
      <c r="D16" s="23" t="s">
        <v>66</v>
      </c>
      <c r="E16" s="23">
        <v>72</v>
      </c>
      <c r="F16" s="23" t="s">
        <v>27</v>
      </c>
      <c r="G16" s="26">
        <v>26</v>
      </c>
      <c r="H16" s="27">
        <v>0</v>
      </c>
      <c r="I16" s="25">
        <v>14</v>
      </c>
      <c r="J16" s="25">
        <v>0</v>
      </c>
      <c r="K16" s="25">
        <v>0</v>
      </c>
      <c r="L16" s="27">
        <v>7</v>
      </c>
      <c r="M16" s="20"/>
    </row>
    <row r="17" spans="3:16">
      <c r="C17" s="18" t="s">
        <v>28</v>
      </c>
      <c r="D17" s="23" t="s">
        <v>66</v>
      </c>
      <c r="E17" s="23">
        <v>77</v>
      </c>
      <c r="F17" s="23" t="s">
        <v>28</v>
      </c>
      <c r="G17" s="26">
        <v>10</v>
      </c>
      <c r="H17" s="27">
        <v>0</v>
      </c>
      <c r="I17" s="25">
        <v>8</v>
      </c>
      <c r="J17" s="25">
        <v>0</v>
      </c>
      <c r="K17" s="25">
        <v>0</v>
      </c>
      <c r="L17" s="27">
        <v>6</v>
      </c>
      <c r="M17" s="20"/>
    </row>
    <row r="18" spans="3:16">
      <c r="C18" s="18" t="s">
        <v>29</v>
      </c>
      <c r="D18" s="23" t="s">
        <v>66</v>
      </c>
      <c r="E18" s="23">
        <v>82</v>
      </c>
      <c r="F18" s="23" t="s">
        <v>29</v>
      </c>
      <c r="G18" s="26">
        <v>5</v>
      </c>
      <c r="H18" s="25">
        <v>0</v>
      </c>
      <c r="I18" s="25">
        <v>0</v>
      </c>
      <c r="J18" s="25">
        <v>0</v>
      </c>
      <c r="K18" s="25">
        <v>0</v>
      </c>
      <c r="L18" s="27">
        <v>2</v>
      </c>
      <c r="M18" s="20"/>
    </row>
    <row r="19" spans="3:16" ht="24">
      <c r="C19" s="19" t="s">
        <v>30</v>
      </c>
      <c r="D19" s="23" t="s">
        <v>66</v>
      </c>
      <c r="E19" s="23">
        <v>87</v>
      </c>
      <c r="F19" s="23" t="s">
        <v>57</v>
      </c>
      <c r="G19" s="26">
        <v>1</v>
      </c>
      <c r="H19" s="25">
        <v>0</v>
      </c>
      <c r="I19" s="25">
        <v>1</v>
      </c>
      <c r="J19" s="25">
        <v>0</v>
      </c>
      <c r="K19" s="25">
        <v>0</v>
      </c>
      <c r="L19" s="27">
        <v>3</v>
      </c>
      <c r="M19" s="20"/>
    </row>
    <row r="20" spans="3:16">
      <c r="C20" s="18" t="s">
        <v>18</v>
      </c>
      <c r="D20" s="23" t="s">
        <v>125</v>
      </c>
      <c r="E20" s="23">
        <v>27</v>
      </c>
      <c r="F20" s="23" t="s">
        <v>41</v>
      </c>
      <c r="G20" s="28">
        <v>0</v>
      </c>
      <c r="H20" s="28">
        <v>0</v>
      </c>
      <c r="I20" s="29">
        <v>0</v>
      </c>
      <c r="J20" s="29">
        <v>0</v>
      </c>
      <c r="K20" s="29">
        <v>0</v>
      </c>
      <c r="L20" s="29">
        <v>0</v>
      </c>
      <c r="M20" s="20"/>
    </row>
    <row r="21" spans="3:16">
      <c r="C21" s="18" t="s">
        <v>19</v>
      </c>
      <c r="D21" s="23" t="s">
        <v>125</v>
      </c>
      <c r="E21" s="23">
        <v>32</v>
      </c>
      <c r="F21" s="23" t="s">
        <v>19</v>
      </c>
      <c r="G21" s="28">
        <v>0</v>
      </c>
      <c r="H21" s="28">
        <v>0</v>
      </c>
      <c r="I21" s="29">
        <v>0</v>
      </c>
      <c r="J21" s="29">
        <v>0</v>
      </c>
      <c r="K21" s="29">
        <v>0</v>
      </c>
      <c r="L21" s="29">
        <v>0</v>
      </c>
      <c r="M21" s="20"/>
    </row>
    <row r="22" spans="3:16">
      <c r="C22" s="18" t="s">
        <v>20</v>
      </c>
      <c r="D22" s="23" t="s">
        <v>125</v>
      </c>
      <c r="E22" s="23">
        <v>37</v>
      </c>
      <c r="F22" s="23" t="s">
        <v>20</v>
      </c>
      <c r="G22" s="28">
        <v>0</v>
      </c>
      <c r="H22" s="28">
        <v>0</v>
      </c>
      <c r="I22" s="29">
        <v>42896</v>
      </c>
      <c r="J22" s="29">
        <v>0</v>
      </c>
      <c r="K22" s="29">
        <v>0</v>
      </c>
      <c r="L22" s="29">
        <v>0</v>
      </c>
      <c r="M22" s="20"/>
    </row>
    <row r="23" spans="3:16">
      <c r="C23" s="18" t="s">
        <v>21</v>
      </c>
      <c r="D23" s="23" t="s">
        <v>125</v>
      </c>
      <c r="E23" s="23">
        <v>42</v>
      </c>
      <c r="F23" s="23" t="s">
        <v>21</v>
      </c>
      <c r="G23" s="28">
        <v>0</v>
      </c>
      <c r="H23" s="28">
        <v>0</v>
      </c>
      <c r="I23" s="29">
        <v>51024</v>
      </c>
      <c r="J23" s="29">
        <v>0</v>
      </c>
      <c r="K23" s="29">
        <v>0</v>
      </c>
      <c r="L23" s="29">
        <v>0</v>
      </c>
      <c r="M23" s="20"/>
      <c r="P23" s="16"/>
    </row>
    <row r="24" spans="3:16">
      <c r="C24" s="18" t="s">
        <v>22</v>
      </c>
      <c r="D24" s="23" t="s">
        <v>125</v>
      </c>
      <c r="E24" s="23">
        <v>47</v>
      </c>
      <c r="F24" s="23" t="s">
        <v>22</v>
      </c>
      <c r="G24" s="28">
        <v>0</v>
      </c>
      <c r="H24" s="28">
        <v>0</v>
      </c>
      <c r="I24" s="29">
        <v>46155</v>
      </c>
      <c r="J24" s="29">
        <v>0</v>
      </c>
      <c r="K24" s="29">
        <v>49163</v>
      </c>
      <c r="L24" s="29">
        <v>0</v>
      </c>
      <c r="M24" s="20"/>
      <c r="P24" s="14"/>
    </row>
    <row r="25" spans="3:16">
      <c r="C25" s="18" t="s">
        <v>23</v>
      </c>
      <c r="D25" s="23" t="s">
        <v>125</v>
      </c>
      <c r="E25" s="23">
        <v>52</v>
      </c>
      <c r="F25" s="23" t="s">
        <v>23</v>
      </c>
      <c r="G25" s="28">
        <v>60774</v>
      </c>
      <c r="H25" s="28">
        <v>0</v>
      </c>
      <c r="I25" s="29">
        <v>53869</v>
      </c>
      <c r="J25" s="29">
        <v>0</v>
      </c>
      <c r="K25" s="29">
        <v>56000</v>
      </c>
      <c r="L25" s="29">
        <v>513</v>
      </c>
      <c r="M25" s="20"/>
      <c r="P25" s="14"/>
    </row>
    <row r="26" spans="3:16">
      <c r="C26" s="18" t="s">
        <v>24</v>
      </c>
      <c r="D26" s="23" t="s">
        <v>125</v>
      </c>
      <c r="E26" s="23">
        <v>57</v>
      </c>
      <c r="F26" s="23" t="s">
        <v>24</v>
      </c>
      <c r="G26" s="28">
        <v>82880</v>
      </c>
      <c r="H26" s="28">
        <v>0</v>
      </c>
      <c r="I26" s="29">
        <v>59066</v>
      </c>
      <c r="J26" s="29">
        <v>0</v>
      </c>
      <c r="K26" s="29">
        <v>0</v>
      </c>
      <c r="L26" s="29">
        <v>22401</v>
      </c>
      <c r="M26" s="20"/>
      <c r="P26" s="14"/>
    </row>
    <row r="27" spans="3:16">
      <c r="C27" s="18" t="s">
        <v>25</v>
      </c>
      <c r="D27" s="23" t="s">
        <v>125</v>
      </c>
      <c r="E27" s="23">
        <v>62</v>
      </c>
      <c r="F27" s="23" t="s">
        <v>25</v>
      </c>
      <c r="G27" s="28">
        <v>71034</v>
      </c>
      <c r="H27" s="28">
        <v>37</v>
      </c>
      <c r="I27" s="29">
        <v>92030</v>
      </c>
      <c r="J27" s="29">
        <v>0</v>
      </c>
      <c r="K27" s="29">
        <v>0</v>
      </c>
      <c r="L27" s="29">
        <v>0</v>
      </c>
      <c r="M27" s="20"/>
      <c r="P27" s="14"/>
    </row>
    <row r="28" spans="3:16">
      <c r="C28" s="18" t="s">
        <v>26</v>
      </c>
      <c r="D28" s="23" t="s">
        <v>125</v>
      </c>
      <c r="E28" s="23">
        <v>67</v>
      </c>
      <c r="F28" s="23" t="s">
        <v>26</v>
      </c>
      <c r="G28" s="28">
        <v>57993</v>
      </c>
      <c r="H28" s="28">
        <v>0</v>
      </c>
      <c r="I28" s="29">
        <v>55188</v>
      </c>
      <c r="J28" s="29">
        <v>0</v>
      </c>
      <c r="K28" s="29">
        <v>0</v>
      </c>
      <c r="L28" s="29">
        <v>31504</v>
      </c>
      <c r="M28" s="20"/>
      <c r="P28" s="14"/>
    </row>
    <row r="29" spans="3:16">
      <c r="C29" s="18" t="s">
        <v>27</v>
      </c>
      <c r="D29" s="23" t="s">
        <v>125</v>
      </c>
      <c r="E29" s="23">
        <v>72</v>
      </c>
      <c r="F29" s="23" t="s">
        <v>27</v>
      </c>
      <c r="G29" s="28">
        <v>54589</v>
      </c>
      <c r="H29" s="28">
        <v>0</v>
      </c>
      <c r="I29" s="29">
        <v>57047</v>
      </c>
      <c r="J29" s="29">
        <v>0</v>
      </c>
      <c r="K29" s="29">
        <v>0</v>
      </c>
      <c r="L29" s="29">
        <v>27515</v>
      </c>
      <c r="M29" s="20"/>
      <c r="P29" s="14"/>
    </row>
    <row r="30" spans="3:16">
      <c r="C30" s="18" t="s">
        <v>28</v>
      </c>
      <c r="D30" s="23" t="s">
        <v>125</v>
      </c>
      <c r="E30" s="23">
        <v>77</v>
      </c>
      <c r="F30" s="23" t="s">
        <v>28</v>
      </c>
      <c r="G30" s="28">
        <v>30475</v>
      </c>
      <c r="H30" s="28">
        <v>0</v>
      </c>
      <c r="I30" s="29">
        <v>39840</v>
      </c>
      <c r="J30" s="29">
        <v>0</v>
      </c>
      <c r="K30" s="29">
        <v>0</v>
      </c>
      <c r="L30" s="29">
        <v>27401</v>
      </c>
      <c r="M30" s="20"/>
      <c r="P30" s="14"/>
    </row>
    <row r="31" spans="3:16">
      <c r="C31" s="18" t="s">
        <v>29</v>
      </c>
      <c r="D31" s="23" t="s">
        <v>125</v>
      </c>
      <c r="E31" s="23">
        <v>82</v>
      </c>
      <c r="F31" s="23" t="s">
        <v>29</v>
      </c>
      <c r="G31" s="28">
        <v>34932</v>
      </c>
      <c r="H31" s="28">
        <v>0</v>
      </c>
      <c r="I31" s="29">
        <v>0</v>
      </c>
      <c r="J31" s="29">
        <v>0</v>
      </c>
      <c r="K31" s="29">
        <v>0</v>
      </c>
      <c r="L31" s="29">
        <v>22126</v>
      </c>
      <c r="M31" s="20"/>
      <c r="P31" s="14"/>
    </row>
    <row r="32" spans="3:16" ht="24">
      <c r="C32" s="19" t="s">
        <v>30</v>
      </c>
      <c r="D32" s="23" t="s">
        <v>125</v>
      </c>
      <c r="E32" s="23">
        <v>87</v>
      </c>
      <c r="F32" s="23" t="s">
        <v>57</v>
      </c>
      <c r="G32" s="28">
        <v>13219</v>
      </c>
      <c r="H32" s="28">
        <v>0</v>
      </c>
      <c r="I32" s="29">
        <v>13801</v>
      </c>
      <c r="J32" s="29">
        <v>0</v>
      </c>
      <c r="K32" s="29">
        <v>0</v>
      </c>
      <c r="L32" s="29">
        <v>15014</v>
      </c>
      <c r="M32" s="20"/>
      <c r="P32" s="14"/>
    </row>
    <row r="33" spans="6:16">
      <c r="F33" s="20"/>
      <c r="G33" s="20"/>
      <c r="H33" s="20"/>
      <c r="I33" s="20"/>
      <c r="J33" s="20"/>
      <c r="K33" s="20"/>
      <c r="L33" s="20"/>
      <c r="M33" s="20"/>
      <c r="P33" s="14"/>
    </row>
    <row r="35" spans="6:16">
      <c r="G35">
        <f>G7*G20</f>
        <v>0</v>
      </c>
      <c r="H35">
        <f t="shared" ref="H35:L35" si="0">H7*H20</f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</row>
    <row r="36" spans="6:16">
      <c r="G36">
        <f t="shared" ref="G36:L47" si="1">G8*G21</f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</row>
    <row r="37" spans="6:16">
      <c r="G37">
        <f t="shared" si="1"/>
        <v>0</v>
      </c>
      <c r="H37">
        <f t="shared" si="1"/>
        <v>0</v>
      </c>
      <c r="I37">
        <f t="shared" si="1"/>
        <v>214480</v>
      </c>
      <c r="J37">
        <f t="shared" si="1"/>
        <v>0</v>
      </c>
      <c r="K37">
        <f t="shared" si="1"/>
        <v>0</v>
      </c>
      <c r="L37">
        <f t="shared" si="1"/>
        <v>0</v>
      </c>
    </row>
    <row r="38" spans="6:16">
      <c r="G38">
        <f t="shared" si="1"/>
        <v>0</v>
      </c>
      <c r="H38">
        <f t="shared" si="1"/>
        <v>0</v>
      </c>
      <c r="I38">
        <f t="shared" si="1"/>
        <v>306144</v>
      </c>
      <c r="J38">
        <f t="shared" si="1"/>
        <v>0</v>
      </c>
      <c r="K38">
        <f t="shared" si="1"/>
        <v>0</v>
      </c>
      <c r="L38">
        <f t="shared" si="1"/>
        <v>0</v>
      </c>
    </row>
    <row r="39" spans="6:16">
      <c r="G39">
        <f t="shared" si="1"/>
        <v>0</v>
      </c>
      <c r="H39">
        <f t="shared" si="1"/>
        <v>0</v>
      </c>
      <c r="I39">
        <f t="shared" si="1"/>
        <v>830790</v>
      </c>
      <c r="J39">
        <f t="shared" si="1"/>
        <v>0</v>
      </c>
      <c r="K39">
        <f t="shared" si="1"/>
        <v>147489</v>
      </c>
      <c r="L39">
        <f t="shared" si="1"/>
        <v>0</v>
      </c>
    </row>
    <row r="40" spans="6:16">
      <c r="G40">
        <f t="shared" si="1"/>
        <v>1215480</v>
      </c>
      <c r="H40">
        <f t="shared" si="1"/>
        <v>0</v>
      </c>
      <c r="I40">
        <f t="shared" si="1"/>
        <v>1238987</v>
      </c>
      <c r="J40">
        <f t="shared" si="1"/>
        <v>0</v>
      </c>
      <c r="K40">
        <f t="shared" si="1"/>
        <v>56000</v>
      </c>
      <c r="L40">
        <f t="shared" si="1"/>
        <v>513</v>
      </c>
    </row>
    <row r="41" spans="6:16">
      <c r="G41">
        <f t="shared" si="1"/>
        <v>3480960</v>
      </c>
      <c r="H41">
        <f t="shared" si="1"/>
        <v>0</v>
      </c>
      <c r="I41">
        <f t="shared" si="1"/>
        <v>1063188</v>
      </c>
      <c r="J41">
        <f t="shared" si="1"/>
        <v>0</v>
      </c>
      <c r="K41">
        <f t="shared" si="1"/>
        <v>0</v>
      </c>
      <c r="L41">
        <f t="shared" si="1"/>
        <v>22401</v>
      </c>
    </row>
    <row r="42" spans="6:16">
      <c r="G42">
        <f t="shared" si="1"/>
        <v>2557224</v>
      </c>
      <c r="H42">
        <f t="shared" si="1"/>
        <v>37</v>
      </c>
      <c r="I42">
        <f t="shared" si="1"/>
        <v>920300</v>
      </c>
      <c r="J42">
        <f t="shared" si="1"/>
        <v>0</v>
      </c>
      <c r="K42">
        <f t="shared" si="1"/>
        <v>0</v>
      </c>
      <c r="L42">
        <f t="shared" si="1"/>
        <v>0</v>
      </c>
    </row>
    <row r="43" spans="6:16">
      <c r="G43">
        <f t="shared" si="1"/>
        <v>1971762</v>
      </c>
      <c r="H43">
        <f t="shared" si="1"/>
        <v>0</v>
      </c>
      <c r="I43">
        <f t="shared" si="1"/>
        <v>1048572</v>
      </c>
      <c r="J43">
        <f t="shared" si="1"/>
        <v>0</v>
      </c>
      <c r="K43">
        <f t="shared" si="1"/>
        <v>0</v>
      </c>
      <c r="L43">
        <f t="shared" si="1"/>
        <v>94512</v>
      </c>
    </row>
    <row r="44" spans="6:16">
      <c r="G44">
        <f t="shared" si="1"/>
        <v>1419314</v>
      </c>
      <c r="H44">
        <f t="shared" si="1"/>
        <v>0</v>
      </c>
      <c r="I44">
        <f t="shared" si="1"/>
        <v>798658</v>
      </c>
      <c r="J44">
        <f t="shared" si="1"/>
        <v>0</v>
      </c>
      <c r="K44">
        <f t="shared" si="1"/>
        <v>0</v>
      </c>
      <c r="L44">
        <f t="shared" si="1"/>
        <v>192605</v>
      </c>
    </row>
    <row r="45" spans="6:16">
      <c r="G45">
        <f t="shared" si="1"/>
        <v>304750</v>
      </c>
      <c r="H45">
        <f t="shared" si="1"/>
        <v>0</v>
      </c>
      <c r="I45">
        <f t="shared" si="1"/>
        <v>318720</v>
      </c>
      <c r="J45">
        <f t="shared" si="1"/>
        <v>0</v>
      </c>
      <c r="K45">
        <f t="shared" si="1"/>
        <v>0</v>
      </c>
      <c r="L45">
        <f t="shared" si="1"/>
        <v>164406</v>
      </c>
    </row>
    <row r="46" spans="6:16">
      <c r="G46">
        <f t="shared" si="1"/>
        <v>174660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0</v>
      </c>
      <c r="L46">
        <f t="shared" si="1"/>
        <v>44252</v>
      </c>
    </row>
    <row r="47" spans="6:16">
      <c r="G47">
        <f t="shared" si="1"/>
        <v>13219</v>
      </c>
      <c r="H47">
        <f t="shared" si="1"/>
        <v>0</v>
      </c>
      <c r="I47">
        <f t="shared" si="1"/>
        <v>13801</v>
      </c>
      <c r="J47">
        <f t="shared" si="1"/>
        <v>0</v>
      </c>
      <c r="K47">
        <f t="shared" si="1"/>
        <v>0</v>
      </c>
      <c r="L47">
        <f t="shared" si="1"/>
        <v>45042</v>
      </c>
    </row>
    <row r="48" spans="6:16">
      <c r="F48" t="s">
        <v>126</v>
      </c>
      <c r="G48">
        <f>SUM(G35:G47)</f>
        <v>11137369</v>
      </c>
      <c r="H48">
        <f t="shared" ref="H48:L48" si="2">SUM(H35:H47)</f>
        <v>37</v>
      </c>
      <c r="I48">
        <f t="shared" si="2"/>
        <v>6753640</v>
      </c>
      <c r="J48">
        <f t="shared" si="2"/>
        <v>0</v>
      </c>
      <c r="K48">
        <f t="shared" si="2"/>
        <v>203489</v>
      </c>
      <c r="L48">
        <f t="shared" si="2"/>
        <v>563731</v>
      </c>
    </row>
    <row r="50" spans="7:7">
      <c r="G50">
        <f>G48+J48+K48+L48</f>
        <v>11904589</v>
      </c>
    </row>
    <row r="51" spans="7:7">
      <c r="G51">
        <f>SUM(H48:I48)</f>
        <v>6753677</v>
      </c>
    </row>
  </sheetData>
  <hyperlinks>
    <hyperlink ref="A1" location="TOC!A1" display="TOC" xr:uid="{FF538044-9F62-47FD-A360-F5422FDA7D11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workbookViewId="0">
      <selection activeCell="C24" sqref="C24:H33"/>
    </sheetView>
  </sheetViews>
  <sheetFormatPr defaultRowHeight="15"/>
  <cols>
    <col min="2" max="9" width="12" customWidth="1"/>
  </cols>
  <sheetData>
    <row r="1" spans="1:9">
      <c r="A1" s="1" t="s">
        <v>0</v>
      </c>
    </row>
    <row r="2" spans="1:9">
      <c r="A2" t="s">
        <v>67</v>
      </c>
    </row>
    <row r="4" spans="1:9">
      <c r="B4" s="30"/>
    </row>
    <row r="5" spans="1:9">
      <c r="B5" s="31" t="s">
        <v>68</v>
      </c>
    </row>
    <row r="7" spans="1:9">
      <c r="B7" s="31" t="s">
        <v>69</v>
      </c>
    </row>
    <row r="8" spans="1:9" ht="22.5">
      <c r="B8" s="32" t="s">
        <v>70</v>
      </c>
      <c r="C8" s="33" t="s">
        <v>71</v>
      </c>
      <c r="D8" s="34" t="s">
        <v>72</v>
      </c>
      <c r="E8" s="34" t="s">
        <v>73</v>
      </c>
      <c r="F8" s="35" t="s">
        <v>74</v>
      </c>
      <c r="G8" s="36" t="s">
        <v>75</v>
      </c>
      <c r="H8" s="37" t="s">
        <v>76</v>
      </c>
      <c r="I8" s="33" t="s">
        <v>77</v>
      </c>
    </row>
    <row r="9" spans="1:9" ht="16.5" customHeight="1">
      <c r="B9" s="38" t="s">
        <v>78</v>
      </c>
      <c r="C9" s="39">
        <v>52</v>
      </c>
      <c r="D9" s="40">
        <v>0</v>
      </c>
      <c r="E9" s="40">
        <v>0</v>
      </c>
      <c r="F9" s="41">
        <v>0</v>
      </c>
      <c r="G9" s="42">
        <v>0</v>
      </c>
      <c r="H9" s="43">
        <v>0</v>
      </c>
      <c r="I9" s="42">
        <v>52</v>
      </c>
    </row>
    <row r="10" spans="1:9" ht="16.5" customHeight="1">
      <c r="B10" s="44" t="s">
        <v>79</v>
      </c>
      <c r="C10" s="45">
        <v>169</v>
      </c>
      <c r="D10" s="46">
        <v>7</v>
      </c>
      <c r="E10" s="46">
        <v>0</v>
      </c>
      <c r="F10" s="47">
        <v>0</v>
      </c>
      <c r="G10" s="48">
        <v>0</v>
      </c>
      <c r="H10" s="49">
        <v>0</v>
      </c>
      <c r="I10" s="48">
        <v>176</v>
      </c>
    </row>
    <row r="11" spans="1:9" ht="16.5" customHeight="1">
      <c r="B11" s="44" t="s">
        <v>80</v>
      </c>
      <c r="C11" s="45">
        <v>284</v>
      </c>
      <c r="D11" s="46">
        <v>57</v>
      </c>
      <c r="E11" s="46">
        <v>9</v>
      </c>
      <c r="F11" s="47">
        <v>1</v>
      </c>
      <c r="G11" s="48">
        <v>0</v>
      </c>
      <c r="H11" s="49">
        <v>0</v>
      </c>
      <c r="I11" s="48">
        <v>351</v>
      </c>
    </row>
    <row r="12" spans="1:9" ht="16.5" customHeight="1">
      <c r="B12" s="44" t="s">
        <v>81</v>
      </c>
      <c r="C12" s="45">
        <v>313</v>
      </c>
      <c r="D12" s="46">
        <v>85</v>
      </c>
      <c r="E12" s="46">
        <v>40</v>
      </c>
      <c r="F12" s="48">
        <v>13</v>
      </c>
      <c r="G12" s="48">
        <v>1</v>
      </c>
      <c r="H12" s="49">
        <v>0</v>
      </c>
      <c r="I12" s="48">
        <v>452</v>
      </c>
    </row>
    <row r="13" spans="1:9" ht="16.5" customHeight="1">
      <c r="B13" s="44" t="s">
        <v>82</v>
      </c>
      <c r="C13" s="45">
        <v>275</v>
      </c>
      <c r="D13" s="46">
        <v>79</v>
      </c>
      <c r="E13" s="46">
        <v>62</v>
      </c>
      <c r="F13" s="48">
        <v>29</v>
      </c>
      <c r="G13" s="48">
        <v>19</v>
      </c>
      <c r="H13" s="49">
        <v>5</v>
      </c>
      <c r="I13" s="48">
        <v>469</v>
      </c>
    </row>
    <row r="14" spans="1:9" ht="16.5" customHeight="1">
      <c r="B14" s="44" t="s">
        <v>83</v>
      </c>
      <c r="C14" s="45">
        <v>211</v>
      </c>
      <c r="D14" s="46">
        <v>65</v>
      </c>
      <c r="E14" s="46">
        <v>66</v>
      </c>
      <c r="F14" s="48">
        <v>64</v>
      </c>
      <c r="G14" s="48">
        <v>63</v>
      </c>
      <c r="H14" s="49">
        <v>32</v>
      </c>
      <c r="I14" s="48">
        <v>501</v>
      </c>
    </row>
    <row r="15" spans="1:9" ht="16.5" customHeight="1">
      <c r="B15" s="44" t="s">
        <v>84</v>
      </c>
      <c r="C15" s="45">
        <v>160</v>
      </c>
      <c r="D15" s="46">
        <v>70</v>
      </c>
      <c r="E15" s="46">
        <v>75</v>
      </c>
      <c r="F15" s="48">
        <v>76</v>
      </c>
      <c r="G15" s="45">
        <v>110</v>
      </c>
      <c r="H15" s="49">
        <v>87</v>
      </c>
      <c r="I15" s="48">
        <v>578</v>
      </c>
    </row>
    <row r="16" spans="1:9" ht="16.5" customHeight="1">
      <c r="B16" s="44" t="s">
        <v>85</v>
      </c>
      <c r="C16" s="45">
        <v>143</v>
      </c>
      <c r="D16" s="46">
        <v>58</v>
      </c>
      <c r="E16" s="46">
        <v>82</v>
      </c>
      <c r="F16" s="48">
        <v>73</v>
      </c>
      <c r="G16" s="45">
        <v>112</v>
      </c>
      <c r="H16" s="50">
        <v>117</v>
      </c>
      <c r="I16" s="48">
        <v>585</v>
      </c>
    </row>
    <row r="17" spans="2:9" ht="16.5" customHeight="1">
      <c r="B17" s="44" t="s">
        <v>86</v>
      </c>
      <c r="C17" s="45">
        <v>73</v>
      </c>
      <c r="D17" s="46">
        <v>42</v>
      </c>
      <c r="E17" s="46">
        <v>50</v>
      </c>
      <c r="F17" s="48">
        <v>62</v>
      </c>
      <c r="G17" s="48">
        <v>86</v>
      </c>
      <c r="H17" s="50">
        <v>101</v>
      </c>
      <c r="I17" s="48">
        <v>414</v>
      </c>
    </row>
    <row r="18" spans="2:9" ht="16.5" customHeight="1">
      <c r="B18" s="51" t="s">
        <v>87</v>
      </c>
      <c r="C18" s="52">
        <v>14</v>
      </c>
      <c r="D18" s="53">
        <v>16</v>
      </c>
      <c r="E18" s="53">
        <v>31</v>
      </c>
      <c r="F18" s="54">
        <v>38</v>
      </c>
      <c r="G18" s="54">
        <v>50</v>
      </c>
      <c r="H18" s="55">
        <v>52</v>
      </c>
      <c r="I18" s="54">
        <v>201</v>
      </c>
    </row>
    <row r="19" spans="2:9" ht="16.5" customHeight="1">
      <c r="B19" s="56" t="s">
        <v>88</v>
      </c>
      <c r="C19" s="57">
        <v>1694</v>
      </c>
      <c r="D19" s="58">
        <v>479</v>
      </c>
      <c r="E19" s="58">
        <v>415</v>
      </c>
      <c r="F19" s="59">
        <v>356</v>
      </c>
      <c r="G19" s="59">
        <v>441</v>
      </c>
      <c r="H19" s="60">
        <v>394</v>
      </c>
      <c r="I19" s="61">
        <v>3779</v>
      </c>
    </row>
    <row r="20" spans="2:9">
      <c r="B20" s="101" t="s">
        <v>89</v>
      </c>
      <c r="C20" s="101"/>
      <c r="D20" s="101"/>
      <c r="E20" s="101"/>
      <c r="F20" s="101"/>
      <c r="G20" s="62"/>
      <c r="H20" s="62"/>
      <c r="I20" s="62"/>
    </row>
    <row r="21" spans="2:9">
      <c r="B21" s="63"/>
      <c r="C21" s="63"/>
      <c r="D21" s="102" t="s">
        <v>69</v>
      </c>
      <c r="E21" s="102"/>
      <c r="F21" s="102"/>
      <c r="G21" s="102"/>
      <c r="H21" s="63"/>
      <c r="I21" s="63"/>
    </row>
    <row r="22" spans="2:9">
      <c r="B22" s="64" t="s">
        <v>90</v>
      </c>
      <c r="C22" s="62"/>
      <c r="D22" s="62"/>
      <c r="E22" s="62"/>
      <c r="F22" s="62"/>
      <c r="G22" s="62"/>
      <c r="H22" s="62"/>
      <c r="I22" s="65" t="s">
        <v>91</v>
      </c>
    </row>
    <row r="23" spans="2:9" ht="19.5" customHeight="1">
      <c r="B23" s="66" t="s">
        <v>92</v>
      </c>
      <c r="C23" s="66" t="s">
        <v>71</v>
      </c>
      <c r="D23" s="67" t="s">
        <v>72</v>
      </c>
      <c r="E23" s="67" t="s">
        <v>73</v>
      </c>
      <c r="F23" s="68" t="s">
        <v>74</v>
      </c>
      <c r="G23" s="67" t="s">
        <v>75</v>
      </c>
      <c r="H23" s="67" t="s">
        <v>76</v>
      </c>
      <c r="I23" s="66" t="s">
        <v>93</v>
      </c>
    </row>
    <row r="24" spans="2:9" ht="19.5" customHeight="1">
      <c r="B24" s="38" t="s">
        <v>78</v>
      </c>
      <c r="C24" s="69">
        <v>66070</v>
      </c>
      <c r="D24" s="69">
        <v>0</v>
      </c>
      <c r="E24" s="69">
        <v>0</v>
      </c>
      <c r="F24" s="70">
        <v>0</v>
      </c>
      <c r="G24" s="71">
        <v>0</v>
      </c>
      <c r="H24" s="72">
        <v>0</v>
      </c>
      <c r="I24" s="69">
        <v>66070</v>
      </c>
    </row>
    <row r="25" spans="2:9" ht="19.5" customHeight="1">
      <c r="B25" s="44" t="s">
        <v>79</v>
      </c>
      <c r="C25" s="73">
        <v>74239</v>
      </c>
      <c r="D25" s="74">
        <v>102132</v>
      </c>
      <c r="E25" s="46">
        <v>0</v>
      </c>
      <c r="F25" s="48">
        <v>0</v>
      </c>
      <c r="G25" s="48">
        <v>0</v>
      </c>
      <c r="H25" s="49">
        <v>0</v>
      </c>
      <c r="I25" s="75">
        <v>75348</v>
      </c>
    </row>
    <row r="26" spans="2:9" ht="19.5" customHeight="1">
      <c r="B26" s="44" t="s">
        <v>80</v>
      </c>
      <c r="C26" s="73">
        <v>78047</v>
      </c>
      <c r="D26" s="74">
        <v>90430</v>
      </c>
      <c r="E26" s="74">
        <v>85712</v>
      </c>
      <c r="F26" s="74">
        <v>120844</v>
      </c>
      <c r="G26" s="48">
        <v>0</v>
      </c>
      <c r="H26" s="49">
        <v>0</v>
      </c>
      <c r="I26" s="75">
        <v>80376</v>
      </c>
    </row>
    <row r="27" spans="2:9" ht="19.5" customHeight="1">
      <c r="B27" s="44" t="s">
        <v>81</v>
      </c>
      <c r="C27" s="73">
        <v>86204</v>
      </c>
      <c r="D27" s="74">
        <v>99044</v>
      </c>
      <c r="E27" s="74">
        <v>93758</v>
      </c>
      <c r="F27" s="73">
        <v>95664</v>
      </c>
      <c r="G27" s="76">
        <v>104515</v>
      </c>
      <c r="H27" s="49">
        <v>0</v>
      </c>
      <c r="I27" s="75">
        <v>89600</v>
      </c>
    </row>
    <row r="28" spans="2:9" ht="19.5" customHeight="1">
      <c r="B28" s="44" t="s">
        <v>82</v>
      </c>
      <c r="C28" s="73">
        <v>91734</v>
      </c>
      <c r="D28" s="74">
        <v>94344</v>
      </c>
      <c r="E28" s="74">
        <v>99651</v>
      </c>
      <c r="F28" s="74">
        <v>101677</v>
      </c>
      <c r="G28" s="76">
        <v>103717</v>
      </c>
      <c r="H28" s="74">
        <v>137865</v>
      </c>
      <c r="I28" s="75">
        <v>94813</v>
      </c>
    </row>
    <row r="29" spans="2:9" ht="19.5" customHeight="1">
      <c r="B29" s="44" t="s">
        <v>83</v>
      </c>
      <c r="C29" s="73">
        <v>94359</v>
      </c>
      <c r="D29" s="74">
        <v>93520</v>
      </c>
      <c r="E29" s="74">
        <v>96039</v>
      </c>
      <c r="F29" s="73">
        <v>98766</v>
      </c>
      <c r="G29" s="76">
        <v>96957</v>
      </c>
      <c r="H29" s="74">
        <v>97258</v>
      </c>
      <c r="I29" s="75">
        <v>95546</v>
      </c>
    </row>
    <row r="30" spans="2:9" ht="19.5" customHeight="1">
      <c r="B30" s="44" t="s">
        <v>84</v>
      </c>
      <c r="C30" s="73">
        <v>91687</v>
      </c>
      <c r="D30" s="74">
        <v>98316</v>
      </c>
      <c r="E30" s="74">
        <v>93376</v>
      </c>
      <c r="F30" s="73">
        <v>97155</v>
      </c>
      <c r="G30" s="76">
        <v>101811</v>
      </c>
      <c r="H30" s="74">
        <v>109372</v>
      </c>
      <c r="I30" s="75">
        <v>98016</v>
      </c>
    </row>
    <row r="31" spans="2:9" ht="19.5" customHeight="1">
      <c r="B31" s="44" t="s">
        <v>85</v>
      </c>
      <c r="C31" s="73">
        <v>99357</v>
      </c>
      <c r="D31" s="74">
        <v>100574</v>
      </c>
      <c r="E31" s="74">
        <v>96742</v>
      </c>
      <c r="F31" s="73">
        <v>97797</v>
      </c>
      <c r="G31" s="76">
        <v>101535</v>
      </c>
      <c r="H31" s="74">
        <v>107979</v>
      </c>
      <c r="I31" s="74">
        <v>101058</v>
      </c>
    </row>
    <row r="32" spans="2:9" ht="19.5" customHeight="1">
      <c r="B32" s="44" t="s">
        <v>86</v>
      </c>
      <c r="C32" s="73">
        <v>99678</v>
      </c>
      <c r="D32" s="74">
        <v>102137</v>
      </c>
      <c r="E32" s="74">
        <v>105699</v>
      </c>
      <c r="F32" s="74">
        <v>102532</v>
      </c>
      <c r="G32" s="76">
        <v>101408</v>
      </c>
      <c r="H32" s="74">
        <v>104344</v>
      </c>
      <c r="I32" s="74">
        <v>102580</v>
      </c>
    </row>
    <row r="33" spans="2:9" ht="19.5" customHeight="1">
      <c r="B33" s="51" t="s">
        <v>87</v>
      </c>
      <c r="C33" s="77">
        <v>90008</v>
      </c>
      <c r="D33" s="78">
        <v>105260</v>
      </c>
      <c r="E33" s="78">
        <v>99964</v>
      </c>
      <c r="F33" s="78">
        <v>103560</v>
      </c>
      <c r="G33" s="79">
        <v>100673</v>
      </c>
      <c r="H33" s="78">
        <v>103937</v>
      </c>
      <c r="I33" s="78">
        <v>101576</v>
      </c>
    </row>
    <row r="34" spans="2:9" ht="19.5" customHeight="1">
      <c r="B34" s="56" t="s">
        <v>91</v>
      </c>
      <c r="C34" s="80">
        <v>87178</v>
      </c>
      <c r="D34" s="80">
        <v>97097</v>
      </c>
      <c r="E34" s="80">
        <v>97250</v>
      </c>
      <c r="F34" s="80">
        <v>99577</v>
      </c>
      <c r="G34" s="80">
        <v>100928</v>
      </c>
      <c r="H34" s="80">
        <v>106330</v>
      </c>
      <c r="I34" s="80">
        <v>94311</v>
      </c>
    </row>
    <row r="35" spans="2:9">
      <c r="B35" s="5"/>
    </row>
  </sheetData>
  <mergeCells count="2">
    <mergeCell ref="B20:F20"/>
    <mergeCell ref="D21:G21"/>
  </mergeCells>
  <hyperlinks>
    <hyperlink ref="A1" location="TOC!A1" display="TOC" xr:uid="{893D8E77-B2F6-48F7-A1FE-128206C4447D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EACD2-098D-4E1B-91AF-B0673B146C35}">
  <dimension ref="A1:I44"/>
  <sheetViews>
    <sheetView topLeftCell="A7" workbookViewId="0">
      <selection activeCell="C34" sqref="C34:H43"/>
    </sheetView>
  </sheetViews>
  <sheetFormatPr defaultRowHeight="15"/>
  <cols>
    <col min="2" max="10" width="16" customWidth="1"/>
  </cols>
  <sheetData>
    <row r="1" spans="1:9">
      <c r="A1" s="1" t="s">
        <v>0</v>
      </c>
    </row>
    <row r="2" spans="1:9">
      <c r="A2" t="s">
        <v>116</v>
      </c>
    </row>
    <row r="5" spans="1:9" ht="20.25">
      <c r="B5" s="95" t="s">
        <v>119</v>
      </c>
    </row>
    <row r="7" spans="1:9">
      <c r="B7" s="96" t="s">
        <v>120</v>
      </c>
    </row>
    <row r="8" spans="1:9">
      <c r="B8" s="96" t="s">
        <v>121</v>
      </c>
    </row>
    <row r="9" spans="1:9">
      <c r="B9" s="96" t="s">
        <v>122</v>
      </c>
    </row>
    <row r="12" spans="1:9">
      <c r="B12" s="31" t="s">
        <v>68</v>
      </c>
    </row>
    <row r="14" spans="1:9">
      <c r="B14" s="31" t="s">
        <v>69</v>
      </c>
    </row>
    <row r="15" spans="1:9" ht="22.5">
      <c r="B15" s="67" t="s">
        <v>70</v>
      </c>
      <c r="C15" s="97" t="s">
        <v>71</v>
      </c>
      <c r="D15" s="83" t="s">
        <v>72</v>
      </c>
      <c r="E15" s="83" t="s">
        <v>73</v>
      </c>
      <c r="F15" s="83" t="s">
        <v>74</v>
      </c>
      <c r="G15" s="83" t="s">
        <v>75</v>
      </c>
      <c r="H15" s="83" t="s">
        <v>76</v>
      </c>
      <c r="I15" s="83" t="s">
        <v>77</v>
      </c>
    </row>
    <row r="16" spans="1:9">
      <c r="B16" s="85" t="s">
        <v>78</v>
      </c>
      <c r="C16" s="42">
        <v>1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1</v>
      </c>
    </row>
    <row r="17" spans="2:9">
      <c r="B17" s="87" t="s">
        <v>79</v>
      </c>
      <c r="C17" s="48">
        <v>15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15</v>
      </c>
    </row>
    <row r="18" spans="2:9">
      <c r="B18" s="87" t="s">
        <v>80</v>
      </c>
      <c r="C18" s="48">
        <v>19</v>
      </c>
      <c r="D18" s="46">
        <v>8</v>
      </c>
      <c r="E18" s="46">
        <v>0</v>
      </c>
      <c r="F18" s="46">
        <v>0</v>
      </c>
      <c r="G18" s="46">
        <v>0</v>
      </c>
      <c r="H18" s="46">
        <v>0</v>
      </c>
      <c r="I18" s="46">
        <v>27</v>
      </c>
    </row>
    <row r="19" spans="2:9">
      <c r="B19" s="87" t="s">
        <v>81</v>
      </c>
      <c r="C19" s="48">
        <v>11</v>
      </c>
      <c r="D19" s="46">
        <v>11</v>
      </c>
      <c r="E19" s="46">
        <v>7</v>
      </c>
      <c r="F19" s="46">
        <v>4</v>
      </c>
      <c r="G19" s="46">
        <v>0</v>
      </c>
      <c r="H19" s="46">
        <v>0</v>
      </c>
      <c r="I19" s="46">
        <v>33</v>
      </c>
    </row>
    <row r="20" spans="2:9">
      <c r="B20" s="87" t="s">
        <v>82</v>
      </c>
      <c r="C20" s="48">
        <v>6</v>
      </c>
      <c r="D20" s="46">
        <v>4</v>
      </c>
      <c r="E20" s="46">
        <v>7</v>
      </c>
      <c r="F20" s="46">
        <v>7</v>
      </c>
      <c r="G20" s="46">
        <v>2</v>
      </c>
      <c r="H20" s="46">
        <v>0</v>
      </c>
      <c r="I20" s="46">
        <v>26</v>
      </c>
    </row>
    <row r="21" spans="2:9">
      <c r="B21" s="87" t="s">
        <v>83</v>
      </c>
      <c r="C21" s="48">
        <v>11</v>
      </c>
      <c r="D21" s="46">
        <v>10</v>
      </c>
      <c r="E21" s="46">
        <v>5</v>
      </c>
      <c r="F21" s="46">
        <v>10</v>
      </c>
      <c r="G21" s="46">
        <v>14</v>
      </c>
      <c r="H21" s="46">
        <v>8</v>
      </c>
      <c r="I21" s="46">
        <v>58</v>
      </c>
    </row>
    <row r="22" spans="2:9">
      <c r="B22" s="87" t="s">
        <v>84</v>
      </c>
      <c r="C22" s="48">
        <v>3</v>
      </c>
      <c r="D22" s="46">
        <v>3</v>
      </c>
      <c r="E22" s="46">
        <v>2</v>
      </c>
      <c r="F22" s="46">
        <v>3</v>
      </c>
      <c r="G22" s="46">
        <v>4</v>
      </c>
      <c r="H22" s="46">
        <v>2</v>
      </c>
      <c r="I22" s="46">
        <v>17</v>
      </c>
    </row>
    <row r="23" spans="2:9">
      <c r="B23" s="87" t="s">
        <v>85</v>
      </c>
      <c r="C23" s="48">
        <v>1</v>
      </c>
      <c r="D23" s="46">
        <v>1</v>
      </c>
      <c r="E23" s="46">
        <v>1</v>
      </c>
      <c r="F23" s="46">
        <v>1</v>
      </c>
      <c r="G23" s="46">
        <v>1</v>
      </c>
      <c r="H23" s="46">
        <v>0</v>
      </c>
      <c r="I23" s="46">
        <v>5</v>
      </c>
    </row>
    <row r="24" spans="2:9">
      <c r="B24" s="87" t="s">
        <v>86</v>
      </c>
      <c r="C24" s="48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</row>
    <row r="25" spans="2:9">
      <c r="B25" s="89" t="s">
        <v>87</v>
      </c>
      <c r="C25" s="54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</row>
    <row r="26" spans="2:9">
      <c r="B26" s="91" t="s">
        <v>88</v>
      </c>
      <c r="C26" s="98">
        <v>67</v>
      </c>
      <c r="D26" s="58">
        <v>37</v>
      </c>
      <c r="E26" s="58">
        <v>22</v>
      </c>
      <c r="F26" s="58">
        <v>25</v>
      </c>
      <c r="G26" s="58">
        <v>21</v>
      </c>
      <c r="H26" s="58">
        <v>10</v>
      </c>
      <c r="I26" s="58">
        <v>182</v>
      </c>
    </row>
    <row r="30" spans="2:9">
      <c r="B30" s="31" t="s">
        <v>89</v>
      </c>
    </row>
    <row r="32" spans="2:9">
      <c r="B32" s="31" t="s">
        <v>69</v>
      </c>
    </row>
    <row r="33" spans="2:9" ht="22.5">
      <c r="B33" s="67" t="s">
        <v>70</v>
      </c>
      <c r="C33" s="83" t="s">
        <v>71</v>
      </c>
      <c r="D33" s="83" t="s">
        <v>72</v>
      </c>
      <c r="E33" s="83" t="s">
        <v>73</v>
      </c>
      <c r="F33" s="83" t="s">
        <v>74</v>
      </c>
      <c r="G33" s="83" t="s">
        <v>75</v>
      </c>
      <c r="H33" s="83" t="s">
        <v>76</v>
      </c>
      <c r="I33" s="67" t="s">
        <v>96</v>
      </c>
    </row>
    <row r="34" spans="2:9">
      <c r="B34" s="85" t="s">
        <v>78</v>
      </c>
      <c r="C34" s="69">
        <v>88649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88649</v>
      </c>
    </row>
    <row r="35" spans="2:9">
      <c r="B35" s="87" t="s">
        <v>79</v>
      </c>
      <c r="C35" s="74">
        <v>92280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74">
        <v>92280</v>
      </c>
    </row>
    <row r="36" spans="2:9">
      <c r="B36" s="87" t="s">
        <v>80</v>
      </c>
      <c r="C36" s="74">
        <v>107473</v>
      </c>
      <c r="D36" s="74">
        <v>117012</v>
      </c>
      <c r="E36" s="46">
        <v>0</v>
      </c>
      <c r="F36" s="46">
        <v>0</v>
      </c>
      <c r="G36" s="46">
        <v>0</v>
      </c>
      <c r="H36" s="46">
        <v>0</v>
      </c>
      <c r="I36" s="74">
        <v>110299</v>
      </c>
    </row>
    <row r="37" spans="2:9">
      <c r="B37" s="87" t="s">
        <v>81</v>
      </c>
      <c r="C37" s="74">
        <v>111070</v>
      </c>
      <c r="D37" s="74">
        <v>121920</v>
      </c>
      <c r="E37" s="74">
        <v>126004</v>
      </c>
      <c r="F37" s="74">
        <v>130309</v>
      </c>
      <c r="G37" s="46">
        <v>0</v>
      </c>
      <c r="H37" s="46">
        <v>0</v>
      </c>
      <c r="I37" s="74">
        <v>120186</v>
      </c>
    </row>
    <row r="38" spans="2:9">
      <c r="B38" s="87" t="s">
        <v>82</v>
      </c>
      <c r="C38" s="74">
        <v>103110</v>
      </c>
      <c r="D38" s="74">
        <v>128591</v>
      </c>
      <c r="E38" s="74">
        <v>123061</v>
      </c>
      <c r="F38" s="74">
        <v>130710</v>
      </c>
      <c r="G38" s="74">
        <v>141049</v>
      </c>
      <c r="H38" s="46">
        <v>0</v>
      </c>
      <c r="I38" s="74">
        <v>122751</v>
      </c>
    </row>
    <row r="39" spans="2:9">
      <c r="B39" s="87" t="s">
        <v>83</v>
      </c>
      <c r="C39" s="74">
        <v>120539</v>
      </c>
      <c r="D39" s="74">
        <v>119662</v>
      </c>
      <c r="E39" s="74">
        <v>136512</v>
      </c>
      <c r="F39" s="74">
        <v>126972</v>
      </c>
      <c r="G39" s="74">
        <v>136442</v>
      </c>
      <c r="H39" s="74">
        <v>157941</v>
      </c>
      <c r="I39" s="74">
        <v>131871</v>
      </c>
    </row>
    <row r="40" spans="2:9">
      <c r="B40" s="87" t="s">
        <v>84</v>
      </c>
      <c r="C40" s="74">
        <v>116630</v>
      </c>
      <c r="D40" s="74">
        <v>136602</v>
      </c>
      <c r="E40" s="74">
        <v>140421</v>
      </c>
      <c r="F40" s="74">
        <v>133936</v>
      </c>
      <c r="G40" s="74">
        <v>184206</v>
      </c>
      <c r="H40" s="74">
        <v>151810</v>
      </c>
      <c r="I40" s="74">
        <v>146046</v>
      </c>
    </row>
    <row r="41" spans="2:9">
      <c r="B41" s="87" t="s">
        <v>85</v>
      </c>
      <c r="C41" s="74">
        <v>112825</v>
      </c>
      <c r="D41" s="74">
        <v>130836</v>
      </c>
      <c r="E41" s="74">
        <v>121854</v>
      </c>
      <c r="F41" s="74">
        <v>134783</v>
      </c>
      <c r="G41" s="74">
        <v>130518</v>
      </c>
      <c r="H41" s="46">
        <v>0</v>
      </c>
      <c r="I41" s="74">
        <v>126163</v>
      </c>
    </row>
    <row r="42" spans="2:9">
      <c r="B42" s="87" t="s">
        <v>86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</row>
    <row r="43" spans="2:9">
      <c r="B43" s="89" t="s">
        <v>87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</row>
    <row r="44" spans="2:9">
      <c r="B44" s="91" t="s">
        <v>91</v>
      </c>
      <c r="C44" s="80">
        <v>106625</v>
      </c>
      <c r="D44" s="80">
        <v>122401</v>
      </c>
      <c r="E44" s="80">
        <v>128578</v>
      </c>
      <c r="F44" s="80">
        <v>129701</v>
      </c>
      <c r="G44" s="80">
        <v>145696</v>
      </c>
      <c r="H44" s="80">
        <v>156715</v>
      </c>
      <c r="I44" s="80">
        <v>122916</v>
      </c>
    </row>
  </sheetData>
  <hyperlinks>
    <hyperlink ref="A1" location="TOC!A1" display="TOC" xr:uid="{8FC02783-5D7A-4535-8C41-A3E47EB89B07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9177-2138-41DF-8C11-14495EB1E57D}">
  <dimension ref="A1:I41"/>
  <sheetViews>
    <sheetView topLeftCell="A4" workbookViewId="0">
      <selection activeCell="C28" sqref="C28:H40"/>
    </sheetView>
  </sheetViews>
  <sheetFormatPr defaultRowHeight="15"/>
  <cols>
    <col min="2" max="9" width="14.5703125" customWidth="1"/>
  </cols>
  <sheetData>
    <row r="1" spans="1:9">
      <c r="A1" s="1" t="s">
        <v>0</v>
      </c>
    </row>
    <row r="2" spans="1:9">
      <c r="A2" t="s">
        <v>99</v>
      </c>
    </row>
    <row r="4" spans="1:9">
      <c r="B4" s="31" t="s">
        <v>100</v>
      </c>
    </row>
    <row r="6" spans="1:9" ht="35.25">
      <c r="B6" s="83" t="s">
        <v>70</v>
      </c>
      <c r="C6" s="83" t="s">
        <v>101</v>
      </c>
      <c r="D6" s="67" t="s">
        <v>102</v>
      </c>
      <c r="E6" s="83" t="s">
        <v>103</v>
      </c>
      <c r="F6" s="67" t="s">
        <v>104</v>
      </c>
      <c r="G6" s="83" t="s">
        <v>105</v>
      </c>
      <c r="H6" s="67" t="s">
        <v>106</v>
      </c>
      <c r="I6" s="83" t="s">
        <v>77</v>
      </c>
    </row>
    <row r="7" spans="1:9">
      <c r="B7" s="85" t="s">
        <v>107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2</v>
      </c>
      <c r="I7" s="39">
        <v>2</v>
      </c>
    </row>
    <row r="8" spans="1:9">
      <c r="B8" s="87" t="s">
        <v>80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3</v>
      </c>
      <c r="I8" s="45">
        <v>3</v>
      </c>
    </row>
    <row r="9" spans="1:9">
      <c r="B9" s="87" t="s">
        <v>81</v>
      </c>
      <c r="C9" s="46">
        <v>0</v>
      </c>
      <c r="D9" s="46">
        <v>0</v>
      </c>
      <c r="E9" s="46">
        <v>4</v>
      </c>
      <c r="F9" s="46">
        <v>0</v>
      </c>
      <c r="G9" s="46">
        <v>0</v>
      </c>
      <c r="H9" s="46">
        <v>5</v>
      </c>
      <c r="I9" s="45">
        <v>9</v>
      </c>
    </row>
    <row r="10" spans="1:9">
      <c r="B10" s="87" t="s">
        <v>82</v>
      </c>
      <c r="C10" s="46">
        <v>0</v>
      </c>
      <c r="D10" s="46">
        <v>0</v>
      </c>
      <c r="E10" s="46">
        <v>5</v>
      </c>
      <c r="F10" s="46">
        <v>0</v>
      </c>
      <c r="G10" s="46">
        <v>0</v>
      </c>
      <c r="H10" s="46">
        <v>4</v>
      </c>
      <c r="I10" s="45">
        <v>9</v>
      </c>
    </row>
    <row r="11" spans="1:9">
      <c r="B11" s="87" t="s">
        <v>83</v>
      </c>
      <c r="C11" s="46">
        <v>0</v>
      </c>
      <c r="D11" s="46">
        <v>6</v>
      </c>
      <c r="E11" s="46">
        <v>9</v>
      </c>
      <c r="F11" s="46">
        <v>0</v>
      </c>
      <c r="G11" s="46">
        <v>3</v>
      </c>
      <c r="H11" s="46">
        <v>6</v>
      </c>
      <c r="I11" s="45">
        <v>24</v>
      </c>
    </row>
    <row r="12" spans="1:9">
      <c r="B12" s="87" t="s">
        <v>84</v>
      </c>
      <c r="C12" s="46">
        <v>30</v>
      </c>
      <c r="D12" s="46">
        <v>1</v>
      </c>
      <c r="E12" s="46">
        <v>4</v>
      </c>
      <c r="F12" s="46">
        <v>1</v>
      </c>
      <c r="G12" s="46">
        <v>0</v>
      </c>
      <c r="H12" s="46">
        <v>10</v>
      </c>
      <c r="I12" s="45">
        <v>46</v>
      </c>
    </row>
    <row r="13" spans="1:9">
      <c r="B13" s="87" t="s">
        <v>85</v>
      </c>
      <c r="C13" s="46">
        <v>133</v>
      </c>
      <c r="D13" s="46">
        <v>8</v>
      </c>
      <c r="E13" s="46">
        <v>1</v>
      </c>
      <c r="F13" s="46">
        <v>2</v>
      </c>
      <c r="G13" s="46">
        <v>0</v>
      </c>
      <c r="H13" s="46">
        <v>9</v>
      </c>
      <c r="I13" s="45">
        <v>153</v>
      </c>
    </row>
    <row r="14" spans="1:9">
      <c r="B14" s="87" t="s">
        <v>86</v>
      </c>
      <c r="C14" s="46">
        <v>347</v>
      </c>
      <c r="D14" s="46">
        <v>14</v>
      </c>
      <c r="E14" s="46">
        <v>3</v>
      </c>
      <c r="F14" s="46">
        <v>7</v>
      </c>
      <c r="G14" s="46">
        <v>0</v>
      </c>
      <c r="H14" s="46">
        <v>21</v>
      </c>
      <c r="I14" s="45">
        <v>392</v>
      </c>
    </row>
    <row r="15" spans="1:9">
      <c r="B15" s="87" t="s">
        <v>108</v>
      </c>
      <c r="C15" s="46">
        <v>579</v>
      </c>
      <c r="D15" s="46">
        <v>11</v>
      </c>
      <c r="E15" s="46">
        <v>2</v>
      </c>
      <c r="F15" s="46">
        <v>3</v>
      </c>
      <c r="G15" s="46">
        <v>0</v>
      </c>
      <c r="H15" s="46">
        <v>63</v>
      </c>
      <c r="I15" s="45">
        <v>658</v>
      </c>
    </row>
    <row r="16" spans="1:9">
      <c r="B16" s="87" t="s">
        <v>109</v>
      </c>
      <c r="C16" s="46">
        <v>663</v>
      </c>
      <c r="D16" s="46">
        <v>19</v>
      </c>
      <c r="E16" s="46">
        <v>6</v>
      </c>
      <c r="F16" s="46">
        <v>3</v>
      </c>
      <c r="G16" s="46">
        <v>1</v>
      </c>
      <c r="H16" s="46">
        <v>87</v>
      </c>
      <c r="I16" s="45">
        <v>779</v>
      </c>
    </row>
    <row r="17" spans="2:9">
      <c r="B17" s="87" t="s">
        <v>110</v>
      </c>
      <c r="C17" s="46">
        <v>389</v>
      </c>
      <c r="D17" s="46">
        <v>4</v>
      </c>
      <c r="E17" s="46">
        <v>5</v>
      </c>
      <c r="F17" s="46">
        <v>2</v>
      </c>
      <c r="G17" s="46">
        <v>0</v>
      </c>
      <c r="H17" s="46">
        <v>76</v>
      </c>
      <c r="I17" s="45">
        <v>476</v>
      </c>
    </row>
    <row r="18" spans="2:9">
      <c r="B18" s="87" t="s">
        <v>111</v>
      </c>
      <c r="C18" s="46">
        <v>193</v>
      </c>
      <c r="D18" s="46">
        <v>8</v>
      </c>
      <c r="E18" s="46">
        <v>0</v>
      </c>
      <c r="F18" s="46">
        <v>2</v>
      </c>
      <c r="G18" s="46">
        <v>0</v>
      </c>
      <c r="H18" s="46">
        <v>53</v>
      </c>
      <c r="I18" s="45">
        <v>256</v>
      </c>
    </row>
    <row r="19" spans="2:9">
      <c r="B19" s="89" t="s">
        <v>112</v>
      </c>
      <c r="C19" s="53">
        <v>148</v>
      </c>
      <c r="D19" s="53">
        <v>2</v>
      </c>
      <c r="E19" s="53">
        <v>1</v>
      </c>
      <c r="F19" s="53">
        <v>4</v>
      </c>
      <c r="G19" s="53">
        <v>0</v>
      </c>
      <c r="H19" s="53">
        <v>71</v>
      </c>
      <c r="I19" s="52">
        <v>226</v>
      </c>
    </row>
    <row r="20" spans="2:9">
      <c r="B20" s="91" t="s">
        <v>88</v>
      </c>
      <c r="C20" s="93">
        <v>2482</v>
      </c>
      <c r="D20" s="58">
        <v>73</v>
      </c>
      <c r="E20" s="58">
        <v>40</v>
      </c>
      <c r="F20" s="58">
        <v>24</v>
      </c>
      <c r="G20" s="58">
        <v>4</v>
      </c>
      <c r="H20" s="58">
        <v>410</v>
      </c>
      <c r="I20" s="93">
        <v>3033</v>
      </c>
    </row>
    <row r="24" spans="2:9">
      <c r="B24" s="31" t="s">
        <v>113</v>
      </c>
    </row>
    <row r="25" spans="2:9">
      <c r="B25" s="31" t="s">
        <v>114</v>
      </c>
    </row>
    <row r="27" spans="2:9" ht="35.25">
      <c r="B27" s="83" t="s">
        <v>70</v>
      </c>
      <c r="C27" s="94" t="s">
        <v>115</v>
      </c>
      <c r="D27" s="67" t="s">
        <v>102</v>
      </c>
      <c r="E27" s="83" t="s">
        <v>103</v>
      </c>
      <c r="F27" s="67" t="s">
        <v>104</v>
      </c>
      <c r="G27" s="83" t="s">
        <v>105</v>
      </c>
      <c r="H27" s="67" t="s">
        <v>106</v>
      </c>
      <c r="I27" s="83" t="s">
        <v>91</v>
      </c>
    </row>
    <row r="28" spans="2:9">
      <c r="B28" s="85" t="s">
        <v>107</v>
      </c>
      <c r="C28" s="69">
        <v>0</v>
      </c>
      <c r="D28" s="69">
        <v>0</v>
      </c>
      <c r="E28" s="69">
        <v>0</v>
      </c>
      <c r="F28" s="69">
        <v>0</v>
      </c>
      <c r="G28" s="69">
        <v>0</v>
      </c>
      <c r="H28" s="69">
        <v>10333</v>
      </c>
      <c r="I28" s="69">
        <v>10333</v>
      </c>
    </row>
    <row r="29" spans="2:9">
      <c r="B29" s="87" t="s">
        <v>80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74">
        <v>20198</v>
      </c>
      <c r="I29" s="74">
        <v>20198</v>
      </c>
    </row>
    <row r="30" spans="2:9">
      <c r="B30" s="87" t="s">
        <v>81</v>
      </c>
      <c r="C30" s="46">
        <v>0</v>
      </c>
      <c r="D30" s="46">
        <v>0</v>
      </c>
      <c r="E30" s="46">
        <v>493</v>
      </c>
      <c r="F30" s="46">
        <v>0</v>
      </c>
      <c r="G30" s="46">
        <v>0</v>
      </c>
      <c r="H30" s="74">
        <v>35792</v>
      </c>
      <c r="I30" s="74">
        <v>20104</v>
      </c>
    </row>
    <row r="31" spans="2:9">
      <c r="B31" s="87" t="s">
        <v>82</v>
      </c>
      <c r="C31" s="46">
        <v>0</v>
      </c>
      <c r="D31" s="46">
        <v>0</v>
      </c>
      <c r="E31" s="46">
        <v>476</v>
      </c>
      <c r="F31" s="46">
        <v>0</v>
      </c>
      <c r="G31" s="46">
        <v>0</v>
      </c>
      <c r="H31" s="74">
        <v>33110</v>
      </c>
      <c r="I31" s="74">
        <v>14980</v>
      </c>
    </row>
    <row r="32" spans="2:9">
      <c r="B32" s="87" t="s">
        <v>83</v>
      </c>
      <c r="C32" s="46">
        <v>0</v>
      </c>
      <c r="D32" s="74">
        <v>12950</v>
      </c>
      <c r="E32" s="46">
        <v>243</v>
      </c>
      <c r="F32" s="46">
        <v>0</v>
      </c>
      <c r="G32" s="74">
        <v>1658</v>
      </c>
      <c r="H32" s="74">
        <v>33505</v>
      </c>
      <c r="I32" s="74">
        <v>11912</v>
      </c>
    </row>
    <row r="33" spans="2:9">
      <c r="B33" s="87" t="s">
        <v>84</v>
      </c>
      <c r="C33" s="74">
        <v>30401</v>
      </c>
      <c r="D33" s="74">
        <v>8814</v>
      </c>
      <c r="E33" s="46">
        <v>361</v>
      </c>
      <c r="F33" s="74">
        <v>23071</v>
      </c>
      <c r="G33" s="46">
        <v>0</v>
      </c>
      <c r="H33" s="74">
        <v>30873</v>
      </c>
      <c r="I33" s="74">
        <v>27263</v>
      </c>
    </row>
    <row r="34" spans="2:9">
      <c r="B34" s="87" t="s">
        <v>85</v>
      </c>
      <c r="C34" s="74">
        <v>37382</v>
      </c>
      <c r="D34" s="74">
        <v>16274</v>
      </c>
      <c r="E34" s="46">
        <v>40</v>
      </c>
      <c r="F34" s="74">
        <v>14200</v>
      </c>
      <c r="G34" s="46">
        <v>0</v>
      </c>
      <c r="H34" s="74">
        <v>32462</v>
      </c>
      <c r="I34" s="74">
        <v>35442</v>
      </c>
    </row>
    <row r="35" spans="2:9">
      <c r="B35" s="87" t="s">
        <v>86</v>
      </c>
      <c r="C35" s="74">
        <v>46727</v>
      </c>
      <c r="D35" s="74">
        <v>18245</v>
      </c>
      <c r="E35" s="74">
        <v>4900</v>
      </c>
      <c r="F35" s="74">
        <v>18312</v>
      </c>
      <c r="G35" s="46">
        <v>0</v>
      </c>
      <c r="H35" s="74">
        <v>34315</v>
      </c>
      <c r="I35" s="74">
        <v>44218</v>
      </c>
    </row>
    <row r="36" spans="2:9">
      <c r="B36" s="87" t="s">
        <v>108</v>
      </c>
      <c r="C36" s="74">
        <v>49087</v>
      </c>
      <c r="D36" s="74">
        <v>18877</v>
      </c>
      <c r="E36" s="46">
        <v>515</v>
      </c>
      <c r="F36" s="74">
        <v>18734</v>
      </c>
      <c r="G36" s="46">
        <v>0</v>
      </c>
      <c r="H36" s="74">
        <v>30773</v>
      </c>
      <c r="I36" s="74">
        <v>46542</v>
      </c>
    </row>
    <row r="37" spans="2:9">
      <c r="B37" s="87" t="s">
        <v>109</v>
      </c>
      <c r="C37" s="74">
        <v>48666</v>
      </c>
      <c r="D37" s="74">
        <v>18482</v>
      </c>
      <c r="E37" s="74">
        <v>3798</v>
      </c>
      <c r="F37" s="74">
        <v>35220</v>
      </c>
      <c r="G37" s="46">
        <v>797</v>
      </c>
      <c r="H37" s="74">
        <v>38482</v>
      </c>
      <c r="I37" s="74">
        <v>46333</v>
      </c>
    </row>
    <row r="38" spans="2:9">
      <c r="B38" s="87" t="s">
        <v>110</v>
      </c>
      <c r="C38" s="74">
        <v>42857</v>
      </c>
      <c r="D38" s="74">
        <v>17877</v>
      </c>
      <c r="E38" s="46">
        <v>592</v>
      </c>
      <c r="F38" s="74">
        <v>40033</v>
      </c>
      <c r="G38" s="46">
        <v>0</v>
      </c>
      <c r="H38" s="74">
        <v>38002</v>
      </c>
      <c r="I38" s="74">
        <v>41416</v>
      </c>
    </row>
    <row r="39" spans="2:9">
      <c r="B39" s="87" t="s">
        <v>111</v>
      </c>
      <c r="C39" s="74">
        <v>42371</v>
      </c>
      <c r="D39" s="74">
        <v>13049</v>
      </c>
      <c r="E39" s="46">
        <v>0</v>
      </c>
      <c r="F39" s="74">
        <v>13776</v>
      </c>
      <c r="G39" s="46">
        <v>0</v>
      </c>
      <c r="H39" s="74">
        <v>26444</v>
      </c>
      <c r="I39" s="74">
        <v>37934</v>
      </c>
    </row>
    <row r="40" spans="2:9">
      <c r="B40" s="89" t="s">
        <v>112</v>
      </c>
      <c r="C40" s="78">
        <v>31697</v>
      </c>
      <c r="D40" s="78">
        <v>19388</v>
      </c>
      <c r="E40" s="53">
        <v>642</v>
      </c>
      <c r="F40" s="78">
        <v>14268</v>
      </c>
      <c r="G40" s="53">
        <v>0</v>
      </c>
      <c r="H40" s="78">
        <v>23323</v>
      </c>
      <c r="I40" s="78">
        <v>28511</v>
      </c>
    </row>
    <row r="41" spans="2:9">
      <c r="B41" s="91" t="s">
        <v>88</v>
      </c>
      <c r="C41" s="80">
        <v>45256</v>
      </c>
      <c r="D41" s="80">
        <v>17063</v>
      </c>
      <c r="E41" s="80">
        <v>1254</v>
      </c>
      <c r="F41" s="80">
        <v>21092</v>
      </c>
      <c r="G41" s="80">
        <v>1443</v>
      </c>
      <c r="H41" s="80">
        <v>32067</v>
      </c>
      <c r="I41" s="80">
        <v>41965</v>
      </c>
    </row>
  </sheetData>
  <hyperlinks>
    <hyperlink ref="A1" location="TOC!A1" display="TOC" xr:uid="{A23BDCDF-CEC2-44B7-A02F-6F7DEF055052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F30C-4053-4AAE-B976-F47440571A0C}">
  <dimension ref="A1:I45"/>
  <sheetViews>
    <sheetView topLeftCell="A13" workbookViewId="0">
      <selection activeCell="C32" sqref="C32:H44"/>
    </sheetView>
  </sheetViews>
  <sheetFormatPr defaultRowHeight="15"/>
  <cols>
    <col min="2" max="9" width="14.85546875" customWidth="1"/>
  </cols>
  <sheetData>
    <row r="1" spans="1:9">
      <c r="A1" s="1" t="s">
        <v>0</v>
      </c>
    </row>
    <row r="2" spans="1:9">
      <c r="A2" t="s">
        <v>118</v>
      </c>
    </row>
    <row r="5" spans="1:9" ht="20.25">
      <c r="B5" s="95" t="s">
        <v>123</v>
      </c>
    </row>
    <row r="8" spans="1:9">
      <c r="B8" s="31" t="s">
        <v>100</v>
      </c>
    </row>
    <row r="10" spans="1:9" ht="35.25">
      <c r="B10" s="83" t="s">
        <v>70</v>
      </c>
      <c r="C10" s="83" t="s">
        <v>101</v>
      </c>
      <c r="D10" s="67" t="s">
        <v>102</v>
      </c>
      <c r="E10" s="83" t="s">
        <v>103</v>
      </c>
      <c r="F10" s="67" t="s">
        <v>104</v>
      </c>
      <c r="G10" s="83" t="s">
        <v>105</v>
      </c>
      <c r="H10" s="67" t="s">
        <v>106</v>
      </c>
      <c r="I10" s="83" t="s">
        <v>77</v>
      </c>
    </row>
    <row r="11" spans="1:9">
      <c r="B11" s="85" t="s">
        <v>107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39">
        <v>0</v>
      </c>
    </row>
    <row r="12" spans="1:9">
      <c r="B12" s="87" t="s">
        <v>80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5">
        <v>0</v>
      </c>
    </row>
    <row r="13" spans="1:9">
      <c r="B13" s="87" t="s">
        <v>81</v>
      </c>
      <c r="C13" s="46">
        <v>0</v>
      </c>
      <c r="D13" s="46">
        <v>0</v>
      </c>
      <c r="E13" s="46">
        <v>5</v>
      </c>
      <c r="F13" s="46">
        <v>0</v>
      </c>
      <c r="G13" s="46">
        <v>0</v>
      </c>
      <c r="H13" s="46">
        <v>0</v>
      </c>
      <c r="I13" s="45">
        <v>5</v>
      </c>
    </row>
    <row r="14" spans="1:9">
      <c r="B14" s="87" t="s">
        <v>82</v>
      </c>
      <c r="C14" s="46">
        <v>0</v>
      </c>
      <c r="D14" s="46">
        <v>0</v>
      </c>
      <c r="E14" s="46">
        <v>6</v>
      </c>
      <c r="F14" s="46">
        <v>0</v>
      </c>
      <c r="G14" s="46">
        <v>0</v>
      </c>
      <c r="H14" s="46">
        <v>0</v>
      </c>
      <c r="I14" s="45">
        <v>6</v>
      </c>
    </row>
    <row r="15" spans="1:9">
      <c r="B15" s="87" t="s">
        <v>83</v>
      </c>
      <c r="C15" s="46">
        <v>0</v>
      </c>
      <c r="D15" s="46">
        <v>0</v>
      </c>
      <c r="E15" s="46">
        <v>18</v>
      </c>
      <c r="F15" s="46">
        <v>0</v>
      </c>
      <c r="G15" s="46">
        <v>3</v>
      </c>
      <c r="H15" s="46">
        <v>0</v>
      </c>
      <c r="I15" s="45">
        <v>21</v>
      </c>
    </row>
    <row r="16" spans="1:9">
      <c r="B16" s="87" t="s">
        <v>84</v>
      </c>
      <c r="C16" s="46">
        <v>20</v>
      </c>
      <c r="D16" s="46">
        <v>0</v>
      </c>
      <c r="E16" s="46">
        <v>23</v>
      </c>
      <c r="F16" s="46">
        <v>0</v>
      </c>
      <c r="G16" s="46">
        <v>1</v>
      </c>
      <c r="H16" s="46">
        <v>1</v>
      </c>
      <c r="I16" s="45">
        <v>45</v>
      </c>
    </row>
    <row r="17" spans="2:9">
      <c r="B17" s="87" t="s">
        <v>85</v>
      </c>
      <c r="C17" s="46">
        <v>42</v>
      </c>
      <c r="D17" s="46">
        <v>0</v>
      </c>
      <c r="E17" s="46">
        <v>18</v>
      </c>
      <c r="F17" s="46">
        <v>0</v>
      </c>
      <c r="G17" s="46">
        <v>0</v>
      </c>
      <c r="H17" s="46">
        <v>1</v>
      </c>
      <c r="I17" s="45">
        <v>61</v>
      </c>
    </row>
    <row r="18" spans="2:9">
      <c r="B18" s="87" t="s">
        <v>86</v>
      </c>
      <c r="C18" s="46">
        <v>36</v>
      </c>
      <c r="D18" s="46">
        <v>1</v>
      </c>
      <c r="E18" s="46">
        <v>10</v>
      </c>
      <c r="F18" s="46">
        <v>0</v>
      </c>
      <c r="G18" s="46">
        <v>0</v>
      </c>
      <c r="H18" s="46">
        <v>0</v>
      </c>
      <c r="I18" s="45">
        <v>47</v>
      </c>
    </row>
    <row r="19" spans="2:9">
      <c r="B19" s="87" t="s">
        <v>108</v>
      </c>
      <c r="C19" s="46">
        <v>34</v>
      </c>
      <c r="D19" s="46">
        <v>0</v>
      </c>
      <c r="E19" s="46">
        <v>19</v>
      </c>
      <c r="F19" s="46">
        <v>0</v>
      </c>
      <c r="G19" s="46">
        <v>0</v>
      </c>
      <c r="H19" s="46">
        <v>3</v>
      </c>
      <c r="I19" s="45">
        <v>56</v>
      </c>
    </row>
    <row r="20" spans="2:9">
      <c r="B20" s="87" t="s">
        <v>109</v>
      </c>
      <c r="C20" s="46">
        <v>26</v>
      </c>
      <c r="D20" s="46">
        <v>0</v>
      </c>
      <c r="E20" s="46">
        <v>14</v>
      </c>
      <c r="F20" s="46">
        <v>0</v>
      </c>
      <c r="G20" s="46">
        <v>0</v>
      </c>
      <c r="H20" s="46">
        <v>7</v>
      </c>
      <c r="I20" s="45">
        <v>47</v>
      </c>
    </row>
    <row r="21" spans="2:9">
      <c r="B21" s="87" t="s">
        <v>110</v>
      </c>
      <c r="C21" s="46">
        <v>10</v>
      </c>
      <c r="D21" s="46">
        <v>0</v>
      </c>
      <c r="E21" s="46">
        <v>8</v>
      </c>
      <c r="F21" s="46">
        <v>0</v>
      </c>
      <c r="G21" s="46">
        <v>0</v>
      </c>
      <c r="H21" s="46">
        <v>6</v>
      </c>
      <c r="I21" s="45">
        <v>24</v>
      </c>
    </row>
    <row r="22" spans="2:9">
      <c r="B22" s="87" t="s">
        <v>111</v>
      </c>
      <c r="C22" s="46">
        <v>5</v>
      </c>
      <c r="D22" s="46">
        <v>0</v>
      </c>
      <c r="E22" s="46">
        <v>0</v>
      </c>
      <c r="F22" s="46">
        <v>0</v>
      </c>
      <c r="G22" s="46">
        <v>0</v>
      </c>
      <c r="H22" s="46">
        <v>2</v>
      </c>
      <c r="I22" s="45">
        <v>7</v>
      </c>
    </row>
    <row r="23" spans="2:9">
      <c r="B23" s="89" t="s">
        <v>112</v>
      </c>
      <c r="C23" s="53">
        <v>1</v>
      </c>
      <c r="D23" s="53">
        <v>0</v>
      </c>
      <c r="E23" s="53">
        <v>1</v>
      </c>
      <c r="F23" s="53">
        <v>0</v>
      </c>
      <c r="G23" s="53">
        <v>0</v>
      </c>
      <c r="H23" s="53">
        <v>3</v>
      </c>
      <c r="I23" s="52">
        <v>5</v>
      </c>
    </row>
    <row r="24" spans="2:9">
      <c r="B24" s="91" t="s">
        <v>88</v>
      </c>
      <c r="C24" s="58">
        <v>174</v>
      </c>
      <c r="D24" s="58">
        <v>1</v>
      </c>
      <c r="E24" s="58">
        <v>122</v>
      </c>
      <c r="F24" s="58">
        <v>0</v>
      </c>
      <c r="G24" s="58">
        <v>4</v>
      </c>
      <c r="H24" s="58">
        <v>23</v>
      </c>
      <c r="I24" s="58">
        <v>324</v>
      </c>
    </row>
    <row r="28" spans="2:9">
      <c r="B28" s="31" t="s">
        <v>113</v>
      </c>
    </row>
    <row r="29" spans="2:9">
      <c r="B29" s="31" t="s">
        <v>114</v>
      </c>
    </row>
    <row r="31" spans="2:9" ht="35.25">
      <c r="B31" s="83" t="s">
        <v>70</v>
      </c>
      <c r="C31" s="94" t="s">
        <v>115</v>
      </c>
      <c r="D31" s="67" t="s">
        <v>102</v>
      </c>
      <c r="E31" s="83" t="s">
        <v>103</v>
      </c>
      <c r="F31" s="67" t="s">
        <v>104</v>
      </c>
      <c r="G31" s="83" t="s">
        <v>105</v>
      </c>
      <c r="H31" s="67" t="s">
        <v>106</v>
      </c>
      <c r="I31" s="83" t="s">
        <v>91</v>
      </c>
    </row>
    <row r="32" spans="2:9">
      <c r="B32" s="85" t="s">
        <v>107</v>
      </c>
      <c r="C32" s="69">
        <v>0</v>
      </c>
      <c r="D32" s="69">
        <v>0</v>
      </c>
      <c r="E32" s="69">
        <v>0</v>
      </c>
      <c r="F32" s="69">
        <v>0</v>
      </c>
      <c r="G32" s="69">
        <v>0</v>
      </c>
      <c r="H32" s="69">
        <v>0</v>
      </c>
      <c r="I32" s="69">
        <v>0</v>
      </c>
    </row>
    <row r="33" spans="2:9">
      <c r="B33" s="87" t="s">
        <v>80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</row>
    <row r="34" spans="2:9">
      <c r="B34" s="87" t="s">
        <v>81</v>
      </c>
      <c r="C34" s="46">
        <v>0</v>
      </c>
      <c r="D34" s="46">
        <v>0</v>
      </c>
      <c r="E34" s="74">
        <v>42896</v>
      </c>
      <c r="F34" s="46">
        <v>0</v>
      </c>
      <c r="G34" s="46">
        <v>0</v>
      </c>
      <c r="H34" s="46">
        <v>0</v>
      </c>
      <c r="I34" s="74">
        <v>42896</v>
      </c>
    </row>
    <row r="35" spans="2:9">
      <c r="B35" s="87" t="s">
        <v>82</v>
      </c>
      <c r="C35" s="46">
        <v>0</v>
      </c>
      <c r="D35" s="46">
        <v>0</v>
      </c>
      <c r="E35" s="74">
        <v>51024</v>
      </c>
      <c r="F35" s="46">
        <v>0</v>
      </c>
      <c r="G35" s="46">
        <v>0</v>
      </c>
      <c r="H35" s="46">
        <v>0</v>
      </c>
      <c r="I35" s="74">
        <v>51024</v>
      </c>
    </row>
    <row r="36" spans="2:9">
      <c r="B36" s="87" t="s">
        <v>83</v>
      </c>
      <c r="C36" s="46">
        <v>0</v>
      </c>
      <c r="D36" s="46">
        <v>0</v>
      </c>
      <c r="E36" s="74">
        <v>46155</v>
      </c>
      <c r="F36" s="46">
        <v>0</v>
      </c>
      <c r="G36" s="74">
        <v>49163</v>
      </c>
      <c r="H36" s="46">
        <v>0</v>
      </c>
      <c r="I36" s="74">
        <v>46584</v>
      </c>
    </row>
    <row r="37" spans="2:9">
      <c r="B37" s="87" t="s">
        <v>84</v>
      </c>
      <c r="C37" s="74">
        <v>60774</v>
      </c>
      <c r="D37" s="46">
        <v>0</v>
      </c>
      <c r="E37" s="74">
        <v>53869</v>
      </c>
      <c r="F37" s="46">
        <v>0</v>
      </c>
      <c r="G37" s="74">
        <v>56000</v>
      </c>
      <c r="H37" s="46">
        <v>513</v>
      </c>
      <c r="I37" s="74">
        <v>55799</v>
      </c>
    </row>
    <row r="38" spans="2:9">
      <c r="B38" s="87" t="s">
        <v>85</v>
      </c>
      <c r="C38" s="74">
        <v>82880</v>
      </c>
      <c r="D38" s="46">
        <v>0</v>
      </c>
      <c r="E38" s="74">
        <v>59066</v>
      </c>
      <c r="F38" s="46">
        <v>0</v>
      </c>
      <c r="G38" s="46">
        <v>0</v>
      </c>
      <c r="H38" s="74">
        <v>22401</v>
      </c>
      <c r="I38" s="74">
        <v>74862</v>
      </c>
    </row>
    <row r="39" spans="2:9">
      <c r="B39" s="87" t="s">
        <v>86</v>
      </c>
      <c r="C39" s="74">
        <v>71034</v>
      </c>
      <c r="D39" s="46">
        <v>37</v>
      </c>
      <c r="E39" s="74">
        <v>92030</v>
      </c>
      <c r="F39" s="46">
        <v>0</v>
      </c>
      <c r="G39" s="46">
        <v>0</v>
      </c>
      <c r="H39" s="46">
        <v>0</v>
      </c>
      <c r="I39" s="74">
        <v>73991</v>
      </c>
    </row>
    <row r="40" spans="2:9">
      <c r="B40" s="87" t="s">
        <v>108</v>
      </c>
      <c r="C40" s="74">
        <v>57993</v>
      </c>
      <c r="D40" s="46">
        <v>0</v>
      </c>
      <c r="E40" s="74">
        <v>55188</v>
      </c>
      <c r="F40" s="46">
        <v>0</v>
      </c>
      <c r="G40" s="46">
        <v>0</v>
      </c>
      <c r="H40" s="74">
        <v>31504</v>
      </c>
      <c r="I40" s="74">
        <v>55622</v>
      </c>
    </row>
    <row r="41" spans="2:9">
      <c r="B41" s="87" t="s">
        <v>109</v>
      </c>
      <c r="C41" s="74">
        <v>54589</v>
      </c>
      <c r="D41" s="46">
        <v>0</v>
      </c>
      <c r="E41" s="74">
        <v>57047</v>
      </c>
      <c r="F41" s="46">
        <v>0</v>
      </c>
      <c r="G41" s="46">
        <v>0</v>
      </c>
      <c r="H41" s="74">
        <v>27515</v>
      </c>
      <c r="I41" s="74">
        <v>51289</v>
      </c>
    </row>
    <row r="42" spans="2:9">
      <c r="B42" s="87" t="s">
        <v>110</v>
      </c>
      <c r="C42" s="74">
        <v>30475</v>
      </c>
      <c r="D42" s="46">
        <v>0</v>
      </c>
      <c r="E42" s="74">
        <v>39840</v>
      </c>
      <c r="F42" s="46">
        <v>0</v>
      </c>
      <c r="G42" s="46">
        <v>0</v>
      </c>
      <c r="H42" s="74">
        <v>27401</v>
      </c>
      <c r="I42" s="74">
        <v>32828</v>
      </c>
    </row>
    <row r="43" spans="2:9">
      <c r="B43" s="87" t="s">
        <v>111</v>
      </c>
      <c r="C43" s="74">
        <v>34932</v>
      </c>
      <c r="D43" s="46">
        <v>0</v>
      </c>
      <c r="E43" s="46">
        <v>0</v>
      </c>
      <c r="F43" s="46">
        <v>0</v>
      </c>
      <c r="G43" s="46">
        <v>0</v>
      </c>
      <c r="H43" s="74">
        <v>22126</v>
      </c>
      <c r="I43" s="74">
        <v>31273</v>
      </c>
    </row>
    <row r="44" spans="2:9">
      <c r="B44" s="89" t="s">
        <v>112</v>
      </c>
      <c r="C44" s="78">
        <v>13219</v>
      </c>
      <c r="D44" s="53">
        <v>0</v>
      </c>
      <c r="E44" s="78">
        <v>13801</v>
      </c>
      <c r="F44" s="53">
        <v>0</v>
      </c>
      <c r="G44" s="53">
        <v>0</v>
      </c>
      <c r="H44" s="78">
        <v>15014</v>
      </c>
      <c r="I44" s="78">
        <v>14412</v>
      </c>
    </row>
    <row r="45" spans="2:9">
      <c r="B45" s="91" t="s">
        <v>88</v>
      </c>
      <c r="C45" s="80">
        <v>64008</v>
      </c>
      <c r="D45" s="80">
        <v>37</v>
      </c>
      <c r="E45" s="80">
        <v>55358</v>
      </c>
      <c r="F45" s="80">
        <v>0</v>
      </c>
      <c r="G45" s="80">
        <v>50872</v>
      </c>
      <c r="H45" s="80">
        <v>24510</v>
      </c>
      <c r="I45" s="80">
        <v>57587</v>
      </c>
    </row>
  </sheetData>
  <hyperlinks>
    <hyperlink ref="A1" location="TOC!A1" display="TOC" xr:uid="{9ED97338-FE39-4133-9332-51D8763CAADC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9594-27EB-4526-9630-E90279D00898}">
  <dimension ref="A1:J39"/>
  <sheetViews>
    <sheetView workbookViewId="0">
      <selection activeCell="A2" sqref="A2"/>
    </sheetView>
  </sheetViews>
  <sheetFormatPr defaultRowHeight="15"/>
  <cols>
    <col min="10" max="10" width="15.140625" customWidth="1"/>
  </cols>
  <sheetData>
    <row r="1" spans="1:10">
      <c r="A1" s="1" t="s">
        <v>0</v>
      </c>
    </row>
    <row r="2" spans="1:10">
      <c r="A2" t="s">
        <v>98</v>
      </c>
    </row>
    <row r="4" spans="1:10" ht="20.25">
      <c r="B4" s="81" t="s">
        <v>94</v>
      </c>
    </row>
    <row r="7" spans="1:10">
      <c r="B7" s="31" t="s">
        <v>95</v>
      </c>
    </row>
    <row r="9" spans="1:10">
      <c r="B9" s="31" t="s">
        <v>69</v>
      </c>
    </row>
    <row r="10" spans="1:10" ht="22.5">
      <c r="B10" s="67" t="s">
        <v>70</v>
      </c>
      <c r="C10" s="82" t="s">
        <v>71</v>
      </c>
      <c r="D10" s="83" t="s">
        <v>72</v>
      </c>
      <c r="E10" s="83" t="s">
        <v>73</v>
      </c>
      <c r="F10" s="83" t="s">
        <v>74</v>
      </c>
      <c r="G10" s="83" t="s">
        <v>75</v>
      </c>
      <c r="H10" s="84" t="s">
        <v>76</v>
      </c>
      <c r="I10" s="83" t="s">
        <v>77</v>
      </c>
      <c r="J10" s="67" t="s">
        <v>96</v>
      </c>
    </row>
    <row r="11" spans="1:10">
      <c r="B11" s="85" t="s">
        <v>78</v>
      </c>
      <c r="C11" s="39">
        <v>2</v>
      </c>
      <c r="D11" s="40">
        <v>0</v>
      </c>
      <c r="E11" s="40">
        <v>0</v>
      </c>
      <c r="F11" s="40">
        <v>0</v>
      </c>
      <c r="G11" s="39">
        <v>0</v>
      </c>
      <c r="H11" s="86">
        <v>0</v>
      </c>
      <c r="I11" s="40">
        <v>2</v>
      </c>
      <c r="J11" s="69">
        <v>44375</v>
      </c>
    </row>
    <row r="12" spans="1:10">
      <c r="B12" s="87" t="s">
        <v>79</v>
      </c>
      <c r="C12" s="45">
        <v>31</v>
      </c>
      <c r="D12" s="46">
        <v>0</v>
      </c>
      <c r="E12" s="46">
        <v>0</v>
      </c>
      <c r="F12" s="46">
        <v>0</v>
      </c>
      <c r="G12" s="45">
        <v>0</v>
      </c>
      <c r="H12" s="88">
        <v>0</v>
      </c>
      <c r="I12" s="46">
        <v>31</v>
      </c>
      <c r="J12" s="74">
        <v>31306</v>
      </c>
    </row>
    <row r="13" spans="1:10">
      <c r="B13" s="87" t="s">
        <v>80</v>
      </c>
      <c r="C13" s="45">
        <v>61</v>
      </c>
      <c r="D13" s="46">
        <v>2</v>
      </c>
      <c r="E13" s="46">
        <v>1</v>
      </c>
      <c r="F13" s="46">
        <v>0</v>
      </c>
      <c r="G13" s="45">
        <v>0</v>
      </c>
      <c r="H13" s="88">
        <v>0</v>
      </c>
      <c r="I13" s="46">
        <v>64</v>
      </c>
      <c r="J13" s="74">
        <v>34939</v>
      </c>
    </row>
    <row r="14" spans="1:10">
      <c r="B14" s="87" t="s">
        <v>81</v>
      </c>
      <c r="C14" s="45">
        <v>96</v>
      </c>
      <c r="D14" s="46">
        <v>3</v>
      </c>
      <c r="E14" s="46">
        <v>0</v>
      </c>
      <c r="F14" s="46">
        <v>0</v>
      </c>
      <c r="G14" s="45">
        <v>0</v>
      </c>
      <c r="H14" s="88">
        <v>0</v>
      </c>
      <c r="I14" s="46">
        <v>99</v>
      </c>
      <c r="J14" s="74">
        <v>45812</v>
      </c>
    </row>
    <row r="15" spans="1:10">
      <c r="B15" s="87" t="s">
        <v>82</v>
      </c>
      <c r="C15" s="45">
        <v>89</v>
      </c>
      <c r="D15" s="46">
        <v>4</v>
      </c>
      <c r="E15" s="46">
        <v>0</v>
      </c>
      <c r="F15" s="46">
        <v>2</v>
      </c>
      <c r="G15" s="45">
        <v>0</v>
      </c>
      <c r="H15" s="88">
        <v>0</v>
      </c>
      <c r="I15" s="46">
        <v>95</v>
      </c>
      <c r="J15" s="74">
        <v>51893</v>
      </c>
    </row>
    <row r="16" spans="1:10">
      <c r="B16" s="87" t="s">
        <v>83</v>
      </c>
      <c r="C16" s="45">
        <v>71</v>
      </c>
      <c r="D16" s="46">
        <v>5</v>
      </c>
      <c r="E16" s="46">
        <v>0</v>
      </c>
      <c r="F16" s="46">
        <v>2</v>
      </c>
      <c r="G16" s="45">
        <v>0</v>
      </c>
      <c r="H16" s="88">
        <v>1</v>
      </c>
      <c r="I16" s="46">
        <v>79</v>
      </c>
      <c r="J16" s="74">
        <v>65300</v>
      </c>
    </row>
    <row r="17" spans="2:10">
      <c r="B17" s="87" t="s">
        <v>84</v>
      </c>
      <c r="C17" s="45">
        <v>69</v>
      </c>
      <c r="D17" s="46">
        <v>5</v>
      </c>
      <c r="E17" s="46">
        <v>3</v>
      </c>
      <c r="F17" s="46">
        <v>1</v>
      </c>
      <c r="G17" s="45">
        <v>2</v>
      </c>
      <c r="H17" s="88">
        <v>1</v>
      </c>
      <c r="I17" s="46">
        <v>81</v>
      </c>
      <c r="J17" s="74">
        <v>59734</v>
      </c>
    </row>
    <row r="18" spans="2:10">
      <c r="B18" s="87" t="s">
        <v>85</v>
      </c>
      <c r="C18" s="45">
        <v>54</v>
      </c>
      <c r="D18" s="46">
        <v>1</v>
      </c>
      <c r="E18" s="46">
        <v>0</v>
      </c>
      <c r="F18" s="46">
        <v>0</v>
      </c>
      <c r="G18" s="45">
        <v>1</v>
      </c>
      <c r="H18" s="88">
        <v>0</v>
      </c>
      <c r="I18" s="46">
        <v>56</v>
      </c>
      <c r="J18" s="74">
        <v>42004</v>
      </c>
    </row>
    <row r="19" spans="2:10">
      <c r="B19" s="87" t="s">
        <v>86</v>
      </c>
      <c r="C19" s="45">
        <v>38</v>
      </c>
      <c r="D19" s="46">
        <v>2</v>
      </c>
      <c r="E19" s="46">
        <v>0</v>
      </c>
      <c r="F19" s="46">
        <v>1</v>
      </c>
      <c r="G19" s="45">
        <v>0</v>
      </c>
      <c r="H19" s="88">
        <v>0</v>
      </c>
      <c r="I19" s="46">
        <v>41</v>
      </c>
      <c r="J19" s="74">
        <v>40242</v>
      </c>
    </row>
    <row r="20" spans="2:10" ht="22.5">
      <c r="B20" s="89" t="s">
        <v>87</v>
      </c>
      <c r="C20" s="52">
        <v>15</v>
      </c>
      <c r="D20" s="53">
        <v>9</v>
      </c>
      <c r="E20" s="53">
        <v>3</v>
      </c>
      <c r="F20" s="53">
        <v>0</v>
      </c>
      <c r="G20" s="52">
        <v>0</v>
      </c>
      <c r="H20" s="90">
        <v>0</v>
      </c>
      <c r="I20" s="53">
        <v>27</v>
      </c>
      <c r="J20" s="78">
        <v>96241</v>
      </c>
    </row>
    <row r="21" spans="2:10">
      <c r="B21" s="91" t="s">
        <v>88</v>
      </c>
      <c r="C21" s="59">
        <v>526</v>
      </c>
      <c r="D21" s="58">
        <v>31</v>
      </c>
      <c r="E21" s="58">
        <v>7</v>
      </c>
      <c r="F21" s="58">
        <v>6</v>
      </c>
      <c r="G21" s="59">
        <v>3</v>
      </c>
      <c r="H21" s="92">
        <v>2</v>
      </c>
      <c r="I21" s="58">
        <v>575</v>
      </c>
      <c r="J21" s="80">
        <v>51058</v>
      </c>
    </row>
    <row r="25" spans="2:10">
      <c r="B25" s="31" t="s">
        <v>97</v>
      </c>
    </row>
    <row r="27" spans="2:10">
      <c r="B27" s="31" t="s">
        <v>69</v>
      </c>
    </row>
    <row r="28" spans="2:10" ht="22.5">
      <c r="B28" s="67" t="s">
        <v>70</v>
      </c>
      <c r="C28" s="82" t="s">
        <v>71</v>
      </c>
      <c r="D28" s="83" t="s">
        <v>72</v>
      </c>
      <c r="E28" s="83" t="s">
        <v>73</v>
      </c>
      <c r="F28" s="83" t="s">
        <v>74</v>
      </c>
      <c r="G28" s="83" t="s">
        <v>75</v>
      </c>
      <c r="H28" s="84" t="s">
        <v>76</v>
      </c>
      <c r="I28" s="83" t="s">
        <v>77</v>
      </c>
      <c r="J28" s="67" t="s">
        <v>96</v>
      </c>
    </row>
    <row r="29" spans="2:10">
      <c r="B29" s="85" t="s">
        <v>78</v>
      </c>
      <c r="C29" s="39">
        <v>2</v>
      </c>
      <c r="D29" s="40">
        <v>0</v>
      </c>
      <c r="E29" s="40">
        <v>0</v>
      </c>
      <c r="F29" s="40">
        <v>0</v>
      </c>
      <c r="G29" s="40">
        <v>0</v>
      </c>
      <c r="H29" s="86">
        <v>0</v>
      </c>
      <c r="I29" s="40">
        <v>2</v>
      </c>
      <c r="J29" s="69">
        <v>55099</v>
      </c>
    </row>
    <row r="30" spans="2:10">
      <c r="B30" s="87" t="s">
        <v>79</v>
      </c>
      <c r="C30" s="45">
        <v>30</v>
      </c>
      <c r="D30" s="46">
        <v>0</v>
      </c>
      <c r="E30" s="46">
        <v>0</v>
      </c>
      <c r="F30" s="46">
        <v>0</v>
      </c>
      <c r="G30" s="46">
        <v>0</v>
      </c>
      <c r="H30" s="88">
        <v>0</v>
      </c>
      <c r="I30" s="46">
        <v>30</v>
      </c>
      <c r="J30" s="74">
        <v>65613</v>
      </c>
    </row>
    <row r="31" spans="2:10">
      <c r="B31" s="87" t="s">
        <v>80</v>
      </c>
      <c r="C31" s="45">
        <v>47</v>
      </c>
      <c r="D31" s="46">
        <v>5</v>
      </c>
      <c r="E31" s="46">
        <v>1</v>
      </c>
      <c r="F31" s="46">
        <v>0</v>
      </c>
      <c r="G31" s="46">
        <v>0</v>
      </c>
      <c r="H31" s="88">
        <v>0</v>
      </c>
      <c r="I31" s="46">
        <v>53</v>
      </c>
      <c r="J31" s="74">
        <v>72666</v>
      </c>
    </row>
    <row r="32" spans="2:10">
      <c r="B32" s="87" t="s">
        <v>81</v>
      </c>
      <c r="C32" s="45">
        <v>54</v>
      </c>
      <c r="D32" s="46">
        <v>9</v>
      </c>
      <c r="E32" s="46">
        <v>1</v>
      </c>
      <c r="F32" s="46">
        <v>0</v>
      </c>
      <c r="G32" s="46">
        <v>0</v>
      </c>
      <c r="H32" s="88">
        <v>0</v>
      </c>
      <c r="I32" s="46">
        <v>64</v>
      </c>
      <c r="J32" s="74">
        <v>75464</v>
      </c>
    </row>
    <row r="33" spans="2:10">
      <c r="B33" s="87" t="s">
        <v>82</v>
      </c>
      <c r="C33" s="45">
        <v>59</v>
      </c>
      <c r="D33" s="46">
        <v>10</v>
      </c>
      <c r="E33" s="46">
        <v>1</v>
      </c>
      <c r="F33" s="46">
        <v>1</v>
      </c>
      <c r="G33" s="46">
        <v>0</v>
      </c>
      <c r="H33" s="88">
        <v>0</v>
      </c>
      <c r="I33" s="46">
        <v>71</v>
      </c>
      <c r="J33" s="74">
        <v>71388</v>
      </c>
    </row>
    <row r="34" spans="2:10">
      <c r="B34" s="87" t="s">
        <v>83</v>
      </c>
      <c r="C34" s="45">
        <v>69</v>
      </c>
      <c r="D34" s="46">
        <v>7</v>
      </c>
      <c r="E34" s="46">
        <v>3</v>
      </c>
      <c r="F34" s="46">
        <v>3</v>
      </c>
      <c r="G34" s="46">
        <v>2</v>
      </c>
      <c r="H34" s="88">
        <v>2</v>
      </c>
      <c r="I34" s="46">
        <v>86</v>
      </c>
      <c r="J34" s="74">
        <v>69649</v>
      </c>
    </row>
    <row r="35" spans="2:10">
      <c r="B35" s="87" t="s">
        <v>84</v>
      </c>
      <c r="C35" s="45">
        <v>91</v>
      </c>
      <c r="D35" s="46">
        <v>14</v>
      </c>
      <c r="E35" s="46">
        <v>8</v>
      </c>
      <c r="F35" s="46">
        <v>4</v>
      </c>
      <c r="G35" s="46">
        <v>2</v>
      </c>
      <c r="H35" s="88">
        <v>2</v>
      </c>
      <c r="I35" s="46">
        <v>121</v>
      </c>
      <c r="J35" s="74">
        <v>59287</v>
      </c>
    </row>
    <row r="36" spans="2:10">
      <c r="B36" s="87" t="s">
        <v>85</v>
      </c>
      <c r="C36" s="45">
        <v>101</v>
      </c>
      <c r="D36" s="46">
        <v>16</v>
      </c>
      <c r="E36" s="46">
        <v>6</v>
      </c>
      <c r="F36" s="46">
        <v>7</v>
      </c>
      <c r="G36" s="46">
        <v>3</v>
      </c>
      <c r="H36" s="88">
        <v>2</v>
      </c>
      <c r="I36" s="46">
        <v>135</v>
      </c>
      <c r="J36" s="74">
        <v>58755</v>
      </c>
    </row>
    <row r="37" spans="2:10">
      <c r="B37" s="87" t="s">
        <v>86</v>
      </c>
      <c r="C37" s="45">
        <v>58</v>
      </c>
      <c r="D37" s="46">
        <v>14</v>
      </c>
      <c r="E37" s="46">
        <v>2</v>
      </c>
      <c r="F37" s="46">
        <v>2</v>
      </c>
      <c r="G37" s="46">
        <v>1</v>
      </c>
      <c r="H37" s="88">
        <v>1</v>
      </c>
      <c r="I37" s="46">
        <v>78</v>
      </c>
      <c r="J37" s="74">
        <v>53223</v>
      </c>
    </row>
    <row r="38" spans="2:10" ht="22.5">
      <c r="B38" s="89" t="s">
        <v>87</v>
      </c>
      <c r="C38" s="52">
        <v>51</v>
      </c>
      <c r="D38" s="53">
        <v>5</v>
      </c>
      <c r="E38" s="53">
        <v>3</v>
      </c>
      <c r="F38" s="53">
        <v>1</v>
      </c>
      <c r="G38" s="53">
        <v>1</v>
      </c>
      <c r="H38" s="90">
        <v>1</v>
      </c>
      <c r="I38" s="53">
        <v>62</v>
      </c>
      <c r="J38" s="78">
        <v>55394</v>
      </c>
    </row>
    <row r="39" spans="2:10">
      <c r="B39" s="91" t="s">
        <v>88</v>
      </c>
      <c r="C39" s="59">
        <v>562</v>
      </c>
      <c r="D39" s="58">
        <v>80</v>
      </c>
      <c r="E39" s="58">
        <v>25</v>
      </c>
      <c r="F39" s="58">
        <v>18</v>
      </c>
      <c r="G39" s="58">
        <v>9</v>
      </c>
      <c r="H39" s="92">
        <v>8</v>
      </c>
      <c r="I39" s="58">
        <v>702</v>
      </c>
      <c r="J39" s="80">
        <v>63404</v>
      </c>
    </row>
  </sheetData>
  <hyperlinks>
    <hyperlink ref="A1" location="TOC!A1" display="TOC" xr:uid="{07D5E136-440A-4EDF-A2F3-62AE568B3DD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actives_misc</vt:lpstr>
      <vt:lpstr>actives_sfty</vt:lpstr>
      <vt:lpstr>retirees_misc</vt:lpstr>
      <vt:lpstr>retirees_sfty</vt:lpstr>
      <vt:lpstr>actives_misc_raw</vt:lpstr>
      <vt:lpstr>actives_sfty_raw</vt:lpstr>
      <vt:lpstr>Retirees_misc_raw</vt:lpstr>
      <vt:lpstr>Retirees_sfty_raw</vt:lpstr>
      <vt:lpstr>terminated_misc_raw</vt:lpstr>
      <vt:lpstr>terminated_sfty_raw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2021-09-14T13:52:43Z</dcterms:modified>
</cp:coreProperties>
</file>