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2656BF1-9A0C-4D0B-A6BB-65BBD71981BE}" xr6:coauthVersionLast="47" xr6:coauthVersionMax="47" xr10:uidLastSave="{00000000-0000-0000-0000-000000000000}"/>
  <bookViews>
    <workbookView xWindow="-23580" yWindow="2730" windowWidth="21600" windowHeight="12735" tabRatio="524" xr2:uid="{00000000-000D-0000-FFFF-FFFF00000000}"/>
  </bookViews>
  <sheets>
    <sheet name="params_sim" sheetId="22" r:id="rId1"/>
    <sheet name="params_val" sheetId="27" r:id="rId2"/>
    <sheet name="GlobalParams" sheetId="3" r:id="rId3"/>
    <sheet name="returns" sheetId="2" r:id="rId4"/>
    <sheet name="SimsAnalysis" sheetId="31" r:id="rId5"/>
    <sheet name="targeVals_raw" sheetId="23" r:id="rId6"/>
    <sheet name="Note1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23" l="1"/>
  <c r="C26" i="23"/>
  <c r="D26" i="23"/>
  <c r="F26" i="23"/>
  <c r="G26" i="23"/>
  <c r="H26" i="23"/>
  <c r="I26" i="23"/>
  <c r="K26" i="23"/>
  <c r="B26" i="23"/>
  <c r="K40" i="23" l="1"/>
  <c r="K39" i="23"/>
  <c r="K38" i="23"/>
  <c r="K37" i="23"/>
  <c r="K36" i="23"/>
  <c r="K33" i="23"/>
  <c r="K30" i="23"/>
  <c r="K31" i="23"/>
  <c r="K32" i="23"/>
  <c r="K29" i="23"/>
  <c r="K23" i="23"/>
  <c r="K24" i="23"/>
  <c r="K25" i="23"/>
  <c r="K22" i="23"/>
  <c r="K19" i="23"/>
  <c r="K16" i="23"/>
  <c r="K17" i="23"/>
  <c r="K18" i="23"/>
  <c r="K15" i="23"/>
  <c r="K12" i="23"/>
  <c r="K11" i="23"/>
  <c r="K6" i="23"/>
  <c r="K7" i="23"/>
  <c r="K8" i="23"/>
  <c r="K9" i="23"/>
  <c r="K5" i="23"/>
  <c r="I5" i="23"/>
  <c r="I6" i="23"/>
  <c r="I36" i="23" l="1"/>
  <c r="I37" i="23"/>
  <c r="I38" i="23"/>
  <c r="I39" i="23"/>
  <c r="I40" i="23"/>
  <c r="I33" i="23"/>
  <c r="I30" i="23"/>
  <c r="I31" i="23"/>
  <c r="I32" i="23"/>
  <c r="I29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6" i="23"/>
  <c r="H37" i="23"/>
  <c r="H38" i="23"/>
  <c r="H39" i="23"/>
  <c r="H40" i="23"/>
  <c r="H19" i="23"/>
  <c r="G36" i="23"/>
  <c r="G37" i="23"/>
  <c r="G38" i="23"/>
  <c r="G39" i="23"/>
  <c r="G40" i="23"/>
  <c r="G19" i="23"/>
  <c r="F40" i="23"/>
  <c r="F39" i="23"/>
  <c r="F38" i="23"/>
  <c r="F37" i="23"/>
  <c r="F36" i="23"/>
  <c r="F19" i="23"/>
  <c r="F10" i="2" l="1"/>
  <c r="E10" i="2" s="1"/>
  <c r="F3" i="2"/>
  <c r="E3" i="2" s="1"/>
  <c r="C40" i="23" l="1"/>
  <c r="D40" i="23"/>
  <c r="B40" i="23"/>
  <c r="D36" i="23"/>
  <c r="D37" i="23"/>
  <c r="D38" i="23"/>
  <c r="D39" i="23"/>
  <c r="C36" i="23"/>
  <c r="C37" i="23"/>
  <c r="C38" i="23"/>
  <c r="C39" i="23"/>
  <c r="B37" i="23"/>
  <c r="B38" i="23"/>
  <c r="B39" i="23"/>
  <c r="B36" i="23"/>
  <c r="D33" i="23"/>
  <c r="D30" i="23"/>
  <c r="D31" i="23"/>
  <c r="D32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tc={1E17415D-3C00-4D50-B13B-6BE374701D46}</author>
    <author>tc={CAF507CB-F634-4E84-8E7F-17CD8E2A0EDC}</author>
    <author>tc={8515E407-C037-4E97-A4C6-62FC0108B1A6}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H4" authorId="1" shapeId="0" xr:uid="{1E17415D-3C00-4D50-B13B-6BE374701D46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tab "Note1" for explanations of the combinations of parameters "use_baselineUAAL" and "newBasisPolicyChg"</t>
      </text>
    </comment>
    <comment ref="N4" authorId="2" shapeId="0" xr:uid="{CAF507CB-F634-4E84-8E7F-17CD8E2A0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S4" authorId="3" shapeId="0" xr:uid="{8515E407-C037-4E97-A4C6-62FC0108B1A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 A: The esclator is calibrated from 2.75% to 3.5% to match the 2018 SC</t>
      </text>
    </comment>
    <comment ref="W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G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tc={6BDCD84A-4C3D-403D-98A0-9875F32B2E9E}</author>
    <author>tc={F5769092-1632-411C-A719-C700B72F16AC}</author>
  </authors>
  <commentList>
    <comment ref="D4" authorId="0" shapeId="0" xr:uid="{237F3C91-A00E-4CD6-BA61-109676D4BB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6BDCD84A-4C3D-403D-98A0-9875F32B2E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F5769092-1632-411C-A719-C700B72F16AC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sharedStrings.xml><?xml version="1.0" encoding="utf-8"?>
<sst xmlns="http://schemas.openxmlformats.org/spreadsheetml/2006/main" count="1354" uniqueCount="335">
  <si>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</si>
  <si>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</si>
  <si>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</si>
  <si>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</si>
  <si>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</si>
  <si>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</si>
  <si>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</si>
  <si>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</si>
  <si>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</si>
  <si>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</si>
  <si>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</si>
  <si>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</si>
  <si>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</si>
  <si>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</si>
  <si>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</si>
  <si>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</si>
  <si>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</si>
  <si>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</si>
  <si>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</si>
  <si>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</si>
  <si>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</si>
  <si>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</si>
  <si>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</si>
  <si>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</si>
  <si>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</si>
  <si>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</si>
  <si>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</si>
  <si>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</si>
  <si>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</si>
  <si>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</si>
  <si>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</si>
  <si>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</si>
  <si>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</si>
  <si>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</si>
  <si>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</si>
  <si>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</si>
  <si>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</si>
  <si>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</si>
  <si>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</si>
  <si>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</si>
  <si>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</si>
  <si>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</si>
  <si>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</si>
  <si>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</si>
  <si>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</si>
  <si>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</si>
  <si>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</si>
  <si>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</si>
  <si>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</si>
  <si>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</si>
  <si>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</si>
  <si>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</si>
  <si>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</si>
  <si>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</si>
  <si>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</si>
  <si>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Initial Funding</t>
  </si>
  <si>
    <t>init_MA_type</t>
  </si>
  <si>
    <t>init_AA_type</t>
  </si>
  <si>
    <t>estInitTerm</t>
  </si>
  <si>
    <t>Model Assumptions</t>
  </si>
  <si>
    <t>startingSalgrowth</t>
  </si>
  <si>
    <t>2020-2021</t>
  </si>
  <si>
    <t>2021-2022</t>
  </si>
  <si>
    <t>2022-2023</t>
  </si>
  <si>
    <t>2023-2024</t>
  </si>
  <si>
    <t>corridor</t>
  </si>
  <si>
    <t>EAN.CP</t>
  </si>
  <si>
    <t>Tiers</t>
  </si>
  <si>
    <t>singleTier</t>
  </si>
  <si>
    <t>Total</t>
  </si>
  <si>
    <t>new_entrants</t>
  </si>
  <si>
    <t>Demographics</t>
  </si>
  <si>
    <t>tier_mode</t>
  </si>
  <si>
    <t>val_name</t>
  </si>
  <si>
    <t>tier_include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</si>
  <si>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</si>
  <si>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</si>
  <si>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</si>
  <si>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</si>
  <si>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</si>
  <si>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</si>
  <si>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</si>
  <si>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</si>
  <si>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</si>
  <si>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</si>
  <si>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</si>
  <si>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</si>
  <si>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</si>
  <si>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</si>
  <si>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</si>
  <si>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</si>
  <si>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</si>
  <si>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</si>
  <si>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</si>
  <si>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</si>
  <si>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</si>
  <si>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</si>
  <si>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</si>
  <si>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</si>
  <si>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</si>
  <si>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</si>
  <si>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discount rate</t>
  </si>
  <si>
    <t>seed</t>
  </si>
  <si>
    <t>bfactor_reduction</t>
  </si>
  <si>
    <t>year_reduction</t>
  </si>
  <si>
    <t>2019-2020</t>
  </si>
  <si>
    <t>2021-2049</t>
  </si>
  <si>
    <t>RS_shock</t>
  </si>
  <si>
    <t>internal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</si>
  <si>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</si>
  <si>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</si>
  <si>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</si>
  <si>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</si>
  <si>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</si>
  <si>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</si>
  <si>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</si>
  <si>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</si>
  <si>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</si>
  <si>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</si>
  <si>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</si>
  <si>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</si>
  <si>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</si>
  <si>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</si>
  <si>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</si>
  <si>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</si>
  <si>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immediate cost reduction</t>
  </si>
  <si>
    <t>use_baselineMA</t>
  </si>
  <si>
    <t>cola_assumed_override</t>
  </si>
  <si>
    <t>combine the two "lowERC" runs</t>
  </si>
  <si>
    <t>combine the two "highERC" runs</t>
  </si>
  <si>
    <t>safety</t>
  </si>
  <si>
    <t>COLA suspension</t>
  </si>
  <si>
    <t>lower cola assumption, high UAAL</t>
  </si>
  <si>
    <t>Keep high contributions( high UAAL)</t>
  </si>
  <si>
    <t>Calibration</t>
  </si>
  <si>
    <t>Initial terminated members</t>
  </si>
  <si>
    <t>Values on June 30, 2018 (ep18-22)</t>
  </si>
  <si>
    <t>poff</t>
  </si>
  <si>
    <t>chp</t>
  </si>
  <si>
    <t>safety+poff+chp</t>
  </si>
  <si>
    <t>Misc members: baseline</t>
  </si>
  <si>
    <t>Misc members: extreme ben cuts</t>
  </si>
  <si>
    <t>Misc members: lesser ben cuts</t>
  </si>
  <si>
    <t xml:space="preserve">PERF A policy for misc and inds </t>
  </si>
  <si>
    <t>PERF A policy for sfty, poff, chp</t>
  </si>
  <si>
    <t>safety members: baseline</t>
  </si>
  <si>
    <t>safety members: lesser ben cuts</t>
  </si>
  <si>
    <t>safety members: extreme ben cuts</t>
  </si>
  <si>
    <t>Contingent COLA based on lower discount rate</t>
  </si>
  <si>
    <t>use_lowerDR</t>
  </si>
  <si>
    <t>cola_lowerDR_fixedALratio</t>
  </si>
  <si>
    <t>misc_bf100_cola2</t>
  </si>
  <si>
    <t>"misc_classic","misc_pepra"</t>
  </si>
  <si>
    <t>misc2t_bf100_cola2</t>
  </si>
  <si>
    <t>misc2t_bf75_cola2</t>
  </si>
  <si>
    <t>misc2t_bf50_cola2</t>
  </si>
  <si>
    <t>misc2t_bf100_cola1</t>
  </si>
  <si>
    <t>misc2t_bf75_cola1</t>
  </si>
  <si>
    <t>misc2t_bf50_cola1</t>
  </si>
  <si>
    <t>misc2t_bf100_cola1p5</t>
  </si>
  <si>
    <t>misc2t_bf75_cola1p5</t>
  </si>
  <si>
    <t>misc2t_bf50_cola1p5</t>
  </si>
  <si>
    <t>Misc 2 tiers, 2%bfactor, 2%cola, current policy</t>
  </si>
  <si>
    <t>Misc 2 tiers, 1.5%bfactor(new), 2%cola</t>
  </si>
  <si>
    <t>Misc 2 tiers, 1%bfactor(new), 2%cola</t>
  </si>
  <si>
    <t>Misc 2 tiers, 2%bfactor, 1%cola</t>
  </si>
  <si>
    <t>Misc 2 tiers, 1.5%bfactor(new), 1%cola</t>
  </si>
  <si>
    <t>Misc 2 tiers, 1%bfactor(new), 1%cola</t>
  </si>
  <si>
    <t>Misc 2 tiers, 2%bfactor, 1.5%cola</t>
  </si>
  <si>
    <t>Misc 2 tiers, 1.5%bfactor(new), 1.5%cola</t>
  </si>
  <si>
    <t>Misc 2 tiers, 1%bfactor(new), 1.5%cola</t>
  </si>
  <si>
    <t>misc2t_baseline</t>
  </si>
  <si>
    <t>misc2t_benCut1_lowERC</t>
  </si>
  <si>
    <t>misc2t_benCut1_highERC</t>
  </si>
  <si>
    <t>misc2t_colaCut1_lowERC</t>
  </si>
  <si>
    <t>misc2t_colaCut1_highERC</t>
  </si>
  <si>
    <t>misc2t_benCut1_colaCut1_lowERC</t>
  </si>
  <si>
    <t>misc2t_benCut1_colaCut1_highERC</t>
  </si>
  <si>
    <t>misc2t_benCut2_lowERC</t>
  </si>
  <si>
    <t>misc2t_benCut2_highERC</t>
  </si>
  <si>
    <t>misc2t_colaCut2_lowERC</t>
  </si>
  <si>
    <t>misc2t_colaCut2_highERC</t>
  </si>
  <si>
    <t>misc2t_benCut2_colaCut2_lowERC</t>
  </si>
  <si>
    <t>misc2t_benCut2_colaCut2_highERC</t>
  </si>
  <si>
    <t>ramp</t>
  </si>
  <si>
    <t>method2</t>
  </si>
  <si>
    <t>sfty2t_baseline</t>
  </si>
  <si>
    <t>sfty2t_benCut1_lowERC</t>
  </si>
  <si>
    <t>sfty2t_benCut1_highERC</t>
  </si>
  <si>
    <t>sfty2t_colaCut1_lowERC</t>
  </si>
  <si>
    <t>sfty2t_colaCut1_highERC</t>
  </si>
  <si>
    <t>sfty2t_benCut1_colaCut1_lowERC</t>
  </si>
  <si>
    <t>sfty2t_benCut1_colaCut1_highERC</t>
  </si>
  <si>
    <t>sfty2t_benCut2_lowERC</t>
  </si>
  <si>
    <t>sfty2t_benCut2_highERC</t>
  </si>
  <si>
    <t>sfty2t_colaCut2_lowERC</t>
  </si>
  <si>
    <t>sfty2t_colaCut2_highERC</t>
  </si>
  <si>
    <t>sfty2t_benCut2_colaCut2_lowERC</t>
  </si>
  <si>
    <t>sfty2t_benCut2_colaCut2_highERC</t>
  </si>
  <si>
    <t>sfty2t_bf100_cola2</t>
  </si>
  <si>
    <t>sfty2t, 3%bfactor, 2%cola, current policy</t>
  </si>
  <si>
    <t>sfty2t_bf75_cola2</t>
  </si>
  <si>
    <t>sfty2t, 2.25%bfactor(new), 2%cola</t>
  </si>
  <si>
    <t>sfty2t_bf50_cola2</t>
  </si>
  <si>
    <t>sfty2t, 1.5%bfactor(new), 2%cola</t>
  </si>
  <si>
    <t>sfty2t_bf100_cola1</t>
  </si>
  <si>
    <t>sfty2t, 3%bfactor, 1%cola(cola suspension)</t>
  </si>
  <si>
    <t>sfty2t_bf75_cola1</t>
  </si>
  <si>
    <t>sfty2t, 2.25%bfactor(new), 1%cola(cola suspension)</t>
  </si>
  <si>
    <t>sfty2t_bf50_cola1</t>
  </si>
  <si>
    <t>sfty2t, 1.5%bfactor(new), 1%cola(cola suspension)</t>
  </si>
  <si>
    <t>sfty2t_bf100_cola1p5</t>
  </si>
  <si>
    <t>sfty2t, 3%bfactor, 1.5%cola(cola suspension)</t>
  </si>
  <si>
    <t>sfty2t_bf75_cola1p5</t>
  </si>
  <si>
    <t>sfty2t, 2.25%bfactor(new), 1.5%cola(cola suspension)</t>
  </si>
  <si>
    <t>sfty2t_bf50_cola1p5</t>
  </si>
  <si>
    <t>sfty2t, 1.5%bfactor(new), 1.5%cola(cola suspension)</t>
  </si>
  <si>
    <t>"sfty_classic","sfty_pepra"</t>
  </si>
  <si>
    <t>All members</t>
  </si>
  <si>
    <t>misc2t_bf100_cola2_DR5</t>
  </si>
  <si>
    <t>misc2t, 2%bfactor, 2%cola, current policy, 5% discount</t>
  </si>
  <si>
    <t>sfty2t_bf100_cola2_DR5</t>
  </si>
  <si>
    <t>sfty2t, 3%bfactor, 2%cola, current policy, 5% discount</t>
  </si>
  <si>
    <t>misc2t_bf50_cola1_DR5</t>
  </si>
  <si>
    <t>misc2t, 1%bfactor(new), 1%cola, 5% discount</t>
  </si>
  <si>
    <t>sfty2t_bf50_cola1_DR5</t>
  </si>
  <si>
    <t>sfty2t, 1.5%bfactor(new), 1%cola(cola suspension), 5% discount</t>
  </si>
  <si>
    <t>misc2t_bf100_colap5</t>
  </si>
  <si>
    <t>sfty2t_bf100_colap5</t>
  </si>
  <si>
    <t>Misc 2 tiers, 2%bfactor, 0.5%cola</t>
  </si>
  <si>
    <t>sfty2t, 3%bfactor, 0.5%cola(cola suspension)</t>
  </si>
  <si>
    <t>misc2t_colaCut1lowerDR_lowERC</t>
  </si>
  <si>
    <t>misc2t_colaCut1lowerDR_highERC</t>
  </si>
  <si>
    <t>sfty2t_colaCut1lowerDR_lowERC</t>
  </si>
  <si>
    <t>sfty2t_colaCut1lowerDR_highERC</t>
  </si>
  <si>
    <t>newBasisPolicyChg</t>
  </si>
  <si>
    <t>misc2t_colaCut2lowerDR_lowERC</t>
  </si>
  <si>
    <t>misc2t_colaCut2lowerDR_highERC</t>
  </si>
  <si>
    <t>sfty2t_colaCut2lowerDR_lowERC</t>
  </si>
  <si>
    <t>sfty2t_colaCut2lowerDR_highERC</t>
  </si>
  <si>
    <t>Notes on combinations of parameters</t>
  </si>
  <si>
    <t>Reduce all existing amort. basis proportionally</t>
  </si>
  <si>
    <t>Keep all existing amort. basis and add a new basis for policy changes</t>
  </si>
  <si>
    <t>Keep all existing amort. basis and do NOT add new basis for the policy changes</t>
  </si>
  <si>
    <t>total employer cost</t>
  </si>
  <si>
    <t>sfty_bf100_cola2</t>
  </si>
  <si>
    <t>Safety 2 tiers, 3%bfactor, 2%cola, current policy</t>
  </si>
  <si>
    <t>BART</t>
  </si>
  <si>
    <t>misc_baseline</t>
  </si>
  <si>
    <t>BART misc plan. Current policy</t>
  </si>
  <si>
    <t>2024-2025</t>
  </si>
  <si>
    <t>2025-2050</t>
  </si>
  <si>
    <t>BART safety plan. Current policy</t>
  </si>
  <si>
    <t>sfty_baseline</t>
  </si>
  <si>
    <t>misc_bf75_cola2</t>
  </si>
  <si>
    <t>misc_bf50_cola2</t>
  </si>
  <si>
    <t>misc_bf100_cola1</t>
  </si>
  <si>
    <t>misc_bf75_cola1</t>
  </si>
  <si>
    <t>misc_bf50_cola1</t>
  </si>
  <si>
    <t>misc_bf100_cola1p5</t>
  </si>
  <si>
    <t>misc_bf75_cola1p5</t>
  </si>
  <si>
    <t>misc_bf50_cola1p5</t>
  </si>
  <si>
    <t>sfty_bf75_cola2</t>
  </si>
  <si>
    <t>sfty_bf50_cola2</t>
  </si>
  <si>
    <t>sfty_bf100_cola1</t>
  </si>
  <si>
    <t>sfty_bf75_cola1</t>
  </si>
  <si>
    <t>sfty_bf50_cola1</t>
  </si>
  <si>
    <t>sfty_bf100_cola1p5</t>
  </si>
  <si>
    <t>sfty_bf75_cola1p5</t>
  </si>
  <si>
    <t>sfty_bf50_cola1p5</t>
  </si>
  <si>
    <t>misc_benCut1_lowERC</t>
  </si>
  <si>
    <t>misc_benCut1_highERC</t>
  </si>
  <si>
    <t>misc_colaCut1_lowERC</t>
  </si>
  <si>
    <t>misc_colaCut1_highERC</t>
  </si>
  <si>
    <t>misc_benCut1_colaCut1_lowERC</t>
  </si>
  <si>
    <t>misc_benCut1_colaCut1_highERC</t>
  </si>
  <si>
    <t>misc_benCut2_lowERC</t>
  </si>
  <si>
    <t>misc_benCut2_highERC</t>
  </si>
  <si>
    <t>misc_colaCut2_lowERC</t>
  </si>
  <si>
    <t>misc_colaCut2_highERC</t>
  </si>
  <si>
    <t>misc_benCut2_colaCut2_lowERC</t>
  </si>
  <si>
    <t>misc_benCut2_colaCut2_highERC</t>
  </si>
  <si>
    <t>sfty_benCut1_lowERC</t>
  </si>
  <si>
    <t>sfty_benCut1_highERC</t>
  </si>
  <si>
    <t>sfty_colaCut1_lowERC</t>
  </si>
  <si>
    <t>sfty_colaCut1_highERC</t>
  </si>
  <si>
    <t>sfty_benCut1_colaCut1_lowERC</t>
  </si>
  <si>
    <t>sfty_benCut1_colaCut1_highERC</t>
  </si>
  <si>
    <t>sfty_benCut2_lowERC</t>
  </si>
  <si>
    <t>sfty_benCut2_highERC</t>
  </si>
  <si>
    <t>sfty_colaCut2_lowERC</t>
  </si>
  <si>
    <t>sfty_colaCut2_highERC</t>
  </si>
  <si>
    <t>sfty_benCut2_colaCut2_lowERC</t>
  </si>
  <si>
    <t>sfty_benCut2_colaCut2_highERC</t>
  </si>
  <si>
    <t>sim_label</t>
  </si>
  <si>
    <t>plan</t>
  </si>
  <si>
    <t>policy</t>
  </si>
  <si>
    <t>ERCType</t>
  </si>
  <si>
    <t>baseline</t>
  </si>
  <si>
    <t>none</t>
  </si>
  <si>
    <t>lowERC</t>
  </si>
  <si>
    <t>highERC</t>
  </si>
  <si>
    <t>sfty</t>
  </si>
  <si>
    <t>benCut1</t>
  </si>
  <si>
    <t>colaCut1</t>
  </si>
  <si>
    <t>benCut1_colaCut1</t>
  </si>
  <si>
    <t>benCut2</t>
  </si>
  <si>
    <t>colaCut2</t>
  </si>
  <si>
    <t>benCut2_colaCut2</t>
  </si>
  <si>
    <t>Baseline: Current policy</t>
  </si>
  <si>
    <t>Reduce benefit factor \nfor future service by 50%</t>
  </si>
  <si>
    <t>Combine the two above</t>
  </si>
  <si>
    <t xml:space="preserve">No COLA until 100% funded </t>
  </si>
  <si>
    <t xml:space="preserve">Half COLA until 100% funded </t>
  </si>
  <si>
    <t>Hafl COLA until 100% funded</t>
  </si>
  <si>
    <t>Reduce benefit factor \nfor future service by 25%</t>
  </si>
  <si>
    <t>bart</t>
  </si>
  <si>
    <t>bart_baseline</t>
  </si>
  <si>
    <t>bart_benCut1_lowERC</t>
  </si>
  <si>
    <t>bart_benCut1_highERC</t>
  </si>
  <si>
    <t>bart_colaCut1_lowERC</t>
  </si>
  <si>
    <t>bart_colaCut1_highERC</t>
  </si>
  <si>
    <t>bart_benCut1_colaCut1_lowERC</t>
  </si>
  <si>
    <t>bart_benCut1_colaCut1_highERC</t>
  </si>
  <si>
    <t>bart_benCut2_lowERC</t>
  </si>
  <si>
    <t>bart_benCut2_highERC</t>
  </si>
  <si>
    <t>bart_colaCut2_lowERC</t>
  </si>
  <si>
    <t>bart_colaCut2_highERC</t>
  </si>
  <si>
    <t>bart_benCut2_colaCut2_lowERC</t>
  </si>
  <si>
    <t>bart_benCut2_colaCut2_highERC</t>
  </si>
  <si>
    <t>all BART members: baseline</t>
  </si>
  <si>
    <t>all BART members: extreme ben cuts</t>
  </si>
  <si>
    <t>all BART members: lesser ben cuts</t>
  </si>
  <si>
    <t>Current policy</t>
  </si>
  <si>
    <t>ERC_label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</si>
</sst>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1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3" fontId="7" fillId="0" borderId="0" xfId="0" applyNumberFormat="1" applyFont="1"/>
    <xf numFmtId="166" fontId="12" fillId="0" borderId="3" xfId="2" applyNumberFormat="1" applyFont="1" applyBorder="1" applyAlignment="1">
      <alignment horizontal="right" vertical="top" shrinkToFit="1"/>
    </xf>
    <xf numFmtId="168" fontId="12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13" fillId="0" borderId="0" xfId="0" applyFont="1"/>
    <xf numFmtId="166" fontId="7" fillId="0" borderId="0" xfId="0" applyNumberFormat="1" applyFont="1"/>
    <xf numFmtId="0" fontId="8" fillId="0" borderId="0" xfId="0" applyFont="1" applyAlignment="1">
      <alignment horizontal="center"/>
    </xf>
    <xf numFmtId="0" fontId="0" fillId="8" borderId="0" xfId="0" applyFill="1"/>
    <xf numFmtId="0" fontId="1" fillId="8" borderId="0" xfId="0" applyFont="1" applyFill="1" applyAlignment="1">
      <alignment vertical="center" wrapText="1"/>
    </xf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0-11-29T15:06:08.38" personId="{00000000-0000-0000-0000-000000000000}" id="{1E17415D-3C00-4D50-B13B-6BE374701D46}">
    <text>See tab "Note1" for explanations of the combinations of parameters "use_baselineUAAL" and "newBasisPolicyChg"</text>
  </threadedComment>
  <threadedComment ref="N4" dT="2020-08-16T01:43:29.52" personId="{00000000-0000-0000-0000-000000000000}" id="{CAF507CB-F634-4E84-8E7F-17CD8E2A0EDC}">
    <text>the DR used in determining COLA. Leave blank (NA when loaded) if the DR for regular valuation is used.</text>
  </threadedComment>
  <threadedComment ref="S4" dT="2020-12-06T12:17:58.66" personId="{00000000-0000-0000-0000-000000000000}" id="{8515E407-C037-4E97-A4C6-62FC0108B1A6}">
    <text>PERF A: The esclator is calibrated from 2.75% to 3.5% to match the 2018 SC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6BDCD84A-4C3D-403D-98A0-9875F32B2E9E}">
    <text>comma separated tier names</text>
  </threadedComment>
  <threadedComment ref="K4" dT="2020-08-13T20:45:58.44" personId="{00000000-0000-0000-0000-000000000000}" id="{F5769092-1632-411C-A719-C700B72F16AC}">
    <text>x% reduction of benefit factor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S132"/>
  <sheetViews>
    <sheetView tabSelected="1" zoomScaleNormal="100" workbookViewId="0">
      <pane xSplit="3" ySplit="4" topLeftCell="M5" activePane="bottomRight" state="frozen"/>
      <selection pane="topRight" activeCell="E1" sqref="E1"/>
      <selection pane="bottomLeft" activeCell="A5" sqref="A5"/>
      <selection pane="bottomRight" activeCell="S4" sqref="S4"/>
    </sheetView>
  </sheetViews>
  <sheetFormatPr defaultRowHeight="15"/>
  <cols>
    <col min="1" max="1" width="34" customWidth="1"/>
    <col min="2" max="2" width="44.85546875" customWidth="1"/>
    <col min="3" max="3" width="15" customWidth="1"/>
    <col min="4" max="4" width="12.42578125" customWidth="1"/>
    <col min="5" max="5" width="20.5703125" customWidth="1"/>
    <col min="6" max="6" width="12.85546875" customWidth="1"/>
    <col min="7" max="7" width="18.85546875" customWidth="1"/>
    <col min="8" max="8" width="17.42578125" customWidth="1"/>
    <col min="9" max="9" width="19.7109375" customWidth="1"/>
    <col min="10" max="10" width="16.85546875" customWidth="1"/>
    <col min="11" max="12" width="14.5703125" customWidth="1"/>
    <col min="13" max="13" width="12.140625" bestFit="1" customWidth="1"/>
    <col min="14" max="14" width="13.85546875" customWidth="1"/>
    <col min="15" max="15" width="24.42578125" customWidth="1"/>
    <col min="16" max="16" width="15.5703125" customWidth="1"/>
    <col min="17" max="17" width="11.28515625" bestFit="1" customWidth="1"/>
    <col min="18" max="18" width="7.85546875" customWidth="1"/>
    <col min="19" max="19" width="16.140625" bestFit="1" customWidth="1"/>
    <col min="20" max="20" width="12" customWidth="1"/>
    <col min="21" max="21" width="7.7109375" bestFit="1" customWidth="1"/>
    <col min="22" max="22" width="7.5703125" bestFit="1" customWidth="1"/>
    <col min="23" max="23" width="15.85546875" bestFit="1" customWidth="1"/>
    <col min="24" max="24" width="8.7109375" customWidth="1"/>
    <col min="25" max="25" width="12.5703125" customWidth="1"/>
    <col min="26" max="26" width="14.85546875" customWidth="1"/>
    <col min="32" max="32" width="17.42578125" customWidth="1"/>
    <col min="33" max="33" width="13.7109375" customWidth="1"/>
    <col min="34" max="34" width="9.85546875" bestFit="1" customWidth="1"/>
    <col min="35" max="35" width="9.28515625" bestFit="1" customWidth="1"/>
    <col min="36" max="36" width="10.140625" customWidth="1"/>
    <col min="37" max="37" width="8.42578125" customWidth="1"/>
    <col min="38" max="38" width="23" customWidth="1"/>
    <col min="39" max="39" width="16.5703125" customWidth="1"/>
    <col min="40" max="40" width="12" bestFit="1" customWidth="1"/>
    <col min="41" max="41" width="18" bestFit="1" customWidth="1"/>
    <col min="42" max="42" width="14.28515625" bestFit="1" customWidth="1"/>
    <col min="43" max="43" width="12.28515625" customWidth="1"/>
    <col min="44" max="44" width="11.42578125" customWidth="1"/>
    <col min="45" max="45" width="14.28515625" customWidth="1"/>
  </cols>
  <sheetData>
    <row r="2" spans="1:45">
      <c r="AH2" s="23"/>
      <c r="AI2" s="23"/>
    </row>
    <row r="3" spans="1:45" s="21" customFormat="1" ht="18.75">
      <c r="A3" s="14"/>
      <c r="B3" s="14"/>
      <c r="C3" s="14"/>
      <c r="D3" s="14"/>
      <c r="E3" s="19" t="s">
        <v>75</v>
      </c>
      <c r="F3" s="19"/>
      <c r="G3" s="43" t="s">
        <v>121</v>
      </c>
      <c r="H3" s="43"/>
      <c r="I3" s="43"/>
      <c r="J3" s="43"/>
      <c r="K3" s="37" t="s">
        <v>109</v>
      </c>
      <c r="L3" s="37"/>
      <c r="M3" s="37"/>
      <c r="N3" s="37"/>
      <c r="O3" s="37"/>
      <c r="P3" s="16" t="s">
        <v>50</v>
      </c>
      <c r="Q3" s="16"/>
      <c r="R3" s="16"/>
      <c r="S3" s="16"/>
      <c r="T3" s="17" t="s">
        <v>51</v>
      </c>
      <c r="U3" s="17"/>
      <c r="V3" s="17"/>
      <c r="W3" s="17"/>
      <c r="X3" s="17"/>
      <c r="Y3" s="19" t="s">
        <v>46</v>
      </c>
      <c r="Z3" s="19"/>
      <c r="AA3" s="19"/>
      <c r="AB3" s="19"/>
      <c r="AC3" s="19"/>
      <c r="AD3" s="19"/>
      <c r="AE3" s="19"/>
      <c r="AF3" s="15" t="s">
        <v>55</v>
      </c>
      <c r="AG3" s="15"/>
      <c r="AH3" s="15"/>
      <c r="AI3" s="15"/>
      <c r="AJ3" s="15"/>
      <c r="AK3" s="15"/>
      <c r="AL3" s="15"/>
      <c r="AM3" s="20" t="s">
        <v>59</v>
      </c>
      <c r="AN3" s="20"/>
      <c r="AO3" s="20"/>
      <c r="AP3" s="20"/>
      <c r="AQ3" s="20"/>
      <c r="AR3" s="20"/>
      <c r="AS3" s="20"/>
    </row>
    <row r="4" spans="1:45" s="1" customFormat="1">
      <c r="A4" s="11" t="s">
        <v>77</v>
      </c>
      <c r="B4" s="11" t="s">
        <v>37</v>
      </c>
      <c r="C4" s="11" t="s">
        <v>13</v>
      </c>
      <c r="D4" s="11" t="s">
        <v>38</v>
      </c>
      <c r="E4" s="7" t="s">
        <v>73</v>
      </c>
      <c r="F4" s="7" t="s">
        <v>76</v>
      </c>
      <c r="G4" s="44" t="s">
        <v>123</v>
      </c>
      <c r="H4" s="44" t="s">
        <v>122</v>
      </c>
      <c r="I4" s="44" t="s">
        <v>235</v>
      </c>
      <c r="J4" s="44" t="s">
        <v>126</v>
      </c>
      <c r="K4" s="38" t="s">
        <v>112</v>
      </c>
      <c r="L4" s="38" t="s">
        <v>110</v>
      </c>
      <c r="M4" s="38" t="s">
        <v>111</v>
      </c>
      <c r="N4" s="38" t="s">
        <v>149</v>
      </c>
      <c r="O4" s="38" t="s">
        <v>150</v>
      </c>
      <c r="P4" s="10" t="s">
        <v>11</v>
      </c>
      <c r="Q4" s="10" t="s">
        <v>34</v>
      </c>
      <c r="R4" s="10" t="s">
        <v>9</v>
      </c>
      <c r="S4" s="10" t="s">
        <v>10</v>
      </c>
      <c r="T4" s="9" t="s">
        <v>12</v>
      </c>
      <c r="U4" s="9" t="s">
        <v>52</v>
      </c>
      <c r="V4" s="9" t="s">
        <v>53</v>
      </c>
      <c r="W4" s="9" t="s">
        <v>54</v>
      </c>
      <c r="X4" s="9" t="s">
        <v>65</v>
      </c>
      <c r="Y4" s="7" t="s">
        <v>21</v>
      </c>
      <c r="Z4" s="7" t="s">
        <v>23</v>
      </c>
      <c r="AA4" s="7" t="s">
        <v>6</v>
      </c>
      <c r="AB4" s="7" t="s">
        <v>7</v>
      </c>
      <c r="AC4" s="7" t="s">
        <v>8</v>
      </c>
      <c r="AD4" s="7" t="s">
        <v>47</v>
      </c>
      <c r="AE4" s="7" t="s">
        <v>102</v>
      </c>
      <c r="AF4" s="8" t="s">
        <v>56</v>
      </c>
      <c r="AG4" s="8" t="s">
        <v>57</v>
      </c>
      <c r="AH4" s="8" t="s">
        <v>29</v>
      </c>
      <c r="AI4" s="8" t="s">
        <v>30</v>
      </c>
      <c r="AJ4" s="8" t="s">
        <v>32</v>
      </c>
      <c r="AK4" s="8" t="s">
        <v>33</v>
      </c>
      <c r="AL4" s="8" t="s">
        <v>114</v>
      </c>
      <c r="AM4" s="12" t="s">
        <v>58</v>
      </c>
      <c r="AN4" s="12" t="s">
        <v>27</v>
      </c>
      <c r="AO4" s="12" t="s">
        <v>28</v>
      </c>
      <c r="AP4" s="12" t="s">
        <v>26</v>
      </c>
      <c r="AQ4" s="12" t="s">
        <v>15</v>
      </c>
      <c r="AR4" s="12" t="s">
        <v>4</v>
      </c>
      <c r="AS4" s="12" t="s">
        <v>5</v>
      </c>
    </row>
    <row r="5" spans="1:45">
      <c r="B5" s="49" t="s">
        <v>140</v>
      </c>
    </row>
    <row r="6" spans="1:45">
      <c r="A6" t="s">
        <v>248</v>
      </c>
      <c r="B6" t="s">
        <v>249</v>
      </c>
      <c r="C6" t="b">
        <v>0</v>
      </c>
      <c r="D6" t="b">
        <v>0</v>
      </c>
      <c r="E6" t="s">
        <v>151</v>
      </c>
      <c r="F6" t="b">
        <v>0</v>
      </c>
      <c r="G6" t="s">
        <v>248</v>
      </c>
      <c r="H6" t="b">
        <v>0</v>
      </c>
      <c r="I6" t="b">
        <v>0</v>
      </c>
      <c r="J6" t="b">
        <v>0</v>
      </c>
      <c r="K6" t="b">
        <v>0</v>
      </c>
      <c r="L6">
        <v>0.02</v>
      </c>
      <c r="M6">
        <v>0</v>
      </c>
      <c r="P6" t="s">
        <v>184</v>
      </c>
      <c r="Q6" t="s">
        <v>35</v>
      </c>
      <c r="R6">
        <v>20</v>
      </c>
      <c r="S6">
        <v>0</v>
      </c>
      <c r="T6">
        <v>5</v>
      </c>
      <c r="U6">
        <v>999</v>
      </c>
      <c r="V6">
        <v>0</v>
      </c>
      <c r="W6" t="s">
        <v>185</v>
      </c>
      <c r="X6" t="b">
        <v>0</v>
      </c>
      <c r="Y6" t="s">
        <v>108</v>
      </c>
      <c r="Z6" t="s">
        <v>20</v>
      </c>
      <c r="AA6">
        <v>7.0000000000000007E-2</v>
      </c>
      <c r="AB6">
        <v>7.7200000000000005E-2</v>
      </c>
      <c r="AC6" s="3">
        <v>0.12</v>
      </c>
      <c r="AD6" s="5">
        <v>2.5000000000000001E-2</v>
      </c>
      <c r="AE6" s="36">
        <v>123</v>
      </c>
      <c r="AF6" t="s">
        <v>31</v>
      </c>
      <c r="AG6" t="s">
        <v>31</v>
      </c>
      <c r="AH6" s="23">
        <v>0.74099999999999999</v>
      </c>
      <c r="AI6" s="23">
        <v>0.74099999999999999</v>
      </c>
      <c r="AL6" s="41">
        <v>0.1</v>
      </c>
      <c r="AM6" t="b">
        <v>1</v>
      </c>
      <c r="AN6" t="b">
        <v>1</v>
      </c>
      <c r="AO6" t="b">
        <v>0</v>
      </c>
      <c r="AP6">
        <v>0</v>
      </c>
      <c r="AQ6" t="s">
        <v>3</v>
      </c>
      <c r="AR6" t="b">
        <v>1</v>
      </c>
      <c r="AS6" s="22" t="b">
        <v>1</v>
      </c>
    </row>
    <row r="7" spans="1:45">
      <c r="AC7" s="3"/>
      <c r="AD7" s="5"/>
      <c r="AE7" s="36"/>
      <c r="AH7" s="23"/>
      <c r="AI7" s="23"/>
      <c r="AL7" s="41"/>
      <c r="AS7" s="22"/>
    </row>
    <row r="8" spans="1:45">
      <c r="B8" s="49" t="s">
        <v>141</v>
      </c>
      <c r="AC8" s="3"/>
      <c r="AD8" s="5"/>
      <c r="AE8" s="36"/>
      <c r="AH8" s="23"/>
      <c r="AI8" s="23"/>
      <c r="AL8" s="41"/>
      <c r="AS8" s="22"/>
    </row>
    <row r="9" spans="1:45">
      <c r="A9" t="s">
        <v>270</v>
      </c>
      <c r="B9" t="s">
        <v>125</v>
      </c>
      <c r="C9" t="b">
        <v>0</v>
      </c>
      <c r="D9" t="b">
        <v>0</v>
      </c>
      <c r="E9" t="s">
        <v>255</v>
      </c>
      <c r="F9" t="b">
        <v>0</v>
      </c>
      <c r="G9" t="s">
        <v>248</v>
      </c>
      <c r="H9" t="b">
        <v>1</v>
      </c>
      <c r="I9" t="b">
        <v>1</v>
      </c>
      <c r="J9" t="b">
        <v>1</v>
      </c>
      <c r="K9" t="b">
        <v>0</v>
      </c>
      <c r="L9">
        <v>0.02</v>
      </c>
      <c r="M9">
        <v>0</v>
      </c>
      <c r="P9" t="s">
        <v>184</v>
      </c>
      <c r="Q9" t="s">
        <v>35</v>
      </c>
      <c r="R9">
        <v>20</v>
      </c>
      <c r="S9">
        <v>3.5000000000000003E-2</v>
      </c>
      <c r="T9">
        <v>5</v>
      </c>
      <c r="U9">
        <v>999</v>
      </c>
      <c r="V9">
        <v>0</v>
      </c>
      <c r="W9" t="s">
        <v>185</v>
      </c>
      <c r="X9" t="b">
        <v>0</v>
      </c>
      <c r="Y9" t="s">
        <v>108</v>
      </c>
      <c r="Z9" t="s">
        <v>20</v>
      </c>
      <c r="AA9">
        <v>7.0000000000000007E-2</v>
      </c>
      <c r="AB9">
        <v>7.7200000000000005E-2</v>
      </c>
      <c r="AC9" s="3">
        <v>0.12</v>
      </c>
      <c r="AD9" s="5">
        <v>2.5000000000000001E-2</v>
      </c>
      <c r="AE9" s="36">
        <v>123</v>
      </c>
      <c r="AF9" t="s">
        <v>31</v>
      </c>
      <c r="AG9" t="s">
        <v>31</v>
      </c>
      <c r="AH9" s="23">
        <v>0.74099999999999999</v>
      </c>
      <c r="AI9" s="23">
        <v>0.74099999999999999</v>
      </c>
      <c r="AJ9" s="42"/>
      <c r="AK9" s="42"/>
      <c r="AL9" s="41">
        <v>0.1</v>
      </c>
      <c r="AM9" t="b">
        <v>1</v>
      </c>
      <c r="AN9" t="b">
        <v>1</v>
      </c>
      <c r="AO9" t="b">
        <v>0</v>
      </c>
      <c r="AP9">
        <v>0</v>
      </c>
      <c r="AQ9" t="s">
        <v>3</v>
      </c>
      <c r="AR9" t="b">
        <v>1</v>
      </c>
      <c r="AS9" s="22" t="b">
        <v>1</v>
      </c>
    </row>
    <row r="10" spans="1:45">
      <c r="A10" t="s">
        <v>271</v>
      </c>
      <c r="B10" t="s">
        <v>133</v>
      </c>
      <c r="C10" t="b">
        <v>0</v>
      </c>
      <c r="D10" t="b">
        <v>0</v>
      </c>
      <c r="E10" t="s">
        <v>255</v>
      </c>
      <c r="F10" t="b">
        <v>0</v>
      </c>
      <c r="G10" t="s">
        <v>248</v>
      </c>
      <c r="H10" t="b">
        <v>1</v>
      </c>
      <c r="I10" t="b">
        <v>0</v>
      </c>
      <c r="J10" t="b">
        <v>1</v>
      </c>
      <c r="K10" t="b">
        <v>0</v>
      </c>
      <c r="L10">
        <v>0.02</v>
      </c>
      <c r="M10">
        <v>0</v>
      </c>
      <c r="P10" t="s">
        <v>184</v>
      </c>
      <c r="Q10" t="s">
        <v>35</v>
      </c>
      <c r="R10">
        <v>20</v>
      </c>
      <c r="S10">
        <v>3.5000000000000003E-2</v>
      </c>
      <c r="T10">
        <v>5</v>
      </c>
      <c r="U10">
        <v>999</v>
      </c>
      <c r="V10">
        <v>0</v>
      </c>
      <c r="W10" t="s">
        <v>185</v>
      </c>
      <c r="X10" t="b">
        <v>0</v>
      </c>
      <c r="Y10" t="s">
        <v>108</v>
      </c>
      <c r="Z10" t="s">
        <v>20</v>
      </c>
      <c r="AA10">
        <v>7.0000000000000007E-2</v>
      </c>
      <c r="AB10">
        <v>7.7200000000000005E-2</v>
      </c>
      <c r="AC10" s="3">
        <v>0.12</v>
      </c>
      <c r="AD10" s="5">
        <v>2.5000000000000001E-2</v>
      </c>
      <c r="AE10" s="36">
        <v>123</v>
      </c>
      <c r="AF10" t="s">
        <v>31</v>
      </c>
      <c r="AG10" t="s">
        <v>31</v>
      </c>
      <c r="AH10" s="23">
        <v>0.74099999999999999</v>
      </c>
      <c r="AI10" s="23">
        <v>0.74099999999999999</v>
      </c>
      <c r="AJ10" s="42"/>
      <c r="AK10" s="42"/>
      <c r="AL10" s="41">
        <v>0.1</v>
      </c>
      <c r="AM10" t="b">
        <v>1</v>
      </c>
      <c r="AN10" t="b">
        <v>1</v>
      </c>
      <c r="AO10" t="b">
        <v>0</v>
      </c>
      <c r="AP10">
        <v>0</v>
      </c>
      <c r="AQ10" t="s">
        <v>3</v>
      </c>
      <c r="AR10" t="b">
        <v>1</v>
      </c>
      <c r="AS10" s="22" t="b">
        <v>1</v>
      </c>
    </row>
    <row r="12" spans="1:45">
      <c r="A12" t="s">
        <v>272</v>
      </c>
      <c r="B12" t="s">
        <v>124</v>
      </c>
      <c r="C12" t="b">
        <v>0</v>
      </c>
      <c r="D12" t="b">
        <v>0</v>
      </c>
      <c r="E12" t="s">
        <v>256</v>
      </c>
      <c r="F12" t="b">
        <v>0</v>
      </c>
      <c r="G12" t="s">
        <v>248</v>
      </c>
      <c r="H12" t="b">
        <v>1</v>
      </c>
      <c r="I12" t="b">
        <v>1</v>
      </c>
      <c r="J12" t="b">
        <v>1</v>
      </c>
      <c r="K12" t="b">
        <v>1</v>
      </c>
      <c r="L12">
        <v>0.02</v>
      </c>
      <c r="M12">
        <v>0</v>
      </c>
      <c r="P12" t="s">
        <v>184</v>
      </c>
      <c r="Q12" t="s">
        <v>35</v>
      </c>
      <c r="R12">
        <v>20</v>
      </c>
      <c r="S12">
        <v>3.5000000000000003E-2</v>
      </c>
      <c r="T12">
        <v>5</v>
      </c>
      <c r="U12">
        <v>999</v>
      </c>
      <c r="V12">
        <v>0</v>
      </c>
      <c r="W12" t="s">
        <v>185</v>
      </c>
      <c r="X12" t="b">
        <v>0</v>
      </c>
      <c r="Y12" t="s">
        <v>108</v>
      </c>
      <c r="Z12" t="s">
        <v>20</v>
      </c>
      <c r="AA12">
        <v>7.0000000000000007E-2</v>
      </c>
      <c r="AB12">
        <v>7.7200000000000005E-2</v>
      </c>
      <c r="AC12" s="3">
        <v>0.12</v>
      </c>
      <c r="AD12" s="5">
        <v>2.5000000000000001E-2</v>
      </c>
      <c r="AE12" s="36">
        <v>123</v>
      </c>
      <c r="AF12" t="s">
        <v>31</v>
      </c>
      <c r="AG12" t="s">
        <v>31</v>
      </c>
      <c r="AH12" s="23">
        <v>0.74099999999999999</v>
      </c>
      <c r="AI12" s="23">
        <v>0.74099999999999999</v>
      </c>
      <c r="AL12" s="41">
        <v>0.1</v>
      </c>
      <c r="AM12" t="b">
        <v>1</v>
      </c>
      <c r="AN12" t="b">
        <v>1</v>
      </c>
      <c r="AO12" t="b">
        <v>0</v>
      </c>
      <c r="AP12">
        <v>0</v>
      </c>
      <c r="AQ12" t="s">
        <v>3</v>
      </c>
      <c r="AR12" t="b">
        <v>1</v>
      </c>
      <c r="AS12" s="22" t="b">
        <v>1</v>
      </c>
    </row>
    <row r="13" spans="1:45">
      <c r="A13" t="s">
        <v>273</v>
      </c>
      <c r="B13" t="s">
        <v>132</v>
      </c>
      <c r="C13" t="b">
        <v>0</v>
      </c>
      <c r="D13" t="b">
        <v>0</v>
      </c>
      <c r="E13" t="s">
        <v>256</v>
      </c>
      <c r="F13" t="b">
        <v>0</v>
      </c>
      <c r="G13" t="s">
        <v>248</v>
      </c>
      <c r="H13" t="b">
        <v>1</v>
      </c>
      <c r="I13" t="b">
        <v>0</v>
      </c>
      <c r="J13" t="b">
        <v>1</v>
      </c>
      <c r="K13" t="b">
        <v>1</v>
      </c>
      <c r="L13">
        <v>0.02</v>
      </c>
      <c r="M13">
        <v>0</v>
      </c>
      <c r="P13" t="s">
        <v>184</v>
      </c>
      <c r="Q13" t="s">
        <v>35</v>
      </c>
      <c r="R13">
        <v>20</v>
      </c>
      <c r="S13">
        <v>3.5000000000000003E-2</v>
      </c>
      <c r="T13">
        <v>5</v>
      </c>
      <c r="U13">
        <v>999</v>
      </c>
      <c r="V13">
        <v>0</v>
      </c>
      <c r="W13" t="s">
        <v>185</v>
      </c>
      <c r="X13" t="b">
        <v>0</v>
      </c>
      <c r="Y13" t="s">
        <v>108</v>
      </c>
      <c r="Z13" t="s">
        <v>20</v>
      </c>
      <c r="AA13">
        <v>7.0000000000000007E-2</v>
      </c>
      <c r="AB13">
        <v>7.7200000000000005E-2</v>
      </c>
      <c r="AC13" s="3">
        <v>0.12</v>
      </c>
      <c r="AD13" s="5">
        <v>2.5000000000000001E-2</v>
      </c>
      <c r="AE13" s="36">
        <v>123</v>
      </c>
      <c r="AF13" t="s">
        <v>31</v>
      </c>
      <c r="AG13" t="s">
        <v>31</v>
      </c>
      <c r="AH13" s="23">
        <v>0.74099999999999999</v>
      </c>
      <c r="AI13" s="23">
        <v>0.74099999999999999</v>
      </c>
      <c r="AL13" s="41">
        <v>0.1</v>
      </c>
      <c r="AM13" t="b">
        <v>1</v>
      </c>
      <c r="AN13" t="b">
        <v>1</v>
      </c>
      <c r="AO13" t="b">
        <v>0</v>
      </c>
      <c r="AP13">
        <v>0</v>
      </c>
      <c r="AQ13" t="s">
        <v>3</v>
      </c>
      <c r="AR13" t="b">
        <v>1</v>
      </c>
      <c r="AS13" s="22" t="b">
        <v>1</v>
      </c>
    </row>
    <row r="15" spans="1:45">
      <c r="A15" t="s">
        <v>274</v>
      </c>
      <c r="B15" t="s">
        <v>128</v>
      </c>
      <c r="C15" t="b">
        <v>0</v>
      </c>
      <c r="D15" t="b">
        <v>0</v>
      </c>
      <c r="E15" t="s">
        <v>258</v>
      </c>
      <c r="F15" t="b">
        <v>0</v>
      </c>
      <c r="G15" t="s">
        <v>248</v>
      </c>
      <c r="H15" t="b">
        <v>1</v>
      </c>
      <c r="I15" t="b">
        <v>1</v>
      </c>
      <c r="J15" t="b">
        <v>1</v>
      </c>
      <c r="K15" t="b">
        <v>1</v>
      </c>
      <c r="L15">
        <v>0.02</v>
      </c>
      <c r="M15">
        <v>0</v>
      </c>
      <c r="P15" t="s">
        <v>184</v>
      </c>
      <c r="Q15" t="s">
        <v>35</v>
      </c>
      <c r="R15">
        <v>20</v>
      </c>
      <c r="S15">
        <v>3.5000000000000003E-2</v>
      </c>
      <c r="T15">
        <v>5</v>
      </c>
      <c r="U15">
        <v>999</v>
      </c>
      <c r="V15">
        <v>0</v>
      </c>
      <c r="W15" t="s">
        <v>185</v>
      </c>
      <c r="X15" t="b">
        <v>0</v>
      </c>
      <c r="Y15" t="s">
        <v>108</v>
      </c>
      <c r="Z15" t="s">
        <v>20</v>
      </c>
      <c r="AA15">
        <v>7.0000000000000007E-2</v>
      </c>
      <c r="AB15">
        <v>7.7200000000000005E-2</v>
      </c>
      <c r="AC15" s="3">
        <v>0.12</v>
      </c>
      <c r="AD15" s="5">
        <v>2.5000000000000001E-2</v>
      </c>
      <c r="AE15" s="36">
        <v>123</v>
      </c>
      <c r="AF15" t="s">
        <v>31</v>
      </c>
      <c r="AG15" t="s">
        <v>31</v>
      </c>
      <c r="AH15" s="23">
        <v>0.74099999999999999</v>
      </c>
      <c r="AI15" s="23">
        <v>0.74099999999999999</v>
      </c>
      <c r="AL15" s="41">
        <v>0.1</v>
      </c>
      <c r="AM15" t="b">
        <v>1</v>
      </c>
      <c r="AN15" t="b">
        <v>1</v>
      </c>
      <c r="AO15" t="b">
        <v>0</v>
      </c>
      <c r="AP15">
        <v>0</v>
      </c>
      <c r="AQ15" t="s">
        <v>3</v>
      </c>
      <c r="AR15" t="b">
        <v>1</v>
      </c>
      <c r="AS15" s="22" t="b">
        <v>1</v>
      </c>
    </row>
    <row r="16" spans="1:45">
      <c r="A16" t="s">
        <v>275</v>
      </c>
      <c r="B16" t="s">
        <v>129</v>
      </c>
      <c r="C16" t="b">
        <v>0</v>
      </c>
      <c r="D16" t="b">
        <v>0</v>
      </c>
      <c r="E16" t="s">
        <v>258</v>
      </c>
      <c r="F16" t="b">
        <v>0</v>
      </c>
      <c r="G16" t="s">
        <v>248</v>
      </c>
      <c r="H16" t="b">
        <v>1</v>
      </c>
      <c r="I16" t="b">
        <v>0</v>
      </c>
      <c r="J16" t="b">
        <v>1</v>
      </c>
      <c r="K16" t="b">
        <v>1</v>
      </c>
      <c r="L16">
        <v>0.02</v>
      </c>
      <c r="M16">
        <v>0</v>
      </c>
      <c r="P16" t="s">
        <v>184</v>
      </c>
      <c r="Q16" t="s">
        <v>35</v>
      </c>
      <c r="R16">
        <v>20</v>
      </c>
      <c r="S16">
        <v>3.5000000000000003E-2</v>
      </c>
      <c r="T16">
        <v>5</v>
      </c>
      <c r="U16">
        <v>999</v>
      </c>
      <c r="V16">
        <v>0</v>
      </c>
      <c r="W16" t="s">
        <v>185</v>
      </c>
      <c r="X16" t="b">
        <v>0</v>
      </c>
      <c r="Y16" t="s">
        <v>108</v>
      </c>
      <c r="Z16" t="s">
        <v>20</v>
      </c>
      <c r="AA16">
        <v>7.0000000000000007E-2</v>
      </c>
      <c r="AB16">
        <v>7.7200000000000005E-2</v>
      </c>
      <c r="AC16" s="3">
        <v>0.12</v>
      </c>
      <c r="AD16" s="5">
        <v>2.5000000000000001E-2</v>
      </c>
      <c r="AE16" s="36">
        <v>123</v>
      </c>
      <c r="AF16" t="s">
        <v>31</v>
      </c>
      <c r="AG16" t="s">
        <v>31</v>
      </c>
      <c r="AH16" s="23">
        <v>0.74099999999999999</v>
      </c>
      <c r="AI16" s="23">
        <v>0.74099999999999999</v>
      </c>
      <c r="AL16" s="41">
        <v>0.1</v>
      </c>
      <c r="AM16" t="b">
        <v>1</v>
      </c>
      <c r="AN16" t="b">
        <v>1</v>
      </c>
      <c r="AO16" t="b">
        <v>0</v>
      </c>
      <c r="AP16">
        <v>0</v>
      </c>
      <c r="AQ16" t="s">
        <v>3</v>
      </c>
      <c r="AR16" t="b">
        <v>1</v>
      </c>
      <c r="AS16" s="22" t="b">
        <v>1</v>
      </c>
    </row>
    <row r="17" spans="1:45">
      <c r="AC17" s="3"/>
      <c r="AD17" s="5"/>
      <c r="AE17" s="36"/>
      <c r="AH17" s="23"/>
      <c r="AI17" s="23"/>
      <c r="AL17" s="41"/>
      <c r="AS17" s="22"/>
    </row>
    <row r="18" spans="1:45">
      <c r="B18" s="49" t="s">
        <v>142</v>
      </c>
      <c r="C18" t="b">
        <v>0</v>
      </c>
    </row>
    <row r="19" spans="1:45">
      <c r="A19" t="s">
        <v>276</v>
      </c>
      <c r="B19" t="s">
        <v>125</v>
      </c>
      <c r="C19" t="b">
        <v>0</v>
      </c>
      <c r="D19" t="b">
        <v>0</v>
      </c>
      <c r="E19" t="s">
        <v>254</v>
      </c>
      <c r="F19" t="b">
        <v>0</v>
      </c>
      <c r="G19" t="s">
        <v>248</v>
      </c>
      <c r="H19" t="b">
        <v>1</v>
      </c>
      <c r="I19" t="b">
        <v>1</v>
      </c>
      <c r="J19" t="b">
        <v>1</v>
      </c>
      <c r="K19" t="b">
        <v>0</v>
      </c>
      <c r="L19">
        <v>0.02</v>
      </c>
      <c r="M19">
        <v>0</v>
      </c>
      <c r="P19" t="s">
        <v>184</v>
      </c>
      <c r="Q19" t="s">
        <v>35</v>
      </c>
      <c r="R19">
        <v>20</v>
      </c>
      <c r="S19">
        <v>3.5000000000000003E-2</v>
      </c>
      <c r="T19">
        <v>5</v>
      </c>
      <c r="U19">
        <v>999</v>
      </c>
      <c r="V19">
        <v>0</v>
      </c>
      <c r="W19" t="s">
        <v>185</v>
      </c>
      <c r="X19" t="b">
        <v>0</v>
      </c>
      <c r="Y19" t="s">
        <v>108</v>
      </c>
      <c r="Z19" t="s">
        <v>20</v>
      </c>
      <c r="AA19">
        <v>7.0000000000000007E-2</v>
      </c>
      <c r="AB19">
        <v>7.7200000000000005E-2</v>
      </c>
      <c r="AC19" s="3">
        <v>0.12</v>
      </c>
      <c r="AD19" s="5">
        <v>2.5000000000000001E-2</v>
      </c>
      <c r="AE19" s="36">
        <v>123</v>
      </c>
      <c r="AF19" t="s">
        <v>31</v>
      </c>
      <c r="AG19" t="s">
        <v>31</v>
      </c>
      <c r="AH19" s="23">
        <v>0.74099999999999999</v>
      </c>
      <c r="AI19" s="23">
        <v>0.74099999999999999</v>
      </c>
      <c r="AJ19" s="42"/>
      <c r="AK19" s="42"/>
      <c r="AL19" s="41">
        <v>0.1</v>
      </c>
      <c r="AM19" t="b">
        <v>1</v>
      </c>
      <c r="AN19" t="b">
        <v>1</v>
      </c>
      <c r="AO19" t="b">
        <v>0</v>
      </c>
      <c r="AP19">
        <v>0</v>
      </c>
      <c r="AQ19" t="s">
        <v>3</v>
      </c>
      <c r="AR19" t="b">
        <v>1</v>
      </c>
      <c r="AS19" s="22" t="b">
        <v>1</v>
      </c>
    </row>
    <row r="20" spans="1:45">
      <c r="A20" t="s">
        <v>277</v>
      </c>
      <c r="B20" t="s">
        <v>133</v>
      </c>
      <c r="C20" t="b">
        <v>0</v>
      </c>
      <c r="D20" t="b">
        <v>0</v>
      </c>
      <c r="E20" t="s">
        <v>254</v>
      </c>
      <c r="F20" t="b">
        <v>0</v>
      </c>
      <c r="G20" t="s">
        <v>248</v>
      </c>
      <c r="H20" t="b">
        <v>1</v>
      </c>
      <c r="I20" t="b">
        <v>0</v>
      </c>
      <c r="J20" t="b">
        <v>1</v>
      </c>
      <c r="K20" t="b">
        <v>0</v>
      </c>
      <c r="L20">
        <v>0.02</v>
      </c>
      <c r="M20">
        <v>0</v>
      </c>
      <c r="P20" t="s">
        <v>184</v>
      </c>
      <c r="Q20" t="s">
        <v>35</v>
      </c>
      <c r="R20">
        <v>20</v>
      </c>
      <c r="S20">
        <v>3.5000000000000003E-2</v>
      </c>
      <c r="T20">
        <v>5</v>
      </c>
      <c r="U20">
        <v>999</v>
      </c>
      <c r="V20">
        <v>0</v>
      </c>
      <c r="W20" t="s">
        <v>185</v>
      </c>
      <c r="X20" t="b">
        <v>0</v>
      </c>
      <c r="Y20" t="s">
        <v>108</v>
      </c>
      <c r="Z20" t="s">
        <v>20</v>
      </c>
      <c r="AA20">
        <v>7.0000000000000007E-2</v>
      </c>
      <c r="AB20">
        <v>7.7200000000000005E-2</v>
      </c>
      <c r="AC20" s="3">
        <v>0.12</v>
      </c>
      <c r="AD20" s="5">
        <v>2.5000000000000001E-2</v>
      </c>
      <c r="AE20" s="36">
        <v>123</v>
      </c>
      <c r="AF20" t="s">
        <v>31</v>
      </c>
      <c r="AG20" t="s">
        <v>31</v>
      </c>
      <c r="AH20" s="23">
        <v>0.74099999999999999</v>
      </c>
      <c r="AI20" s="23">
        <v>0.74099999999999999</v>
      </c>
      <c r="AJ20" s="42"/>
      <c r="AK20" s="42"/>
      <c r="AL20" s="41">
        <v>0.1</v>
      </c>
      <c r="AM20" t="b">
        <v>1</v>
      </c>
      <c r="AN20" t="b">
        <v>1</v>
      </c>
      <c r="AO20" t="b">
        <v>0</v>
      </c>
      <c r="AP20">
        <v>0</v>
      </c>
      <c r="AQ20" t="s">
        <v>3</v>
      </c>
      <c r="AR20" t="b">
        <v>1</v>
      </c>
      <c r="AS20" s="22" t="b">
        <v>1</v>
      </c>
    </row>
    <row r="22" spans="1:45">
      <c r="A22" t="s">
        <v>278</v>
      </c>
      <c r="B22" t="s">
        <v>124</v>
      </c>
      <c r="C22" t="b">
        <v>0</v>
      </c>
      <c r="D22" t="b">
        <v>0</v>
      </c>
      <c r="E22" t="s">
        <v>259</v>
      </c>
      <c r="F22" t="b">
        <v>0</v>
      </c>
      <c r="G22" t="s">
        <v>248</v>
      </c>
      <c r="H22" t="b">
        <v>1</v>
      </c>
      <c r="I22" t="b">
        <v>1</v>
      </c>
      <c r="J22" t="b">
        <v>1</v>
      </c>
      <c r="K22" t="b">
        <v>1</v>
      </c>
      <c r="L22">
        <v>0.02</v>
      </c>
      <c r="M22">
        <v>0.01</v>
      </c>
      <c r="P22" t="s">
        <v>184</v>
      </c>
      <c r="Q22" t="s">
        <v>35</v>
      </c>
      <c r="R22">
        <v>20</v>
      </c>
      <c r="S22">
        <v>3.5000000000000003E-2</v>
      </c>
      <c r="T22">
        <v>5</v>
      </c>
      <c r="U22">
        <v>999</v>
      </c>
      <c r="V22">
        <v>0</v>
      </c>
      <c r="W22" t="s">
        <v>185</v>
      </c>
      <c r="X22" t="b">
        <v>0</v>
      </c>
      <c r="Y22" t="s">
        <v>108</v>
      </c>
      <c r="Z22" t="s">
        <v>20</v>
      </c>
      <c r="AA22">
        <v>7.0000000000000007E-2</v>
      </c>
      <c r="AB22">
        <v>7.7200000000000005E-2</v>
      </c>
      <c r="AC22" s="3">
        <v>0.12</v>
      </c>
      <c r="AD22" s="5">
        <v>2.5000000000000001E-2</v>
      </c>
      <c r="AE22" s="36">
        <v>123</v>
      </c>
      <c r="AF22" t="s">
        <v>31</v>
      </c>
      <c r="AG22" t="s">
        <v>31</v>
      </c>
      <c r="AH22" s="23">
        <v>0.74099999999999999</v>
      </c>
      <c r="AI22" s="23">
        <v>0.74099999999999999</v>
      </c>
      <c r="AL22" s="41">
        <v>0.1</v>
      </c>
      <c r="AM22" t="b">
        <v>1</v>
      </c>
      <c r="AN22" t="b">
        <v>1</v>
      </c>
      <c r="AO22" t="b">
        <v>0</v>
      </c>
      <c r="AP22">
        <v>0</v>
      </c>
      <c r="AQ22" t="s">
        <v>3</v>
      </c>
      <c r="AR22" t="b">
        <v>1</v>
      </c>
      <c r="AS22" s="22" t="b">
        <v>1</v>
      </c>
    </row>
    <row r="23" spans="1:45">
      <c r="A23" t="s">
        <v>279</v>
      </c>
      <c r="B23" t="s">
        <v>132</v>
      </c>
      <c r="C23" t="b">
        <v>0</v>
      </c>
      <c r="D23" t="b">
        <v>0</v>
      </c>
      <c r="E23" t="s">
        <v>259</v>
      </c>
      <c r="F23" t="b">
        <v>0</v>
      </c>
      <c r="G23" t="s">
        <v>248</v>
      </c>
      <c r="H23" t="b">
        <v>1</v>
      </c>
      <c r="I23" t="b">
        <v>0</v>
      </c>
      <c r="J23" t="b">
        <v>1</v>
      </c>
      <c r="K23" t="b">
        <v>1</v>
      </c>
      <c r="L23">
        <v>0.02</v>
      </c>
      <c r="M23">
        <v>0.01</v>
      </c>
      <c r="P23" t="s">
        <v>184</v>
      </c>
      <c r="Q23" t="s">
        <v>35</v>
      </c>
      <c r="R23">
        <v>20</v>
      </c>
      <c r="S23">
        <v>3.5000000000000003E-2</v>
      </c>
      <c r="T23">
        <v>5</v>
      </c>
      <c r="U23">
        <v>999</v>
      </c>
      <c r="V23">
        <v>0</v>
      </c>
      <c r="W23" t="s">
        <v>185</v>
      </c>
      <c r="X23" t="b">
        <v>0</v>
      </c>
      <c r="Y23" t="s">
        <v>108</v>
      </c>
      <c r="Z23" t="s">
        <v>20</v>
      </c>
      <c r="AA23">
        <v>7.0000000000000007E-2</v>
      </c>
      <c r="AB23">
        <v>7.7200000000000005E-2</v>
      </c>
      <c r="AC23" s="3">
        <v>0.12</v>
      </c>
      <c r="AD23" s="5">
        <v>2.5000000000000001E-2</v>
      </c>
      <c r="AE23" s="36">
        <v>123</v>
      </c>
      <c r="AF23" t="s">
        <v>31</v>
      </c>
      <c r="AG23" t="s">
        <v>31</v>
      </c>
      <c r="AH23" s="23">
        <v>0.74099999999999999</v>
      </c>
      <c r="AI23" s="23">
        <v>0.74099999999999999</v>
      </c>
      <c r="AL23" s="41">
        <v>0.1</v>
      </c>
      <c r="AM23" t="b">
        <v>1</v>
      </c>
      <c r="AN23" t="b">
        <v>1</v>
      </c>
      <c r="AO23" t="b">
        <v>0</v>
      </c>
      <c r="AP23">
        <v>0</v>
      </c>
      <c r="AQ23" t="s">
        <v>3</v>
      </c>
      <c r="AR23" t="b">
        <v>1</v>
      </c>
      <c r="AS23" s="22" t="b">
        <v>1</v>
      </c>
    </row>
    <row r="25" spans="1:45">
      <c r="A25" t="s">
        <v>280</v>
      </c>
      <c r="B25" t="s">
        <v>128</v>
      </c>
      <c r="C25" t="b">
        <v>0</v>
      </c>
      <c r="D25" t="b">
        <v>0</v>
      </c>
      <c r="E25" t="s">
        <v>260</v>
      </c>
      <c r="F25" t="b">
        <v>0</v>
      </c>
      <c r="G25" t="s">
        <v>248</v>
      </c>
      <c r="H25" t="b">
        <v>1</v>
      </c>
      <c r="I25" t="b">
        <v>1</v>
      </c>
      <c r="J25" t="b">
        <v>1</v>
      </c>
      <c r="K25" t="b">
        <v>1</v>
      </c>
      <c r="L25">
        <v>0.02</v>
      </c>
      <c r="M25">
        <v>0.01</v>
      </c>
      <c r="P25" t="s">
        <v>184</v>
      </c>
      <c r="Q25" t="s">
        <v>35</v>
      </c>
      <c r="R25">
        <v>20</v>
      </c>
      <c r="S25">
        <v>3.5000000000000003E-2</v>
      </c>
      <c r="T25">
        <v>5</v>
      </c>
      <c r="U25">
        <v>999</v>
      </c>
      <c r="V25">
        <v>0</v>
      </c>
      <c r="W25" t="s">
        <v>185</v>
      </c>
      <c r="X25" t="b">
        <v>0</v>
      </c>
      <c r="Y25" t="s">
        <v>108</v>
      </c>
      <c r="Z25" t="s">
        <v>20</v>
      </c>
      <c r="AA25">
        <v>7.0000000000000007E-2</v>
      </c>
      <c r="AB25">
        <v>7.7200000000000005E-2</v>
      </c>
      <c r="AC25" s="3">
        <v>0.12</v>
      </c>
      <c r="AD25" s="5">
        <v>2.5000000000000001E-2</v>
      </c>
      <c r="AE25" s="36">
        <v>123</v>
      </c>
      <c r="AF25" t="s">
        <v>31</v>
      </c>
      <c r="AG25" t="s">
        <v>31</v>
      </c>
      <c r="AH25" s="23">
        <v>0.74099999999999999</v>
      </c>
      <c r="AI25" s="23">
        <v>0.74099999999999999</v>
      </c>
      <c r="AL25" s="41">
        <v>0.1</v>
      </c>
      <c r="AM25" t="b">
        <v>1</v>
      </c>
      <c r="AN25" t="b">
        <v>1</v>
      </c>
      <c r="AO25" t="b">
        <v>0</v>
      </c>
      <c r="AP25">
        <v>0</v>
      </c>
      <c r="AQ25" t="s">
        <v>3</v>
      </c>
      <c r="AR25" t="b">
        <v>1</v>
      </c>
      <c r="AS25" s="22" t="b">
        <v>1</v>
      </c>
    </row>
    <row r="26" spans="1:45">
      <c r="A26" t="s">
        <v>281</v>
      </c>
      <c r="B26" t="s">
        <v>129</v>
      </c>
      <c r="C26" t="b">
        <v>0</v>
      </c>
      <c r="D26" t="b">
        <v>0</v>
      </c>
      <c r="E26" t="s">
        <v>260</v>
      </c>
      <c r="F26" t="b">
        <v>0</v>
      </c>
      <c r="G26" t="s">
        <v>248</v>
      </c>
      <c r="H26" t="b">
        <v>1</v>
      </c>
      <c r="I26" t="b">
        <v>0</v>
      </c>
      <c r="J26" t="b">
        <v>1</v>
      </c>
      <c r="K26" t="b">
        <v>1</v>
      </c>
      <c r="L26">
        <v>0.02</v>
      </c>
      <c r="M26">
        <v>0.01</v>
      </c>
      <c r="P26" t="s">
        <v>184</v>
      </c>
      <c r="Q26" t="s">
        <v>35</v>
      </c>
      <c r="R26">
        <v>20</v>
      </c>
      <c r="S26">
        <v>3.5000000000000003E-2</v>
      </c>
      <c r="T26">
        <v>5</v>
      </c>
      <c r="U26">
        <v>999</v>
      </c>
      <c r="V26">
        <v>0</v>
      </c>
      <c r="W26" t="s">
        <v>185</v>
      </c>
      <c r="X26" t="b">
        <v>0</v>
      </c>
      <c r="Y26" t="s">
        <v>108</v>
      </c>
      <c r="Z26" t="s">
        <v>20</v>
      </c>
      <c r="AA26">
        <v>7.0000000000000007E-2</v>
      </c>
      <c r="AB26">
        <v>7.7200000000000005E-2</v>
      </c>
      <c r="AC26" s="3">
        <v>0.12</v>
      </c>
      <c r="AD26" s="5">
        <v>2.5000000000000001E-2</v>
      </c>
      <c r="AE26" s="36">
        <v>123</v>
      </c>
      <c r="AF26" t="s">
        <v>31</v>
      </c>
      <c r="AG26" t="s">
        <v>31</v>
      </c>
      <c r="AH26" s="23">
        <v>0.74099999999999999</v>
      </c>
      <c r="AI26" s="23">
        <v>0.74099999999999999</v>
      </c>
      <c r="AL26" s="41">
        <v>0.1</v>
      </c>
      <c r="AM26" t="b">
        <v>1</v>
      </c>
      <c r="AN26" t="b">
        <v>1</v>
      </c>
      <c r="AO26" t="b">
        <v>0</v>
      </c>
      <c r="AP26">
        <v>0</v>
      </c>
      <c r="AQ26" t="s">
        <v>3</v>
      </c>
      <c r="AR26" t="b">
        <v>1</v>
      </c>
      <c r="AS26" s="22" t="b">
        <v>1</v>
      </c>
    </row>
    <row r="27" spans="1:45">
      <c r="AC27" s="3"/>
      <c r="AD27" s="5"/>
      <c r="AE27" s="36"/>
      <c r="AH27" s="23"/>
      <c r="AI27" s="23"/>
      <c r="AL27" s="41"/>
      <c r="AS27" s="22"/>
    </row>
    <row r="28" spans="1:45">
      <c r="AC28" s="3"/>
      <c r="AD28" s="5"/>
      <c r="AE28" s="36"/>
      <c r="AH28" s="23"/>
      <c r="AI28" s="23"/>
      <c r="AL28" s="41"/>
      <c r="AS28" s="22"/>
    </row>
    <row r="29" spans="1:45">
      <c r="AC29" s="3"/>
      <c r="AD29" s="5"/>
      <c r="AE29" s="36"/>
      <c r="AH29" s="23"/>
      <c r="AI29" s="23"/>
      <c r="AL29" s="41"/>
      <c r="AS29" s="22"/>
    </row>
    <row r="30" spans="1:45">
      <c r="B30" s="49" t="s">
        <v>145</v>
      </c>
    </row>
    <row r="31" spans="1:45">
      <c r="A31" t="s">
        <v>253</v>
      </c>
      <c r="B31" t="s">
        <v>252</v>
      </c>
      <c r="C31" t="b">
        <v>1</v>
      </c>
      <c r="D31" t="b">
        <v>0</v>
      </c>
      <c r="E31" t="s">
        <v>245</v>
      </c>
      <c r="F31" t="b">
        <v>0</v>
      </c>
      <c r="G31" t="s">
        <v>253</v>
      </c>
      <c r="H31" t="b">
        <v>0</v>
      </c>
      <c r="I31" t="b">
        <v>0</v>
      </c>
      <c r="J31" t="b">
        <v>0</v>
      </c>
      <c r="K31" t="b">
        <v>0</v>
      </c>
      <c r="L31">
        <v>0.02</v>
      </c>
      <c r="M31">
        <v>0</v>
      </c>
      <c r="P31" t="s">
        <v>184</v>
      </c>
      <c r="Q31" t="s">
        <v>35</v>
      </c>
      <c r="R31">
        <v>20</v>
      </c>
      <c r="S31">
        <v>0</v>
      </c>
      <c r="T31">
        <v>5</v>
      </c>
      <c r="U31">
        <v>999</v>
      </c>
      <c r="V31">
        <v>0</v>
      </c>
      <c r="W31" t="s">
        <v>185</v>
      </c>
      <c r="X31" t="b">
        <v>0</v>
      </c>
      <c r="Y31" t="s">
        <v>108</v>
      </c>
      <c r="Z31" t="s">
        <v>20</v>
      </c>
      <c r="AA31">
        <v>7.0000000000000007E-2</v>
      </c>
      <c r="AB31">
        <v>7.7200000000000005E-2</v>
      </c>
      <c r="AC31" s="3">
        <v>0.12</v>
      </c>
      <c r="AD31" s="5">
        <v>2.5000000000000001E-2</v>
      </c>
      <c r="AE31" s="36">
        <v>123</v>
      </c>
      <c r="AF31" t="s">
        <v>31</v>
      </c>
      <c r="AG31" t="s">
        <v>31</v>
      </c>
      <c r="AH31" s="23">
        <v>0.59399999999999997</v>
      </c>
      <c r="AI31" s="23">
        <v>0.59399999999999997</v>
      </c>
      <c r="AL31" s="41">
        <v>0.1</v>
      </c>
      <c r="AM31" t="b">
        <v>1</v>
      </c>
      <c r="AN31" t="b">
        <v>1</v>
      </c>
      <c r="AO31" t="b">
        <v>0</v>
      </c>
      <c r="AP31">
        <v>0</v>
      </c>
      <c r="AQ31" t="s">
        <v>3</v>
      </c>
      <c r="AR31" t="b">
        <v>1</v>
      </c>
      <c r="AS31" s="22" t="b">
        <v>1</v>
      </c>
    </row>
    <row r="32" spans="1:45">
      <c r="B32" s="49"/>
    </row>
    <row r="33" spans="1:45">
      <c r="B33" s="49" t="s">
        <v>147</v>
      </c>
      <c r="AC33" s="3"/>
      <c r="AD33" s="5"/>
      <c r="AE33" s="36"/>
      <c r="AH33" s="23"/>
      <c r="AI33" s="23"/>
      <c r="AL33" s="41"/>
      <c r="AS33" s="22"/>
    </row>
    <row r="34" spans="1:45">
      <c r="A34" t="s">
        <v>282</v>
      </c>
      <c r="B34" t="s">
        <v>125</v>
      </c>
      <c r="C34" t="b">
        <v>1</v>
      </c>
      <c r="D34" t="b">
        <v>0</v>
      </c>
      <c r="E34" t="s">
        <v>263</v>
      </c>
      <c r="F34" t="b">
        <v>0</v>
      </c>
      <c r="G34" t="s">
        <v>253</v>
      </c>
      <c r="H34" t="b">
        <v>1</v>
      </c>
      <c r="I34" t="b">
        <v>1</v>
      </c>
      <c r="J34" t="b">
        <v>1</v>
      </c>
      <c r="K34" t="b">
        <v>0</v>
      </c>
      <c r="L34">
        <v>0.02</v>
      </c>
      <c r="M34">
        <v>0</v>
      </c>
      <c r="P34" t="s">
        <v>184</v>
      </c>
      <c r="Q34" t="s">
        <v>35</v>
      </c>
      <c r="R34">
        <v>20</v>
      </c>
      <c r="S34">
        <v>3.5000000000000003E-2</v>
      </c>
      <c r="T34">
        <v>5</v>
      </c>
      <c r="U34">
        <v>999</v>
      </c>
      <c r="V34">
        <v>0</v>
      </c>
      <c r="W34" t="s">
        <v>185</v>
      </c>
      <c r="X34" t="b">
        <v>0</v>
      </c>
      <c r="Y34" t="s">
        <v>108</v>
      </c>
      <c r="Z34" t="s">
        <v>20</v>
      </c>
      <c r="AA34">
        <v>7.0000000000000007E-2</v>
      </c>
      <c r="AB34">
        <v>7.7200000000000005E-2</v>
      </c>
      <c r="AC34" s="3">
        <v>0.12</v>
      </c>
      <c r="AD34" s="5">
        <v>2.5000000000000001E-2</v>
      </c>
      <c r="AE34" s="36">
        <v>123</v>
      </c>
      <c r="AF34" t="s">
        <v>118</v>
      </c>
      <c r="AG34" t="s">
        <v>31</v>
      </c>
      <c r="AH34" s="23">
        <v>0.59399999999999997</v>
      </c>
      <c r="AI34" s="23">
        <v>0.59399999999999997</v>
      </c>
      <c r="AJ34" s="42"/>
      <c r="AK34" s="42"/>
      <c r="AL34" s="41">
        <v>0.1</v>
      </c>
      <c r="AM34" t="b">
        <v>1</v>
      </c>
      <c r="AN34" t="b">
        <v>1</v>
      </c>
      <c r="AO34" t="b">
        <v>0</v>
      </c>
      <c r="AP34">
        <v>0</v>
      </c>
      <c r="AQ34" t="s">
        <v>3</v>
      </c>
      <c r="AR34" t="b">
        <v>1</v>
      </c>
      <c r="AS34" s="22" t="b">
        <v>1</v>
      </c>
    </row>
    <row r="35" spans="1:45">
      <c r="A35" t="s">
        <v>283</v>
      </c>
      <c r="B35" t="s">
        <v>133</v>
      </c>
      <c r="C35" t="b">
        <v>1</v>
      </c>
      <c r="D35" t="b">
        <v>0</v>
      </c>
      <c r="E35" t="s">
        <v>263</v>
      </c>
      <c r="F35" t="b">
        <v>0</v>
      </c>
      <c r="G35" t="s">
        <v>253</v>
      </c>
      <c r="H35" t="b">
        <v>1</v>
      </c>
      <c r="I35" t="b">
        <v>0</v>
      </c>
      <c r="J35" t="b">
        <v>1</v>
      </c>
      <c r="K35" t="b">
        <v>0</v>
      </c>
      <c r="L35">
        <v>0.02</v>
      </c>
      <c r="M35">
        <v>0</v>
      </c>
      <c r="P35" t="s">
        <v>184</v>
      </c>
      <c r="Q35" t="s">
        <v>35</v>
      </c>
      <c r="R35">
        <v>20</v>
      </c>
      <c r="S35">
        <v>3.5000000000000003E-2</v>
      </c>
      <c r="T35">
        <v>5</v>
      </c>
      <c r="U35">
        <v>999</v>
      </c>
      <c r="V35">
        <v>0</v>
      </c>
      <c r="W35" t="s">
        <v>185</v>
      </c>
      <c r="X35" t="b">
        <v>0</v>
      </c>
      <c r="Y35" t="s">
        <v>108</v>
      </c>
      <c r="Z35" t="s">
        <v>20</v>
      </c>
      <c r="AA35">
        <v>7.0000000000000007E-2</v>
      </c>
      <c r="AB35">
        <v>7.7200000000000005E-2</v>
      </c>
      <c r="AC35" s="3">
        <v>0.12</v>
      </c>
      <c r="AD35" s="5">
        <v>2.5000000000000001E-2</v>
      </c>
      <c r="AE35" s="36">
        <v>123</v>
      </c>
      <c r="AF35" t="s">
        <v>118</v>
      </c>
      <c r="AG35" t="s">
        <v>31</v>
      </c>
      <c r="AH35" s="23">
        <v>0.59399999999999997</v>
      </c>
      <c r="AI35" s="23">
        <v>0.59399999999999997</v>
      </c>
      <c r="AJ35" s="42"/>
      <c r="AK35" s="42"/>
      <c r="AL35" s="41">
        <v>0.1</v>
      </c>
      <c r="AM35" t="b">
        <v>1</v>
      </c>
      <c r="AN35" t="b">
        <v>1</v>
      </c>
      <c r="AO35" t="b">
        <v>0</v>
      </c>
      <c r="AP35">
        <v>0</v>
      </c>
      <c r="AQ35" t="s">
        <v>3</v>
      </c>
      <c r="AR35" t="b">
        <v>1</v>
      </c>
      <c r="AS35" s="22" t="b">
        <v>1</v>
      </c>
    </row>
    <row r="36" spans="1:45">
      <c r="AH36" s="23"/>
      <c r="AI36" s="23"/>
    </row>
    <row r="37" spans="1:45">
      <c r="A37" t="s">
        <v>284</v>
      </c>
      <c r="B37" t="s">
        <v>124</v>
      </c>
      <c r="C37" t="b">
        <v>1</v>
      </c>
      <c r="D37" t="b">
        <v>0</v>
      </c>
      <c r="E37" t="s">
        <v>264</v>
      </c>
      <c r="F37" t="b">
        <v>0</v>
      </c>
      <c r="G37" t="s">
        <v>253</v>
      </c>
      <c r="H37" t="b">
        <v>1</v>
      </c>
      <c r="I37" t="b">
        <v>1</v>
      </c>
      <c r="J37" t="b">
        <v>1</v>
      </c>
      <c r="K37" t="b">
        <v>1</v>
      </c>
      <c r="L37">
        <v>0.02</v>
      </c>
      <c r="M37">
        <v>0</v>
      </c>
      <c r="P37" t="s">
        <v>184</v>
      </c>
      <c r="Q37" t="s">
        <v>35</v>
      </c>
      <c r="R37">
        <v>20</v>
      </c>
      <c r="S37">
        <v>3.5000000000000003E-2</v>
      </c>
      <c r="T37">
        <v>5</v>
      </c>
      <c r="U37">
        <v>999</v>
      </c>
      <c r="V37">
        <v>0</v>
      </c>
      <c r="W37" t="s">
        <v>185</v>
      </c>
      <c r="X37" t="b">
        <v>0</v>
      </c>
      <c r="Y37" t="s">
        <v>108</v>
      </c>
      <c r="Z37" t="s">
        <v>20</v>
      </c>
      <c r="AA37">
        <v>7.0000000000000007E-2</v>
      </c>
      <c r="AB37">
        <v>7.7200000000000005E-2</v>
      </c>
      <c r="AC37" s="3">
        <v>0.12</v>
      </c>
      <c r="AD37" s="5">
        <v>2.5000000000000001E-2</v>
      </c>
      <c r="AE37" s="36">
        <v>123</v>
      </c>
      <c r="AF37" t="s">
        <v>31</v>
      </c>
      <c r="AG37" t="s">
        <v>31</v>
      </c>
      <c r="AH37" s="23">
        <v>0.59399999999999997</v>
      </c>
      <c r="AI37" s="23">
        <v>0.59399999999999997</v>
      </c>
      <c r="AL37" s="41">
        <v>0.1</v>
      </c>
      <c r="AM37" t="b">
        <v>1</v>
      </c>
      <c r="AN37" t="b">
        <v>1</v>
      </c>
      <c r="AO37" t="b">
        <v>0</v>
      </c>
      <c r="AP37">
        <v>0</v>
      </c>
      <c r="AQ37" t="s">
        <v>3</v>
      </c>
      <c r="AR37" t="b">
        <v>1</v>
      </c>
      <c r="AS37" s="22" t="b">
        <v>1</v>
      </c>
    </row>
    <row r="38" spans="1:45">
      <c r="A38" t="s">
        <v>285</v>
      </c>
      <c r="B38" t="s">
        <v>132</v>
      </c>
      <c r="C38" t="b">
        <v>1</v>
      </c>
      <c r="D38" t="b">
        <v>0</v>
      </c>
      <c r="E38" t="s">
        <v>264</v>
      </c>
      <c r="F38" t="b">
        <v>0</v>
      </c>
      <c r="G38" t="s">
        <v>253</v>
      </c>
      <c r="H38" t="b">
        <v>1</v>
      </c>
      <c r="I38" t="b">
        <v>0</v>
      </c>
      <c r="J38" t="b">
        <v>1</v>
      </c>
      <c r="K38" t="b">
        <v>1</v>
      </c>
      <c r="L38">
        <v>0.02</v>
      </c>
      <c r="M38">
        <v>0</v>
      </c>
      <c r="P38" t="s">
        <v>184</v>
      </c>
      <c r="Q38" t="s">
        <v>35</v>
      </c>
      <c r="R38">
        <v>20</v>
      </c>
      <c r="S38">
        <v>3.5000000000000003E-2</v>
      </c>
      <c r="T38">
        <v>5</v>
      </c>
      <c r="U38">
        <v>999</v>
      </c>
      <c r="V38">
        <v>0</v>
      </c>
      <c r="W38" t="s">
        <v>185</v>
      </c>
      <c r="X38" t="b">
        <v>0</v>
      </c>
      <c r="Y38" t="s">
        <v>108</v>
      </c>
      <c r="Z38" t="s">
        <v>20</v>
      </c>
      <c r="AA38">
        <v>7.0000000000000007E-2</v>
      </c>
      <c r="AB38">
        <v>7.7200000000000005E-2</v>
      </c>
      <c r="AC38" s="3">
        <v>0.12</v>
      </c>
      <c r="AD38" s="5">
        <v>2.5000000000000001E-2</v>
      </c>
      <c r="AE38" s="36">
        <v>123</v>
      </c>
      <c r="AF38" t="s">
        <v>31</v>
      </c>
      <c r="AG38" t="s">
        <v>31</v>
      </c>
      <c r="AH38" s="23">
        <v>0.59399999999999997</v>
      </c>
      <c r="AI38" s="23">
        <v>0.59399999999999997</v>
      </c>
      <c r="AL38" s="41">
        <v>0.1</v>
      </c>
      <c r="AM38" t="b">
        <v>1</v>
      </c>
      <c r="AN38" t="b">
        <v>1</v>
      </c>
      <c r="AO38" t="b">
        <v>0</v>
      </c>
      <c r="AP38">
        <v>0</v>
      </c>
      <c r="AQ38" t="s">
        <v>3</v>
      </c>
      <c r="AR38" t="b">
        <v>1</v>
      </c>
      <c r="AS38" s="22" t="b">
        <v>1</v>
      </c>
    </row>
    <row r="40" spans="1:45">
      <c r="A40" t="s">
        <v>286</v>
      </c>
      <c r="B40" t="s">
        <v>128</v>
      </c>
      <c r="C40" t="b">
        <v>1</v>
      </c>
      <c r="D40" t="b">
        <v>0</v>
      </c>
      <c r="E40" t="s">
        <v>266</v>
      </c>
      <c r="F40" t="b">
        <v>0</v>
      </c>
      <c r="G40" t="s">
        <v>253</v>
      </c>
      <c r="H40" t="b">
        <v>1</v>
      </c>
      <c r="I40" t="b">
        <v>1</v>
      </c>
      <c r="J40" t="b">
        <v>1</v>
      </c>
      <c r="K40" t="b">
        <v>1</v>
      </c>
      <c r="L40">
        <v>0.02</v>
      </c>
      <c r="M40">
        <v>0</v>
      </c>
      <c r="P40" t="s">
        <v>184</v>
      </c>
      <c r="Q40" t="s">
        <v>35</v>
      </c>
      <c r="R40">
        <v>20</v>
      </c>
      <c r="S40">
        <v>3.5000000000000003E-2</v>
      </c>
      <c r="T40">
        <v>5</v>
      </c>
      <c r="U40">
        <v>999</v>
      </c>
      <c r="V40">
        <v>0</v>
      </c>
      <c r="W40" t="s">
        <v>185</v>
      </c>
      <c r="X40" t="b">
        <v>0</v>
      </c>
      <c r="Y40" t="s">
        <v>108</v>
      </c>
      <c r="Z40" t="s">
        <v>20</v>
      </c>
      <c r="AA40">
        <v>7.0000000000000007E-2</v>
      </c>
      <c r="AB40">
        <v>7.7200000000000005E-2</v>
      </c>
      <c r="AC40" s="3">
        <v>0.12</v>
      </c>
      <c r="AD40" s="5">
        <v>2.5000000000000001E-2</v>
      </c>
      <c r="AE40" s="36">
        <v>123</v>
      </c>
      <c r="AF40" t="s">
        <v>31</v>
      </c>
      <c r="AG40" t="s">
        <v>31</v>
      </c>
      <c r="AH40" s="23">
        <v>0.59399999999999997</v>
      </c>
      <c r="AI40" s="23">
        <v>0.59399999999999997</v>
      </c>
      <c r="AL40" s="41">
        <v>0.1</v>
      </c>
      <c r="AM40" t="b">
        <v>1</v>
      </c>
      <c r="AN40" t="b">
        <v>1</v>
      </c>
      <c r="AO40" t="b">
        <v>0</v>
      </c>
      <c r="AP40">
        <v>0</v>
      </c>
      <c r="AQ40" t="s">
        <v>3</v>
      </c>
      <c r="AR40" t="b">
        <v>1</v>
      </c>
      <c r="AS40" s="22" t="b">
        <v>1</v>
      </c>
    </row>
    <row r="41" spans="1:45">
      <c r="A41" t="s">
        <v>287</v>
      </c>
      <c r="B41" t="s">
        <v>129</v>
      </c>
      <c r="C41" t="b">
        <v>1</v>
      </c>
      <c r="D41" t="b">
        <v>0</v>
      </c>
      <c r="E41" t="s">
        <v>266</v>
      </c>
      <c r="F41" t="b">
        <v>0</v>
      </c>
      <c r="G41" t="s">
        <v>253</v>
      </c>
      <c r="H41" t="b">
        <v>1</v>
      </c>
      <c r="I41" t="b">
        <v>0</v>
      </c>
      <c r="J41" t="b">
        <v>1</v>
      </c>
      <c r="K41" t="b">
        <v>1</v>
      </c>
      <c r="L41">
        <v>0.02</v>
      </c>
      <c r="M41">
        <v>0</v>
      </c>
      <c r="P41" t="s">
        <v>184</v>
      </c>
      <c r="Q41" t="s">
        <v>35</v>
      </c>
      <c r="R41">
        <v>20</v>
      </c>
      <c r="S41">
        <v>3.5000000000000003E-2</v>
      </c>
      <c r="T41">
        <v>5</v>
      </c>
      <c r="U41">
        <v>999</v>
      </c>
      <c r="V41">
        <v>0</v>
      </c>
      <c r="W41" t="s">
        <v>185</v>
      </c>
      <c r="X41" t="b">
        <v>0</v>
      </c>
      <c r="Y41" t="s">
        <v>108</v>
      </c>
      <c r="Z41" t="s">
        <v>20</v>
      </c>
      <c r="AA41">
        <v>7.0000000000000007E-2</v>
      </c>
      <c r="AB41">
        <v>7.7200000000000005E-2</v>
      </c>
      <c r="AC41" s="3">
        <v>0.12</v>
      </c>
      <c r="AD41" s="5">
        <v>2.5000000000000001E-2</v>
      </c>
      <c r="AE41" s="36">
        <v>123</v>
      </c>
      <c r="AF41" t="s">
        <v>31</v>
      </c>
      <c r="AG41" t="s">
        <v>31</v>
      </c>
      <c r="AH41" s="23">
        <v>0.59399999999999997</v>
      </c>
      <c r="AI41" s="23">
        <v>0.59399999999999997</v>
      </c>
      <c r="AL41" s="41">
        <v>0.1</v>
      </c>
      <c r="AM41" t="b">
        <v>1</v>
      </c>
      <c r="AN41" t="b">
        <v>1</v>
      </c>
      <c r="AO41" t="b">
        <v>0</v>
      </c>
      <c r="AP41">
        <v>0</v>
      </c>
      <c r="AQ41" t="s">
        <v>3</v>
      </c>
      <c r="AR41" t="b">
        <v>1</v>
      </c>
      <c r="AS41" s="22" t="b">
        <v>1</v>
      </c>
    </row>
    <row r="42" spans="1:45">
      <c r="AC42" s="3"/>
      <c r="AD42" s="5"/>
      <c r="AE42" s="36"/>
      <c r="AH42" s="23"/>
      <c r="AI42" s="23"/>
      <c r="AL42" s="41"/>
      <c r="AS42" s="22"/>
    </row>
    <row r="43" spans="1:45">
      <c r="B43" s="49" t="s">
        <v>146</v>
      </c>
      <c r="AC43" s="3"/>
      <c r="AD43" s="5"/>
      <c r="AE43" s="36"/>
      <c r="AH43" s="23"/>
      <c r="AI43" s="23"/>
      <c r="AL43" s="41"/>
      <c r="AS43" s="22"/>
    </row>
    <row r="44" spans="1:45">
      <c r="A44" t="s">
        <v>288</v>
      </c>
      <c r="B44" t="s">
        <v>125</v>
      </c>
      <c r="C44" t="b">
        <v>1</v>
      </c>
      <c r="D44" t="b">
        <v>0</v>
      </c>
      <c r="E44" t="s">
        <v>262</v>
      </c>
      <c r="F44" t="b">
        <v>0</v>
      </c>
      <c r="G44" t="s">
        <v>253</v>
      </c>
      <c r="H44" t="b">
        <v>1</v>
      </c>
      <c r="I44" t="b">
        <v>1</v>
      </c>
      <c r="J44" t="b">
        <v>1</v>
      </c>
      <c r="K44" t="b">
        <v>0</v>
      </c>
      <c r="L44">
        <v>0.02</v>
      </c>
      <c r="M44">
        <v>0</v>
      </c>
      <c r="P44" t="s">
        <v>184</v>
      </c>
      <c r="Q44" t="s">
        <v>35</v>
      </c>
      <c r="R44">
        <v>20</v>
      </c>
      <c r="S44">
        <v>3.5000000000000003E-2</v>
      </c>
      <c r="T44">
        <v>5</v>
      </c>
      <c r="U44">
        <v>999</v>
      </c>
      <c r="V44">
        <v>0</v>
      </c>
      <c r="W44" t="s">
        <v>185</v>
      </c>
      <c r="X44" t="b">
        <v>0</v>
      </c>
      <c r="Y44" t="s">
        <v>108</v>
      </c>
      <c r="Z44" t="s">
        <v>20</v>
      </c>
      <c r="AA44">
        <v>7.0000000000000007E-2</v>
      </c>
      <c r="AB44">
        <v>7.7200000000000005E-2</v>
      </c>
      <c r="AC44" s="3">
        <v>0.12</v>
      </c>
      <c r="AD44" s="5">
        <v>2.5000000000000001E-2</v>
      </c>
      <c r="AE44" s="36">
        <v>123</v>
      </c>
      <c r="AF44" t="s">
        <v>118</v>
      </c>
      <c r="AG44" t="s">
        <v>31</v>
      </c>
      <c r="AH44" s="23">
        <v>0.59399999999999997</v>
      </c>
      <c r="AI44" s="23">
        <v>0.59399999999999997</v>
      </c>
      <c r="AJ44" s="42"/>
      <c r="AK44" s="42"/>
      <c r="AL44" s="41">
        <v>0.1</v>
      </c>
      <c r="AM44" t="b">
        <v>1</v>
      </c>
      <c r="AN44" t="b">
        <v>1</v>
      </c>
      <c r="AO44" t="b">
        <v>0</v>
      </c>
      <c r="AP44">
        <v>0</v>
      </c>
      <c r="AQ44" t="s">
        <v>3</v>
      </c>
      <c r="AR44" t="b">
        <v>1</v>
      </c>
      <c r="AS44" s="22" t="b">
        <v>1</v>
      </c>
    </row>
    <row r="45" spans="1:45">
      <c r="A45" t="s">
        <v>289</v>
      </c>
      <c r="B45" t="s">
        <v>133</v>
      </c>
      <c r="C45" t="b">
        <v>1</v>
      </c>
      <c r="D45" t="b">
        <v>0</v>
      </c>
      <c r="E45" t="s">
        <v>262</v>
      </c>
      <c r="F45" t="b">
        <v>0</v>
      </c>
      <c r="G45" t="s">
        <v>253</v>
      </c>
      <c r="H45" t="b">
        <v>1</v>
      </c>
      <c r="I45" t="b">
        <v>0</v>
      </c>
      <c r="J45" t="b">
        <v>1</v>
      </c>
      <c r="K45" t="b">
        <v>0</v>
      </c>
      <c r="L45">
        <v>0.02</v>
      </c>
      <c r="M45">
        <v>0</v>
      </c>
      <c r="P45" t="s">
        <v>184</v>
      </c>
      <c r="Q45" t="s">
        <v>35</v>
      </c>
      <c r="R45">
        <v>20</v>
      </c>
      <c r="S45">
        <v>3.5000000000000003E-2</v>
      </c>
      <c r="T45">
        <v>5</v>
      </c>
      <c r="U45">
        <v>999</v>
      </c>
      <c r="V45">
        <v>0</v>
      </c>
      <c r="W45" t="s">
        <v>185</v>
      </c>
      <c r="X45" t="b">
        <v>0</v>
      </c>
      <c r="Y45" t="s">
        <v>108</v>
      </c>
      <c r="Z45" t="s">
        <v>20</v>
      </c>
      <c r="AA45">
        <v>7.0000000000000007E-2</v>
      </c>
      <c r="AB45">
        <v>7.7200000000000005E-2</v>
      </c>
      <c r="AC45" s="3">
        <v>0.12</v>
      </c>
      <c r="AD45" s="5">
        <v>2.5000000000000001E-2</v>
      </c>
      <c r="AE45" s="36">
        <v>123</v>
      </c>
      <c r="AF45" t="s">
        <v>118</v>
      </c>
      <c r="AG45" t="s">
        <v>31</v>
      </c>
      <c r="AH45" s="23">
        <v>0.59399999999999997</v>
      </c>
      <c r="AI45" s="23">
        <v>0.59399999999999997</v>
      </c>
      <c r="AJ45" s="42"/>
      <c r="AK45" s="42"/>
      <c r="AL45" s="41">
        <v>0.1</v>
      </c>
      <c r="AM45" t="b">
        <v>1</v>
      </c>
      <c r="AN45" t="b">
        <v>1</v>
      </c>
      <c r="AO45" t="b">
        <v>0</v>
      </c>
      <c r="AP45">
        <v>0</v>
      </c>
      <c r="AQ45" t="s">
        <v>3</v>
      </c>
      <c r="AR45" t="b">
        <v>1</v>
      </c>
      <c r="AS45" s="22" t="b">
        <v>1</v>
      </c>
    </row>
    <row r="46" spans="1:45">
      <c r="AH46" s="23"/>
      <c r="AI46" s="23"/>
    </row>
    <row r="47" spans="1:45">
      <c r="A47" t="s">
        <v>290</v>
      </c>
      <c r="B47" t="s">
        <v>124</v>
      </c>
      <c r="C47" t="b">
        <v>1</v>
      </c>
      <c r="D47" t="b">
        <v>0</v>
      </c>
      <c r="E47" t="s">
        <v>267</v>
      </c>
      <c r="F47" t="b">
        <v>0</v>
      </c>
      <c r="G47" t="s">
        <v>253</v>
      </c>
      <c r="H47" t="b">
        <v>1</v>
      </c>
      <c r="I47" t="b">
        <v>1</v>
      </c>
      <c r="J47" t="b">
        <v>1</v>
      </c>
      <c r="K47" t="b">
        <v>1</v>
      </c>
      <c r="L47">
        <v>0.02</v>
      </c>
      <c r="M47">
        <v>0.01</v>
      </c>
      <c r="P47" t="s">
        <v>184</v>
      </c>
      <c r="Q47" t="s">
        <v>35</v>
      </c>
      <c r="R47">
        <v>20</v>
      </c>
      <c r="S47">
        <v>3.5000000000000003E-2</v>
      </c>
      <c r="T47">
        <v>5</v>
      </c>
      <c r="U47">
        <v>999</v>
      </c>
      <c r="V47">
        <v>0</v>
      </c>
      <c r="W47" t="s">
        <v>185</v>
      </c>
      <c r="X47" t="b">
        <v>0</v>
      </c>
      <c r="Y47" t="s">
        <v>108</v>
      </c>
      <c r="Z47" t="s">
        <v>20</v>
      </c>
      <c r="AA47">
        <v>7.0000000000000007E-2</v>
      </c>
      <c r="AB47">
        <v>7.7200000000000005E-2</v>
      </c>
      <c r="AC47" s="3">
        <v>0.12</v>
      </c>
      <c r="AD47" s="5">
        <v>2.5000000000000001E-2</v>
      </c>
      <c r="AE47" s="36">
        <v>123</v>
      </c>
      <c r="AF47" t="s">
        <v>31</v>
      </c>
      <c r="AG47" t="s">
        <v>31</v>
      </c>
      <c r="AH47" s="23">
        <v>0.59399999999999997</v>
      </c>
      <c r="AI47" s="23">
        <v>0.59399999999999997</v>
      </c>
      <c r="AL47" s="41">
        <v>0.1</v>
      </c>
      <c r="AM47" t="b">
        <v>1</v>
      </c>
      <c r="AN47" t="b">
        <v>1</v>
      </c>
      <c r="AO47" t="b">
        <v>0</v>
      </c>
      <c r="AP47">
        <v>0</v>
      </c>
      <c r="AQ47" t="s">
        <v>3</v>
      </c>
      <c r="AR47" t="b">
        <v>1</v>
      </c>
      <c r="AS47" s="22" t="b">
        <v>1</v>
      </c>
    </row>
    <row r="48" spans="1:45">
      <c r="A48" t="s">
        <v>291</v>
      </c>
      <c r="B48" t="s">
        <v>132</v>
      </c>
      <c r="C48" t="b">
        <v>1</v>
      </c>
      <c r="D48" t="b">
        <v>0</v>
      </c>
      <c r="E48" t="s">
        <v>267</v>
      </c>
      <c r="F48" t="b">
        <v>0</v>
      </c>
      <c r="G48" t="s">
        <v>253</v>
      </c>
      <c r="H48" t="b">
        <v>1</v>
      </c>
      <c r="I48" t="b">
        <v>0</v>
      </c>
      <c r="J48" t="b">
        <v>1</v>
      </c>
      <c r="K48" t="b">
        <v>1</v>
      </c>
      <c r="L48">
        <v>0.02</v>
      </c>
      <c r="M48">
        <v>0.01</v>
      </c>
      <c r="P48" t="s">
        <v>184</v>
      </c>
      <c r="Q48" t="s">
        <v>35</v>
      </c>
      <c r="R48">
        <v>20</v>
      </c>
      <c r="S48">
        <v>3.5000000000000003E-2</v>
      </c>
      <c r="T48">
        <v>5</v>
      </c>
      <c r="U48">
        <v>999</v>
      </c>
      <c r="V48">
        <v>0</v>
      </c>
      <c r="W48" t="s">
        <v>185</v>
      </c>
      <c r="X48" t="b">
        <v>0</v>
      </c>
      <c r="Y48" t="s">
        <v>108</v>
      </c>
      <c r="Z48" t="s">
        <v>20</v>
      </c>
      <c r="AA48">
        <v>7.0000000000000007E-2</v>
      </c>
      <c r="AB48">
        <v>7.7200000000000005E-2</v>
      </c>
      <c r="AC48" s="3">
        <v>0.12</v>
      </c>
      <c r="AD48" s="5">
        <v>2.5000000000000001E-2</v>
      </c>
      <c r="AE48" s="36">
        <v>123</v>
      </c>
      <c r="AF48" t="s">
        <v>31</v>
      </c>
      <c r="AG48" t="s">
        <v>31</v>
      </c>
      <c r="AH48" s="23">
        <v>0.59399999999999997</v>
      </c>
      <c r="AI48" s="23">
        <v>0.59399999999999997</v>
      </c>
      <c r="AL48" s="41">
        <v>0.1</v>
      </c>
      <c r="AM48" t="b">
        <v>1</v>
      </c>
      <c r="AN48" t="b">
        <v>1</v>
      </c>
      <c r="AO48" t="b">
        <v>0</v>
      </c>
      <c r="AP48">
        <v>0</v>
      </c>
      <c r="AQ48" t="s">
        <v>3</v>
      </c>
      <c r="AR48" t="b">
        <v>1</v>
      </c>
      <c r="AS48" s="22" t="b">
        <v>1</v>
      </c>
    </row>
    <row r="50" spans="1:45">
      <c r="A50" t="s">
        <v>292</v>
      </c>
      <c r="B50" t="s">
        <v>128</v>
      </c>
      <c r="C50" t="b">
        <v>1</v>
      </c>
      <c r="D50" t="b">
        <v>0</v>
      </c>
      <c r="E50" t="s">
        <v>268</v>
      </c>
      <c r="F50" t="b">
        <v>0</v>
      </c>
      <c r="G50" t="s">
        <v>253</v>
      </c>
      <c r="H50" t="b">
        <v>1</v>
      </c>
      <c r="I50" t="b">
        <v>1</v>
      </c>
      <c r="J50" t="b">
        <v>1</v>
      </c>
      <c r="K50" t="b">
        <v>1</v>
      </c>
      <c r="L50">
        <v>0.02</v>
      </c>
      <c r="M50">
        <v>0.01</v>
      </c>
      <c r="P50" t="s">
        <v>184</v>
      </c>
      <c r="Q50" t="s">
        <v>35</v>
      </c>
      <c r="R50">
        <v>20</v>
      </c>
      <c r="S50">
        <v>3.5000000000000003E-2</v>
      </c>
      <c r="T50">
        <v>5</v>
      </c>
      <c r="U50">
        <v>999</v>
      </c>
      <c r="V50">
        <v>0</v>
      </c>
      <c r="W50" t="s">
        <v>185</v>
      </c>
      <c r="X50" t="b">
        <v>0</v>
      </c>
      <c r="Y50" t="s">
        <v>108</v>
      </c>
      <c r="Z50" t="s">
        <v>20</v>
      </c>
      <c r="AA50">
        <v>7.0000000000000007E-2</v>
      </c>
      <c r="AB50">
        <v>7.7200000000000005E-2</v>
      </c>
      <c r="AC50" s="3">
        <v>0.12</v>
      </c>
      <c r="AD50" s="5">
        <v>2.5000000000000001E-2</v>
      </c>
      <c r="AE50" s="36">
        <v>123</v>
      </c>
      <c r="AF50" t="s">
        <v>31</v>
      </c>
      <c r="AG50" t="s">
        <v>31</v>
      </c>
      <c r="AH50" s="23">
        <v>0.59399999999999997</v>
      </c>
      <c r="AI50" s="23">
        <v>0.59399999999999997</v>
      </c>
      <c r="AL50" s="41">
        <v>0.1</v>
      </c>
      <c r="AM50" t="b">
        <v>1</v>
      </c>
      <c r="AN50" t="b">
        <v>1</v>
      </c>
      <c r="AO50" t="b">
        <v>0</v>
      </c>
      <c r="AP50">
        <v>0</v>
      </c>
      <c r="AQ50" t="s">
        <v>3</v>
      </c>
      <c r="AR50" t="b">
        <v>1</v>
      </c>
      <c r="AS50" s="22" t="b">
        <v>1</v>
      </c>
    </row>
    <row r="51" spans="1:45">
      <c r="A51" t="s">
        <v>293</v>
      </c>
      <c r="B51" t="s">
        <v>129</v>
      </c>
      <c r="C51" t="b">
        <v>1</v>
      </c>
      <c r="D51" t="b">
        <v>0</v>
      </c>
      <c r="E51" t="s">
        <v>268</v>
      </c>
      <c r="F51" t="b">
        <v>0</v>
      </c>
      <c r="G51" t="s">
        <v>253</v>
      </c>
      <c r="H51" t="b">
        <v>1</v>
      </c>
      <c r="I51" t="b">
        <v>0</v>
      </c>
      <c r="J51" t="b">
        <v>1</v>
      </c>
      <c r="K51" t="b">
        <v>1</v>
      </c>
      <c r="L51">
        <v>0.02</v>
      </c>
      <c r="M51">
        <v>0.01</v>
      </c>
      <c r="P51" t="s">
        <v>184</v>
      </c>
      <c r="Q51" t="s">
        <v>35</v>
      </c>
      <c r="R51">
        <v>20</v>
      </c>
      <c r="S51">
        <v>3.5000000000000003E-2</v>
      </c>
      <c r="T51">
        <v>5</v>
      </c>
      <c r="U51">
        <v>999</v>
      </c>
      <c r="V51">
        <v>0</v>
      </c>
      <c r="W51" t="s">
        <v>185</v>
      </c>
      <c r="X51" t="b">
        <v>0</v>
      </c>
      <c r="Y51" t="s">
        <v>108</v>
      </c>
      <c r="Z51" t="s">
        <v>20</v>
      </c>
      <c r="AA51">
        <v>7.0000000000000007E-2</v>
      </c>
      <c r="AB51">
        <v>7.7200000000000005E-2</v>
      </c>
      <c r="AC51" s="3">
        <v>0.12</v>
      </c>
      <c r="AD51" s="5">
        <v>2.5000000000000001E-2</v>
      </c>
      <c r="AE51" s="36">
        <v>123</v>
      </c>
      <c r="AF51" t="s">
        <v>31</v>
      </c>
      <c r="AG51" t="s">
        <v>31</v>
      </c>
      <c r="AH51" s="23">
        <v>0.59399999999999997</v>
      </c>
      <c r="AI51" s="23">
        <v>0.59399999999999997</v>
      </c>
      <c r="AL51" s="41">
        <v>0.1</v>
      </c>
      <c r="AM51" t="b">
        <v>1</v>
      </c>
      <c r="AN51" t="b">
        <v>1</v>
      </c>
      <c r="AO51" t="b">
        <v>0</v>
      </c>
      <c r="AP51">
        <v>0</v>
      </c>
      <c r="AQ51" t="s">
        <v>3</v>
      </c>
      <c r="AR51" t="b">
        <v>1</v>
      </c>
      <c r="AS51" s="22" t="b">
        <v>1</v>
      </c>
    </row>
    <row r="52" spans="1:45">
      <c r="B52" s="49"/>
    </row>
    <row r="53" spans="1:45">
      <c r="B53" s="49"/>
    </row>
    <row r="54" spans="1:45">
      <c r="B54" s="49"/>
    </row>
    <row r="55" spans="1:45">
      <c r="B55" s="49"/>
    </row>
    <row r="56" spans="1:45">
      <c r="B56" s="49"/>
    </row>
    <row r="57" spans="1:45">
      <c r="B57" s="49"/>
    </row>
    <row r="58" spans="1:45">
      <c r="A58" t="s">
        <v>171</v>
      </c>
      <c r="B58" t="s">
        <v>143</v>
      </c>
      <c r="C58" t="b">
        <v>0</v>
      </c>
      <c r="D58" t="b">
        <v>0</v>
      </c>
      <c r="E58" t="s">
        <v>153</v>
      </c>
      <c r="F58" t="b">
        <v>0</v>
      </c>
      <c r="G58" t="s">
        <v>171</v>
      </c>
      <c r="H58" t="b">
        <v>0</v>
      </c>
      <c r="I58" t="b">
        <v>0</v>
      </c>
      <c r="J58" t="b">
        <v>0</v>
      </c>
      <c r="K58" t="b">
        <v>0</v>
      </c>
      <c r="L58">
        <v>0.02</v>
      </c>
      <c r="M58">
        <v>0</v>
      </c>
      <c r="P58" t="s">
        <v>184</v>
      </c>
      <c r="Q58" t="s">
        <v>35</v>
      </c>
      <c r="R58">
        <v>20</v>
      </c>
      <c r="S58">
        <v>3.5000000000000003E-2</v>
      </c>
      <c r="T58">
        <v>5</v>
      </c>
      <c r="U58">
        <v>999</v>
      </c>
      <c r="V58">
        <v>0</v>
      </c>
      <c r="W58" t="s">
        <v>185</v>
      </c>
      <c r="X58" t="b">
        <v>0</v>
      </c>
      <c r="Y58" t="s">
        <v>108</v>
      </c>
      <c r="Z58" t="s">
        <v>20</v>
      </c>
      <c r="AA58">
        <v>7.0000000000000007E-2</v>
      </c>
      <c r="AB58">
        <v>7.7200000000000005E-2</v>
      </c>
      <c r="AC58" s="3">
        <v>0.12</v>
      </c>
      <c r="AD58" s="5">
        <v>2.5000000000000001E-2</v>
      </c>
      <c r="AE58" s="36">
        <v>123</v>
      </c>
      <c r="AF58" t="s">
        <v>31</v>
      </c>
      <c r="AG58" t="s">
        <v>31</v>
      </c>
      <c r="AH58" s="23">
        <v>0.6976</v>
      </c>
      <c r="AI58" s="23">
        <v>0.6976</v>
      </c>
      <c r="AL58" s="41">
        <v>0.1</v>
      </c>
      <c r="AM58" t="b">
        <v>1</v>
      </c>
      <c r="AN58" t="b">
        <v>1</v>
      </c>
      <c r="AO58" t="b">
        <v>0</v>
      </c>
      <c r="AP58">
        <v>0</v>
      </c>
      <c r="AQ58" t="s">
        <v>3</v>
      </c>
      <c r="AR58" t="b">
        <v>1</v>
      </c>
      <c r="AS58" s="22" t="b">
        <v>1</v>
      </c>
    </row>
    <row r="59" spans="1:45">
      <c r="AC59" s="3"/>
      <c r="AD59" s="5"/>
      <c r="AE59" s="36"/>
      <c r="AH59" s="23"/>
      <c r="AI59" s="23"/>
      <c r="AL59" s="41"/>
      <c r="AS59" s="22"/>
    </row>
    <row r="60" spans="1:45">
      <c r="A60" t="s">
        <v>172</v>
      </c>
      <c r="B60" t="s">
        <v>125</v>
      </c>
      <c r="C60" t="b">
        <v>0</v>
      </c>
      <c r="D60" t="b">
        <v>0</v>
      </c>
      <c r="E60" t="s">
        <v>155</v>
      </c>
      <c r="F60" t="b">
        <v>0</v>
      </c>
      <c r="G60" t="s">
        <v>171</v>
      </c>
      <c r="H60" t="b">
        <v>1</v>
      </c>
      <c r="I60" t="b">
        <v>1</v>
      </c>
      <c r="J60" t="b">
        <v>1</v>
      </c>
      <c r="K60" t="b">
        <v>0</v>
      </c>
      <c r="L60">
        <v>0.02</v>
      </c>
      <c r="M60">
        <v>0</v>
      </c>
      <c r="P60" t="s">
        <v>184</v>
      </c>
      <c r="Q60" t="s">
        <v>35</v>
      </c>
      <c r="R60">
        <v>20</v>
      </c>
      <c r="S60">
        <v>3.5000000000000003E-2</v>
      </c>
      <c r="T60">
        <v>5</v>
      </c>
      <c r="U60">
        <v>999</v>
      </c>
      <c r="V60">
        <v>0</v>
      </c>
      <c r="W60" t="s">
        <v>185</v>
      </c>
      <c r="X60" t="b">
        <v>0</v>
      </c>
      <c r="Y60" t="s">
        <v>108</v>
      </c>
      <c r="Z60" t="s">
        <v>20</v>
      </c>
      <c r="AA60">
        <v>7.0000000000000007E-2</v>
      </c>
      <c r="AB60">
        <v>7.7200000000000005E-2</v>
      </c>
      <c r="AC60" s="3">
        <v>0.12</v>
      </c>
      <c r="AD60" s="5">
        <v>2.5000000000000001E-2</v>
      </c>
      <c r="AE60" s="36">
        <v>123</v>
      </c>
      <c r="AF60" t="s">
        <v>118</v>
      </c>
      <c r="AG60" t="s">
        <v>119</v>
      </c>
      <c r="AH60" s="23"/>
      <c r="AI60" s="23"/>
      <c r="AJ60" s="42">
        <v>81825573157</v>
      </c>
      <c r="AK60" s="42">
        <v>81825573157</v>
      </c>
      <c r="AL60" s="41">
        <v>0.1</v>
      </c>
      <c r="AM60" t="b">
        <v>1</v>
      </c>
      <c r="AN60" t="b">
        <v>1</v>
      </c>
      <c r="AO60" t="b">
        <v>0</v>
      </c>
      <c r="AP60">
        <v>0</v>
      </c>
      <c r="AQ60" t="s">
        <v>3</v>
      </c>
      <c r="AR60" t="b">
        <v>1</v>
      </c>
      <c r="AS60" s="22" t="b">
        <v>1</v>
      </c>
    </row>
    <row r="61" spans="1:45">
      <c r="A61" t="s">
        <v>173</v>
      </c>
      <c r="B61" t="s">
        <v>133</v>
      </c>
      <c r="C61" t="b">
        <v>0</v>
      </c>
      <c r="D61" t="b">
        <v>0</v>
      </c>
      <c r="E61" t="s">
        <v>155</v>
      </c>
      <c r="F61" t="b">
        <v>0</v>
      </c>
      <c r="G61" t="s">
        <v>171</v>
      </c>
      <c r="H61" t="b">
        <v>1</v>
      </c>
      <c r="I61" t="b">
        <v>0</v>
      </c>
      <c r="J61" t="b">
        <v>1</v>
      </c>
      <c r="K61" t="b">
        <v>0</v>
      </c>
      <c r="L61">
        <v>0.02</v>
      </c>
      <c r="M61">
        <v>0</v>
      </c>
      <c r="P61" t="s">
        <v>184</v>
      </c>
      <c r="Q61" t="s">
        <v>35</v>
      </c>
      <c r="R61">
        <v>20</v>
      </c>
      <c r="S61">
        <v>3.5000000000000003E-2</v>
      </c>
      <c r="T61">
        <v>5</v>
      </c>
      <c r="U61">
        <v>999</v>
      </c>
      <c r="V61">
        <v>0</v>
      </c>
      <c r="W61" t="s">
        <v>185</v>
      </c>
      <c r="X61" t="b">
        <v>0</v>
      </c>
      <c r="Y61" t="s">
        <v>108</v>
      </c>
      <c r="Z61" t="s">
        <v>20</v>
      </c>
      <c r="AA61">
        <v>7.0000000000000007E-2</v>
      </c>
      <c r="AB61">
        <v>7.7200000000000005E-2</v>
      </c>
      <c r="AC61" s="3">
        <v>0.12</v>
      </c>
      <c r="AD61" s="5">
        <v>2.5000000000000001E-2</v>
      </c>
      <c r="AE61" s="36">
        <v>123</v>
      </c>
      <c r="AF61" t="s">
        <v>118</v>
      </c>
      <c r="AG61" t="s">
        <v>119</v>
      </c>
      <c r="AH61" s="23"/>
      <c r="AI61" s="23"/>
      <c r="AJ61" s="42">
        <v>81825573157</v>
      </c>
      <c r="AK61" s="42">
        <v>81825573157</v>
      </c>
      <c r="AL61" s="41">
        <v>0.1</v>
      </c>
      <c r="AM61" t="b">
        <v>1</v>
      </c>
      <c r="AN61" t="b">
        <v>1</v>
      </c>
      <c r="AO61" t="b">
        <v>0</v>
      </c>
      <c r="AP61">
        <v>0</v>
      </c>
      <c r="AQ61" t="s">
        <v>3</v>
      </c>
      <c r="AR61" t="b">
        <v>1</v>
      </c>
      <c r="AS61" s="22" t="b">
        <v>1</v>
      </c>
    </row>
    <row r="63" spans="1:45">
      <c r="A63" t="s">
        <v>174</v>
      </c>
      <c r="B63" t="s">
        <v>124</v>
      </c>
      <c r="C63" t="b">
        <v>0</v>
      </c>
      <c r="D63" t="b">
        <v>0</v>
      </c>
      <c r="E63" t="s">
        <v>156</v>
      </c>
      <c r="F63" t="b">
        <v>0</v>
      </c>
      <c r="G63" t="s">
        <v>171</v>
      </c>
      <c r="H63" t="b">
        <v>1</v>
      </c>
      <c r="I63" t="b">
        <v>1</v>
      </c>
      <c r="J63" t="b">
        <v>1</v>
      </c>
      <c r="K63" t="b">
        <v>1</v>
      </c>
      <c r="L63">
        <v>0.02</v>
      </c>
      <c r="M63">
        <v>0</v>
      </c>
      <c r="P63" t="s">
        <v>184</v>
      </c>
      <c r="Q63" t="s">
        <v>35</v>
      </c>
      <c r="R63">
        <v>20</v>
      </c>
      <c r="S63">
        <v>3.5000000000000003E-2</v>
      </c>
      <c r="T63">
        <v>5</v>
      </c>
      <c r="U63">
        <v>999</v>
      </c>
      <c r="V63">
        <v>0</v>
      </c>
      <c r="W63" t="s">
        <v>185</v>
      </c>
      <c r="X63" t="b">
        <v>0</v>
      </c>
      <c r="Y63" t="s">
        <v>108</v>
      </c>
      <c r="Z63" t="s">
        <v>20</v>
      </c>
      <c r="AA63">
        <v>7.0000000000000007E-2</v>
      </c>
      <c r="AB63">
        <v>7.7200000000000005E-2</v>
      </c>
      <c r="AC63" s="3">
        <v>0.12</v>
      </c>
      <c r="AD63" s="5">
        <v>2.5000000000000001E-2</v>
      </c>
      <c r="AE63" s="36">
        <v>123</v>
      </c>
      <c r="AF63" t="s">
        <v>31</v>
      </c>
      <c r="AG63" t="s">
        <v>31</v>
      </c>
      <c r="AH63" s="23">
        <v>0.6976</v>
      </c>
      <c r="AI63" s="23">
        <v>0.6976</v>
      </c>
      <c r="AL63" s="41">
        <v>0.1</v>
      </c>
      <c r="AM63" t="b">
        <v>1</v>
      </c>
      <c r="AN63" t="b">
        <v>1</v>
      </c>
      <c r="AO63" t="b">
        <v>0</v>
      </c>
      <c r="AP63">
        <v>0</v>
      </c>
      <c r="AQ63" t="s">
        <v>3</v>
      </c>
      <c r="AR63" t="b">
        <v>1</v>
      </c>
      <c r="AS63" s="22" t="b">
        <v>1</v>
      </c>
    </row>
    <row r="64" spans="1:45">
      <c r="A64" t="s">
        <v>175</v>
      </c>
      <c r="B64" t="s">
        <v>132</v>
      </c>
      <c r="C64" t="b">
        <v>0</v>
      </c>
      <c r="D64" t="b">
        <v>0</v>
      </c>
      <c r="E64" t="s">
        <v>156</v>
      </c>
      <c r="F64" t="b">
        <v>0</v>
      </c>
      <c r="G64" t="s">
        <v>171</v>
      </c>
      <c r="H64" t="b">
        <v>1</v>
      </c>
      <c r="I64" t="b">
        <v>0</v>
      </c>
      <c r="J64" t="b">
        <v>1</v>
      </c>
      <c r="K64" t="b">
        <v>1</v>
      </c>
      <c r="L64">
        <v>0.02</v>
      </c>
      <c r="M64">
        <v>0</v>
      </c>
      <c r="P64" t="s">
        <v>184</v>
      </c>
      <c r="Q64" t="s">
        <v>35</v>
      </c>
      <c r="R64">
        <v>20</v>
      </c>
      <c r="S64">
        <v>3.5000000000000003E-2</v>
      </c>
      <c r="T64">
        <v>5</v>
      </c>
      <c r="U64">
        <v>999</v>
      </c>
      <c r="V64">
        <v>0</v>
      </c>
      <c r="W64" t="s">
        <v>185</v>
      </c>
      <c r="X64" t="b">
        <v>0</v>
      </c>
      <c r="Y64" t="s">
        <v>108</v>
      </c>
      <c r="Z64" t="s">
        <v>20</v>
      </c>
      <c r="AA64">
        <v>7.0000000000000007E-2</v>
      </c>
      <c r="AB64">
        <v>7.7200000000000005E-2</v>
      </c>
      <c r="AC64" s="3">
        <v>0.12</v>
      </c>
      <c r="AD64" s="5">
        <v>2.5000000000000001E-2</v>
      </c>
      <c r="AE64" s="36">
        <v>123</v>
      </c>
      <c r="AF64" t="s">
        <v>31</v>
      </c>
      <c r="AG64" t="s">
        <v>31</v>
      </c>
      <c r="AH64" s="23">
        <v>0.6976</v>
      </c>
      <c r="AI64" s="23">
        <v>0.6976</v>
      </c>
      <c r="AL64" s="41">
        <v>0.1</v>
      </c>
      <c r="AM64" t="b">
        <v>1</v>
      </c>
      <c r="AN64" t="b">
        <v>1</v>
      </c>
      <c r="AO64" t="b">
        <v>0</v>
      </c>
      <c r="AP64">
        <v>0</v>
      </c>
      <c r="AQ64" t="s">
        <v>3</v>
      </c>
      <c r="AR64" t="b">
        <v>1</v>
      </c>
      <c r="AS64" s="22" t="b">
        <v>1</v>
      </c>
    </row>
    <row r="66" spans="1:45">
      <c r="A66" t="s">
        <v>176</v>
      </c>
      <c r="B66" t="s">
        <v>128</v>
      </c>
      <c r="C66" t="b">
        <v>0</v>
      </c>
      <c r="D66" t="b">
        <v>0</v>
      </c>
      <c r="E66" t="s">
        <v>158</v>
      </c>
      <c r="F66" t="b">
        <v>0</v>
      </c>
      <c r="G66" t="s">
        <v>171</v>
      </c>
      <c r="H66" t="b">
        <v>1</v>
      </c>
      <c r="I66" t="b">
        <v>1</v>
      </c>
      <c r="J66" t="b">
        <v>1</v>
      </c>
      <c r="K66" t="b">
        <v>1</v>
      </c>
      <c r="L66">
        <v>0.02</v>
      </c>
      <c r="M66">
        <v>0</v>
      </c>
      <c r="P66" t="s">
        <v>184</v>
      </c>
      <c r="Q66" t="s">
        <v>35</v>
      </c>
      <c r="R66">
        <v>20</v>
      </c>
      <c r="S66">
        <v>3.5000000000000003E-2</v>
      </c>
      <c r="T66">
        <v>5</v>
      </c>
      <c r="U66">
        <v>999</v>
      </c>
      <c r="V66">
        <v>0</v>
      </c>
      <c r="W66" t="s">
        <v>185</v>
      </c>
      <c r="X66" t="b">
        <v>0</v>
      </c>
      <c r="Y66" t="s">
        <v>108</v>
      </c>
      <c r="Z66" t="s">
        <v>20</v>
      </c>
      <c r="AA66">
        <v>7.0000000000000007E-2</v>
      </c>
      <c r="AB66">
        <v>7.7200000000000005E-2</v>
      </c>
      <c r="AC66" s="3">
        <v>0.12</v>
      </c>
      <c r="AD66" s="5">
        <v>2.5000000000000001E-2</v>
      </c>
      <c r="AE66" s="36">
        <v>123</v>
      </c>
      <c r="AF66" t="s">
        <v>31</v>
      </c>
      <c r="AG66" t="s">
        <v>31</v>
      </c>
      <c r="AH66" s="23">
        <v>0.6976</v>
      </c>
      <c r="AI66" s="23">
        <v>0.6976</v>
      </c>
      <c r="AL66" s="41">
        <v>0.1</v>
      </c>
      <c r="AM66" t="b">
        <v>1</v>
      </c>
      <c r="AN66" t="b">
        <v>1</v>
      </c>
      <c r="AO66" t="b">
        <v>0</v>
      </c>
      <c r="AP66">
        <v>0</v>
      </c>
      <c r="AQ66" t="s">
        <v>3</v>
      </c>
      <c r="AR66" t="b">
        <v>1</v>
      </c>
      <c r="AS66" s="22" t="b">
        <v>1</v>
      </c>
    </row>
    <row r="67" spans="1:45">
      <c r="A67" t="s">
        <v>177</v>
      </c>
      <c r="B67" t="s">
        <v>129</v>
      </c>
      <c r="C67" t="b">
        <v>0</v>
      </c>
      <c r="D67" t="b">
        <v>0</v>
      </c>
      <c r="E67" t="s">
        <v>158</v>
      </c>
      <c r="F67" t="b">
        <v>0</v>
      </c>
      <c r="G67" t="s">
        <v>171</v>
      </c>
      <c r="H67" t="b">
        <v>1</v>
      </c>
      <c r="I67" t="b">
        <v>0</v>
      </c>
      <c r="J67" t="b">
        <v>1</v>
      </c>
      <c r="K67" t="b">
        <v>1</v>
      </c>
      <c r="L67">
        <v>0.02</v>
      </c>
      <c r="M67">
        <v>0</v>
      </c>
      <c r="P67" t="s">
        <v>184</v>
      </c>
      <c r="Q67" t="s">
        <v>35</v>
      </c>
      <c r="R67">
        <v>20</v>
      </c>
      <c r="S67">
        <v>3.5000000000000003E-2</v>
      </c>
      <c r="T67">
        <v>5</v>
      </c>
      <c r="U67">
        <v>999</v>
      </c>
      <c r="V67">
        <v>0</v>
      </c>
      <c r="W67" t="s">
        <v>185</v>
      </c>
      <c r="X67" t="b">
        <v>0</v>
      </c>
      <c r="Y67" t="s">
        <v>108</v>
      </c>
      <c r="Z67" t="s">
        <v>20</v>
      </c>
      <c r="AA67">
        <v>7.0000000000000007E-2</v>
      </c>
      <c r="AB67">
        <v>7.7200000000000005E-2</v>
      </c>
      <c r="AC67" s="3">
        <v>0.12</v>
      </c>
      <c r="AD67" s="5">
        <v>2.5000000000000001E-2</v>
      </c>
      <c r="AE67" s="36">
        <v>123</v>
      </c>
      <c r="AF67" t="s">
        <v>31</v>
      </c>
      <c r="AG67" t="s">
        <v>31</v>
      </c>
      <c r="AH67" s="23">
        <v>0.6976</v>
      </c>
      <c r="AI67" s="23">
        <v>0.6976</v>
      </c>
      <c r="AL67" s="41">
        <v>0.1</v>
      </c>
      <c r="AM67" t="b">
        <v>1</v>
      </c>
      <c r="AN67" t="b">
        <v>1</v>
      </c>
      <c r="AO67" t="b">
        <v>0</v>
      </c>
      <c r="AP67">
        <v>0</v>
      </c>
      <c r="AQ67" t="s">
        <v>3</v>
      </c>
      <c r="AR67" t="b">
        <v>1</v>
      </c>
      <c r="AS67" s="22" t="b">
        <v>1</v>
      </c>
    </row>
    <row r="68" spans="1:45">
      <c r="AC68" s="3"/>
      <c r="AD68" s="5"/>
      <c r="AE68" s="36"/>
      <c r="AH68" s="23"/>
      <c r="AI68" s="23"/>
      <c r="AL68" s="41"/>
      <c r="AS68" s="22"/>
    </row>
    <row r="69" spans="1:45">
      <c r="B69" s="49" t="s">
        <v>142</v>
      </c>
      <c r="C69" t="b">
        <v>0</v>
      </c>
    </row>
    <row r="70" spans="1:45">
      <c r="A70" t="s">
        <v>178</v>
      </c>
      <c r="B70" t="s">
        <v>125</v>
      </c>
      <c r="C70" t="b">
        <v>0</v>
      </c>
      <c r="D70" t="b">
        <v>0</v>
      </c>
      <c r="E70" t="s">
        <v>154</v>
      </c>
      <c r="F70" t="b">
        <v>0</v>
      </c>
      <c r="G70" t="s">
        <v>171</v>
      </c>
      <c r="H70" t="b">
        <v>1</v>
      </c>
      <c r="I70" t="b">
        <v>1</v>
      </c>
      <c r="J70" t="b">
        <v>1</v>
      </c>
      <c r="K70" t="b">
        <v>0</v>
      </c>
      <c r="L70">
        <v>0.02</v>
      </c>
      <c r="M70">
        <v>0</v>
      </c>
      <c r="P70" t="s">
        <v>184</v>
      </c>
      <c r="Q70" t="s">
        <v>35</v>
      </c>
      <c r="R70">
        <v>20</v>
      </c>
      <c r="S70">
        <v>3.5000000000000003E-2</v>
      </c>
      <c r="T70">
        <v>5</v>
      </c>
      <c r="U70">
        <v>999</v>
      </c>
      <c r="V70">
        <v>0</v>
      </c>
      <c r="W70" t="s">
        <v>185</v>
      </c>
      <c r="X70" t="b">
        <v>0</v>
      </c>
      <c r="Y70" t="s">
        <v>108</v>
      </c>
      <c r="Z70" t="s">
        <v>20</v>
      </c>
      <c r="AA70">
        <v>7.0000000000000007E-2</v>
      </c>
      <c r="AB70">
        <v>7.7200000000000005E-2</v>
      </c>
      <c r="AC70" s="3">
        <v>0.12</v>
      </c>
      <c r="AD70" s="5">
        <v>2.5000000000000001E-2</v>
      </c>
      <c r="AE70" s="36">
        <v>123</v>
      </c>
      <c r="AF70" t="s">
        <v>118</v>
      </c>
      <c r="AG70" t="s">
        <v>119</v>
      </c>
      <c r="AH70" s="23"/>
      <c r="AI70" s="23"/>
      <c r="AJ70" s="42">
        <v>81825573157</v>
      </c>
      <c r="AK70" s="42">
        <v>81825573157</v>
      </c>
      <c r="AL70" s="41">
        <v>0.1</v>
      </c>
      <c r="AM70" t="b">
        <v>1</v>
      </c>
      <c r="AN70" t="b">
        <v>1</v>
      </c>
      <c r="AO70" t="b">
        <v>0</v>
      </c>
      <c r="AP70">
        <v>0</v>
      </c>
      <c r="AQ70" t="s">
        <v>3</v>
      </c>
      <c r="AR70" t="b">
        <v>1</v>
      </c>
      <c r="AS70" s="22" t="b">
        <v>1</v>
      </c>
    </row>
    <row r="71" spans="1:45">
      <c r="A71" t="s">
        <v>179</v>
      </c>
      <c r="B71" t="s">
        <v>133</v>
      </c>
      <c r="C71" t="b">
        <v>0</v>
      </c>
      <c r="D71" t="b">
        <v>0</v>
      </c>
      <c r="E71" t="s">
        <v>154</v>
      </c>
      <c r="F71" t="b">
        <v>0</v>
      </c>
      <c r="G71" t="s">
        <v>171</v>
      </c>
      <c r="H71" t="b">
        <v>1</v>
      </c>
      <c r="I71" t="b">
        <v>0</v>
      </c>
      <c r="J71" t="b">
        <v>1</v>
      </c>
      <c r="K71" t="b">
        <v>0</v>
      </c>
      <c r="L71">
        <v>0.02</v>
      </c>
      <c r="M71">
        <v>0</v>
      </c>
      <c r="P71" t="s">
        <v>184</v>
      </c>
      <c r="Q71" t="s">
        <v>35</v>
      </c>
      <c r="R71">
        <v>20</v>
      </c>
      <c r="S71">
        <v>3.5000000000000003E-2</v>
      </c>
      <c r="T71">
        <v>5</v>
      </c>
      <c r="U71">
        <v>999</v>
      </c>
      <c r="V71">
        <v>0</v>
      </c>
      <c r="W71" t="s">
        <v>185</v>
      </c>
      <c r="X71" t="b">
        <v>0</v>
      </c>
      <c r="Y71" t="s">
        <v>108</v>
      </c>
      <c r="Z71" t="s">
        <v>20</v>
      </c>
      <c r="AA71">
        <v>7.0000000000000007E-2</v>
      </c>
      <c r="AB71">
        <v>7.7200000000000005E-2</v>
      </c>
      <c r="AC71" s="3">
        <v>0.12</v>
      </c>
      <c r="AD71" s="5">
        <v>2.5000000000000001E-2</v>
      </c>
      <c r="AE71" s="36">
        <v>123</v>
      </c>
      <c r="AF71" t="s">
        <v>118</v>
      </c>
      <c r="AG71" t="s">
        <v>119</v>
      </c>
      <c r="AH71" s="23"/>
      <c r="AI71" s="23"/>
      <c r="AJ71" s="42">
        <v>81825573157</v>
      </c>
      <c r="AK71" s="42">
        <v>81825573157</v>
      </c>
      <c r="AL71" s="41">
        <v>0.1</v>
      </c>
      <c r="AM71" t="b">
        <v>1</v>
      </c>
      <c r="AN71" t="b">
        <v>1</v>
      </c>
      <c r="AO71" t="b">
        <v>0</v>
      </c>
      <c r="AP71">
        <v>0</v>
      </c>
      <c r="AQ71" t="s">
        <v>3</v>
      </c>
      <c r="AR71" t="b">
        <v>1</v>
      </c>
      <c r="AS71" s="22" t="b">
        <v>1</v>
      </c>
    </row>
    <row r="73" spans="1:45">
      <c r="A73" t="s">
        <v>180</v>
      </c>
      <c r="B73" t="s">
        <v>124</v>
      </c>
      <c r="C73" t="b">
        <v>0</v>
      </c>
      <c r="D73" t="b">
        <v>0</v>
      </c>
      <c r="E73" t="s">
        <v>159</v>
      </c>
      <c r="F73" t="b">
        <v>0</v>
      </c>
      <c r="G73" t="s">
        <v>171</v>
      </c>
      <c r="H73" t="b">
        <v>1</v>
      </c>
      <c r="I73" t="b">
        <v>1</v>
      </c>
      <c r="J73" t="b">
        <v>1</v>
      </c>
      <c r="K73" t="b">
        <v>1</v>
      </c>
      <c r="L73">
        <v>0.02</v>
      </c>
      <c r="M73">
        <v>0.01</v>
      </c>
      <c r="P73" t="s">
        <v>184</v>
      </c>
      <c r="Q73" t="s">
        <v>35</v>
      </c>
      <c r="R73">
        <v>20</v>
      </c>
      <c r="S73">
        <v>3.5000000000000003E-2</v>
      </c>
      <c r="T73">
        <v>5</v>
      </c>
      <c r="U73">
        <v>999</v>
      </c>
      <c r="V73">
        <v>0</v>
      </c>
      <c r="W73" t="s">
        <v>185</v>
      </c>
      <c r="X73" t="b">
        <v>0</v>
      </c>
      <c r="Y73" t="s">
        <v>108</v>
      </c>
      <c r="Z73" t="s">
        <v>20</v>
      </c>
      <c r="AA73">
        <v>7.0000000000000007E-2</v>
      </c>
      <c r="AB73">
        <v>7.7200000000000005E-2</v>
      </c>
      <c r="AC73" s="3">
        <v>0.12</v>
      </c>
      <c r="AD73" s="5">
        <v>2.5000000000000001E-2</v>
      </c>
      <c r="AE73" s="36">
        <v>123</v>
      </c>
      <c r="AF73" t="s">
        <v>31</v>
      </c>
      <c r="AG73" t="s">
        <v>31</v>
      </c>
      <c r="AH73" s="23">
        <v>0.6976</v>
      </c>
      <c r="AI73" s="23">
        <v>0.6976</v>
      </c>
      <c r="AL73" s="41">
        <v>0.1</v>
      </c>
      <c r="AM73" t="b">
        <v>1</v>
      </c>
      <c r="AN73" t="b">
        <v>1</v>
      </c>
      <c r="AO73" t="b">
        <v>0</v>
      </c>
      <c r="AP73">
        <v>0</v>
      </c>
      <c r="AQ73" t="s">
        <v>3</v>
      </c>
      <c r="AR73" t="b">
        <v>1</v>
      </c>
      <c r="AS73" s="22" t="b">
        <v>1</v>
      </c>
    </row>
    <row r="74" spans="1:45">
      <c r="A74" t="s">
        <v>181</v>
      </c>
      <c r="B74" t="s">
        <v>132</v>
      </c>
      <c r="C74" t="b">
        <v>0</v>
      </c>
      <c r="D74" t="b">
        <v>0</v>
      </c>
      <c r="E74" t="s">
        <v>159</v>
      </c>
      <c r="F74" t="b">
        <v>0</v>
      </c>
      <c r="G74" t="s">
        <v>171</v>
      </c>
      <c r="H74" t="b">
        <v>1</v>
      </c>
      <c r="I74" t="b">
        <v>0</v>
      </c>
      <c r="J74" t="b">
        <v>1</v>
      </c>
      <c r="K74" t="b">
        <v>1</v>
      </c>
      <c r="L74">
        <v>0.02</v>
      </c>
      <c r="M74">
        <v>0.01</v>
      </c>
      <c r="P74" t="s">
        <v>184</v>
      </c>
      <c r="Q74" t="s">
        <v>35</v>
      </c>
      <c r="R74">
        <v>20</v>
      </c>
      <c r="S74">
        <v>3.5000000000000003E-2</v>
      </c>
      <c r="T74">
        <v>5</v>
      </c>
      <c r="U74">
        <v>999</v>
      </c>
      <c r="V74">
        <v>0</v>
      </c>
      <c r="W74" t="s">
        <v>185</v>
      </c>
      <c r="X74" t="b">
        <v>0</v>
      </c>
      <c r="Y74" t="s">
        <v>108</v>
      </c>
      <c r="Z74" t="s">
        <v>20</v>
      </c>
      <c r="AA74">
        <v>7.0000000000000007E-2</v>
      </c>
      <c r="AB74">
        <v>7.7200000000000005E-2</v>
      </c>
      <c r="AC74" s="3">
        <v>0.12</v>
      </c>
      <c r="AD74" s="5">
        <v>2.5000000000000001E-2</v>
      </c>
      <c r="AE74" s="36">
        <v>123</v>
      </c>
      <c r="AF74" t="s">
        <v>31</v>
      </c>
      <c r="AG74" t="s">
        <v>31</v>
      </c>
      <c r="AH74" s="23">
        <v>0.6976</v>
      </c>
      <c r="AI74" s="23">
        <v>0.6976</v>
      </c>
      <c r="AL74" s="41">
        <v>0.1</v>
      </c>
      <c r="AM74" t="b">
        <v>1</v>
      </c>
      <c r="AN74" t="b">
        <v>1</v>
      </c>
      <c r="AO74" t="b">
        <v>0</v>
      </c>
      <c r="AP74">
        <v>0</v>
      </c>
      <c r="AQ74" t="s">
        <v>3</v>
      </c>
      <c r="AR74" t="b">
        <v>1</v>
      </c>
      <c r="AS74" s="22" t="b">
        <v>1</v>
      </c>
    </row>
    <row r="76" spans="1:45">
      <c r="A76" t="s">
        <v>182</v>
      </c>
      <c r="B76" t="s">
        <v>128</v>
      </c>
      <c r="C76" t="b">
        <v>0</v>
      </c>
      <c r="D76" t="b">
        <v>0</v>
      </c>
      <c r="E76" t="s">
        <v>160</v>
      </c>
      <c r="F76" t="b">
        <v>0</v>
      </c>
      <c r="G76" t="s">
        <v>171</v>
      </c>
      <c r="H76" t="b">
        <v>1</v>
      </c>
      <c r="I76" t="b">
        <v>1</v>
      </c>
      <c r="J76" t="b">
        <v>1</v>
      </c>
      <c r="K76" t="b">
        <v>1</v>
      </c>
      <c r="L76">
        <v>0.02</v>
      </c>
      <c r="M76">
        <v>0.01</v>
      </c>
      <c r="P76" t="s">
        <v>184</v>
      </c>
      <c r="Q76" t="s">
        <v>35</v>
      </c>
      <c r="R76">
        <v>20</v>
      </c>
      <c r="S76">
        <v>3.5000000000000003E-2</v>
      </c>
      <c r="T76">
        <v>5</v>
      </c>
      <c r="U76">
        <v>999</v>
      </c>
      <c r="V76">
        <v>0</v>
      </c>
      <c r="W76" t="s">
        <v>185</v>
      </c>
      <c r="X76" t="b">
        <v>0</v>
      </c>
      <c r="Y76" t="s">
        <v>108</v>
      </c>
      <c r="Z76" t="s">
        <v>20</v>
      </c>
      <c r="AA76">
        <v>7.0000000000000007E-2</v>
      </c>
      <c r="AB76">
        <v>7.7200000000000005E-2</v>
      </c>
      <c r="AC76" s="3">
        <v>0.12</v>
      </c>
      <c r="AD76" s="5">
        <v>2.5000000000000001E-2</v>
      </c>
      <c r="AE76" s="36">
        <v>123</v>
      </c>
      <c r="AF76" t="s">
        <v>31</v>
      </c>
      <c r="AG76" t="s">
        <v>31</v>
      </c>
      <c r="AH76" s="23">
        <v>0.6976</v>
      </c>
      <c r="AI76" s="23">
        <v>0.6976</v>
      </c>
      <c r="AL76" s="41">
        <v>0.1</v>
      </c>
      <c r="AM76" t="b">
        <v>1</v>
      </c>
      <c r="AN76" t="b">
        <v>1</v>
      </c>
      <c r="AO76" t="b">
        <v>0</v>
      </c>
      <c r="AP76">
        <v>0</v>
      </c>
      <c r="AQ76" t="s">
        <v>3</v>
      </c>
      <c r="AR76" t="b">
        <v>1</v>
      </c>
      <c r="AS76" s="22" t="b">
        <v>1</v>
      </c>
    </row>
    <row r="77" spans="1:45">
      <c r="A77" t="s">
        <v>183</v>
      </c>
      <c r="B77" t="s">
        <v>129</v>
      </c>
      <c r="C77" t="b">
        <v>0</v>
      </c>
      <c r="D77" t="b">
        <v>0</v>
      </c>
      <c r="E77" t="s">
        <v>160</v>
      </c>
      <c r="F77" t="b">
        <v>0</v>
      </c>
      <c r="G77" t="s">
        <v>171</v>
      </c>
      <c r="H77" t="b">
        <v>1</v>
      </c>
      <c r="I77" t="b">
        <v>0</v>
      </c>
      <c r="J77" t="b">
        <v>1</v>
      </c>
      <c r="K77" t="b">
        <v>1</v>
      </c>
      <c r="L77">
        <v>0.02</v>
      </c>
      <c r="M77">
        <v>0.01</v>
      </c>
      <c r="P77" t="s">
        <v>184</v>
      </c>
      <c r="Q77" t="s">
        <v>35</v>
      </c>
      <c r="R77">
        <v>20</v>
      </c>
      <c r="S77">
        <v>3.5000000000000003E-2</v>
      </c>
      <c r="T77">
        <v>5</v>
      </c>
      <c r="U77">
        <v>999</v>
      </c>
      <c r="V77">
        <v>0</v>
      </c>
      <c r="W77" t="s">
        <v>185</v>
      </c>
      <c r="X77" t="b">
        <v>0</v>
      </c>
      <c r="Y77" t="s">
        <v>108</v>
      </c>
      <c r="Z77" t="s">
        <v>20</v>
      </c>
      <c r="AA77">
        <v>7.0000000000000007E-2</v>
      </c>
      <c r="AB77">
        <v>7.7200000000000005E-2</v>
      </c>
      <c r="AC77" s="3">
        <v>0.12</v>
      </c>
      <c r="AD77" s="5">
        <v>2.5000000000000001E-2</v>
      </c>
      <c r="AE77" s="36">
        <v>123</v>
      </c>
      <c r="AF77" t="s">
        <v>31</v>
      </c>
      <c r="AG77" t="s">
        <v>31</v>
      </c>
      <c r="AH77" s="23">
        <v>0.6976</v>
      </c>
      <c r="AI77" s="23">
        <v>0.6976</v>
      </c>
      <c r="AL77" s="41">
        <v>0.1</v>
      </c>
      <c r="AM77" t="b">
        <v>1</v>
      </c>
      <c r="AN77" t="b">
        <v>1</v>
      </c>
      <c r="AO77" t="b">
        <v>0</v>
      </c>
      <c r="AP77">
        <v>0</v>
      </c>
      <c r="AQ77" t="s">
        <v>3</v>
      </c>
      <c r="AR77" t="b">
        <v>1</v>
      </c>
      <c r="AS77" s="22" t="b">
        <v>1</v>
      </c>
    </row>
    <row r="95" spans="1:45">
      <c r="B95" s="49" t="s">
        <v>145</v>
      </c>
    </row>
    <row r="96" spans="1:45">
      <c r="A96" t="s">
        <v>186</v>
      </c>
      <c r="B96" t="s">
        <v>144</v>
      </c>
      <c r="C96" t="b">
        <v>0</v>
      </c>
      <c r="D96" t="b">
        <v>0</v>
      </c>
      <c r="E96" t="s">
        <v>199</v>
      </c>
      <c r="F96" t="b">
        <v>0</v>
      </c>
      <c r="G96" t="s">
        <v>186</v>
      </c>
      <c r="H96" t="b">
        <v>0</v>
      </c>
      <c r="I96" t="b">
        <v>0</v>
      </c>
      <c r="J96" t="b">
        <v>0</v>
      </c>
      <c r="K96" t="b">
        <v>0</v>
      </c>
      <c r="L96">
        <v>0.02</v>
      </c>
      <c r="M96">
        <v>0</v>
      </c>
      <c r="P96" t="s">
        <v>184</v>
      </c>
      <c r="Q96" t="s">
        <v>35</v>
      </c>
      <c r="R96">
        <v>20</v>
      </c>
      <c r="S96">
        <v>3.5000000000000003E-2</v>
      </c>
      <c r="T96">
        <v>5</v>
      </c>
      <c r="U96">
        <v>999</v>
      </c>
      <c r="V96">
        <v>0</v>
      </c>
      <c r="W96" t="s">
        <v>185</v>
      </c>
      <c r="X96" t="b">
        <v>0</v>
      </c>
      <c r="Y96" t="s">
        <v>108</v>
      </c>
      <c r="Z96" t="s">
        <v>20</v>
      </c>
      <c r="AA96">
        <v>7.0000000000000007E-2</v>
      </c>
      <c r="AB96">
        <v>7.7200000000000005E-2</v>
      </c>
      <c r="AC96" s="3">
        <v>0.12</v>
      </c>
      <c r="AD96" s="5">
        <v>2.5000000000000001E-2</v>
      </c>
      <c r="AE96" s="36">
        <v>123</v>
      </c>
      <c r="AF96" t="s">
        <v>31</v>
      </c>
      <c r="AG96" t="s">
        <v>31</v>
      </c>
      <c r="AH96" s="23">
        <v>0.69179999999999997</v>
      </c>
      <c r="AI96" s="23">
        <v>0.69179999999999997</v>
      </c>
      <c r="AL96" s="41">
        <v>0.1</v>
      </c>
      <c r="AM96" t="b">
        <v>1</v>
      </c>
      <c r="AN96" t="b">
        <v>1</v>
      </c>
      <c r="AO96" t="b">
        <v>0</v>
      </c>
      <c r="AP96">
        <v>0</v>
      </c>
      <c r="AQ96" t="s">
        <v>3</v>
      </c>
      <c r="AR96" t="b">
        <v>1</v>
      </c>
      <c r="AS96" s="22" t="b">
        <v>1</v>
      </c>
    </row>
    <row r="97" spans="1:45">
      <c r="AC97" s="3"/>
      <c r="AD97" s="5"/>
      <c r="AE97" s="36"/>
      <c r="AH97" s="23"/>
      <c r="AI97" s="23"/>
      <c r="AL97" s="41"/>
      <c r="AS97" s="22"/>
    </row>
    <row r="98" spans="1:45">
      <c r="B98" s="49" t="s">
        <v>147</v>
      </c>
      <c r="AC98" s="3"/>
      <c r="AD98" s="5"/>
      <c r="AE98" s="36"/>
      <c r="AH98" s="23"/>
      <c r="AI98" s="23"/>
      <c r="AL98" s="41"/>
      <c r="AS98" s="22"/>
    </row>
    <row r="99" spans="1:45">
      <c r="A99" t="s">
        <v>187</v>
      </c>
      <c r="B99" t="s">
        <v>125</v>
      </c>
      <c r="C99" t="b">
        <v>0</v>
      </c>
      <c r="D99" t="b">
        <v>0</v>
      </c>
      <c r="E99" t="s">
        <v>203</v>
      </c>
      <c r="F99" t="b">
        <v>0</v>
      </c>
      <c r="G99" t="s">
        <v>186</v>
      </c>
      <c r="H99" t="b">
        <v>1</v>
      </c>
      <c r="I99" t="b">
        <v>1</v>
      </c>
      <c r="J99" t="b">
        <v>1</v>
      </c>
      <c r="K99" t="b">
        <v>0</v>
      </c>
      <c r="L99">
        <v>0.02</v>
      </c>
      <c r="M99">
        <v>0</v>
      </c>
      <c r="P99" t="s">
        <v>184</v>
      </c>
      <c r="Q99" t="s">
        <v>35</v>
      </c>
      <c r="R99">
        <v>20</v>
      </c>
      <c r="S99">
        <v>3.5000000000000003E-2</v>
      </c>
      <c r="T99">
        <v>5</v>
      </c>
      <c r="U99">
        <v>999</v>
      </c>
      <c r="V99">
        <v>0</v>
      </c>
      <c r="W99" t="s">
        <v>185</v>
      </c>
      <c r="X99" t="b">
        <v>0</v>
      </c>
      <c r="Y99" t="s">
        <v>108</v>
      </c>
      <c r="Z99" t="s">
        <v>20</v>
      </c>
      <c r="AA99">
        <v>7.0000000000000007E-2</v>
      </c>
      <c r="AB99">
        <v>7.7200000000000005E-2</v>
      </c>
      <c r="AC99" s="3">
        <v>0.12</v>
      </c>
      <c r="AD99" s="5">
        <v>2.5000000000000001E-2</v>
      </c>
      <c r="AE99" s="36">
        <v>123</v>
      </c>
      <c r="AF99" t="s">
        <v>118</v>
      </c>
      <c r="AG99" t="s">
        <v>119</v>
      </c>
      <c r="AH99" s="23"/>
      <c r="AI99" s="23"/>
      <c r="AJ99" s="42">
        <v>81825573157</v>
      </c>
      <c r="AK99" s="42">
        <v>81825573157</v>
      </c>
      <c r="AL99" s="41">
        <v>0.1</v>
      </c>
      <c r="AM99" t="b">
        <v>1</v>
      </c>
      <c r="AN99" t="b">
        <v>1</v>
      </c>
      <c r="AO99" t="b">
        <v>0</v>
      </c>
      <c r="AP99">
        <v>0</v>
      </c>
      <c r="AQ99" t="s">
        <v>3</v>
      </c>
      <c r="AR99" t="b">
        <v>1</v>
      </c>
      <c r="AS99" s="22" t="b">
        <v>1</v>
      </c>
    </row>
    <row r="100" spans="1:45">
      <c r="A100" t="s">
        <v>188</v>
      </c>
      <c r="B100" t="s">
        <v>133</v>
      </c>
      <c r="C100" t="b">
        <v>0</v>
      </c>
      <c r="D100" t="b">
        <v>0</v>
      </c>
      <c r="E100" t="s">
        <v>203</v>
      </c>
      <c r="F100" t="b">
        <v>0</v>
      </c>
      <c r="G100" t="s">
        <v>186</v>
      </c>
      <c r="H100" t="b">
        <v>1</v>
      </c>
      <c r="I100" t="b">
        <v>0</v>
      </c>
      <c r="J100" t="b">
        <v>1</v>
      </c>
      <c r="K100" t="b">
        <v>0</v>
      </c>
      <c r="L100">
        <v>0.02</v>
      </c>
      <c r="M100">
        <v>0</v>
      </c>
      <c r="P100" t="s">
        <v>184</v>
      </c>
      <c r="Q100" t="s">
        <v>35</v>
      </c>
      <c r="R100">
        <v>20</v>
      </c>
      <c r="S100">
        <v>3.5000000000000003E-2</v>
      </c>
      <c r="T100">
        <v>5</v>
      </c>
      <c r="U100">
        <v>999</v>
      </c>
      <c r="V100">
        <v>0</v>
      </c>
      <c r="W100" t="s">
        <v>185</v>
      </c>
      <c r="X100" t="b">
        <v>0</v>
      </c>
      <c r="Y100" t="s">
        <v>108</v>
      </c>
      <c r="Z100" t="s">
        <v>20</v>
      </c>
      <c r="AA100">
        <v>7.0000000000000007E-2</v>
      </c>
      <c r="AB100">
        <v>7.7200000000000005E-2</v>
      </c>
      <c r="AC100" s="3">
        <v>0.12</v>
      </c>
      <c r="AD100" s="5">
        <v>2.5000000000000001E-2</v>
      </c>
      <c r="AE100" s="36">
        <v>123</v>
      </c>
      <c r="AF100" t="s">
        <v>118</v>
      </c>
      <c r="AG100" t="s">
        <v>119</v>
      </c>
      <c r="AH100" s="23"/>
      <c r="AI100" s="23"/>
      <c r="AJ100" s="42">
        <v>81825573157</v>
      </c>
      <c r="AK100" s="42">
        <v>81825573157</v>
      </c>
      <c r="AL100" s="41">
        <v>0.1</v>
      </c>
      <c r="AM100" t="b">
        <v>1</v>
      </c>
      <c r="AN100" t="b">
        <v>1</v>
      </c>
      <c r="AO100" t="b">
        <v>0</v>
      </c>
      <c r="AP100">
        <v>0</v>
      </c>
      <c r="AQ100" t="s">
        <v>3</v>
      </c>
      <c r="AR100" t="b">
        <v>1</v>
      </c>
      <c r="AS100" s="22" t="b">
        <v>1</v>
      </c>
    </row>
    <row r="101" spans="1:45">
      <c r="AH101" s="23"/>
      <c r="AI101" s="23"/>
    </row>
    <row r="102" spans="1:45">
      <c r="A102" t="s">
        <v>189</v>
      </c>
      <c r="B102" t="s">
        <v>124</v>
      </c>
      <c r="C102" t="b">
        <v>0</v>
      </c>
      <c r="D102" t="b">
        <v>0</v>
      </c>
      <c r="E102" t="s">
        <v>205</v>
      </c>
      <c r="F102" t="b">
        <v>0</v>
      </c>
      <c r="G102" t="s">
        <v>186</v>
      </c>
      <c r="H102" t="b">
        <v>1</v>
      </c>
      <c r="I102" t="b">
        <v>1</v>
      </c>
      <c r="J102" t="b">
        <v>1</v>
      </c>
      <c r="K102" t="b">
        <v>1</v>
      </c>
      <c r="L102">
        <v>0.02</v>
      </c>
      <c r="M102">
        <v>0</v>
      </c>
      <c r="P102" t="s">
        <v>184</v>
      </c>
      <c r="Q102" t="s">
        <v>35</v>
      </c>
      <c r="R102">
        <v>20</v>
      </c>
      <c r="S102">
        <v>3.5000000000000003E-2</v>
      </c>
      <c r="T102">
        <v>5</v>
      </c>
      <c r="U102">
        <v>999</v>
      </c>
      <c r="V102">
        <v>0</v>
      </c>
      <c r="W102" t="s">
        <v>185</v>
      </c>
      <c r="X102" t="b">
        <v>0</v>
      </c>
      <c r="Y102" t="s">
        <v>108</v>
      </c>
      <c r="Z102" t="s">
        <v>20</v>
      </c>
      <c r="AA102">
        <v>7.0000000000000007E-2</v>
      </c>
      <c r="AB102">
        <v>7.7200000000000005E-2</v>
      </c>
      <c r="AC102" s="3">
        <v>0.12</v>
      </c>
      <c r="AD102" s="5">
        <v>2.5000000000000001E-2</v>
      </c>
      <c r="AE102" s="36">
        <v>123</v>
      </c>
      <c r="AF102" t="s">
        <v>31</v>
      </c>
      <c r="AG102" t="s">
        <v>31</v>
      </c>
      <c r="AH102" s="23">
        <v>0.69179999999999997</v>
      </c>
      <c r="AI102" s="23">
        <v>0.69179999999999997</v>
      </c>
      <c r="AL102" s="41">
        <v>0.1</v>
      </c>
      <c r="AM102" t="b">
        <v>1</v>
      </c>
      <c r="AN102" t="b">
        <v>1</v>
      </c>
      <c r="AO102" t="b">
        <v>0</v>
      </c>
      <c r="AP102">
        <v>0</v>
      </c>
      <c r="AQ102" t="s">
        <v>3</v>
      </c>
      <c r="AR102" t="b">
        <v>1</v>
      </c>
      <c r="AS102" s="22" t="b">
        <v>1</v>
      </c>
    </row>
    <row r="103" spans="1:45">
      <c r="A103" t="s">
        <v>190</v>
      </c>
      <c r="B103" t="s">
        <v>132</v>
      </c>
      <c r="C103" t="b">
        <v>0</v>
      </c>
      <c r="D103" t="b">
        <v>0</v>
      </c>
      <c r="E103" t="s">
        <v>205</v>
      </c>
      <c r="F103" t="b">
        <v>0</v>
      </c>
      <c r="G103" t="s">
        <v>186</v>
      </c>
      <c r="H103" t="b">
        <v>1</v>
      </c>
      <c r="I103" t="b">
        <v>0</v>
      </c>
      <c r="J103" t="b">
        <v>1</v>
      </c>
      <c r="K103" t="b">
        <v>1</v>
      </c>
      <c r="L103">
        <v>0.02</v>
      </c>
      <c r="M103">
        <v>0</v>
      </c>
      <c r="P103" t="s">
        <v>184</v>
      </c>
      <c r="Q103" t="s">
        <v>35</v>
      </c>
      <c r="R103">
        <v>20</v>
      </c>
      <c r="S103">
        <v>3.5000000000000003E-2</v>
      </c>
      <c r="T103">
        <v>5</v>
      </c>
      <c r="U103">
        <v>999</v>
      </c>
      <c r="V103">
        <v>0</v>
      </c>
      <c r="W103" t="s">
        <v>185</v>
      </c>
      <c r="X103" t="b">
        <v>0</v>
      </c>
      <c r="Y103" t="s">
        <v>108</v>
      </c>
      <c r="Z103" t="s">
        <v>20</v>
      </c>
      <c r="AA103">
        <v>7.0000000000000007E-2</v>
      </c>
      <c r="AB103">
        <v>7.7200000000000005E-2</v>
      </c>
      <c r="AC103" s="3">
        <v>0.12</v>
      </c>
      <c r="AD103" s="5">
        <v>2.5000000000000001E-2</v>
      </c>
      <c r="AE103" s="36">
        <v>123</v>
      </c>
      <c r="AF103" t="s">
        <v>31</v>
      </c>
      <c r="AG103" t="s">
        <v>31</v>
      </c>
      <c r="AH103" s="23">
        <v>0.69179999999999997</v>
      </c>
      <c r="AI103" s="23">
        <v>0.69179999999999997</v>
      </c>
      <c r="AL103" s="41">
        <v>0.1</v>
      </c>
      <c r="AM103" t="b">
        <v>1</v>
      </c>
      <c r="AN103" t="b">
        <v>1</v>
      </c>
      <c r="AO103" t="b">
        <v>0</v>
      </c>
      <c r="AP103">
        <v>0</v>
      </c>
      <c r="AQ103" t="s">
        <v>3</v>
      </c>
      <c r="AR103" t="b">
        <v>1</v>
      </c>
      <c r="AS103" s="22" t="b">
        <v>1</v>
      </c>
    </row>
    <row r="105" spans="1:45">
      <c r="A105" t="s">
        <v>191</v>
      </c>
      <c r="B105" t="s">
        <v>128</v>
      </c>
      <c r="C105" t="b">
        <v>0</v>
      </c>
      <c r="D105" t="b">
        <v>0</v>
      </c>
      <c r="E105" t="s">
        <v>209</v>
      </c>
      <c r="F105" t="b">
        <v>0</v>
      </c>
      <c r="G105" t="s">
        <v>186</v>
      </c>
      <c r="H105" t="b">
        <v>1</v>
      </c>
      <c r="I105" t="b">
        <v>1</v>
      </c>
      <c r="J105" t="b">
        <v>1</v>
      </c>
      <c r="K105" t="b">
        <v>1</v>
      </c>
      <c r="L105">
        <v>0.02</v>
      </c>
      <c r="M105">
        <v>0</v>
      </c>
      <c r="P105" t="s">
        <v>184</v>
      </c>
      <c r="Q105" t="s">
        <v>35</v>
      </c>
      <c r="R105">
        <v>20</v>
      </c>
      <c r="S105">
        <v>3.5000000000000003E-2</v>
      </c>
      <c r="T105">
        <v>5</v>
      </c>
      <c r="U105">
        <v>999</v>
      </c>
      <c r="V105">
        <v>0</v>
      </c>
      <c r="W105" t="s">
        <v>185</v>
      </c>
      <c r="X105" t="b">
        <v>0</v>
      </c>
      <c r="Y105" t="s">
        <v>108</v>
      </c>
      <c r="Z105" t="s">
        <v>20</v>
      </c>
      <c r="AA105">
        <v>7.0000000000000007E-2</v>
      </c>
      <c r="AB105">
        <v>7.7200000000000005E-2</v>
      </c>
      <c r="AC105" s="3">
        <v>0.12</v>
      </c>
      <c r="AD105" s="5">
        <v>2.5000000000000001E-2</v>
      </c>
      <c r="AE105" s="36">
        <v>123</v>
      </c>
      <c r="AF105" t="s">
        <v>31</v>
      </c>
      <c r="AG105" t="s">
        <v>31</v>
      </c>
      <c r="AH105" s="23">
        <v>0.69179999999999997</v>
      </c>
      <c r="AI105" s="23">
        <v>0.69179999999999997</v>
      </c>
      <c r="AL105" s="41">
        <v>0.1</v>
      </c>
      <c r="AM105" t="b">
        <v>1</v>
      </c>
      <c r="AN105" t="b">
        <v>1</v>
      </c>
      <c r="AO105" t="b">
        <v>0</v>
      </c>
      <c r="AP105">
        <v>0</v>
      </c>
      <c r="AQ105" t="s">
        <v>3</v>
      </c>
      <c r="AR105" t="b">
        <v>1</v>
      </c>
      <c r="AS105" s="22" t="b">
        <v>1</v>
      </c>
    </row>
    <row r="106" spans="1:45">
      <c r="A106" t="s">
        <v>192</v>
      </c>
      <c r="B106" t="s">
        <v>129</v>
      </c>
      <c r="C106" t="b">
        <v>0</v>
      </c>
      <c r="D106" t="b">
        <v>0</v>
      </c>
      <c r="E106" t="s">
        <v>209</v>
      </c>
      <c r="F106" t="b">
        <v>0</v>
      </c>
      <c r="G106" t="s">
        <v>186</v>
      </c>
      <c r="H106" t="b">
        <v>1</v>
      </c>
      <c r="I106" t="b">
        <v>0</v>
      </c>
      <c r="J106" t="b">
        <v>1</v>
      </c>
      <c r="K106" t="b">
        <v>1</v>
      </c>
      <c r="L106">
        <v>0.02</v>
      </c>
      <c r="M106">
        <v>0</v>
      </c>
      <c r="P106" t="s">
        <v>184</v>
      </c>
      <c r="Q106" t="s">
        <v>35</v>
      </c>
      <c r="R106">
        <v>20</v>
      </c>
      <c r="S106">
        <v>3.5000000000000003E-2</v>
      </c>
      <c r="T106">
        <v>5</v>
      </c>
      <c r="U106">
        <v>999</v>
      </c>
      <c r="V106">
        <v>0</v>
      </c>
      <c r="W106" t="s">
        <v>185</v>
      </c>
      <c r="X106" t="b">
        <v>0</v>
      </c>
      <c r="Y106" t="s">
        <v>108</v>
      </c>
      <c r="Z106" t="s">
        <v>20</v>
      </c>
      <c r="AA106">
        <v>7.0000000000000007E-2</v>
      </c>
      <c r="AB106">
        <v>7.7200000000000005E-2</v>
      </c>
      <c r="AC106" s="3">
        <v>0.12</v>
      </c>
      <c r="AD106" s="5">
        <v>2.5000000000000001E-2</v>
      </c>
      <c r="AE106" s="36">
        <v>123</v>
      </c>
      <c r="AF106" t="s">
        <v>31</v>
      </c>
      <c r="AG106" t="s">
        <v>31</v>
      </c>
      <c r="AH106" s="23">
        <v>0.69179999999999997</v>
      </c>
      <c r="AI106" s="23">
        <v>0.69179999999999997</v>
      </c>
      <c r="AL106" s="41">
        <v>0.1</v>
      </c>
      <c r="AM106" t="b">
        <v>1</v>
      </c>
      <c r="AN106" t="b">
        <v>1</v>
      </c>
      <c r="AO106" t="b">
        <v>0</v>
      </c>
      <c r="AP106">
        <v>0</v>
      </c>
      <c r="AQ106" t="s">
        <v>3</v>
      </c>
      <c r="AR106" t="b">
        <v>1</v>
      </c>
      <c r="AS106" s="22" t="b">
        <v>1</v>
      </c>
    </row>
    <row r="107" spans="1:45">
      <c r="AC107" s="3"/>
      <c r="AD107" s="5"/>
      <c r="AE107" s="36"/>
      <c r="AH107" s="23"/>
      <c r="AI107" s="23"/>
      <c r="AL107" s="41"/>
      <c r="AS107" s="22"/>
    </row>
    <row r="108" spans="1:45">
      <c r="B108" s="49" t="s">
        <v>146</v>
      </c>
      <c r="C108" t="b">
        <v>0</v>
      </c>
      <c r="AC108" s="3"/>
      <c r="AD108" s="5"/>
      <c r="AE108" s="36"/>
      <c r="AH108" s="23"/>
      <c r="AI108" s="23"/>
      <c r="AL108" s="41"/>
      <c r="AS108" s="22"/>
    </row>
    <row r="109" spans="1:45">
      <c r="A109" t="s">
        <v>193</v>
      </c>
      <c r="B109" t="s">
        <v>125</v>
      </c>
      <c r="C109" t="b">
        <v>0</v>
      </c>
      <c r="D109" t="b">
        <v>0</v>
      </c>
      <c r="E109" t="s">
        <v>201</v>
      </c>
      <c r="F109" t="b">
        <v>0</v>
      </c>
      <c r="G109" t="s">
        <v>186</v>
      </c>
      <c r="H109" t="b">
        <v>1</v>
      </c>
      <c r="I109" t="b">
        <v>1</v>
      </c>
      <c r="J109" t="b">
        <v>1</v>
      </c>
      <c r="K109" t="b">
        <v>0</v>
      </c>
      <c r="L109">
        <v>0.02</v>
      </c>
      <c r="M109">
        <v>0</v>
      </c>
      <c r="P109" t="s">
        <v>184</v>
      </c>
      <c r="Q109" t="s">
        <v>35</v>
      </c>
      <c r="R109">
        <v>20</v>
      </c>
      <c r="S109">
        <v>3.5000000000000003E-2</v>
      </c>
      <c r="T109">
        <v>5</v>
      </c>
      <c r="U109">
        <v>999</v>
      </c>
      <c r="V109">
        <v>0</v>
      </c>
      <c r="W109" t="s">
        <v>185</v>
      </c>
      <c r="X109" t="b">
        <v>0</v>
      </c>
      <c r="Y109" t="s">
        <v>108</v>
      </c>
      <c r="Z109" t="s">
        <v>20</v>
      </c>
      <c r="AA109">
        <v>7.0000000000000007E-2</v>
      </c>
      <c r="AB109">
        <v>7.7200000000000005E-2</v>
      </c>
      <c r="AC109" s="3">
        <v>0.12</v>
      </c>
      <c r="AD109" s="5">
        <v>2.5000000000000001E-2</v>
      </c>
      <c r="AE109" s="36">
        <v>123</v>
      </c>
      <c r="AF109" t="s">
        <v>118</v>
      </c>
      <c r="AG109" t="s">
        <v>119</v>
      </c>
      <c r="AH109" s="23"/>
      <c r="AI109" s="23"/>
      <c r="AJ109" s="42">
        <v>81825573157</v>
      </c>
      <c r="AK109" s="42">
        <v>81825573157</v>
      </c>
      <c r="AL109" s="41">
        <v>0.1</v>
      </c>
      <c r="AM109" t="b">
        <v>1</v>
      </c>
      <c r="AN109" t="b">
        <v>1</v>
      </c>
      <c r="AO109" t="b">
        <v>0</v>
      </c>
      <c r="AP109">
        <v>0</v>
      </c>
      <c r="AQ109" t="s">
        <v>3</v>
      </c>
      <c r="AR109" t="b">
        <v>1</v>
      </c>
      <c r="AS109" s="22" t="b">
        <v>1</v>
      </c>
    </row>
    <row r="110" spans="1:45">
      <c r="A110" t="s">
        <v>194</v>
      </c>
      <c r="B110" t="s">
        <v>133</v>
      </c>
      <c r="C110" t="b">
        <v>0</v>
      </c>
      <c r="D110" t="b">
        <v>0</v>
      </c>
      <c r="E110" t="s">
        <v>201</v>
      </c>
      <c r="F110" t="b">
        <v>0</v>
      </c>
      <c r="G110" t="s">
        <v>186</v>
      </c>
      <c r="H110" t="b">
        <v>1</v>
      </c>
      <c r="I110" t="b">
        <v>0</v>
      </c>
      <c r="J110" t="b">
        <v>1</v>
      </c>
      <c r="K110" t="b">
        <v>0</v>
      </c>
      <c r="L110">
        <v>0.02</v>
      </c>
      <c r="M110">
        <v>0</v>
      </c>
      <c r="P110" t="s">
        <v>184</v>
      </c>
      <c r="Q110" t="s">
        <v>35</v>
      </c>
      <c r="R110">
        <v>20</v>
      </c>
      <c r="S110">
        <v>3.5000000000000003E-2</v>
      </c>
      <c r="T110">
        <v>5</v>
      </c>
      <c r="U110">
        <v>999</v>
      </c>
      <c r="V110">
        <v>0</v>
      </c>
      <c r="W110" t="s">
        <v>185</v>
      </c>
      <c r="X110" t="b">
        <v>0</v>
      </c>
      <c r="Y110" t="s">
        <v>108</v>
      </c>
      <c r="Z110" t="s">
        <v>20</v>
      </c>
      <c r="AA110">
        <v>7.0000000000000007E-2</v>
      </c>
      <c r="AB110">
        <v>7.7200000000000005E-2</v>
      </c>
      <c r="AC110" s="3">
        <v>0.12</v>
      </c>
      <c r="AD110" s="5">
        <v>2.5000000000000001E-2</v>
      </c>
      <c r="AE110" s="36">
        <v>123</v>
      </c>
      <c r="AF110" t="s">
        <v>118</v>
      </c>
      <c r="AG110" t="s">
        <v>119</v>
      </c>
      <c r="AH110" s="23"/>
      <c r="AI110" s="23"/>
      <c r="AJ110" s="42">
        <v>81825573157</v>
      </c>
      <c r="AK110" s="42">
        <v>81825573157</v>
      </c>
      <c r="AL110" s="41">
        <v>0.1</v>
      </c>
      <c r="AM110" t="b">
        <v>1</v>
      </c>
      <c r="AN110" t="b">
        <v>1</v>
      </c>
      <c r="AO110" t="b">
        <v>0</v>
      </c>
      <c r="AP110">
        <v>0</v>
      </c>
      <c r="AQ110" t="s">
        <v>3</v>
      </c>
      <c r="AR110" t="b">
        <v>1</v>
      </c>
      <c r="AS110" s="22" t="b">
        <v>1</v>
      </c>
    </row>
    <row r="111" spans="1:45">
      <c r="AH111" s="23"/>
      <c r="AI111" s="23"/>
    </row>
    <row r="112" spans="1:45">
      <c r="A112" t="s">
        <v>195</v>
      </c>
      <c r="B112" t="s">
        <v>124</v>
      </c>
      <c r="C112" t="b">
        <v>0</v>
      </c>
      <c r="D112" t="b">
        <v>0</v>
      </c>
      <c r="E112" t="s">
        <v>211</v>
      </c>
      <c r="F112" t="b">
        <v>0</v>
      </c>
      <c r="G112" t="s">
        <v>186</v>
      </c>
      <c r="H112" t="b">
        <v>1</v>
      </c>
      <c r="I112" t="b">
        <v>1</v>
      </c>
      <c r="J112" t="b">
        <v>1</v>
      </c>
      <c r="K112" t="b">
        <v>1</v>
      </c>
      <c r="L112">
        <v>0.02</v>
      </c>
      <c r="M112">
        <v>0.01</v>
      </c>
      <c r="P112" t="s">
        <v>184</v>
      </c>
      <c r="Q112" t="s">
        <v>35</v>
      </c>
      <c r="R112">
        <v>20</v>
      </c>
      <c r="S112">
        <v>3.5000000000000003E-2</v>
      </c>
      <c r="T112">
        <v>5</v>
      </c>
      <c r="U112">
        <v>999</v>
      </c>
      <c r="V112">
        <v>0</v>
      </c>
      <c r="W112" t="s">
        <v>185</v>
      </c>
      <c r="X112" t="b">
        <v>0</v>
      </c>
      <c r="Y112" t="s">
        <v>108</v>
      </c>
      <c r="Z112" t="s">
        <v>20</v>
      </c>
      <c r="AA112">
        <v>7.0000000000000007E-2</v>
      </c>
      <c r="AB112">
        <v>7.7200000000000005E-2</v>
      </c>
      <c r="AC112" s="3">
        <v>0.12</v>
      </c>
      <c r="AD112" s="5">
        <v>2.5000000000000001E-2</v>
      </c>
      <c r="AE112" s="36">
        <v>123</v>
      </c>
      <c r="AF112" t="s">
        <v>31</v>
      </c>
      <c r="AG112" t="s">
        <v>31</v>
      </c>
      <c r="AH112" s="23">
        <v>0.69179999999999997</v>
      </c>
      <c r="AI112" s="23">
        <v>0.69179999999999997</v>
      </c>
      <c r="AL112" s="41">
        <v>0.1</v>
      </c>
      <c r="AM112" t="b">
        <v>1</v>
      </c>
      <c r="AN112" t="b">
        <v>1</v>
      </c>
      <c r="AO112" t="b">
        <v>0</v>
      </c>
      <c r="AP112">
        <v>0</v>
      </c>
      <c r="AQ112" t="s">
        <v>3</v>
      </c>
      <c r="AR112" t="b">
        <v>1</v>
      </c>
      <c r="AS112" s="22" t="b">
        <v>1</v>
      </c>
    </row>
    <row r="113" spans="1:45">
      <c r="A113" t="s">
        <v>196</v>
      </c>
      <c r="B113" t="s">
        <v>132</v>
      </c>
      <c r="C113" t="b">
        <v>0</v>
      </c>
      <c r="D113" t="b">
        <v>0</v>
      </c>
      <c r="E113" t="s">
        <v>211</v>
      </c>
      <c r="F113" t="b">
        <v>0</v>
      </c>
      <c r="G113" t="s">
        <v>186</v>
      </c>
      <c r="H113" t="b">
        <v>1</v>
      </c>
      <c r="I113" t="b">
        <v>0</v>
      </c>
      <c r="J113" t="b">
        <v>1</v>
      </c>
      <c r="K113" t="b">
        <v>1</v>
      </c>
      <c r="L113">
        <v>0.02</v>
      </c>
      <c r="M113">
        <v>0.01</v>
      </c>
      <c r="P113" t="s">
        <v>184</v>
      </c>
      <c r="Q113" t="s">
        <v>35</v>
      </c>
      <c r="R113">
        <v>20</v>
      </c>
      <c r="S113">
        <v>3.5000000000000003E-2</v>
      </c>
      <c r="T113">
        <v>5</v>
      </c>
      <c r="U113">
        <v>999</v>
      </c>
      <c r="V113">
        <v>0</v>
      </c>
      <c r="W113" t="s">
        <v>185</v>
      </c>
      <c r="X113" t="b">
        <v>0</v>
      </c>
      <c r="Y113" t="s">
        <v>108</v>
      </c>
      <c r="Z113" t="s">
        <v>20</v>
      </c>
      <c r="AA113">
        <v>7.0000000000000007E-2</v>
      </c>
      <c r="AB113">
        <v>7.7200000000000005E-2</v>
      </c>
      <c r="AC113" s="3">
        <v>0.12</v>
      </c>
      <c r="AD113" s="5">
        <v>2.5000000000000001E-2</v>
      </c>
      <c r="AE113" s="36">
        <v>123</v>
      </c>
      <c r="AF113" t="s">
        <v>31</v>
      </c>
      <c r="AG113" t="s">
        <v>31</v>
      </c>
      <c r="AH113" s="23">
        <v>0.69179999999999997</v>
      </c>
      <c r="AI113" s="23">
        <v>0.69179999999999997</v>
      </c>
      <c r="AL113" s="41">
        <v>0.1</v>
      </c>
      <c r="AM113" t="b">
        <v>1</v>
      </c>
      <c r="AN113" t="b">
        <v>1</v>
      </c>
      <c r="AO113" t="b">
        <v>0</v>
      </c>
      <c r="AP113">
        <v>0</v>
      </c>
      <c r="AQ113" t="s">
        <v>3</v>
      </c>
      <c r="AR113" t="b">
        <v>1</v>
      </c>
      <c r="AS113" s="22" t="b">
        <v>1</v>
      </c>
    </row>
    <row r="115" spans="1:45">
      <c r="A115" t="s">
        <v>197</v>
      </c>
      <c r="B115" t="s">
        <v>128</v>
      </c>
      <c r="C115" t="b">
        <v>0</v>
      </c>
      <c r="D115" t="b">
        <v>0</v>
      </c>
      <c r="E115" t="s">
        <v>213</v>
      </c>
      <c r="F115" t="b">
        <v>0</v>
      </c>
      <c r="G115" t="s">
        <v>186</v>
      </c>
      <c r="H115" t="b">
        <v>1</v>
      </c>
      <c r="I115" t="b">
        <v>1</v>
      </c>
      <c r="J115" t="b">
        <v>1</v>
      </c>
      <c r="K115" t="b">
        <v>1</v>
      </c>
      <c r="L115">
        <v>0.02</v>
      </c>
      <c r="M115">
        <v>0.01</v>
      </c>
      <c r="P115" t="s">
        <v>184</v>
      </c>
      <c r="Q115" t="s">
        <v>35</v>
      </c>
      <c r="R115">
        <v>20</v>
      </c>
      <c r="S115">
        <v>3.5000000000000003E-2</v>
      </c>
      <c r="T115">
        <v>5</v>
      </c>
      <c r="U115">
        <v>999</v>
      </c>
      <c r="V115">
        <v>0</v>
      </c>
      <c r="W115" t="s">
        <v>185</v>
      </c>
      <c r="X115" t="b">
        <v>0</v>
      </c>
      <c r="Y115" t="s">
        <v>108</v>
      </c>
      <c r="Z115" t="s">
        <v>20</v>
      </c>
      <c r="AA115">
        <v>7.0000000000000007E-2</v>
      </c>
      <c r="AB115">
        <v>7.7200000000000005E-2</v>
      </c>
      <c r="AC115" s="3">
        <v>0.12</v>
      </c>
      <c r="AD115" s="5">
        <v>2.5000000000000001E-2</v>
      </c>
      <c r="AE115" s="36">
        <v>123</v>
      </c>
      <c r="AF115" t="s">
        <v>31</v>
      </c>
      <c r="AG115" t="s">
        <v>31</v>
      </c>
      <c r="AH115" s="23">
        <v>0.69179999999999997</v>
      </c>
      <c r="AI115" s="23">
        <v>0.69179999999999997</v>
      </c>
      <c r="AL115" s="41">
        <v>0.1</v>
      </c>
      <c r="AM115" t="b">
        <v>1</v>
      </c>
      <c r="AN115" t="b">
        <v>1</v>
      </c>
      <c r="AO115" t="b">
        <v>0</v>
      </c>
      <c r="AP115">
        <v>0</v>
      </c>
      <c r="AQ115" t="s">
        <v>3</v>
      </c>
      <c r="AR115" t="b">
        <v>1</v>
      </c>
      <c r="AS115" s="22" t="b">
        <v>1</v>
      </c>
    </row>
    <row r="116" spans="1:45">
      <c r="A116" t="s">
        <v>198</v>
      </c>
      <c r="B116" t="s">
        <v>129</v>
      </c>
      <c r="C116" t="b">
        <v>0</v>
      </c>
      <c r="D116" t="b">
        <v>0</v>
      </c>
      <c r="E116" t="s">
        <v>213</v>
      </c>
      <c r="F116" t="b">
        <v>0</v>
      </c>
      <c r="G116" t="s">
        <v>186</v>
      </c>
      <c r="H116" t="b">
        <v>1</v>
      </c>
      <c r="I116" t="b">
        <v>0</v>
      </c>
      <c r="J116" t="b">
        <v>1</v>
      </c>
      <c r="K116" t="b">
        <v>1</v>
      </c>
      <c r="L116">
        <v>0.02</v>
      </c>
      <c r="M116">
        <v>0.01</v>
      </c>
      <c r="P116" t="s">
        <v>184</v>
      </c>
      <c r="Q116" t="s">
        <v>35</v>
      </c>
      <c r="R116">
        <v>20</v>
      </c>
      <c r="S116">
        <v>3.5000000000000003E-2</v>
      </c>
      <c r="T116">
        <v>5</v>
      </c>
      <c r="U116">
        <v>999</v>
      </c>
      <c r="V116">
        <v>0</v>
      </c>
      <c r="W116" t="s">
        <v>185</v>
      </c>
      <c r="X116" t="b">
        <v>0</v>
      </c>
      <c r="Y116" t="s">
        <v>108</v>
      </c>
      <c r="Z116" t="s">
        <v>20</v>
      </c>
      <c r="AA116">
        <v>7.0000000000000007E-2</v>
      </c>
      <c r="AB116">
        <v>7.7200000000000005E-2</v>
      </c>
      <c r="AC116" s="3">
        <v>0.12</v>
      </c>
      <c r="AD116" s="5">
        <v>2.5000000000000001E-2</v>
      </c>
      <c r="AE116" s="36">
        <v>123</v>
      </c>
      <c r="AF116" t="s">
        <v>31</v>
      </c>
      <c r="AG116" t="s">
        <v>31</v>
      </c>
      <c r="AH116" s="23">
        <v>0.69179999999999997</v>
      </c>
      <c r="AI116" s="23">
        <v>0.69179999999999997</v>
      </c>
      <c r="AL116" s="41">
        <v>0.1</v>
      </c>
      <c r="AM116" t="b">
        <v>1</v>
      </c>
      <c r="AN116" t="b">
        <v>1</v>
      </c>
      <c r="AO116" t="b">
        <v>0</v>
      </c>
      <c r="AP116">
        <v>0</v>
      </c>
      <c r="AQ116" t="s">
        <v>3</v>
      </c>
      <c r="AR116" t="b">
        <v>1</v>
      </c>
      <c r="AS116" s="22" t="b">
        <v>1</v>
      </c>
    </row>
    <row r="117" spans="1:45">
      <c r="AC117" s="3"/>
      <c r="AD117" s="5"/>
      <c r="AE117" s="36"/>
      <c r="AH117" s="23"/>
      <c r="AI117" s="23"/>
      <c r="AL117" s="41"/>
      <c r="AS117" s="22"/>
    </row>
    <row r="119" spans="1:45">
      <c r="B119" s="49" t="s">
        <v>148</v>
      </c>
    </row>
    <row r="120" spans="1:45">
      <c r="A120" t="s">
        <v>231</v>
      </c>
      <c r="B120" t="s">
        <v>124</v>
      </c>
      <c r="C120" t="b">
        <v>0</v>
      </c>
      <c r="D120" t="b">
        <v>0</v>
      </c>
      <c r="E120" t="s">
        <v>156</v>
      </c>
      <c r="F120" t="b">
        <v>0</v>
      </c>
      <c r="G120" t="s">
        <v>171</v>
      </c>
      <c r="H120" t="b">
        <v>1</v>
      </c>
      <c r="I120" t="b">
        <v>1</v>
      </c>
      <c r="J120" t="b">
        <v>1</v>
      </c>
      <c r="K120" t="b">
        <v>1</v>
      </c>
      <c r="L120">
        <v>0.02</v>
      </c>
      <c r="M120">
        <v>0</v>
      </c>
      <c r="N120">
        <v>0.05</v>
      </c>
      <c r="O120">
        <v>1.22</v>
      </c>
      <c r="P120" t="s">
        <v>36</v>
      </c>
      <c r="Q120" t="s">
        <v>35</v>
      </c>
      <c r="R120">
        <v>20</v>
      </c>
      <c r="S120">
        <v>3.5000000000000003E-2</v>
      </c>
      <c r="T120">
        <v>5</v>
      </c>
      <c r="U120">
        <v>999</v>
      </c>
      <c r="V120">
        <v>0</v>
      </c>
      <c r="W120" t="s">
        <v>185</v>
      </c>
      <c r="X120" t="b">
        <v>0</v>
      </c>
      <c r="Y120" t="s">
        <v>108</v>
      </c>
      <c r="Z120" t="s">
        <v>20</v>
      </c>
      <c r="AA120">
        <v>7.0000000000000007E-2</v>
      </c>
      <c r="AB120">
        <v>7.7200000000000005E-2</v>
      </c>
      <c r="AC120" s="3">
        <v>0.12</v>
      </c>
      <c r="AD120" s="5">
        <v>2.5000000000000001E-2</v>
      </c>
      <c r="AE120" s="36">
        <v>123</v>
      </c>
      <c r="AF120" t="s">
        <v>31</v>
      </c>
      <c r="AG120" t="s">
        <v>31</v>
      </c>
      <c r="AH120" s="23">
        <v>0.6976</v>
      </c>
      <c r="AI120" s="23">
        <v>0.6976</v>
      </c>
      <c r="AL120" s="41">
        <v>0.1</v>
      </c>
      <c r="AM120" t="b">
        <v>1</v>
      </c>
      <c r="AN120" t="b">
        <v>1</v>
      </c>
      <c r="AO120" t="b">
        <v>0</v>
      </c>
      <c r="AP120">
        <v>0</v>
      </c>
      <c r="AQ120" t="s">
        <v>3</v>
      </c>
      <c r="AR120" t="b">
        <v>1</v>
      </c>
      <c r="AS120" s="22" t="b">
        <v>1</v>
      </c>
    </row>
    <row r="121" spans="1:45">
      <c r="A121" t="s">
        <v>232</v>
      </c>
      <c r="B121" t="s">
        <v>132</v>
      </c>
      <c r="C121" t="b">
        <v>0</v>
      </c>
      <c r="D121" t="b">
        <v>0</v>
      </c>
      <c r="E121" t="s">
        <v>156</v>
      </c>
      <c r="F121" t="b">
        <v>0</v>
      </c>
      <c r="G121" t="s">
        <v>171</v>
      </c>
      <c r="H121" t="b">
        <v>1</v>
      </c>
      <c r="I121" t="b">
        <v>0</v>
      </c>
      <c r="J121" t="b">
        <v>1</v>
      </c>
      <c r="K121" t="b">
        <v>1</v>
      </c>
      <c r="L121">
        <v>0.02</v>
      </c>
      <c r="M121">
        <v>0</v>
      </c>
      <c r="N121">
        <v>0.05</v>
      </c>
      <c r="O121">
        <v>1.22</v>
      </c>
      <c r="P121" t="s">
        <v>36</v>
      </c>
      <c r="Q121" t="s">
        <v>35</v>
      </c>
      <c r="R121">
        <v>20</v>
      </c>
      <c r="S121">
        <v>3.5000000000000003E-2</v>
      </c>
      <c r="T121">
        <v>5</v>
      </c>
      <c r="U121">
        <v>999</v>
      </c>
      <c r="V121">
        <v>0</v>
      </c>
      <c r="W121" t="s">
        <v>185</v>
      </c>
      <c r="X121" t="b">
        <v>0</v>
      </c>
      <c r="Y121" t="s">
        <v>108</v>
      </c>
      <c r="Z121" t="s">
        <v>20</v>
      </c>
      <c r="AA121">
        <v>7.0000000000000007E-2</v>
      </c>
      <c r="AB121">
        <v>7.7200000000000005E-2</v>
      </c>
      <c r="AC121" s="3">
        <v>0.12</v>
      </c>
      <c r="AD121" s="5">
        <v>2.5000000000000001E-2</v>
      </c>
      <c r="AE121" s="36">
        <v>123</v>
      </c>
      <c r="AF121" t="s">
        <v>31</v>
      </c>
      <c r="AG121" t="s">
        <v>31</v>
      </c>
      <c r="AH121" s="23">
        <v>0.6976</v>
      </c>
      <c r="AI121" s="23">
        <v>0.6976</v>
      </c>
      <c r="AL121" s="41">
        <v>0.1</v>
      </c>
      <c r="AM121" t="b">
        <v>1</v>
      </c>
      <c r="AN121" t="b">
        <v>1</v>
      </c>
      <c r="AO121" t="b">
        <v>0</v>
      </c>
      <c r="AP121">
        <v>0</v>
      </c>
      <c r="AQ121" t="s">
        <v>3</v>
      </c>
      <c r="AR121" t="b">
        <v>1</v>
      </c>
      <c r="AS121" s="22" t="b">
        <v>1</v>
      </c>
    </row>
    <row r="122" spans="1:45">
      <c r="AC122" s="3"/>
      <c r="AD122" s="5"/>
      <c r="AE122" s="36"/>
      <c r="AH122" s="23"/>
      <c r="AI122" s="23"/>
      <c r="AL122" s="41"/>
      <c r="AS122" s="22"/>
    </row>
    <row r="123" spans="1:45">
      <c r="A123" t="s">
        <v>233</v>
      </c>
      <c r="B123" t="s">
        <v>124</v>
      </c>
      <c r="C123" t="b">
        <v>0</v>
      </c>
      <c r="D123" t="b">
        <v>0</v>
      </c>
      <c r="E123" t="s">
        <v>205</v>
      </c>
      <c r="F123" t="b">
        <v>0</v>
      </c>
      <c r="G123" t="s">
        <v>186</v>
      </c>
      <c r="H123" t="b">
        <v>1</v>
      </c>
      <c r="I123" t="b">
        <v>1</v>
      </c>
      <c r="J123" t="b">
        <v>1</v>
      </c>
      <c r="K123" t="b">
        <v>1</v>
      </c>
      <c r="L123">
        <v>0.02</v>
      </c>
      <c r="M123">
        <v>0</v>
      </c>
      <c r="N123">
        <v>0.05</v>
      </c>
      <c r="O123">
        <v>1.25</v>
      </c>
      <c r="P123" t="s">
        <v>36</v>
      </c>
      <c r="Q123" t="s">
        <v>35</v>
      </c>
      <c r="R123">
        <v>20</v>
      </c>
      <c r="S123">
        <v>3.5000000000000003E-2</v>
      </c>
      <c r="T123">
        <v>5</v>
      </c>
      <c r="U123">
        <v>999</v>
      </c>
      <c r="V123">
        <v>0</v>
      </c>
      <c r="W123" t="s">
        <v>185</v>
      </c>
      <c r="X123" t="b">
        <v>0</v>
      </c>
      <c r="Y123" t="s">
        <v>108</v>
      </c>
      <c r="Z123" t="s">
        <v>20</v>
      </c>
      <c r="AA123">
        <v>7.0000000000000007E-2</v>
      </c>
      <c r="AB123">
        <v>7.7200000000000005E-2</v>
      </c>
      <c r="AC123" s="3">
        <v>0.12</v>
      </c>
      <c r="AD123" s="5">
        <v>2.5000000000000001E-2</v>
      </c>
      <c r="AE123" s="36">
        <v>123</v>
      </c>
      <c r="AF123" t="s">
        <v>31</v>
      </c>
      <c r="AG123" t="s">
        <v>31</v>
      </c>
      <c r="AH123" s="23">
        <v>0.69179999999999997</v>
      </c>
      <c r="AI123" s="23">
        <v>0.69179999999999997</v>
      </c>
      <c r="AL123" s="41">
        <v>0.1</v>
      </c>
      <c r="AM123" t="b">
        <v>1</v>
      </c>
      <c r="AN123" t="b">
        <v>1</v>
      </c>
      <c r="AO123" t="b">
        <v>0</v>
      </c>
      <c r="AP123">
        <v>0</v>
      </c>
      <c r="AQ123" t="s">
        <v>3</v>
      </c>
      <c r="AR123" t="b">
        <v>1</v>
      </c>
      <c r="AS123" s="22" t="b">
        <v>1</v>
      </c>
    </row>
    <row r="124" spans="1:45">
      <c r="A124" t="s">
        <v>234</v>
      </c>
      <c r="B124" t="s">
        <v>132</v>
      </c>
      <c r="C124" t="b">
        <v>0</v>
      </c>
      <c r="D124" t="b">
        <v>0</v>
      </c>
      <c r="E124" t="s">
        <v>205</v>
      </c>
      <c r="F124" t="b">
        <v>0</v>
      </c>
      <c r="G124" t="s">
        <v>186</v>
      </c>
      <c r="H124" t="b">
        <v>1</v>
      </c>
      <c r="I124" t="b">
        <v>0</v>
      </c>
      <c r="J124" t="b">
        <v>1</v>
      </c>
      <c r="K124" t="b">
        <v>1</v>
      </c>
      <c r="L124">
        <v>0.02</v>
      </c>
      <c r="M124">
        <v>0</v>
      </c>
      <c r="N124">
        <v>0.05</v>
      </c>
      <c r="O124">
        <v>1.25</v>
      </c>
      <c r="P124" t="s">
        <v>36</v>
      </c>
      <c r="Q124" t="s">
        <v>35</v>
      </c>
      <c r="R124">
        <v>20</v>
      </c>
      <c r="S124">
        <v>3.5000000000000003E-2</v>
      </c>
      <c r="T124">
        <v>5</v>
      </c>
      <c r="U124">
        <v>999</v>
      </c>
      <c r="V124">
        <v>0</v>
      </c>
      <c r="W124" t="s">
        <v>185</v>
      </c>
      <c r="X124" t="b">
        <v>0</v>
      </c>
      <c r="Y124" t="s">
        <v>108</v>
      </c>
      <c r="Z124" t="s">
        <v>20</v>
      </c>
      <c r="AA124">
        <v>7.0000000000000007E-2</v>
      </c>
      <c r="AB124">
        <v>7.7200000000000005E-2</v>
      </c>
      <c r="AC124" s="3">
        <v>0.12</v>
      </c>
      <c r="AD124" s="5">
        <v>2.5000000000000001E-2</v>
      </c>
      <c r="AE124" s="36">
        <v>123</v>
      </c>
      <c r="AF124" t="s">
        <v>31</v>
      </c>
      <c r="AG124" t="s">
        <v>31</v>
      </c>
      <c r="AH124" s="23">
        <v>0.69179999999999997</v>
      </c>
      <c r="AI124" s="23">
        <v>0.69179999999999997</v>
      </c>
      <c r="AL124" s="41">
        <v>0.1</v>
      </c>
      <c r="AM124" t="b">
        <v>1</v>
      </c>
      <c r="AN124" t="b">
        <v>1</v>
      </c>
      <c r="AO124" t="b">
        <v>0</v>
      </c>
      <c r="AP124">
        <v>0</v>
      </c>
      <c r="AQ124" t="s">
        <v>3</v>
      </c>
      <c r="AR124" t="b">
        <v>1</v>
      </c>
      <c r="AS124" s="22" t="b">
        <v>1</v>
      </c>
    </row>
    <row r="125" spans="1:45">
      <c r="AC125" s="3"/>
      <c r="AD125" s="5"/>
      <c r="AE125" s="36"/>
      <c r="AH125" s="23"/>
      <c r="AI125" s="23"/>
      <c r="AL125" s="41"/>
      <c r="AS125" s="22"/>
    </row>
    <row r="126" spans="1:45">
      <c r="A126" t="s">
        <v>236</v>
      </c>
      <c r="B126" t="s">
        <v>124</v>
      </c>
      <c r="C126" t="b">
        <v>0</v>
      </c>
      <c r="D126" t="b">
        <v>0</v>
      </c>
      <c r="E126" t="s">
        <v>159</v>
      </c>
      <c r="F126" t="b">
        <v>0</v>
      </c>
      <c r="G126" t="s">
        <v>171</v>
      </c>
      <c r="H126" t="b">
        <v>1</v>
      </c>
      <c r="I126" t="b">
        <v>1</v>
      </c>
      <c r="J126" t="b">
        <v>1</v>
      </c>
      <c r="K126" t="b">
        <v>1</v>
      </c>
      <c r="L126">
        <v>0.02</v>
      </c>
      <c r="M126">
        <v>0.01</v>
      </c>
      <c r="N126">
        <v>0.05</v>
      </c>
      <c r="O126">
        <v>1.22</v>
      </c>
      <c r="P126" t="s">
        <v>36</v>
      </c>
      <c r="Q126" t="s">
        <v>35</v>
      </c>
      <c r="R126">
        <v>20</v>
      </c>
      <c r="S126">
        <v>3.5000000000000003E-2</v>
      </c>
      <c r="T126">
        <v>5</v>
      </c>
      <c r="U126">
        <v>999</v>
      </c>
      <c r="V126">
        <v>0</v>
      </c>
      <c r="W126" t="s">
        <v>185</v>
      </c>
      <c r="X126" t="b">
        <v>0</v>
      </c>
      <c r="Y126" t="s">
        <v>108</v>
      </c>
      <c r="Z126" t="s">
        <v>20</v>
      </c>
      <c r="AA126">
        <v>7.0000000000000007E-2</v>
      </c>
      <c r="AB126">
        <v>7.7200000000000005E-2</v>
      </c>
      <c r="AC126" s="3">
        <v>0.12</v>
      </c>
      <c r="AD126" s="5">
        <v>2.5000000000000001E-2</v>
      </c>
      <c r="AE126" s="36">
        <v>123</v>
      </c>
      <c r="AF126" t="s">
        <v>31</v>
      </c>
      <c r="AG126" t="s">
        <v>31</v>
      </c>
      <c r="AH126" s="23">
        <v>0.6976</v>
      </c>
      <c r="AI126" s="23">
        <v>0.6976</v>
      </c>
      <c r="AL126" s="41">
        <v>0.1</v>
      </c>
      <c r="AM126" t="b">
        <v>1</v>
      </c>
      <c r="AN126" t="b">
        <v>1</v>
      </c>
      <c r="AO126" t="b">
        <v>0</v>
      </c>
      <c r="AP126">
        <v>0</v>
      </c>
      <c r="AQ126" t="s">
        <v>3</v>
      </c>
      <c r="AR126" t="b">
        <v>1</v>
      </c>
      <c r="AS126" s="22" t="b">
        <v>1</v>
      </c>
    </row>
    <row r="127" spans="1:45">
      <c r="A127" t="s">
        <v>237</v>
      </c>
      <c r="B127" t="s">
        <v>132</v>
      </c>
      <c r="C127" t="b">
        <v>0</v>
      </c>
      <c r="D127" t="b">
        <v>0</v>
      </c>
      <c r="E127" t="s">
        <v>159</v>
      </c>
      <c r="F127" t="b">
        <v>0</v>
      </c>
      <c r="G127" t="s">
        <v>171</v>
      </c>
      <c r="H127" t="b">
        <v>1</v>
      </c>
      <c r="I127" t="b">
        <v>0</v>
      </c>
      <c r="J127" t="b">
        <v>1</v>
      </c>
      <c r="K127" t="b">
        <v>1</v>
      </c>
      <c r="L127">
        <v>0.02</v>
      </c>
      <c r="M127">
        <v>0.01</v>
      </c>
      <c r="N127">
        <v>0.05</v>
      </c>
      <c r="O127">
        <v>1.22</v>
      </c>
      <c r="P127" t="s">
        <v>36</v>
      </c>
      <c r="Q127" t="s">
        <v>35</v>
      </c>
      <c r="R127">
        <v>20</v>
      </c>
      <c r="S127">
        <v>3.5000000000000003E-2</v>
      </c>
      <c r="T127">
        <v>5</v>
      </c>
      <c r="U127">
        <v>999</v>
      </c>
      <c r="V127">
        <v>0</v>
      </c>
      <c r="W127" t="s">
        <v>185</v>
      </c>
      <c r="X127" t="b">
        <v>0</v>
      </c>
      <c r="Y127" t="s">
        <v>108</v>
      </c>
      <c r="Z127" t="s">
        <v>20</v>
      </c>
      <c r="AA127">
        <v>7.0000000000000007E-2</v>
      </c>
      <c r="AB127">
        <v>7.7200000000000005E-2</v>
      </c>
      <c r="AC127" s="3">
        <v>0.12</v>
      </c>
      <c r="AD127" s="5">
        <v>2.5000000000000001E-2</v>
      </c>
      <c r="AE127" s="36">
        <v>123</v>
      </c>
      <c r="AF127" t="s">
        <v>31</v>
      </c>
      <c r="AG127" t="s">
        <v>31</v>
      </c>
      <c r="AH127" s="23">
        <v>0.6976</v>
      </c>
      <c r="AI127" s="23">
        <v>0.6976</v>
      </c>
      <c r="AL127" s="41">
        <v>0.1</v>
      </c>
      <c r="AM127" t="b">
        <v>1</v>
      </c>
      <c r="AN127" t="b">
        <v>1</v>
      </c>
      <c r="AO127" t="b">
        <v>0</v>
      </c>
      <c r="AP127">
        <v>0</v>
      </c>
      <c r="AQ127" t="s">
        <v>3</v>
      </c>
      <c r="AR127" t="b">
        <v>1</v>
      </c>
      <c r="AS127" s="22" t="b">
        <v>1</v>
      </c>
    </row>
    <row r="128" spans="1:45">
      <c r="AC128" s="3"/>
      <c r="AD128" s="5"/>
      <c r="AE128" s="36"/>
      <c r="AH128" s="23"/>
      <c r="AI128" s="23"/>
      <c r="AL128" s="41"/>
      <c r="AS128" s="22"/>
    </row>
    <row r="129" spans="1:45">
      <c r="A129" t="s">
        <v>238</v>
      </c>
      <c r="B129" t="s">
        <v>124</v>
      </c>
      <c r="C129" t="b">
        <v>0</v>
      </c>
      <c r="D129" t="b">
        <v>0</v>
      </c>
      <c r="E129" t="s">
        <v>211</v>
      </c>
      <c r="F129" t="b">
        <v>0</v>
      </c>
      <c r="G129" t="s">
        <v>186</v>
      </c>
      <c r="H129" t="b">
        <v>1</v>
      </c>
      <c r="I129" t="b">
        <v>1</v>
      </c>
      <c r="J129" t="b">
        <v>1</v>
      </c>
      <c r="K129" t="b">
        <v>1</v>
      </c>
      <c r="L129">
        <v>0.02</v>
      </c>
      <c r="M129">
        <v>0.01</v>
      </c>
      <c r="N129">
        <v>0.05</v>
      </c>
      <c r="O129">
        <v>1.25</v>
      </c>
      <c r="P129" t="s">
        <v>36</v>
      </c>
      <c r="Q129" t="s">
        <v>35</v>
      </c>
      <c r="R129">
        <v>20</v>
      </c>
      <c r="S129">
        <v>3.5000000000000003E-2</v>
      </c>
      <c r="T129">
        <v>5</v>
      </c>
      <c r="U129">
        <v>999</v>
      </c>
      <c r="V129">
        <v>0</v>
      </c>
      <c r="W129" t="s">
        <v>185</v>
      </c>
      <c r="X129" t="b">
        <v>0</v>
      </c>
      <c r="Y129" t="s">
        <v>108</v>
      </c>
      <c r="Z129" t="s">
        <v>20</v>
      </c>
      <c r="AA129">
        <v>7.0000000000000007E-2</v>
      </c>
      <c r="AB129">
        <v>7.7200000000000005E-2</v>
      </c>
      <c r="AC129" s="3">
        <v>0.12</v>
      </c>
      <c r="AD129" s="5">
        <v>2.5000000000000001E-2</v>
      </c>
      <c r="AE129" s="36">
        <v>123</v>
      </c>
      <c r="AF129" t="s">
        <v>31</v>
      </c>
      <c r="AG129" t="s">
        <v>31</v>
      </c>
      <c r="AH129" s="23">
        <v>0.69179999999999997</v>
      </c>
      <c r="AI129" s="23">
        <v>0.69179999999999997</v>
      </c>
      <c r="AL129" s="41">
        <v>0.1</v>
      </c>
      <c r="AM129" t="b">
        <v>1</v>
      </c>
      <c r="AN129" t="b">
        <v>1</v>
      </c>
      <c r="AO129" t="b">
        <v>0</v>
      </c>
      <c r="AP129">
        <v>0</v>
      </c>
      <c r="AQ129" t="s">
        <v>3</v>
      </c>
      <c r="AR129" t="b">
        <v>1</v>
      </c>
      <c r="AS129" s="22" t="b">
        <v>1</v>
      </c>
    </row>
    <row r="130" spans="1:45">
      <c r="A130" t="s">
        <v>239</v>
      </c>
      <c r="B130" t="s">
        <v>132</v>
      </c>
      <c r="C130" t="b">
        <v>0</v>
      </c>
      <c r="D130" t="b">
        <v>0</v>
      </c>
      <c r="E130" t="s">
        <v>211</v>
      </c>
      <c r="F130" t="b">
        <v>0</v>
      </c>
      <c r="G130" t="s">
        <v>186</v>
      </c>
      <c r="H130" t="b">
        <v>1</v>
      </c>
      <c r="I130" t="b">
        <v>0</v>
      </c>
      <c r="J130" t="b">
        <v>1</v>
      </c>
      <c r="K130" t="b">
        <v>1</v>
      </c>
      <c r="L130">
        <v>0.02</v>
      </c>
      <c r="M130">
        <v>0.01</v>
      </c>
      <c r="N130">
        <v>0.05</v>
      </c>
      <c r="O130">
        <v>1.25</v>
      </c>
      <c r="P130" t="s">
        <v>36</v>
      </c>
      <c r="Q130" t="s">
        <v>35</v>
      </c>
      <c r="R130">
        <v>20</v>
      </c>
      <c r="S130">
        <v>3.5000000000000003E-2</v>
      </c>
      <c r="T130">
        <v>5</v>
      </c>
      <c r="U130">
        <v>999</v>
      </c>
      <c r="V130">
        <v>0</v>
      </c>
      <c r="W130" t="s">
        <v>185</v>
      </c>
      <c r="X130" t="b">
        <v>0</v>
      </c>
      <c r="Y130" t="s">
        <v>108</v>
      </c>
      <c r="Z130" t="s">
        <v>20</v>
      </c>
      <c r="AA130">
        <v>7.0000000000000007E-2</v>
      </c>
      <c r="AB130">
        <v>7.7200000000000005E-2</v>
      </c>
      <c r="AC130" s="3">
        <v>0.12</v>
      </c>
      <c r="AD130" s="5">
        <v>2.5000000000000001E-2</v>
      </c>
      <c r="AE130" s="36">
        <v>123</v>
      </c>
      <c r="AF130" t="s">
        <v>31</v>
      </c>
      <c r="AG130" t="s">
        <v>31</v>
      </c>
      <c r="AH130" s="23">
        <v>0.69179999999999997</v>
      </c>
      <c r="AI130" s="23">
        <v>0.69179999999999997</v>
      </c>
      <c r="AL130" s="41">
        <v>0.1</v>
      </c>
      <c r="AM130" t="b">
        <v>1</v>
      </c>
      <c r="AN130" t="b">
        <v>1</v>
      </c>
      <c r="AO130" t="b">
        <v>0</v>
      </c>
      <c r="AP130">
        <v>0</v>
      </c>
      <c r="AQ130" t="s">
        <v>3</v>
      </c>
      <c r="AR130" t="b">
        <v>1</v>
      </c>
      <c r="AS130" s="22" t="b">
        <v>1</v>
      </c>
    </row>
    <row r="131" spans="1:45">
      <c r="AC131" s="3"/>
      <c r="AD131" s="5"/>
      <c r="AE131" s="36"/>
      <c r="AH131" s="23"/>
      <c r="AI131" s="23"/>
      <c r="AL131" s="41"/>
      <c r="AS131" s="22"/>
    </row>
    <row r="132" spans="1:45">
      <c r="AC132" s="3"/>
      <c r="AD132" s="5"/>
      <c r="AE132" s="36"/>
      <c r="AH132" s="23"/>
      <c r="AI132" s="23"/>
      <c r="AL132" s="41"/>
      <c r="AS132" s="22"/>
    </row>
  </sheetData>
  <phoneticPr fontId="14" type="noConversion"/>
  <dataValidations count="3">
    <dataValidation type="list" allowBlank="1" showInputMessage="1" showErrorMessage="1" sqref="AN112:AO113 AN115:AO117 AN63:AO64 AN105:AO110 AN66:AO68 AN70:AO71 AN73:AO74 AN102:AO103 AN76:AO77 C96:C97 AN96:AO100 AN58:AO61 C58:C77 C120:C132 AN120:AO132 C99:C117 AN31:AO31 C31 C6:C29 AN6:AO10 AN25:AO29 AN12:AO13 AN15:AO17 AN19:AO20 AN22:AO23 AN47:AO48 AN50:AO51 AN40:AO45 AN37:AO38 AN33:AO35 C34:C51" xr:uid="{1240F49A-5091-456D-B77A-0673AD56E758}">
      <formula1>"TRUE, FALSE"</formula1>
    </dataValidation>
    <dataValidation type="list" allowBlank="1" showInputMessage="1" showErrorMessage="1" sqref="Y112:Y113 Y76:Y77 Y115:Y117 Y63:Y64 Y66:Y68 Y70:Y71 Y73:Y74 Y96:Y100 Y105:Y110 Y102:Y103 Y58:Y61 Y120:Y132 Y31 Y6:Y10 Y25:Y29 Y12:Y13 Y15:Y17 Y19:Y20 Y22:Y23 Y47:Y48 Y50:Y51 Y33:Y35 Y40:Y45 Y37:Y38" xr:uid="{8909875A-86FC-4594-BBAF-A364A5851F3C}">
      <formula1>"simple, internal"</formula1>
    </dataValidation>
    <dataValidation type="list" allowBlank="1" showInputMessage="1" showErrorMessage="1" sqref="D112:D113 D76:D77 D115:D117 D63:D64 D66:D68 D70:D71 D73:D74 D96:D100 D105:D110 D102:D103 D58:D61 D120:D132 D31 D6:D10 D25:D29 D12:D13 D15:D17 D19:D20 D22:D23 D47:D48 D50:D51 D33:D35 D40:D45 D37:D38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7677-8B44-417E-B263-203C3A91094A}">
  <dimension ref="A3:R80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B43" sqref="B43"/>
    </sheetView>
  </sheetViews>
  <sheetFormatPr defaultRowHeight="15"/>
  <cols>
    <col min="1" max="1" width="23.140625" customWidth="1"/>
    <col min="2" max="2" width="42.28515625" customWidth="1"/>
    <col min="3" max="3" width="13.140625" customWidth="1"/>
    <col min="4" max="4" width="16.5703125" customWidth="1"/>
    <col min="5" max="5" width="29.140625" customWidth="1"/>
    <col min="6" max="6" width="17.140625" customWidth="1"/>
    <col min="7" max="7" width="16.85546875" customWidth="1"/>
    <col min="8" max="8" width="12.5703125" customWidth="1"/>
    <col min="9" max="9" width="15.140625" customWidth="1"/>
    <col min="10" max="10" width="15.7109375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67</v>
      </c>
      <c r="E3" s="19"/>
      <c r="F3" s="15" t="s">
        <v>49</v>
      </c>
      <c r="G3" s="15"/>
      <c r="H3" s="18" t="s">
        <v>71</v>
      </c>
      <c r="I3" s="18"/>
      <c r="J3" s="39" t="s">
        <v>101</v>
      </c>
      <c r="K3" s="37" t="s">
        <v>113</v>
      </c>
      <c r="L3" s="37"/>
      <c r="M3" s="37" t="s">
        <v>131</v>
      </c>
      <c r="N3" s="19" t="s">
        <v>135</v>
      </c>
      <c r="O3" s="19"/>
      <c r="P3" s="15" t="s">
        <v>134</v>
      </c>
      <c r="Q3" s="15"/>
      <c r="R3" s="15"/>
    </row>
    <row r="4" spans="1:18" s="1" customFormat="1">
      <c r="A4" s="11" t="s">
        <v>73</v>
      </c>
      <c r="B4" s="11" t="s">
        <v>37</v>
      </c>
      <c r="C4" s="11" t="s">
        <v>13</v>
      </c>
      <c r="D4" s="7" t="s">
        <v>72</v>
      </c>
      <c r="E4" s="7" t="s">
        <v>74</v>
      </c>
      <c r="F4" s="8" t="s">
        <v>48</v>
      </c>
      <c r="G4" s="8" t="s">
        <v>60</v>
      </c>
      <c r="H4" s="13" t="s">
        <v>25</v>
      </c>
      <c r="I4" s="13" t="s">
        <v>70</v>
      </c>
      <c r="J4" s="40" t="s">
        <v>6</v>
      </c>
      <c r="K4" s="38" t="s">
        <v>103</v>
      </c>
      <c r="L4" s="38" t="s">
        <v>104</v>
      </c>
      <c r="M4" s="38" t="s">
        <v>127</v>
      </c>
      <c r="N4" s="7" t="s">
        <v>58</v>
      </c>
      <c r="O4" s="7" t="s">
        <v>120</v>
      </c>
      <c r="P4" s="8" t="s">
        <v>115</v>
      </c>
      <c r="Q4" s="8" t="s">
        <v>116</v>
      </c>
      <c r="R4" s="8" t="s">
        <v>117</v>
      </c>
    </row>
    <row r="5" spans="1:18">
      <c r="O5" s="41"/>
    </row>
    <row r="6" spans="1:18">
      <c r="A6" s="52" t="s">
        <v>151</v>
      </c>
      <c r="B6" t="s">
        <v>162</v>
      </c>
      <c r="C6" t="b">
        <v>0</v>
      </c>
      <c r="D6" t="s">
        <v>68</v>
      </c>
      <c r="E6" t="s">
        <v>152</v>
      </c>
      <c r="F6" t="s">
        <v>66</v>
      </c>
      <c r="G6">
        <v>2.75E-2</v>
      </c>
      <c r="H6">
        <v>0</v>
      </c>
      <c r="I6" t="b">
        <v>1</v>
      </c>
      <c r="J6">
        <v>7.0000000000000007E-2</v>
      </c>
      <c r="K6">
        <v>0</v>
      </c>
      <c r="L6">
        <v>2019</v>
      </c>
      <c r="N6" t="b">
        <v>1</v>
      </c>
      <c r="O6" s="41">
        <v>0.11</v>
      </c>
      <c r="P6">
        <v>0</v>
      </c>
      <c r="Q6">
        <v>0</v>
      </c>
      <c r="R6">
        <v>0</v>
      </c>
    </row>
    <row r="7" spans="1:18">
      <c r="A7" s="52" t="s">
        <v>254</v>
      </c>
      <c r="B7" t="s">
        <v>163</v>
      </c>
      <c r="C7" t="b">
        <v>0</v>
      </c>
      <c r="D7" t="s">
        <v>68</v>
      </c>
      <c r="E7" t="s">
        <v>152</v>
      </c>
      <c r="F7" t="s">
        <v>66</v>
      </c>
      <c r="G7">
        <v>2.75E-2</v>
      </c>
      <c r="H7">
        <v>0</v>
      </c>
      <c r="I7" t="b">
        <v>1</v>
      </c>
      <c r="J7">
        <v>7.0000000000000007E-2</v>
      </c>
      <c r="K7">
        <v>0.25</v>
      </c>
      <c r="L7">
        <v>2019</v>
      </c>
      <c r="N7" t="b">
        <v>1</v>
      </c>
      <c r="O7" s="41">
        <v>0.11</v>
      </c>
      <c r="P7">
        <v>0</v>
      </c>
      <c r="Q7">
        <v>0</v>
      </c>
      <c r="R7">
        <v>0</v>
      </c>
    </row>
    <row r="8" spans="1:18">
      <c r="A8" s="52" t="s">
        <v>255</v>
      </c>
      <c r="B8" t="s">
        <v>164</v>
      </c>
      <c r="C8" t="b">
        <v>0</v>
      </c>
      <c r="D8" t="s">
        <v>68</v>
      </c>
      <c r="E8" t="s">
        <v>152</v>
      </c>
      <c r="F8" t="s">
        <v>66</v>
      </c>
      <c r="G8">
        <v>2.75E-2</v>
      </c>
      <c r="H8">
        <v>0</v>
      </c>
      <c r="I8" t="b">
        <v>1</v>
      </c>
      <c r="J8">
        <v>7.0000000000000007E-2</v>
      </c>
      <c r="K8">
        <v>0.5</v>
      </c>
      <c r="L8">
        <v>2019</v>
      </c>
      <c r="N8" t="b">
        <v>1</v>
      </c>
      <c r="O8" s="41">
        <v>0.11</v>
      </c>
      <c r="P8">
        <v>0</v>
      </c>
      <c r="Q8">
        <v>0</v>
      </c>
      <c r="R8">
        <v>0</v>
      </c>
    </row>
    <row r="9" spans="1:18">
      <c r="A9" s="52"/>
      <c r="O9" s="41"/>
    </row>
    <row r="10" spans="1:18">
      <c r="A10" s="52" t="s">
        <v>256</v>
      </c>
      <c r="B10" t="s">
        <v>165</v>
      </c>
      <c r="C10" t="b">
        <v>0</v>
      </c>
      <c r="D10" t="s">
        <v>68</v>
      </c>
      <c r="E10" t="s">
        <v>152</v>
      </c>
      <c r="F10" t="s">
        <v>66</v>
      </c>
      <c r="G10">
        <v>2.75E-2</v>
      </c>
      <c r="H10">
        <v>0</v>
      </c>
      <c r="I10" t="b">
        <v>1</v>
      </c>
      <c r="J10">
        <v>7.0000000000000007E-2</v>
      </c>
      <c r="K10">
        <v>0</v>
      </c>
      <c r="L10">
        <v>2019</v>
      </c>
      <c r="M10">
        <v>0.01</v>
      </c>
      <c r="N10" t="b">
        <v>1</v>
      </c>
      <c r="O10" s="41">
        <v>0.11</v>
      </c>
      <c r="P10">
        <v>0</v>
      </c>
      <c r="Q10">
        <v>0</v>
      </c>
      <c r="R10">
        <v>0</v>
      </c>
    </row>
    <row r="11" spans="1:18">
      <c r="A11" s="52" t="s">
        <v>257</v>
      </c>
      <c r="B11" t="s">
        <v>166</v>
      </c>
      <c r="C11" t="b">
        <v>0</v>
      </c>
      <c r="D11" t="s">
        <v>68</v>
      </c>
      <c r="E11" t="s">
        <v>152</v>
      </c>
      <c r="F11" t="s">
        <v>66</v>
      </c>
      <c r="G11">
        <v>2.75E-2</v>
      </c>
      <c r="H11">
        <v>0</v>
      </c>
      <c r="I11" t="b">
        <v>1</v>
      </c>
      <c r="J11">
        <v>7.0000000000000007E-2</v>
      </c>
      <c r="K11">
        <v>0.25</v>
      </c>
      <c r="L11">
        <v>2019</v>
      </c>
      <c r="M11">
        <v>0.01</v>
      </c>
      <c r="N11" t="b">
        <v>1</v>
      </c>
      <c r="O11" s="41">
        <v>0.11</v>
      </c>
      <c r="P11">
        <v>0</v>
      </c>
      <c r="Q11">
        <v>0</v>
      </c>
      <c r="R11">
        <v>0</v>
      </c>
    </row>
    <row r="12" spans="1:18">
      <c r="A12" s="52" t="s">
        <v>258</v>
      </c>
      <c r="B12" t="s">
        <v>167</v>
      </c>
      <c r="C12" t="b">
        <v>0</v>
      </c>
      <c r="D12" t="s">
        <v>68</v>
      </c>
      <c r="E12" t="s">
        <v>152</v>
      </c>
      <c r="F12" t="s">
        <v>66</v>
      </c>
      <c r="G12">
        <v>2.75E-2</v>
      </c>
      <c r="H12">
        <v>0</v>
      </c>
      <c r="I12" t="b">
        <v>1</v>
      </c>
      <c r="J12">
        <v>7.0000000000000007E-2</v>
      </c>
      <c r="K12">
        <v>0.5</v>
      </c>
      <c r="L12">
        <v>2019</v>
      </c>
      <c r="M12">
        <v>0.01</v>
      </c>
      <c r="N12" t="b">
        <v>1</v>
      </c>
      <c r="O12" s="41">
        <v>0.11</v>
      </c>
      <c r="P12">
        <v>0</v>
      </c>
      <c r="Q12">
        <v>0</v>
      </c>
      <c r="R12">
        <v>0</v>
      </c>
    </row>
    <row r="13" spans="1:18">
      <c r="A13" s="52"/>
    </row>
    <row r="14" spans="1:18">
      <c r="A14" s="52" t="s">
        <v>259</v>
      </c>
      <c r="B14" t="s">
        <v>168</v>
      </c>
      <c r="C14" t="b">
        <v>0</v>
      </c>
      <c r="D14" t="s">
        <v>68</v>
      </c>
      <c r="E14" t="s">
        <v>152</v>
      </c>
      <c r="F14" t="s">
        <v>66</v>
      </c>
      <c r="G14">
        <v>2.75E-2</v>
      </c>
      <c r="H14">
        <v>0</v>
      </c>
      <c r="I14" t="b">
        <v>1</v>
      </c>
      <c r="J14">
        <v>7.0000000000000007E-2</v>
      </c>
      <c r="K14">
        <v>0</v>
      </c>
      <c r="L14">
        <v>2019</v>
      </c>
      <c r="M14">
        <v>1.4999999999999999E-2</v>
      </c>
      <c r="N14" t="b">
        <v>1</v>
      </c>
      <c r="O14" s="41">
        <v>0.11</v>
      </c>
      <c r="P14">
        <v>0</v>
      </c>
      <c r="Q14">
        <v>0</v>
      </c>
      <c r="R14">
        <v>0</v>
      </c>
    </row>
    <row r="15" spans="1:18">
      <c r="A15" s="52" t="s">
        <v>260</v>
      </c>
      <c r="B15" t="s">
        <v>169</v>
      </c>
      <c r="C15" t="b">
        <v>0</v>
      </c>
      <c r="D15" t="s">
        <v>68</v>
      </c>
      <c r="E15" t="s">
        <v>152</v>
      </c>
      <c r="F15" t="s">
        <v>66</v>
      </c>
      <c r="G15">
        <v>2.75E-2</v>
      </c>
      <c r="H15">
        <v>0</v>
      </c>
      <c r="I15" t="b">
        <v>1</v>
      </c>
      <c r="J15">
        <v>7.0000000000000007E-2</v>
      </c>
      <c r="K15">
        <v>0.25</v>
      </c>
      <c r="L15">
        <v>2019</v>
      </c>
      <c r="M15">
        <v>1.4999999999999999E-2</v>
      </c>
      <c r="N15" t="b">
        <v>1</v>
      </c>
      <c r="O15" s="41">
        <v>0.11</v>
      </c>
      <c r="P15">
        <v>0</v>
      </c>
      <c r="Q15">
        <v>0</v>
      </c>
      <c r="R15">
        <v>0</v>
      </c>
    </row>
    <row r="16" spans="1:18">
      <c r="A16" s="52" t="s">
        <v>261</v>
      </c>
      <c r="B16" t="s">
        <v>170</v>
      </c>
      <c r="C16" t="b">
        <v>0</v>
      </c>
      <c r="D16" t="s">
        <v>68</v>
      </c>
      <c r="E16" t="s">
        <v>152</v>
      </c>
      <c r="F16" t="s">
        <v>66</v>
      </c>
      <c r="G16">
        <v>2.75E-2</v>
      </c>
      <c r="H16">
        <v>0</v>
      </c>
      <c r="I16" t="b">
        <v>1</v>
      </c>
      <c r="J16">
        <v>7.0000000000000007E-2</v>
      </c>
      <c r="K16">
        <v>0.5</v>
      </c>
      <c r="L16">
        <v>2019</v>
      </c>
      <c r="M16">
        <v>1.4999999999999999E-2</v>
      </c>
      <c r="N16" t="b">
        <v>1</v>
      </c>
      <c r="O16" s="41">
        <v>0.11</v>
      </c>
      <c r="P16">
        <v>0</v>
      </c>
      <c r="Q16">
        <v>0</v>
      </c>
      <c r="R16">
        <v>0</v>
      </c>
    </row>
    <row r="17" spans="1:18">
      <c r="A17" s="52"/>
      <c r="O17" s="41"/>
    </row>
    <row r="18" spans="1:18">
      <c r="A18" s="52"/>
      <c r="O18" s="41"/>
    </row>
    <row r="19" spans="1:18">
      <c r="A19" s="52"/>
      <c r="O19" s="41"/>
    </row>
    <row r="20" spans="1:18">
      <c r="A20" s="52"/>
      <c r="O20" s="41"/>
    </row>
    <row r="21" spans="1:18" ht="13.5" customHeight="1">
      <c r="A21" s="52" t="s">
        <v>245</v>
      </c>
      <c r="B21" t="s">
        <v>246</v>
      </c>
      <c r="C21" t="b">
        <v>1</v>
      </c>
      <c r="D21" t="s">
        <v>68</v>
      </c>
      <c r="E21" t="s">
        <v>217</v>
      </c>
      <c r="F21" t="s">
        <v>66</v>
      </c>
      <c r="G21">
        <v>2.75E-2</v>
      </c>
      <c r="H21">
        <v>0</v>
      </c>
      <c r="I21" t="b">
        <v>1</v>
      </c>
      <c r="J21">
        <v>7.0000000000000007E-2</v>
      </c>
      <c r="K21">
        <v>0</v>
      </c>
      <c r="L21">
        <v>2019</v>
      </c>
      <c r="N21" t="b">
        <v>1</v>
      </c>
      <c r="O21" s="41">
        <v>0.11</v>
      </c>
      <c r="P21">
        <v>0</v>
      </c>
      <c r="Q21">
        <v>0</v>
      </c>
      <c r="R21">
        <v>0</v>
      </c>
    </row>
    <row r="22" spans="1:18">
      <c r="A22" s="52" t="s">
        <v>262</v>
      </c>
      <c r="B22" t="s">
        <v>202</v>
      </c>
      <c r="C22" t="b">
        <v>1</v>
      </c>
      <c r="D22" t="s">
        <v>68</v>
      </c>
      <c r="E22" t="s">
        <v>217</v>
      </c>
      <c r="F22" t="s">
        <v>66</v>
      </c>
      <c r="G22">
        <v>2.75E-2</v>
      </c>
      <c r="H22">
        <v>0</v>
      </c>
      <c r="I22" t="b">
        <v>1</v>
      </c>
      <c r="J22">
        <v>7.0000000000000007E-2</v>
      </c>
      <c r="K22">
        <v>0.25</v>
      </c>
      <c r="L22">
        <v>2019</v>
      </c>
      <c r="N22" t="b">
        <v>1</v>
      </c>
      <c r="O22" s="41">
        <v>0.11</v>
      </c>
      <c r="P22">
        <v>0</v>
      </c>
      <c r="Q22">
        <v>0</v>
      </c>
      <c r="R22">
        <v>0</v>
      </c>
    </row>
    <row r="23" spans="1:18">
      <c r="A23" s="52" t="s">
        <v>263</v>
      </c>
      <c r="B23" t="s">
        <v>204</v>
      </c>
      <c r="C23" t="b">
        <v>1</v>
      </c>
      <c r="D23" t="s">
        <v>68</v>
      </c>
      <c r="E23" t="s">
        <v>217</v>
      </c>
      <c r="F23" t="s">
        <v>66</v>
      </c>
      <c r="G23">
        <v>2.75E-2</v>
      </c>
      <c r="H23">
        <v>0</v>
      </c>
      <c r="I23" t="b">
        <v>1</v>
      </c>
      <c r="J23">
        <v>7.0000000000000007E-2</v>
      </c>
      <c r="K23">
        <v>0.5</v>
      </c>
      <c r="L23">
        <v>2019</v>
      </c>
      <c r="N23" t="b">
        <v>1</v>
      </c>
      <c r="O23" s="41">
        <v>0.11</v>
      </c>
      <c r="P23">
        <v>0</v>
      </c>
      <c r="Q23">
        <v>0</v>
      </c>
      <c r="R23">
        <v>0</v>
      </c>
    </row>
    <row r="24" spans="1:18">
      <c r="A24" s="52"/>
      <c r="O24" s="41"/>
    </row>
    <row r="25" spans="1:18">
      <c r="A25" s="52" t="s">
        <v>264</v>
      </c>
      <c r="B25" t="s">
        <v>206</v>
      </c>
      <c r="C25" t="b">
        <v>1</v>
      </c>
      <c r="D25" t="s">
        <v>68</v>
      </c>
      <c r="E25" t="s">
        <v>217</v>
      </c>
      <c r="F25" t="s">
        <v>66</v>
      </c>
      <c r="G25">
        <v>2.75E-2</v>
      </c>
      <c r="H25">
        <v>0</v>
      </c>
      <c r="I25" t="b">
        <v>1</v>
      </c>
      <c r="J25">
        <v>7.0000000000000007E-2</v>
      </c>
      <c r="K25">
        <v>0</v>
      </c>
      <c r="L25">
        <v>2019</v>
      </c>
      <c r="M25">
        <v>0.01</v>
      </c>
      <c r="N25" t="b">
        <v>1</v>
      </c>
      <c r="O25" s="41">
        <v>0.11</v>
      </c>
      <c r="P25">
        <v>0</v>
      </c>
      <c r="Q25">
        <v>0</v>
      </c>
      <c r="R25">
        <v>0</v>
      </c>
    </row>
    <row r="26" spans="1:18">
      <c r="A26" s="52" t="s">
        <v>265</v>
      </c>
      <c r="B26" t="s">
        <v>208</v>
      </c>
      <c r="C26" t="b">
        <v>1</v>
      </c>
      <c r="D26" t="s">
        <v>68</v>
      </c>
      <c r="E26" t="s">
        <v>217</v>
      </c>
      <c r="F26" t="s">
        <v>66</v>
      </c>
      <c r="G26">
        <v>2.75E-2</v>
      </c>
      <c r="H26">
        <v>0</v>
      </c>
      <c r="I26" t="b">
        <v>1</v>
      </c>
      <c r="J26">
        <v>7.0000000000000007E-2</v>
      </c>
      <c r="K26">
        <v>0.25</v>
      </c>
      <c r="L26">
        <v>2019</v>
      </c>
      <c r="M26">
        <v>0.01</v>
      </c>
      <c r="N26" t="b">
        <v>1</v>
      </c>
      <c r="O26" s="41">
        <v>0.11</v>
      </c>
      <c r="P26">
        <v>0</v>
      </c>
      <c r="Q26">
        <v>0</v>
      </c>
      <c r="R26">
        <v>0</v>
      </c>
    </row>
    <row r="27" spans="1:18">
      <c r="A27" s="52" t="s">
        <v>266</v>
      </c>
      <c r="B27" t="s">
        <v>210</v>
      </c>
      <c r="C27" t="b">
        <v>1</v>
      </c>
      <c r="D27" t="s">
        <v>68</v>
      </c>
      <c r="E27" t="s">
        <v>217</v>
      </c>
      <c r="F27" t="s">
        <v>66</v>
      </c>
      <c r="G27">
        <v>2.75E-2</v>
      </c>
      <c r="H27">
        <v>0</v>
      </c>
      <c r="I27" t="b">
        <v>1</v>
      </c>
      <c r="J27">
        <v>7.0000000000000007E-2</v>
      </c>
      <c r="K27">
        <v>0.5</v>
      </c>
      <c r="L27">
        <v>2019</v>
      </c>
      <c r="M27">
        <v>0.01</v>
      </c>
      <c r="N27" t="b">
        <v>1</v>
      </c>
      <c r="O27" s="41">
        <v>0.11</v>
      </c>
      <c r="P27">
        <v>0</v>
      </c>
      <c r="Q27">
        <v>0</v>
      </c>
      <c r="R27">
        <v>0</v>
      </c>
    </row>
    <row r="28" spans="1:18">
      <c r="A28" s="52"/>
      <c r="O28" s="41"/>
    </row>
    <row r="29" spans="1:18">
      <c r="A29" s="52" t="s">
        <v>267</v>
      </c>
      <c r="B29" t="s">
        <v>212</v>
      </c>
      <c r="C29" t="b">
        <v>1</v>
      </c>
      <c r="D29" t="s">
        <v>68</v>
      </c>
      <c r="E29" t="s">
        <v>217</v>
      </c>
      <c r="F29" t="s">
        <v>66</v>
      </c>
      <c r="G29">
        <v>2.75E-2</v>
      </c>
      <c r="H29">
        <v>0</v>
      </c>
      <c r="I29" t="b">
        <v>1</v>
      </c>
      <c r="J29">
        <v>7.0000000000000007E-2</v>
      </c>
      <c r="K29">
        <v>0</v>
      </c>
      <c r="L29">
        <v>2019</v>
      </c>
      <c r="M29">
        <v>1.4999999999999999E-2</v>
      </c>
      <c r="N29" t="b">
        <v>1</v>
      </c>
      <c r="O29" s="41">
        <v>0.11</v>
      </c>
      <c r="P29">
        <v>0</v>
      </c>
      <c r="Q29">
        <v>0</v>
      </c>
      <c r="R29">
        <v>0</v>
      </c>
    </row>
    <row r="30" spans="1:18">
      <c r="A30" s="52" t="s">
        <v>268</v>
      </c>
      <c r="B30" t="s">
        <v>214</v>
      </c>
      <c r="C30" t="b">
        <v>1</v>
      </c>
      <c r="D30" t="s">
        <v>68</v>
      </c>
      <c r="E30" t="s">
        <v>217</v>
      </c>
      <c r="F30" t="s">
        <v>66</v>
      </c>
      <c r="G30">
        <v>2.75E-2</v>
      </c>
      <c r="H30">
        <v>0</v>
      </c>
      <c r="I30" t="b">
        <v>1</v>
      </c>
      <c r="J30">
        <v>7.0000000000000007E-2</v>
      </c>
      <c r="K30">
        <v>0.25</v>
      </c>
      <c r="L30">
        <v>2019</v>
      </c>
      <c r="M30">
        <v>1.4999999999999999E-2</v>
      </c>
      <c r="N30" t="b">
        <v>1</v>
      </c>
      <c r="O30" s="41">
        <v>0.11</v>
      </c>
      <c r="P30">
        <v>0</v>
      </c>
      <c r="Q30">
        <v>0</v>
      </c>
      <c r="R30">
        <v>0</v>
      </c>
    </row>
    <row r="31" spans="1:18">
      <c r="A31" s="52" t="s">
        <v>269</v>
      </c>
      <c r="B31" t="s">
        <v>216</v>
      </c>
      <c r="C31" t="b">
        <v>1</v>
      </c>
      <c r="D31" t="s">
        <v>68</v>
      </c>
      <c r="E31" t="s">
        <v>217</v>
      </c>
      <c r="F31" t="s">
        <v>66</v>
      </c>
      <c r="G31">
        <v>2.75E-2</v>
      </c>
      <c r="H31">
        <v>0</v>
      </c>
      <c r="I31" t="b">
        <v>1</v>
      </c>
      <c r="J31">
        <v>7.0000000000000007E-2</v>
      </c>
      <c r="K31">
        <v>0.5</v>
      </c>
      <c r="L31">
        <v>2019</v>
      </c>
      <c r="M31">
        <v>1.4999999999999999E-2</v>
      </c>
      <c r="N31" t="b">
        <v>1</v>
      </c>
      <c r="O31" s="41">
        <v>0.11</v>
      </c>
      <c r="P31">
        <v>0</v>
      </c>
      <c r="Q31">
        <v>0</v>
      </c>
      <c r="R31">
        <v>0</v>
      </c>
    </row>
    <row r="46" spans="1:18">
      <c r="A46" s="52" t="s">
        <v>153</v>
      </c>
      <c r="B46" t="s">
        <v>162</v>
      </c>
      <c r="C46" t="b">
        <v>0</v>
      </c>
      <c r="D46" t="s">
        <v>68</v>
      </c>
      <c r="E46" t="s">
        <v>152</v>
      </c>
      <c r="F46" t="s">
        <v>66</v>
      </c>
      <c r="G46">
        <v>2.75E-2</v>
      </c>
      <c r="H46">
        <v>0</v>
      </c>
      <c r="I46" t="b">
        <v>1</v>
      </c>
      <c r="J46">
        <v>7.0000000000000007E-2</v>
      </c>
      <c r="K46">
        <v>0</v>
      </c>
      <c r="L46">
        <v>2018</v>
      </c>
      <c r="N46" t="b">
        <v>1</v>
      </c>
      <c r="O46" s="41">
        <v>0.11</v>
      </c>
      <c r="P46">
        <v>0.02</v>
      </c>
      <c r="Q46">
        <v>0.05</v>
      </c>
      <c r="R46">
        <v>0</v>
      </c>
    </row>
    <row r="47" spans="1:18">
      <c r="A47" s="52" t="s">
        <v>154</v>
      </c>
      <c r="B47" t="s">
        <v>163</v>
      </c>
      <c r="C47" t="b">
        <v>0</v>
      </c>
      <c r="D47" t="s">
        <v>68</v>
      </c>
      <c r="E47" t="s">
        <v>152</v>
      </c>
      <c r="F47" t="s">
        <v>66</v>
      </c>
      <c r="G47">
        <v>2.75E-2</v>
      </c>
      <c r="H47">
        <v>0</v>
      </c>
      <c r="I47" t="b">
        <v>1</v>
      </c>
      <c r="J47">
        <v>7.0000000000000007E-2</v>
      </c>
      <c r="K47">
        <v>0.25</v>
      </c>
      <c r="L47">
        <v>2018</v>
      </c>
      <c r="N47" t="b">
        <v>1</v>
      </c>
      <c r="O47" s="41">
        <v>0.11</v>
      </c>
      <c r="P47">
        <v>0.02</v>
      </c>
      <c r="Q47">
        <v>0.05</v>
      </c>
      <c r="R47">
        <v>0</v>
      </c>
    </row>
    <row r="48" spans="1:18">
      <c r="A48" s="52" t="s">
        <v>155</v>
      </c>
      <c r="B48" t="s">
        <v>164</v>
      </c>
      <c r="C48" t="b">
        <v>0</v>
      </c>
      <c r="D48" t="s">
        <v>68</v>
      </c>
      <c r="E48" t="s">
        <v>152</v>
      </c>
      <c r="F48" t="s">
        <v>66</v>
      </c>
      <c r="G48">
        <v>2.75E-2</v>
      </c>
      <c r="H48">
        <v>0</v>
      </c>
      <c r="I48" t="b">
        <v>1</v>
      </c>
      <c r="J48">
        <v>7.0000000000000007E-2</v>
      </c>
      <c r="K48">
        <v>0.5</v>
      </c>
      <c r="L48">
        <v>2018</v>
      </c>
      <c r="N48" t="b">
        <v>1</v>
      </c>
      <c r="O48" s="41">
        <v>0.11</v>
      </c>
      <c r="P48">
        <v>0.02</v>
      </c>
      <c r="Q48">
        <v>0.05</v>
      </c>
      <c r="R48">
        <v>0</v>
      </c>
    </row>
    <row r="49" spans="1:18">
      <c r="A49" s="52"/>
      <c r="O49" s="41"/>
    </row>
    <row r="50" spans="1:18">
      <c r="A50" s="52" t="s">
        <v>156</v>
      </c>
      <c r="B50" t="s">
        <v>165</v>
      </c>
      <c r="C50" t="b">
        <v>0</v>
      </c>
      <c r="D50" t="s">
        <v>68</v>
      </c>
      <c r="E50" t="s">
        <v>152</v>
      </c>
      <c r="F50" t="s">
        <v>66</v>
      </c>
      <c r="G50">
        <v>2.75E-2</v>
      </c>
      <c r="H50">
        <v>0</v>
      </c>
      <c r="I50" t="b">
        <v>1</v>
      </c>
      <c r="J50">
        <v>7.0000000000000007E-2</v>
      </c>
      <c r="K50">
        <v>0</v>
      </c>
      <c r="L50">
        <v>2018</v>
      </c>
      <c r="M50">
        <v>0.01</v>
      </c>
      <c r="N50" t="b">
        <v>1</v>
      </c>
      <c r="O50" s="41">
        <v>0.11</v>
      </c>
      <c r="P50">
        <v>0.02</v>
      </c>
      <c r="Q50">
        <v>0.05</v>
      </c>
      <c r="R50">
        <v>0</v>
      </c>
    </row>
    <row r="51" spans="1:18">
      <c r="A51" s="52" t="s">
        <v>157</v>
      </c>
      <c r="B51" t="s">
        <v>166</v>
      </c>
      <c r="C51" t="b">
        <v>0</v>
      </c>
      <c r="D51" t="s">
        <v>68</v>
      </c>
      <c r="E51" t="s">
        <v>152</v>
      </c>
      <c r="F51" t="s">
        <v>66</v>
      </c>
      <c r="G51">
        <v>2.75E-2</v>
      </c>
      <c r="H51">
        <v>0</v>
      </c>
      <c r="I51" t="b">
        <v>1</v>
      </c>
      <c r="J51">
        <v>7.0000000000000007E-2</v>
      </c>
      <c r="K51">
        <v>0.25</v>
      </c>
      <c r="L51">
        <v>2018</v>
      </c>
      <c r="M51">
        <v>0.01</v>
      </c>
      <c r="N51" t="b">
        <v>1</v>
      </c>
      <c r="O51" s="41">
        <v>0.11</v>
      </c>
      <c r="P51">
        <v>0.02</v>
      </c>
      <c r="Q51">
        <v>0.05</v>
      </c>
      <c r="R51">
        <v>0</v>
      </c>
    </row>
    <row r="52" spans="1:18">
      <c r="A52" s="52" t="s">
        <v>158</v>
      </c>
      <c r="B52" t="s">
        <v>167</v>
      </c>
      <c r="C52" t="b">
        <v>0</v>
      </c>
      <c r="D52" t="s">
        <v>68</v>
      </c>
      <c r="E52" t="s">
        <v>152</v>
      </c>
      <c r="F52" t="s">
        <v>66</v>
      </c>
      <c r="G52">
        <v>2.75E-2</v>
      </c>
      <c r="H52">
        <v>0</v>
      </c>
      <c r="I52" t="b">
        <v>1</v>
      </c>
      <c r="J52">
        <v>7.0000000000000007E-2</v>
      </c>
      <c r="K52">
        <v>0.5</v>
      </c>
      <c r="L52">
        <v>2018</v>
      </c>
      <c r="M52">
        <v>0.01</v>
      </c>
      <c r="N52" t="b">
        <v>1</v>
      </c>
      <c r="O52" s="41">
        <v>0.11</v>
      </c>
      <c r="P52">
        <v>0.02</v>
      </c>
      <c r="Q52">
        <v>0.05</v>
      </c>
      <c r="R52">
        <v>0</v>
      </c>
    </row>
    <row r="53" spans="1:18">
      <c r="A53" s="52"/>
    </row>
    <row r="54" spans="1:18">
      <c r="A54" s="52" t="s">
        <v>159</v>
      </c>
      <c r="B54" t="s">
        <v>168</v>
      </c>
      <c r="C54" t="b">
        <v>0</v>
      </c>
      <c r="D54" t="s">
        <v>68</v>
      </c>
      <c r="E54" t="s">
        <v>152</v>
      </c>
      <c r="F54" t="s">
        <v>66</v>
      </c>
      <c r="G54">
        <v>2.75E-2</v>
      </c>
      <c r="H54">
        <v>0</v>
      </c>
      <c r="I54" t="b">
        <v>1</v>
      </c>
      <c r="J54">
        <v>7.0000000000000007E-2</v>
      </c>
      <c r="K54">
        <v>0</v>
      </c>
      <c r="L54">
        <v>2018</v>
      </c>
      <c r="M54">
        <v>1.4999999999999999E-2</v>
      </c>
      <c r="N54" t="b">
        <v>1</v>
      </c>
      <c r="O54" s="41">
        <v>0.11</v>
      </c>
      <c r="P54">
        <v>0.02</v>
      </c>
      <c r="Q54">
        <v>0.05</v>
      </c>
      <c r="R54">
        <v>0</v>
      </c>
    </row>
    <row r="55" spans="1:18">
      <c r="A55" s="52" t="s">
        <v>160</v>
      </c>
      <c r="B55" t="s">
        <v>169</v>
      </c>
      <c r="C55" t="b">
        <v>0</v>
      </c>
      <c r="D55" t="s">
        <v>68</v>
      </c>
      <c r="E55" t="s">
        <v>152</v>
      </c>
      <c r="F55" t="s">
        <v>66</v>
      </c>
      <c r="G55">
        <v>2.75E-2</v>
      </c>
      <c r="H55">
        <v>0</v>
      </c>
      <c r="I55" t="b">
        <v>1</v>
      </c>
      <c r="J55">
        <v>7.0000000000000007E-2</v>
      </c>
      <c r="K55">
        <v>0.25</v>
      </c>
      <c r="L55">
        <v>2018</v>
      </c>
      <c r="M55">
        <v>1.4999999999999999E-2</v>
      </c>
      <c r="N55" t="b">
        <v>1</v>
      </c>
      <c r="O55" s="41">
        <v>0.11</v>
      </c>
      <c r="P55">
        <v>0.02</v>
      </c>
      <c r="Q55">
        <v>0.05</v>
      </c>
      <c r="R55">
        <v>0</v>
      </c>
    </row>
    <row r="56" spans="1:18">
      <c r="A56" s="52" t="s">
        <v>161</v>
      </c>
      <c r="B56" t="s">
        <v>170</v>
      </c>
      <c r="C56" t="b">
        <v>0</v>
      </c>
      <c r="D56" t="s">
        <v>68</v>
      </c>
      <c r="E56" t="s">
        <v>152</v>
      </c>
      <c r="F56" t="s">
        <v>66</v>
      </c>
      <c r="G56">
        <v>2.75E-2</v>
      </c>
      <c r="H56">
        <v>0</v>
      </c>
      <c r="I56" t="b">
        <v>1</v>
      </c>
      <c r="J56">
        <v>7.0000000000000007E-2</v>
      </c>
      <c r="K56">
        <v>0.5</v>
      </c>
      <c r="L56">
        <v>2018</v>
      </c>
      <c r="M56">
        <v>1.4999999999999999E-2</v>
      </c>
      <c r="N56" t="b">
        <v>1</v>
      </c>
      <c r="O56" s="41">
        <v>0.11</v>
      </c>
      <c r="P56">
        <v>0.02</v>
      </c>
      <c r="Q56">
        <v>0.05</v>
      </c>
      <c r="R56">
        <v>0</v>
      </c>
    </row>
    <row r="57" spans="1:18">
      <c r="A57" s="52"/>
    </row>
    <row r="58" spans="1:18">
      <c r="A58" s="52" t="s">
        <v>227</v>
      </c>
      <c r="B58" t="s">
        <v>229</v>
      </c>
      <c r="C58" t="b">
        <v>0</v>
      </c>
      <c r="D58" t="s">
        <v>68</v>
      </c>
      <c r="E58" t="s">
        <v>152</v>
      </c>
      <c r="F58" t="s">
        <v>66</v>
      </c>
      <c r="G58">
        <v>2.75E-2</v>
      </c>
      <c r="H58">
        <v>0</v>
      </c>
      <c r="I58" t="b">
        <v>1</v>
      </c>
      <c r="J58">
        <v>7.0000000000000007E-2</v>
      </c>
      <c r="K58">
        <v>0</v>
      </c>
      <c r="L58">
        <v>2018</v>
      </c>
      <c r="M58">
        <v>5.0000000000000001E-3</v>
      </c>
      <c r="N58" t="b">
        <v>1</v>
      </c>
      <c r="O58" s="41">
        <v>0.11</v>
      </c>
      <c r="P58">
        <v>0.02</v>
      </c>
      <c r="Q58">
        <v>0.05</v>
      </c>
      <c r="R58">
        <v>0</v>
      </c>
    </row>
    <row r="59" spans="1:18">
      <c r="A59" s="52"/>
      <c r="O59" s="41"/>
    </row>
    <row r="60" spans="1:18">
      <c r="A60" s="52"/>
    </row>
    <row r="61" spans="1:18" ht="13.5" customHeight="1">
      <c r="A61" s="52" t="s">
        <v>199</v>
      </c>
      <c r="B61" t="s">
        <v>200</v>
      </c>
      <c r="C61" t="b">
        <v>0</v>
      </c>
      <c r="D61" t="s">
        <v>68</v>
      </c>
      <c r="E61" t="s">
        <v>217</v>
      </c>
      <c r="F61" t="s">
        <v>66</v>
      </c>
      <c r="G61">
        <v>2.75E-2</v>
      </c>
      <c r="H61">
        <v>0</v>
      </c>
      <c r="I61" t="b">
        <v>1</v>
      </c>
      <c r="J61">
        <v>7.0000000000000007E-2</v>
      </c>
      <c r="K61">
        <v>0</v>
      </c>
      <c r="L61">
        <v>2018</v>
      </c>
      <c r="N61" t="b">
        <v>1</v>
      </c>
      <c r="O61" s="41">
        <v>0.04</v>
      </c>
      <c r="P61">
        <v>0</v>
      </c>
      <c r="Q61">
        <v>0.05</v>
      </c>
      <c r="R61">
        <v>0</v>
      </c>
    </row>
    <row r="62" spans="1:18">
      <c r="A62" s="52" t="s">
        <v>201</v>
      </c>
      <c r="B62" t="s">
        <v>202</v>
      </c>
      <c r="C62" t="b">
        <v>0</v>
      </c>
      <c r="D62" t="s">
        <v>68</v>
      </c>
      <c r="E62" t="s">
        <v>217</v>
      </c>
      <c r="F62" t="s">
        <v>66</v>
      </c>
      <c r="G62">
        <v>2.75E-2</v>
      </c>
      <c r="H62">
        <v>0</v>
      </c>
      <c r="I62" t="b">
        <v>1</v>
      </c>
      <c r="J62">
        <v>7.0000000000000007E-2</v>
      </c>
      <c r="K62">
        <v>0.25</v>
      </c>
      <c r="L62">
        <v>2018</v>
      </c>
      <c r="N62" t="b">
        <v>1</v>
      </c>
      <c r="O62" s="41">
        <v>0.04</v>
      </c>
      <c r="P62">
        <v>0</v>
      </c>
      <c r="Q62">
        <v>0.05</v>
      </c>
      <c r="R62">
        <v>0</v>
      </c>
    </row>
    <row r="63" spans="1:18">
      <c r="A63" s="52" t="s">
        <v>203</v>
      </c>
      <c r="B63" t="s">
        <v>204</v>
      </c>
      <c r="C63" t="b">
        <v>0</v>
      </c>
      <c r="D63" t="s">
        <v>68</v>
      </c>
      <c r="E63" t="s">
        <v>217</v>
      </c>
      <c r="F63" t="s">
        <v>66</v>
      </c>
      <c r="G63">
        <v>2.75E-2</v>
      </c>
      <c r="H63">
        <v>0</v>
      </c>
      <c r="I63" t="b">
        <v>1</v>
      </c>
      <c r="J63">
        <v>7.0000000000000007E-2</v>
      </c>
      <c r="K63">
        <v>0.5</v>
      </c>
      <c r="L63">
        <v>2018</v>
      </c>
      <c r="N63" t="b">
        <v>1</v>
      </c>
      <c r="O63" s="41">
        <v>0.04</v>
      </c>
      <c r="P63">
        <v>0</v>
      </c>
      <c r="Q63">
        <v>0.05</v>
      </c>
      <c r="R63">
        <v>0</v>
      </c>
    </row>
    <row r="64" spans="1:18">
      <c r="A64" s="52"/>
      <c r="O64" s="41"/>
    </row>
    <row r="65" spans="1:18">
      <c r="A65" s="52" t="s">
        <v>205</v>
      </c>
      <c r="B65" t="s">
        <v>206</v>
      </c>
      <c r="C65" t="b">
        <v>0</v>
      </c>
      <c r="D65" t="s">
        <v>68</v>
      </c>
      <c r="E65" t="s">
        <v>217</v>
      </c>
      <c r="F65" t="s">
        <v>66</v>
      </c>
      <c r="G65">
        <v>2.75E-2</v>
      </c>
      <c r="H65">
        <v>0</v>
      </c>
      <c r="I65" t="b">
        <v>1</v>
      </c>
      <c r="J65">
        <v>7.0000000000000007E-2</v>
      </c>
      <c r="K65">
        <v>0</v>
      </c>
      <c r="L65">
        <v>2018</v>
      </c>
      <c r="M65">
        <v>0.01</v>
      </c>
      <c r="N65" t="b">
        <v>1</v>
      </c>
      <c r="O65" s="41">
        <v>0.04</v>
      </c>
      <c r="P65">
        <v>0</v>
      </c>
      <c r="Q65">
        <v>0.05</v>
      </c>
      <c r="R65">
        <v>0</v>
      </c>
    </row>
    <row r="66" spans="1:18">
      <c r="A66" s="52" t="s">
        <v>207</v>
      </c>
      <c r="B66" t="s">
        <v>208</v>
      </c>
      <c r="C66" t="b">
        <v>0</v>
      </c>
      <c r="D66" t="s">
        <v>68</v>
      </c>
      <c r="E66" t="s">
        <v>217</v>
      </c>
      <c r="F66" t="s">
        <v>66</v>
      </c>
      <c r="G66">
        <v>2.75E-2</v>
      </c>
      <c r="H66">
        <v>0</v>
      </c>
      <c r="I66" t="b">
        <v>1</v>
      </c>
      <c r="J66">
        <v>7.0000000000000007E-2</v>
      </c>
      <c r="K66">
        <v>0.25</v>
      </c>
      <c r="L66">
        <v>2018</v>
      </c>
      <c r="M66">
        <v>0.01</v>
      </c>
      <c r="N66" t="b">
        <v>1</v>
      </c>
      <c r="O66" s="41">
        <v>0.04</v>
      </c>
      <c r="P66">
        <v>0</v>
      </c>
      <c r="Q66">
        <v>0.05</v>
      </c>
      <c r="R66">
        <v>0</v>
      </c>
    </row>
    <row r="67" spans="1:18">
      <c r="A67" s="52" t="s">
        <v>209</v>
      </c>
      <c r="B67" t="s">
        <v>210</v>
      </c>
      <c r="C67" t="b">
        <v>0</v>
      </c>
      <c r="D67" t="s">
        <v>68</v>
      </c>
      <c r="E67" t="s">
        <v>217</v>
      </c>
      <c r="F67" t="s">
        <v>66</v>
      </c>
      <c r="G67">
        <v>2.75E-2</v>
      </c>
      <c r="H67">
        <v>0</v>
      </c>
      <c r="I67" t="b">
        <v>1</v>
      </c>
      <c r="J67">
        <v>7.0000000000000007E-2</v>
      </c>
      <c r="K67">
        <v>0.5</v>
      </c>
      <c r="L67">
        <v>2018</v>
      </c>
      <c r="M67">
        <v>0.01</v>
      </c>
      <c r="N67" t="b">
        <v>1</v>
      </c>
      <c r="O67" s="41">
        <v>0.04</v>
      </c>
      <c r="P67">
        <v>0</v>
      </c>
      <c r="Q67">
        <v>0.05</v>
      </c>
      <c r="R67">
        <v>0</v>
      </c>
    </row>
    <row r="68" spans="1:18">
      <c r="A68" s="52"/>
      <c r="O68" s="41"/>
    </row>
    <row r="69" spans="1:18">
      <c r="A69" s="52" t="s">
        <v>211</v>
      </c>
      <c r="B69" t="s">
        <v>212</v>
      </c>
      <c r="C69" t="b">
        <v>0</v>
      </c>
      <c r="D69" t="s">
        <v>68</v>
      </c>
      <c r="E69" t="s">
        <v>217</v>
      </c>
      <c r="F69" t="s">
        <v>66</v>
      </c>
      <c r="G69">
        <v>2.75E-2</v>
      </c>
      <c r="H69">
        <v>0</v>
      </c>
      <c r="I69" t="b">
        <v>1</v>
      </c>
      <c r="J69">
        <v>7.0000000000000007E-2</v>
      </c>
      <c r="K69">
        <v>0</v>
      </c>
      <c r="L69">
        <v>2018</v>
      </c>
      <c r="M69">
        <v>1.4999999999999999E-2</v>
      </c>
      <c r="N69" t="b">
        <v>1</v>
      </c>
      <c r="O69" s="41">
        <v>0.04</v>
      </c>
      <c r="P69">
        <v>0</v>
      </c>
      <c r="Q69">
        <v>0.05</v>
      </c>
      <c r="R69">
        <v>0</v>
      </c>
    </row>
    <row r="70" spans="1:18">
      <c r="A70" s="52" t="s">
        <v>213</v>
      </c>
      <c r="B70" t="s">
        <v>214</v>
      </c>
      <c r="C70" t="b">
        <v>0</v>
      </c>
      <c r="D70" t="s">
        <v>68</v>
      </c>
      <c r="E70" t="s">
        <v>217</v>
      </c>
      <c r="F70" t="s">
        <v>66</v>
      </c>
      <c r="G70">
        <v>2.75E-2</v>
      </c>
      <c r="H70">
        <v>0</v>
      </c>
      <c r="I70" t="b">
        <v>1</v>
      </c>
      <c r="J70">
        <v>7.0000000000000007E-2</v>
      </c>
      <c r="K70">
        <v>0.25</v>
      </c>
      <c r="L70">
        <v>2018</v>
      </c>
      <c r="M70">
        <v>1.4999999999999999E-2</v>
      </c>
      <c r="N70" t="b">
        <v>1</v>
      </c>
      <c r="O70" s="41">
        <v>0.04</v>
      </c>
      <c r="P70">
        <v>0</v>
      </c>
      <c r="Q70">
        <v>0.05</v>
      </c>
      <c r="R70">
        <v>0</v>
      </c>
    </row>
    <row r="71" spans="1:18">
      <c r="A71" s="52" t="s">
        <v>215</v>
      </c>
      <c r="B71" t="s">
        <v>216</v>
      </c>
      <c r="C71" t="b">
        <v>0</v>
      </c>
      <c r="D71" t="s">
        <v>68</v>
      </c>
      <c r="E71" t="s">
        <v>217</v>
      </c>
      <c r="F71" t="s">
        <v>66</v>
      </c>
      <c r="G71">
        <v>2.75E-2</v>
      </c>
      <c r="H71">
        <v>0</v>
      </c>
      <c r="I71" t="b">
        <v>1</v>
      </c>
      <c r="J71">
        <v>7.0000000000000007E-2</v>
      </c>
      <c r="K71">
        <v>0.5</v>
      </c>
      <c r="L71">
        <v>2018</v>
      </c>
      <c r="M71">
        <v>1.4999999999999999E-2</v>
      </c>
      <c r="N71" t="b">
        <v>1</v>
      </c>
      <c r="O71" s="41">
        <v>0.04</v>
      </c>
      <c r="P71">
        <v>0</v>
      </c>
      <c r="Q71">
        <v>0.05</v>
      </c>
      <c r="R71">
        <v>0</v>
      </c>
    </row>
    <row r="72" spans="1:18">
      <c r="A72" s="52"/>
      <c r="O72" s="41"/>
    </row>
    <row r="73" spans="1:18">
      <c r="A73" s="52" t="s">
        <v>228</v>
      </c>
      <c r="B73" t="s">
        <v>230</v>
      </c>
      <c r="C73" t="b">
        <v>0</v>
      </c>
      <c r="D73" t="s">
        <v>68</v>
      </c>
      <c r="E73" t="s">
        <v>217</v>
      </c>
      <c r="F73" t="s">
        <v>66</v>
      </c>
      <c r="G73">
        <v>2.75E-2</v>
      </c>
      <c r="H73">
        <v>0</v>
      </c>
      <c r="I73" t="b">
        <v>1</v>
      </c>
      <c r="J73">
        <v>7.0000000000000007E-2</v>
      </c>
      <c r="K73">
        <v>0</v>
      </c>
      <c r="L73">
        <v>2018</v>
      </c>
      <c r="M73">
        <v>5.0000000000000001E-3</v>
      </c>
      <c r="N73" t="b">
        <v>1</v>
      </c>
      <c r="O73" s="41">
        <v>0.04</v>
      </c>
      <c r="P73">
        <v>0</v>
      </c>
      <c r="Q73">
        <v>0.05</v>
      </c>
      <c r="R73">
        <v>0</v>
      </c>
    </row>
    <row r="76" spans="1:18">
      <c r="A76" t="s">
        <v>219</v>
      </c>
      <c r="B76" t="s">
        <v>220</v>
      </c>
      <c r="C76" t="b">
        <v>0</v>
      </c>
      <c r="D76" t="s">
        <v>68</v>
      </c>
      <c r="E76" t="s">
        <v>152</v>
      </c>
      <c r="F76" t="s">
        <v>66</v>
      </c>
      <c r="G76">
        <v>2.75E-2</v>
      </c>
      <c r="H76">
        <v>0</v>
      </c>
      <c r="I76" t="b">
        <v>1</v>
      </c>
      <c r="J76">
        <v>0.05</v>
      </c>
      <c r="K76">
        <v>0</v>
      </c>
      <c r="L76">
        <v>2018</v>
      </c>
      <c r="N76" t="b">
        <v>1</v>
      </c>
      <c r="O76" s="41">
        <v>0.11</v>
      </c>
      <c r="P76">
        <v>0.02</v>
      </c>
      <c r="Q76">
        <v>0.05</v>
      </c>
      <c r="R76">
        <v>0</v>
      </c>
    </row>
    <row r="77" spans="1:18">
      <c r="A77" t="s">
        <v>221</v>
      </c>
      <c r="B77" t="s">
        <v>222</v>
      </c>
      <c r="C77" t="b">
        <v>0</v>
      </c>
      <c r="D77" t="s">
        <v>68</v>
      </c>
      <c r="E77" t="s">
        <v>217</v>
      </c>
      <c r="F77" t="s">
        <v>66</v>
      </c>
      <c r="G77">
        <v>2.75E-2</v>
      </c>
      <c r="H77">
        <v>0</v>
      </c>
      <c r="I77" t="b">
        <v>1</v>
      </c>
      <c r="J77">
        <v>0.05</v>
      </c>
      <c r="K77">
        <v>0</v>
      </c>
      <c r="L77">
        <v>2018</v>
      </c>
      <c r="N77" t="b">
        <v>1</v>
      </c>
      <c r="O77" s="41">
        <v>0.04</v>
      </c>
      <c r="P77">
        <v>0</v>
      </c>
      <c r="Q77">
        <v>0.05</v>
      </c>
      <c r="R77">
        <v>0</v>
      </c>
    </row>
    <row r="79" spans="1:18">
      <c r="A79" t="s">
        <v>223</v>
      </c>
      <c r="B79" t="s">
        <v>224</v>
      </c>
      <c r="C79" t="b">
        <v>0</v>
      </c>
      <c r="D79" t="s">
        <v>68</v>
      </c>
      <c r="E79" t="s">
        <v>152</v>
      </c>
      <c r="F79" t="s">
        <v>66</v>
      </c>
      <c r="G79">
        <v>2.75E-2</v>
      </c>
      <c r="H79">
        <v>0</v>
      </c>
      <c r="I79" t="b">
        <v>1</v>
      </c>
      <c r="J79">
        <v>0.05</v>
      </c>
      <c r="K79">
        <v>0.5</v>
      </c>
      <c r="L79">
        <v>2018</v>
      </c>
      <c r="M79">
        <v>0.01</v>
      </c>
      <c r="N79" t="b">
        <v>1</v>
      </c>
      <c r="O79" s="41">
        <v>0.11</v>
      </c>
      <c r="P79">
        <v>0.02</v>
      </c>
      <c r="Q79">
        <v>0.05</v>
      </c>
      <c r="R79">
        <v>0</v>
      </c>
    </row>
    <row r="80" spans="1:18">
      <c r="A80" t="s">
        <v>225</v>
      </c>
      <c r="B80" t="s">
        <v>226</v>
      </c>
      <c r="C80" t="b">
        <v>0</v>
      </c>
      <c r="D80" t="s">
        <v>68</v>
      </c>
      <c r="E80" t="s">
        <v>217</v>
      </c>
      <c r="F80" t="s">
        <v>66</v>
      </c>
      <c r="G80">
        <v>2.75E-2</v>
      </c>
      <c r="H80">
        <v>0</v>
      </c>
      <c r="I80" t="b">
        <v>1</v>
      </c>
      <c r="J80">
        <v>0.05</v>
      </c>
      <c r="K80">
        <v>0.5</v>
      </c>
      <c r="L80">
        <v>2018</v>
      </c>
      <c r="M80">
        <v>0.01</v>
      </c>
      <c r="N80" t="b">
        <v>1</v>
      </c>
      <c r="O80" s="41">
        <v>0.04</v>
      </c>
      <c r="P80">
        <v>0</v>
      </c>
      <c r="Q80">
        <v>0.05</v>
      </c>
      <c r="R80">
        <v>0</v>
      </c>
    </row>
  </sheetData>
  <dataValidations count="2">
    <dataValidation type="list" allowBlank="1" showInputMessage="1" showErrorMessage="1" sqref="C46:C83 C5:C31" xr:uid="{CE4DB086-8939-4E0F-A217-D1528E507A37}">
      <formula1>"TRUE, FALSE"</formula1>
    </dataValidation>
    <dataValidation type="list" allowBlank="1" showInputMessage="1" showErrorMessage="1" sqref="D46:D48 D50:D52 D54:D56 D65:D67 D69:D71 D61:D63 D76:D77 D79:D80 D58:D59 D73 D5:D8 D10:D12 D14:D23 D25:D27 D29:D31" xr:uid="{B6635BCF-58EB-45FF-9851-3E5464D67D97}">
      <formula1>"singleTier,multiTier"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I17" sqref="I17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>
      <c r="A4">
        <v>2019</v>
      </c>
      <c r="B4">
        <v>50</v>
      </c>
      <c r="C4">
        <v>50</v>
      </c>
      <c r="D4">
        <v>4</v>
      </c>
      <c r="E4">
        <v>20</v>
      </c>
      <c r="F4">
        <v>69</v>
      </c>
      <c r="G4">
        <v>20</v>
      </c>
      <c r="H4">
        <v>100</v>
      </c>
      <c r="I4">
        <v>50</v>
      </c>
      <c r="J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G39" sqref="G39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0.03</v>
      </c>
      <c r="C2" s="3">
        <v>0</v>
      </c>
      <c r="D2">
        <v>1</v>
      </c>
      <c r="E2" s="4">
        <f t="shared" ref="E2:E11" si="0">F2</f>
        <v>0.03</v>
      </c>
      <c r="F2" s="6">
        <f t="shared" ref="F2:F3" si="1">B2 - C2^2/2</f>
        <v>0.03</v>
      </c>
      <c r="G2" t="s">
        <v>105</v>
      </c>
    </row>
    <row r="3" spans="1:7">
      <c r="A3" s="1" t="s">
        <v>20</v>
      </c>
      <c r="B3" s="4">
        <v>0.1</v>
      </c>
      <c r="C3" s="3">
        <v>0</v>
      </c>
      <c r="D3">
        <v>1</v>
      </c>
      <c r="E3" s="4">
        <f>F3</f>
        <v>0.1</v>
      </c>
      <c r="F3" s="6">
        <f t="shared" si="1"/>
        <v>0.1</v>
      </c>
      <c r="G3" t="s">
        <v>61</v>
      </c>
    </row>
    <row r="4" spans="1:7">
      <c r="A4" s="1" t="s">
        <v>20</v>
      </c>
      <c r="B4" s="4">
        <v>7.7200000000000005E-2</v>
      </c>
      <c r="C4" s="3">
        <v>0.12</v>
      </c>
      <c r="D4">
        <v>48</v>
      </c>
      <c r="E4" s="4">
        <f t="shared" si="0"/>
        <v>7.0000000000000007E-2</v>
      </c>
      <c r="F4" s="6">
        <f t="shared" ref="F4" si="2">B4 - C4^2/2</f>
        <v>7.0000000000000007E-2</v>
      </c>
      <c r="G4" t="s">
        <v>106</v>
      </c>
    </row>
    <row r="5" spans="1:7">
      <c r="A5" s="1" t="s">
        <v>107</v>
      </c>
      <c r="B5" s="4">
        <v>0.03</v>
      </c>
      <c r="C5" s="3">
        <v>0</v>
      </c>
      <c r="D5">
        <v>1</v>
      </c>
      <c r="E5" s="4">
        <f>F5</f>
        <v>0.03</v>
      </c>
      <c r="F5" s="6">
        <f t="shared" ref="F5:F7" si="3">B5 - C5^2/2</f>
        <v>0.03</v>
      </c>
      <c r="G5" t="s">
        <v>105</v>
      </c>
    </row>
    <row r="6" spans="1:7">
      <c r="A6" s="1" t="s">
        <v>107</v>
      </c>
      <c r="B6" s="4">
        <v>0.11</v>
      </c>
      <c r="C6" s="3">
        <v>0</v>
      </c>
      <c r="D6">
        <v>1</v>
      </c>
      <c r="E6" s="4">
        <f t="shared" si="0"/>
        <v>0.03</v>
      </c>
      <c r="F6" s="6">
        <v>0.03</v>
      </c>
      <c r="G6" t="s">
        <v>61</v>
      </c>
    </row>
    <row r="7" spans="1:7">
      <c r="A7" s="1" t="s">
        <v>107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62</v>
      </c>
    </row>
    <row r="8" spans="1:7">
      <c r="A8" s="1" t="s">
        <v>107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63</v>
      </c>
    </row>
    <row r="9" spans="1:7">
      <c r="A9" s="1" t="s">
        <v>107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64</v>
      </c>
    </row>
    <row r="10" spans="1:7">
      <c r="A10" s="1" t="s">
        <v>107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250</v>
      </c>
    </row>
    <row r="11" spans="1:7">
      <c r="A11" s="1" t="s">
        <v>107</v>
      </c>
      <c r="B11" s="4">
        <v>7.0000000000000007E-2</v>
      </c>
      <c r="C11" s="3">
        <v>0</v>
      </c>
      <c r="D11">
        <v>44</v>
      </c>
      <c r="E11" s="4">
        <f t="shared" si="0"/>
        <v>7.0000000000000007E-2</v>
      </c>
      <c r="F11" s="6">
        <f t="shared" si="4"/>
        <v>7.0000000000000007E-2</v>
      </c>
      <c r="G11" t="s">
        <v>251</v>
      </c>
    </row>
  </sheetData>
  <phoneticPr fontId="1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AA5B-1C67-4622-A3D8-2C7D79022BBA}">
  <dimension ref="A2:G73"/>
  <sheetViews>
    <sheetView workbookViewId="0">
      <selection activeCell="F26" sqref="F26"/>
    </sheetView>
  </sheetViews>
  <sheetFormatPr defaultRowHeight="15"/>
  <cols>
    <col min="1" max="1" width="32.5703125" customWidth="1"/>
    <col min="2" max="2" width="9.28515625" customWidth="1"/>
    <col min="3" max="3" width="36.5703125" customWidth="1"/>
    <col min="4" max="4" width="8.85546875" customWidth="1"/>
    <col min="5" max="5" width="25.140625" customWidth="1"/>
    <col min="6" max="6" width="48.28515625" customWidth="1"/>
    <col min="7" max="7" width="10.85546875" customWidth="1"/>
  </cols>
  <sheetData>
    <row r="2" spans="1:7">
      <c r="A2" s="53" t="s">
        <v>77</v>
      </c>
      <c r="B2" s="53" t="s">
        <v>13</v>
      </c>
      <c r="C2" s="53" t="s">
        <v>334</v>
      </c>
      <c r="D2" s="53" t="s">
        <v>295</v>
      </c>
      <c r="E2" s="53" t="s">
        <v>296</v>
      </c>
      <c r="F2" s="53" t="s">
        <v>294</v>
      </c>
      <c r="G2" s="53" t="s">
        <v>297</v>
      </c>
    </row>
    <row r="4" spans="1:7">
      <c r="A4" t="s">
        <v>248</v>
      </c>
      <c r="B4" t="b">
        <v>1</v>
      </c>
      <c r="C4" t="s">
        <v>249</v>
      </c>
      <c r="D4" t="s">
        <v>78</v>
      </c>
      <c r="E4" t="s">
        <v>298</v>
      </c>
      <c r="F4" t="s">
        <v>309</v>
      </c>
      <c r="G4" t="s">
        <v>299</v>
      </c>
    </row>
    <row r="6" spans="1:7">
      <c r="C6" s="49" t="s">
        <v>141</v>
      </c>
    </row>
    <row r="7" spans="1:7">
      <c r="A7" t="s">
        <v>270</v>
      </c>
      <c r="B7" t="b">
        <v>1</v>
      </c>
      <c r="C7" t="s">
        <v>125</v>
      </c>
      <c r="D7" t="s">
        <v>78</v>
      </c>
      <c r="E7" t="s">
        <v>303</v>
      </c>
      <c r="F7" t="s">
        <v>310</v>
      </c>
      <c r="G7" t="s">
        <v>300</v>
      </c>
    </row>
    <row r="8" spans="1:7">
      <c r="A8" t="s">
        <v>271</v>
      </c>
      <c r="B8" t="b">
        <v>1</v>
      </c>
      <c r="C8" t="s">
        <v>133</v>
      </c>
      <c r="D8" t="s">
        <v>78</v>
      </c>
      <c r="E8" t="s">
        <v>303</v>
      </c>
      <c r="F8" t="s">
        <v>310</v>
      </c>
      <c r="G8" t="s">
        <v>301</v>
      </c>
    </row>
    <row r="10" spans="1:7">
      <c r="A10" t="s">
        <v>272</v>
      </c>
      <c r="B10" t="b">
        <v>1</v>
      </c>
      <c r="C10" t="s">
        <v>124</v>
      </c>
      <c r="D10" t="s">
        <v>78</v>
      </c>
      <c r="E10" t="s">
        <v>304</v>
      </c>
      <c r="F10" t="s">
        <v>312</v>
      </c>
      <c r="G10" t="s">
        <v>300</v>
      </c>
    </row>
    <row r="11" spans="1:7">
      <c r="A11" t="s">
        <v>273</v>
      </c>
      <c r="B11" t="b">
        <v>1</v>
      </c>
      <c r="C11" t="s">
        <v>132</v>
      </c>
      <c r="D11" t="s">
        <v>78</v>
      </c>
      <c r="E11" t="s">
        <v>304</v>
      </c>
      <c r="F11" t="s">
        <v>312</v>
      </c>
      <c r="G11" t="s">
        <v>301</v>
      </c>
    </row>
    <row r="13" spans="1:7">
      <c r="A13" t="s">
        <v>274</v>
      </c>
      <c r="B13" t="b">
        <v>1</v>
      </c>
      <c r="C13" t="s">
        <v>128</v>
      </c>
      <c r="D13" t="s">
        <v>78</v>
      </c>
      <c r="E13" t="s">
        <v>305</v>
      </c>
      <c r="F13" t="s">
        <v>311</v>
      </c>
      <c r="G13" t="s">
        <v>300</v>
      </c>
    </row>
    <row r="14" spans="1:7">
      <c r="A14" t="s">
        <v>275</v>
      </c>
      <c r="B14" t="b">
        <v>1</v>
      </c>
      <c r="C14" t="s">
        <v>129</v>
      </c>
      <c r="D14" t="s">
        <v>78</v>
      </c>
      <c r="E14" t="s">
        <v>305</v>
      </c>
      <c r="F14" t="s">
        <v>311</v>
      </c>
      <c r="G14" t="s">
        <v>301</v>
      </c>
    </row>
    <row r="16" spans="1:7">
      <c r="C16" s="49" t="s">
        <v>142</v>
      </c>
    </row>
    <row r="17" spans="1:7">
      <c r="A17" t="s">
        <v>276</v>
      </c>
      <c r="B17" t="b">
        <v>1</v>
      </c>
      <c r="C17" t="s">
        <v>125</v>
      </c>
      <c r="D17" t="s">
        <v>78</v>
      </c>
      <c r="E17" t="s">
        <v>306</v>
      </c>
      <c r="F17" t="s">
        <v>315</v>
      </c>
      <c r="G17" t="s">
        <v>300</v>
      </c>
    </row>
    <row r="18" spans="1:7">
      <c r="A18" t="s">
        <v>277</v>
      </c>
      <c r="B18" t="b">
        <v>1</v>
      </c>
      <c r="C18" t="s">
        <v>133</v>
      </c>
      <c r="D18" t="s">
        <v>78</v>
      </c>
      <c r="E18" t="s">
        <v>306</v>
      </c>
      <c r="F18" t="s">
        <v>315</v>
      </c>
      <c r="G18" t="s">
        <v>301</v>
      </c>
    </row>
    <row r="20" spans="1:7">
      <c r="A20" t="s">
        <v>278</v>
      </c>
      <c r="B20" t="b">
        <v>1</v>
      </c>
      <c r="C20" t="s">
        <v>124</v>
      </c>
      <c r="D20" t="s">
        <v>78</v>
      </c>
      <c r="E20" t="s">
        <v>307</v>
      </c>
      <c r="F20" t="s">
        <v>313</v>
      </c>
      <c r="G20" t="s">
        <v>300</v>
      </c>
    </row>
    <row r="21" spans="1:7">
      <c r="A21" t="s">
        <v>279</v>
      </c>
      <c r="B21" t="b">
        <v>1</v>
      </c>
      <c r="C21" t="s">
        <v>132</v>
      </c>
      <c r="D21" t="s">
        <v>78</v>
      </c>
      <c r="E21" t="s">
        <v>307</v>
      </c>
      <c r="F21" t="s">
        <v>314</v>
      </c>
      <c r="G21" t="s">
        <v>301</v>
      </c>
    </row>
    <row r="23" spans="1:7">
      <c r="A23" t="s">
        <v>280</v>
      </c>
      <c r="B23" t="b">
        <v>1</v>
      </c>
      <c r="C23" t="s">
        <v>128</v>
      </c>
      <c r="D23" t="s">
        <v>78</v>
      </c>
      <c r="E23" t="s">
        <v>308</v>
      </c>
      <c r="F23" t="s">
        <v>311</v>
      </c>
      <c r="G23" t="s">
        <v>300</v>
      </c>
    </row>
    <row r="24" spans="1:7">
      <c r="A24" t="s">
        <v>281</v>
      </c>
      <c r="B24" t="b">
        <v>1</v>
      </c>
      <c r="C24" t="s">
        <v>129</v>
      </c>
      <c r="D24" t="s">
        <v>78</v>
      </c>
      <c r="E24" t="s">
        <v>308</v>
      </c>
      <c r="F24" t="s">
        <v>311</v>
      </c>
      <c r="G24" t="s">
        <v>301</v>
      </c>
    </row>
    <row r="28" spans="1:7">
      <c r="C28" s="49" t="s">
        <v>145</v>
      </c>
    </row>
    <row r="29" spans="1:7">
      <c r="A29" t="s">
        <v>253</v>
      </c>
      <c r="B29" t="b">
        <v>1</v>
      </c>
      <c r="C29" t="s">
        <v>252</v>
      </c>
      <c r="D29" t="s">
        <v>302</v>
      </c>
      <c r="E29" t="s">
        <v>298</v>
      </c>
      <c r="F29" t="s">
        <v>309</v>
      </c>
      <c r="G29" t="s">
        <v>299</v>
      </c>
    </row>
    <row r="30" spans="1:7">
      <c r="C30" s="49"/>
    </row>
    <row r="31" spans="1:7">
      <c r="C31" s="49" t="s">
        <v>147</v>
      </c>
    </row>
    <row r="32" spans="1:7">
      <c r="A32" t="s">
        <v>282</v>
      </c>
      <c r="B32" t="b">
        <v>1</v>
      </c>
      <c r="C32" t="s">
        <v>125</v>
      </c>
      <c r="D32" t="s">
        <v>302</v>
      </c>
      <c r="E32" t="s">
        <v>303</v>
      </c>
      <c r="F32" t="s">
        <v>310</v>
      </c>
      <c r="G32" t="s">
        <v>300</v>
      </c>
    </row>
    <row r="33" spans="1:7">
      <c r="A33" t="s">
        <v>283</v>
      </c>
      <c r="B33" t="b">
        <v>1</v>
      </c>
      <c r="C33" t="s">
        <v>133</v>
      </c>
      <c r="D33" t="s">
        <v>302</v>
      </c>
      <c r="E33" t="s">
        <v>303</v>
      </c>
      <c r="F33" t="s">
        <v>310</v>
      </c>
      <c r="G33" t="s">
        <v>301</v>
      </c>
    </row>
    <row r="35" spans="1:7">
      <c r="A35" t="s">
        <v>284</v>
      </c>
      <c r="B35" t="b">
        <v>1</v>
      </c>
      <c r="C35" t="s">
        <v>124</v>
      </c>
      <c r="D35" t="s">
        <v>302</v>
      </c>
      <c r="E35" t="s">
        <v>304</v>
      </c>
      <c r="F35" t="s">
        <v>312</v>
      </c>
      <c r="G35" t="s">
        <v>300</v>
      </c>
    </row>
    <row r="36" spans="1:7">
      <c r="A36" t="s">
        <v>285</v>
      </c>
      <c r="B36" t="b">
        <v>1</v>
      </c>
      <c r="C36" t="s">
        <v>132</v>
      </c>
      <c r="D36" t="s">
        <v>302</v>
      </c>
      <c r="E36" t="s">
        <v>304</v>
      </c>
      <c r="F36" t="s">
        <v>312</v>
      </c>
      <c r="G36" t="s">
        <v>301</v>
      </c>
    </row>
    <row r="38" spans="1:7">
      <c r="A38" t="s">
        <v>286</v>
      </c>
      <c r="B38" t="b">
        <v>1</v>
      </c>
      <c r="C38" t="s">
        <v>128</v>
      </c>
      <c r="D38" t="s">
        <v>302</v>
      </c>
      <c r="E38" t="s">
        <v>305</v>
      </c>
      <c r="F38" t="s">
        <v>311</v>
      </c>
      <c r="G38" t="s">
        <v>300</v>
      </c>
    </row>
    <row r="39" spans="1:7">
      <c r="A39" t="s">
        <v>287</v>
      </c>
      <c r="B39" t="b">
        <v>1</v>
      </c>
      <c r="C39" t="s">
        <v>129</v>
      </c>
      <c r="D39" t="s">
        <v>302</v>
      </c>
      <c r="E39" t="s">
        <v>305</v>
      </c>
      <c r="F39" t="s">
        <v>311</v>
      </c>
      <c r="G39" t="s">
        <v>301</v>
      </c>
    </row>
    <row r="41" spans="1:7">
      <c r="C41" s="49" t="s">
        <v>146</v>
      </c>
    </row>
    <row r="42" spans="1:7">
      <c r="A42" t="s">
        <v>288</v>
      </c>
      <c r="B42" t="b">
        <v>1</v>
      </c>
      <c r="C42" t="s">
        <v>125</v>
      </c>
      <c r="D42" t="s">
        <v>302</v>
      </c>
      <c r="E42" t="s">
        <v>306</v>
      </c>
      <c r="F42" t="s">
        <v>315</v>
      </c>
      <c r="G42" t="s">
        <v>300</v>
      </c>
    </row>
    <row r="43" spans="1:7">
      <c r="A43" t="s">
        <v>289</v>
      </c>
      <c r="B43" t="b">
        <v>1</v>
      </c>
      <c r="C43" t="s">
        <v>133</v>
      </c>
      <c r="D43" t="s">
        <v>302</v>
      </c>
      <c r="E43" t="s">
        <v>306</v>
      </c>
      <c r="F43" t="s">
        <v>315</v>
      </c>
      <c r="G43" t="s">
        <v>301</v>
      </c>
    </row>
    <row r="45" spans="1:7">
      <c r="A45" t="s">
        <v>290</v>
      </c>
      <c r="B45" t="b">
        <v>1</v>
      </c>
      <c r="C45" t="s">
        <v>124</v>
      </c>
      <c r="D45" t="s">
        <v>302</v>
      </c>
      <c r="E45" t="s">
        <v>307</v>
      </c>
      <c r="F45" t="s">
        <v>313</v>
      </c>
      <c r="G45" t="s">
        <v>300</v>
      </c>
    </row>
    <row r="46" spans="1:7">
      <c r="A46" t="s">
        <v>291</v>
      </c>
      <c r="B46" t="b">
        <v>1</v>
      </c>
      <c r="C46" t="s">
        <v>132</v>
      </c>
      <c r="D46" t="s">
        <v>302</v>
      </c>
      <c r="E46" t="s">
        <v>307</v>
      </c>
      <c r="F46" t="s">
        <v>314</v>
      </c>
      <c r="G46" t="s">
        <v>301</v>
      </c>
    </row>
    <row r="48" spans="1:7">
      <c r="A48" t="s">
        <v>292</v>
      </c>
      <c r="B48" t="b">
        <v>1</v>
      </c>
      <c r="C48" t="s">
        <v>128</v>
      </c>
      <c r="D48" t="s">
        <v>302</v>
      </c>
      <c r="E48" t="s">
        <v>308</v>
      </c>
      <c r="F48" t="s">
        <v>311</v>
      </c>
      <c r="G48" t="s">
        <v>300</v>
      </c>
    </row>
    <row r="49" spans="1:7">
      <c r="A49" t="s">
        <v>293</v>
      </c>
      <c r="B49" t="b">
        <v>1</v>
      </c>
      <c r="C49" t="s">
        <v>129</v>
      </c>
      <c r="D49" t="s">
        <v>302</v>
      </c>
      <c r="E49" t="s">
        <v>308</v>
      </c>
      <c r="F49" t="s">
        <v>311</v>
      </c>
      <c r="G49" t="s">
        <v>301</v>
      </c>
    </row>
    <row r="52" spans="1:7">
      <c r="C52" s="49" t="s">
        <v>330</v>
      </c>
    </row>
    <row r="53" spans="1:7">
      <c r="A53" t="s">
        <v>317</v>
      </c>
      <c r="B53" t="b">
        <v>0</v>
      </c>
      <c r="C53" t="s">
        <v>333</v>
      </c>
      <c r="D53" t="s">
        <v>316</v>
      </c>
      <c r="E53" t="s">
        <v>298</v>
      </c>
      <c r="F53" t="s">
        <v>309</v>
      </c>
      <c r="G53" t="s">
        <v>299</v>
      </c>
    </row>
    <row r="54" spans="1:7">
      <c r="C54" s="49"/>
    </row>
    <row r="55" spans="1:7">
      <c r="C55" s="49" t="s">
        <v>331</v>
      </c>
    </row>
    <row r="56" spans="1:7">
      <c r="A56" t="s">
        <v>318</v>
      </c>
      <c r="B56" t="b">
        <v>0</v>
      </c>
      <c r="C56" t="s">
        <v>125</v>
      </c>
      <c r="D56" t="s">
        <v>316</v>
      </c>
      <c r="E56" t="s">
        <v>303</v>
      </c>
      <c r="F56" t="s">
        <v>310</v>
      </c>
      <c r="G56" t="s">
        <v>300</v>
      </c>
    </row>
    <row r="57" spans="1:7">
      <c r="A57" t="s">
        <v>319</v>
      </c>
      <c r="B57" t="b">
        <v>0</v>
      </c>
      <c r="C57" t="s">
        <v>133</v>
      </c>
      <c r="D57" t="s">
        <v>316</v>
      </c>
      <c r="E57" t="s">
        <v>303</v>
      </c>
      <c r="F57" t="s">
        <v>310</v>
      </c>
      <c r="G57" t="s">
        <v>301</v>
      </c>
    </row>
    <row r="59" spans="1:7">
      <c r="A59" t="s">
        <v>320</v>
      </c>
      <c r="B59" t="b">
        <v>0</v>
      </c>
      <c r="C59" t="s">
        <v>124</v>
      </c>
      <c r="D59" t="s">
        <v>316</v>
      </c>
      <c r="E59" t="s">
        <v>304</v>
      </c>
      <c r="F59" t="s">
        <v>312</v>
      </c>
      <c r="G59" t="s">
        <v>300</v>
      </c>
    </row>
    <row r="60" spans="1:7">
      <c r="A60" t="s">
        <v>321</v>
      </c>
      <c r="B60" t="b">
        <v>0</v>
      </c>
      <c r="C60" t="s">
        <v>132</v>
      </c>
      <c r="D60" t="s">
        <v>316</v>
      </c>
      <c r="E60" t="s">
        <v>304</v>
      </c>
      <c r="F60" t="s">
        <v>312</v>
      </c>
      <c r="G60" t="s">
        <v>301</v>
      </c>
    </row>
    <row r="62" spans="1:7">
      <c r="A62" t="s">
        <v>322</v>
      </c>
      <c r="B62" t="b">
        <v>0</v>
      </c>
      <c r="C62" t="s">
        <v>128</v>
      </c>
      <c r="D62" t="s">
        <v>316</v>
      </c>
      <c r="E62" t="s">
        <v>305</v>
      </c>
      <c r="F62" t="s">
        <v>311</v>
      </c>
      <c r="G62" t="s">
        <v>300</v>
      </c>
    </row>
    <row r="63" spans="1:7">
      <c r="A63" t="s">
        <v>323</v>
      </c>
      <c r="B63" t="b">
        <v>0</v>
      </c>
      <c r="C63" t="s">
        <v>129</v>
      </c>
      <c r="D63" t="s">
        <v>316</v>
      </c>
      <c r="E63" t="s">
        <v>305</v>
      </c>
      <c r="F63" t="s">
        <v>311</v>
      </c>
      <c r="G63" t="s">
        <v>301</v>
      </c>
    </row>
    <row r="65" spans="1:7">
      <c r="C65" s="49" t="s">
        <v>332</v>
      </c>
    </row>
    <row r="66" spans="1:7">
      <c r="A66" t="s">
        <v>324</v>
      </c>
      <c r="B66" t="b">
        <v>0</v>
      </c>
      <c r="C66" t="s">
        <v>125</v>
      </c>
      <c r="D66" t="s">
        <v>316</v>
      </c>
      <c r="E66" t="s">
        <v>306</v>
      </c>
      <c r="F66" t="s">
        <v>315</v>
      </c>
      <c r="G66" t="s">
        <v>300</v>
      </c>
    </row>
    <row r="67" spans="1:7">
      <c r="A67" t="s">
        <v>325</v>
      </c>
      <c r="B67" t="b">
        <v>0</v>
      </c>
      <c r="C67" t="s">
        <v>133</v>
      </c>
      <c r="D67" t="s">
        <v>316</v>
      </c>
      <c r="E67" t="s">
        <v>306</v>
      </c>
      <c r="F67" t="s">
        <v>315</v>
      </c>
      <c r="G67" t="s">
        <v>301</v>
      </c>
    </row>
    <row r="69" spans="1:7">
      <c r="A69" t="s">
        <v>326</v>
      </c>
      <c r="B69" t="b">
        <v>0</v>
      </c>
      <c r="C69" t="s">
        <v>124</v>
      </c>
      <c r="D69" t="s">
        <v>316</v>
      </c>
      <c r="E69" t="s">
        <v>307</v>
      </c>
      <c r="F69" t="s">
        <v>313</v>
      </c>
      <c r="G69" t="s">
        <v>300</v>
      </c>
    </row>
    <row r="70" spans="1:7">
      <c r="A70" t="s">
        <v>327</v>
      </c>
      <c r="B70" t="b">
        <v>0</v>
      </c>
      <c r="C70" t="s">
        <v>132</v>
      </c>
      <c r="D70" t="s">
        <v>316</v>
      </c>
      <c r="E70" t="s">
        <v>307</v>
      </c>
      <c r="F70" t="s">
        <v>314</v>
      </c>
      <c r="G70" t="s">
        <v>301</v>
      </c>
    </row>
    <row r="72" spans="1:7">
      <c r="A72" t="s">
        <v>328</v>
      </c>
      <c r="B72" t="b">
        <v>0</v>
      </c>
      <c r="C72" t="s">
        <v>128</v>
      </c>
      <c r="D72" t="s">
        <v>316</v>
      </c>
      <c r="E72" t="s">
        <v>308</v>
      </c>
      <c r="F72" t="s">
        <v>311</v>
      </c>
      <c r="G72" t="s">
        <v>300</v>
      </c>
    </row>
    <row r="73" spans="1:7">
      <c r="A73" t="s">
        <v>329</v>
      </c>
      <c r="B73" t="b">
        <v>0</v>
      </c>
      <c r="C73" t="s">
        <v>129</v>
      </c>
      <c r="D73" t="s">
        <v>316</v>
      </c>
      <c r="E73" t="s">
        <v>308</v>
      </c>
      <c r="F73" t="s">
        <v>311</v>
      </c>
      <c r="G73" t="s">
        <v>301</v>
      </c>
    </row>
  </sheetData>
  <dataValidations count="1">
    <dataValidation type="list" allowBlank="1" showInputMessage="1" showErrorMessage="1" sqref="B29 B32:B49 B7:B27 B4 B53 B56:B73" xr:uid="{BAC561D9-FA00-4FA1-9DB4-ACD76305BC73}">
      <formula1>"TRUE, 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K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3" sqref="D43"/>
    </sheetView>
  </sheetViews>
  <sheetFormatPr defaultRowHeight="12.75"/>
  <cols>
    <col min="1" max="1" width="34.5703125" style="24" customWidth="1"/>
    <col min="2" max="2" width="20" style="25" customWidth="1"/>
    <col min="3" max="3" width="14.28515625" style="25" customWidth="1"/>
    <col min="4" max="4" width="16.5703125" style="25" customWidth="1"/>
    <col min="5" max="5" width="9.140625" style="24"/>
    <col min="6" max="9" width="14.85546875" style="24" customWidth="1"/>
    <col min="10" max="10" width="9.140625" style="24"/>
    <col min="11" max="11" width="18.5703125" style="24" customWidth="1"/>
    <col min="12" max="16384" width="9.140625" style="24"/>
  </cols>
  <sheetData>
    <row r="1" spans="1:11">
      <c r="A1" s="24" t="s">
        <v>136</v>
      </c>
    </row>
    <row r="3" spans="1:11">
      <c r="B3" s="26" t="s">
        <v>78</v>
      </c>
      <c r="C3" s="26" t="s">
        <v>79</v>
      </c>
      <c r="D3" s="26" t="s">
        <v>80</v>
      </c>
      <c r="F3" s="27" t="s">
        <v>130</v>
      </c>
      <c r="G3" s="27" t="s">
        <v>137</v>
      </c>
      <c r="H3" s="27" t="s">
        <v>138</v>
      </c>
      <c r="I3" s="27" t="s">
        <v>139</v>
      </c>
      <c r="K3" s="51" t="s">
        <v>218</v>
      </c>
    </row>
    <row r="4" spans="1:11">
      <c r="A4" s="27" t="s">
        <v>81</v>
      </c>
    </row>
    <row r="5" spans="1:11">
      <c r="A5" s="24" t="s">
        <v>84</v>
      </c>
      <c r="B5" s="25">
        <v>174402</v>
      </c>
      <c r="C5" s="25">
        <v>11811</v>
      </c>
      <c r="D5" s="25">
        <f>SUM(B5:C5)</f>
        <v>186213</v>
      </c>
      <c r="F5" s="25">
        <v>28335</v>
      </c>
      <c r="G5" s="25">
        <v>41289</v>
      </c>
      <c r="H5" s="24">
        <v>7311</v>
      </c>
      <c r="I5" s="25">
        <f t="shared" ref="I5:I6" si="0">SUM(F5:H5)</f>
        <v>76935</v>
      </c>
      <c r="K5" s="50">
        <f>SUM(D5,I5)</f>
        <v>263148</v>
      </c>
    </row>
    <row r="6" spans="1:11">
      <c r="A6" s="24" t="s">
        <v>85</v>
      </c>
      <c r="B6" s="25">
        <v>37586</v>
      </c>
      <c r="C6" s="25">
        <v>8909</v>
      </c>
      <c r="D6" s="25">
        <f t="shared" ref="D6:D25" si="1">SUM(B6:C6)</f>
        <v>46495</v>
      </c>
      <c r="F6" s="25">
        <v>5956</v>
      </c>
      <c r="G6" s="25">
        <v>6173</v>
      </c>
      <c r="H6" s="24">
        <v>265</v>
      </c>
      <c r="I6" s="25">
        <f t="shared" si="0"/>
        <v>12394</v>
      </c>
      <c r="K6" s="50">
        <f t="shared" ref="K6:K12" si="2">SUM(D6,I6)</f>
        <v>58889</v>
      </c>
    </row>
    <row r="7" spans="1:11">
      <c r="A7" s="24" t="s">
        <v>86</v>
      </c>
      <c r="B7" s="25">
        <v>61005</v>
      </c>
      <c r="C7" s="25">
        <v>3566</v>
      </c>
      <c r="D7" s="25">
        <f t="shared" si="1"/>
        <v>64571</v>
      </c>
      <c r="F7" s="25">
        <v>7103</v>
      </c>
      <c r="G7" s="25">
        <v>7078</v>
      </c>
      <c r="H7" s="25">
        <v>451</v>
      </c>
      <c r="I7" s="25">
        <f>SUM(F7:H7)</f>
        <v>14632</v>
      </c>
      <c r="K7" s="50">
        <f t="shared" si="2"/>
        <v>79203</v>
      </c>
    </row>
    <row r="8" spans="1:11">
      <c r="A8" s="24" t="s">
        <v>87</v>
      </c>
      <c r="B8" s="25">
        <v>195158</v>
      </c>
      <c r="C8" s="25">
        <v>14642</v>
      </c>
      <c r="D8" s="25">
        <f t="shared" si="1"/>
        <v>209800</v>
      </c>
      <c r="F8" s="25">
        <v>25749</v>
      </c>
      <c r="G8" s="25">
        <v>39947</v>
      </c>
      <c r="H8" s="25">
        <v>9158</v>
      </c>
      <c r="I8" s="25">
        <f t="shared" ref="I8:I25" si="3">SUM(F8:H8)</f>
        <v>74854</v>
      </c>
      <c r="K8" s="50">
        <f t="shared" si="2"/>
        <v>284654</v>
      </c>
    </row>
    <row r="9" spans="1:11">
      <c r="A9" s="24" t="s">
        <v>69</v>
      </c>
      <c r="B9" s="25">
        <v>468151</v>
      </c>
      <c r="C9" s="25">
        <v>38928</v>
      </c>
      <c r="D9" s="25">
        <f t="shared" si="1"/>
        <v>507079</v>
      </c>
      <c r="F9" s="25">
        <v>67143</v>
      </c>
      <c r="G9" s="25">
        <v>94487</v>
      </c>
      <c r="H9" s="25">
        <v>17185</v>
      </c>
      <c r="I9" s="25">
        <f t="shared" si="3"/>
        <v>178815</v>
      </c>
      <c r="K9" s="50">
        <f t="shared" si="2"/>
        <v>685894</v>
      </c>
    </row>
    <row r="10" spans="1:11">
      <c r="G10" s="25"/>
      <c r="H10" s="25"/>
      <c r="I10" s="25"/>
    </row>
    <row r="11" spans="1:11" ht="15" customHeight="1">
      <c r="A11" s="28" t="s">
        <v>93</v>
      </c>
      <c r="B11" s="25">
        <v>12251583453</v>
      </c>
      <c r="C11" s="25">
        <v>699252899</v>
      </c>
      <c r="D11" s="25">
        <f t="shared" si="1"/>
        <v>12950836352</v>
      </c>
      <c r="F11" s="25">
        <v>2316124913</v>
      </c>
      <c r="G11" s="46">
        <v>3522647266</v>
      </c>
      <c r="H11" s="25">
        <v>871895121</v>
      </c>
      <c r="I11" s="25">
        <f t="shared" si="3"/>
        <v>6710667300</v>
      </c>
      <c r="K11" s="50">
        <f t="shared" si="2"/>
        <v>19661503652</v>
      </c>
    </row>
    <row r="12" spans="1:11" ht="15" customHeight="1">
      <c r="A12" s="28" t="s">
        <v>94</v>
      </c>
      <c r="B12" s="25">
        <v>12934685803</v>
      </c>
      <c r="C12" s="25">
        <v>738240618</v>
      </c>
      <c r="D12" s="25">
        <f t="shared" si="1"/>
        <v>13672926421</v>
      </c>
      <c r="F12" s="25">
        <v>2445263353</v>
      </c>
      <c r="G12" s="46">
        <v>3719056868</v>
      </c>
      <c r="H12" s="25">
        <v>920508723</v>
      </c>
      <c r="I12" s="25">
        <f t="shared" si="3"/>
        <v>7084828944</v>
      </c>
      <c r="K12" s="50">
        <f t="shared" si="2"/>
        <v>20757755365</v>
      </c>
    </row>
    <row r="13" spans="1:11" ht="15" customHeight="1">
      <c r="A13" s="28"/>
      <c r="B13" s="29"/>
      <c r="G13" s="25"/>
      <c r="H13" s="25"/>
      <c r="I13" s="25"/>
    </row>
    <row r="14" spans="1:11">
      <c r="A14" s="27" t="s">
        <v>82</v>
      </c>
      <c r="G14" s="25"/>
      <c r="H14" s="25"/>
      <c r="I14" s="25"/>
    </row>
    <row r="15" spans="1:11">
      <c r="A15" s="28" t="s">
        <v>88</v>
      </c>
      <c r="B15" s="25">
        <v>132446673597</v>
      </c>
      <c r="C15" s="25">
        <v>5746905539</v>
      </c>
      <c r="D15" s="25">
        <f t="shared" si="1"/>
        <v>138193579136</v>
      </c>
      <c r="F15" s="45">
        <v>17751712839</v>
      </c>
      <c r="G15" s="25">
        <v>57779361435</v>
      </c>
      <c r="H15" s="25">
        <v>15894543442</v>
      </c>
      <c r="I15" s="25">
        <f t="shared" si="3"/>
        <v>91425617716</v>
      </c>
      <c r="K15" s="50">
        <f t="shared" ref="K15:K18" si="4">SUM(D15,I15)</f>
        <v>229619196852</v>
      </c>
    </row>
    <row r="16" spans="1:11">
      <c r="A16" s="28" t="s">
        <v>89</v>
      </c>
      <c r="B16" s="25">
        <v>115469058970</v>
      </c>
      <c r="C16" s="25">
        <v>4670036601</v>
      </c>
      <c r="D16" s="25">
        <f t="shared" si="1"/>
        <v>120139095571</v>
      </c>
      <c r="F16" s="45">
        <v>13590778296</v>
      </c>
      <c r="G16" s="25">
        <v>48792433542</v>
      </c>
      <c r="H16" s="25">
        <v>13383782393</v>
      </c>
      <c r="I16" s="25">
        <f t="shared" si="3"/>
        <v>75766994231</v>
      </c>
      <c r="K16" s="50">
        <f t="shared" si="4"/>
        <v>195906089802</v>
      </c>
    </row>
    <row r="17" spans="1:11">
      <c r="A17" s="28" t="s">
        <v>90</v>
      </c>
      <c r="B17" s="25">
        <v>80223069956</v>
      </c>
      <c r="C17" s="25">
        <v>3589902866</v>
      </c>
      <c r="D17" s="25">
        <f t="shared" si="1"/>
        <v>83812972822</v>
      </c>
      <c r="F17" s="45">
        <v>10551342261</v>
      </c>
      <c r="G17" s="25">
        <v>33326594392</v>
      </c>
      <c r="H17" s="25">
        <v>8540511923</v>
      </c>
      <c r="I17" s="25">
        <f t="shared" si="3"/>
        <v>52418448576</v>
      </c>
      <c r="K17" s="50">
        <f t="shared" si="4"/>
        <v>136231421398</v>
      </c>
    </row>
    <row r="18" spans="1:11">
      <c r="A18" s="28" t="s">
        <v>91</v>
      </c>
      <c r="B18" s="25">
        <v>35245989014</v>
      </c>
      <c r="C18" s="25">
        <v>1080133735</v>
      </c>
      <c r="D18" s="25">
        <f t="shared" si="1"/>
        <v>36326122749</v>
      </c>
      <c r="F18" s="45">
        <v>3039436035</v>
      </c>
      <c r="G18" s="25">
        <v>15465839150</v>
      </c>
      <c r="H18" s="25">
        <v>4843270470</v>
      </c>
      <c r="I18" s="25">
        <f t="shared" si="3"/>
        <v>23348545655</v>
      </c>
      <c r="K18" s="50">
        <f t="shared" si="4"/>
        <v>59674668404</v>
      </c>
    </row>
    <row r="19" spans="1:11">
      <c r="A19" s="28" t="s">
        <v>92</v>
      </c>
      <c r="B19" s="30">
        <v>0.69499999999999995</v>
      </c>
      <c r="C19" s="30">
        <v>0.76900000000000002</v>
      </c>
      <c r="D19" s="34">
        <f>D17/D16</f>
        <v>0.69763279325228544</v>
      </c>
      <c r="F19" s="34">
        <f>F17/F16</f>
        <v>0.77636041374506426</v>
      </c>
      <c r="G19" s="34">
        <f>G17/G16</f>
        <v>0.68302791996043455</v>
      </c>
      <c r="H19" s="34">
        <f>H17/H16</f>
        <v>0.63812393777911902</v>
      </c>
      <c r="I19" s="34">
        <f>I17/I16</f>
        <v>0.69183750930102272</v>
      </c>
      <c r="K19" s="34">
        <f>K17/K16</f>
        <v>0.69539145789540036</v>
      </c>
    </row>
    <row r="20" spans="1:11">
      <c r="A20" s="28"/>
      <c r="G20" s="25"/>
      <c r="H20" s="25"/>
      <c r="I20" s="25"/>
    </row>
    <row r="21" spans="1:11">
      <c r="A21" s="27" t="s">
        <v>83</v>
      </c>
      <c r="G21" s="25"/>
      <c r="H21" s="25"/>
      <c r="I21" s="25"/>
    </row>
    <row r="22" spans="1:11">
      <c r="A22" s="28" t="s">
        <v>95</v>
      </c>
      <c r="B22" s="25">
        <v>2174670866</v>
      </c>
      <c r="C22" s="25">
        <v>134810119</v>
      </c>
      <c r="D22" s="25">
        <f t="shared" si="1"/>
        <v>2309480985</v>
      </c>
      <c r="F22" s="46">
        <v>566958761</v>
      </c>
      <c r="G22" s="25">
        <v>1111774860</v>
      </c>
      <c r="H22" s="46">
        <v>274753444</v>
      </c>
      <c r="I22" s="25">
        <f t="shared" si="3"/>
        <v>1953487065</v>
      </c>
      <c r="K22" s="50">
        <f t="shared" ref="K22:K25" si="5">SUM(D22,I22)</f>
        <v>4262968050</v>
      </c>
    </row>
    <row r="23" spans="1:11">
      <c r="A23" s="28" t="s">
        <v>96</v>
      </c>
      <c r="B23" s="25">
        <v>893164372</v>
      </c>
      <c r="C23" s="25">
        <v>58830395</v>
      </c>
      <c r="D23" s="25">
        <f t="shared" si="1"/>
        <v>951994767</v>
      </c>
      <c r="F23" s="46">
        <v>256385863</v>
      </c>
      <c r="G23" s="25">
        <v>426055155</v>
      </c>
      <c r="H23" s="46">
        <v>96865133</v>
      </c>
      <c r="I23" s="25">
        <f t="shared" si="3"/>
        <v>779306151</v>
      </c>
      <c r="K23" s="50">
        <f t="shared" si="5"/>
        <v>1731300918</v>
      </c>
    </row>
    <row r="24" spans="1:11">
      <c r="A24" s="28" t="s">
        <v>97</v>
      </c>
      <c r="B24" s="25">
        <v>1281506494</v>
      </c>
      <c r="C24" s="25">
        <v>75979724</v>
      </c>
      <c r="D24" s="25">
        <f t="shared" si="1"/>
        <v>1357486218</v>
      </c>
      <c r="F24" s="46">
        <v>310572898</v>
      </c>
      <c r="G24" s="25">
        <v>685719705</v>
      </c>
      <c r="H24" s="46">
        <v>177888311</v>
      </c>
      <c r="I24" s="25">
        <f t="shared" si="3"/>
        <v>1174180914</v>
      </c>
      <c r="K24" s="50">
        <f t="shared" si="5"/>
        <v>2531667132</v>
      </c>
    </row>
    <row r="25" spans="1:11" ht="15" customHeight="1">
      <c r="A25" s="28" t="s">
        <v>98</v>
      </c>
      <c r="B25" s="25">
        <v>2725165218</v>
      </c>
      <c r="C25" s="25">
        <v>77744321</v>
      </c>
      <c r="D25" s="25">
        <f t="shared" si="1"/>
        <v>2802909539</v>
      </c>
      <c r="F25" s="46">
        <v>215802566</v>
      </c>
      <c r="G25" s="25">
        <v>1069586142</v>
      </c>
      <c r="H25" s="46">
        <v>354215017</v>
      </c>
      <c r="I25" s="25">
        <f t="shared" si="3"/>
        <v>1639603725</v>
      </c>
      <c r="K25" s="50">
        <f t="shared" si="5"/>
        <v>4442513264</v>
      </c>
    </row>
    <row r="26" spans="1:11" ht="15" customHeight="1">
      <c r="A26" s="31" t="s">
        <v>244</v>
      </c>
      <c r="B26" s="25">
        <f>B24+B25</f>
        <v>4006671712</v>
      </c>
      <c r="C26" s="25">
        <f t="shared" ref="C26:K26" si="6">C24+C25</f>
        <v>153724045</v>
      </c>
      <c r="D26" s="25">
        <f t="shared" si="6"/>
        <v>4160395757</v>
      </c>
      <c r="E26" s="25"/>
      <c r="F26" s="25">
        <f t="shared" si="6"/>
        <v>526375464</v>
      </c>
      <c r="G26" s="25">
        <f t="shared" si="6"/>
        <v>1755305847</v>
      </c>
      <c r="H26" s="25">
        <f t="shared" si="6"/>
        <v>532103328</v>
      </c>
      <c r="I26" s="25">
        <f t="shared" si="6"/>
        <v>2813784639</v>
      </c>
      <c r="J26" s="25"/>
      <c r="K26" s="25">
        <f t="shared" si="6"/>
        <v>6974180396</v>
      </c>
    </row>
    <row r="28" spans="1:11" ht="25.5">
      <c r="A28" s="31" t="s">
        <v>99</v>
      </c>
    </row>
    <row r="29" spans="1:11">
      <c r="A29" s="28" t="s">
        <v>95</v>
      </c>
      <c r="B29" s="32">
        <v>0.16813</v>
      </c>
      <c r="C29" s="35">
        <v>0.18260999999999999</v>
      </c>
      <c r="D29" s="34">
        <f>D22/$D$12</f>
        <v>0.16890904798938361</v>
      </c>
      <c r="F29" s="47">
        <v>0.23186000000000001</v>
      </c>
      <c r="G29" s="47">
        <v>0.29893999999999998</v>
      </c>
      <c r="H29" s="47">
        <v>0.29848000000000002</v>
      </c>
      <c r="I29" s="34">
        <f>I22/$I$12</f>
        <v>0.27572819053794789</v>
      </c>
      <c r="K29" s="34">
        <f>K22/$K$12</f>
        <v>0.20536748675571453</v>
      </c>
    </row>
    <row r="30" spans="1:11">
      <c r="A30" s="28" t="s">
        <v>96</v>
      </c>
      <c r="B30" s="32">
        <v>6.905E-2</v>
      </c>
      <c r="C30" s="35">
        <v>7.9689999999999997E-2</v>
      </c>
      <c r="D30" s="34">
        <f t="shared" ref="D30:D32" si="7">D23/$D$12</f>
        <v>6.9626262709777217E-2</v>
      </c>
      <c r="F30" s="47">
        <v>0.10485</v>
      </c>
      <c r="G30" s="47">
        <v>0.11456</v>
      </c>
      <c r="H30" s="47">
        <v>0.10523</v>
      </c>
      <c r="I30" s="34">
        <f t="shared" ref="I30:I32" si="8">I23/$I$12</f>
        <v>0.10999646669803917</v>
      </c>
      <c r="K30" s="34">
        <f t="shared" ref="K30:K32" si="9">K23/$K$12</f>
        <v>8.3405015983528522E-2</v>
      </c>
    </row>
    <row r="31" spans="1:11">
      <c r="A31" s="28" t="s">
        <v>97</v>
      </c>
      <c r="B31" s="32">
        <v>9.9080000000000001E-2</v>
      </c>
      <c r="C31" s="35">
        <v>0.10292</v>
      </c>
      <c r="D31" s="34">
        <f t="shared" si="7"/>
        <v>9.9282785279606378E-2</v>
      </c>
      <c r="F31" s="47">
        <v>0.12701000000000001</v>
      </c>
      <c r="G31" s="47">
        <v>0.18437999999999999</v>
      </c>
      <c r="H31" s="47">
        <v>0.19325000000000001</v>
      </c>
      <c r="I31" s="34">
        <f t="shared" si="8"/>
        <v>0.1657317238399087</v>
      </c>
      <c r="K31" s="34">
        <f t="shared" si="9"/>
        <v>0.12196247077218601</v>
      </c>
    </row>
    <row r="32" spans="1:11" ht="15" customHeight="1">
      <c r="A32" s="28" t="s">
        <v>98</v>
      </c>
      <c r="B32" s="32">
        <v>0.21068999999999999</v>
      </c>
      <c r="C32" s="35">
        <v>0.10531</v>
      </c>
      <c r="D32" s="34">
        <f t="shared" si="7"/>
        <v>0.20499704691565238</v>
      </c>
      <c r="F32" s="47">
        <v>8.8249999999999995E-2</v>
      </c>
      <c r="G32" s="47">
        <v>0.28760000000000002</v>
      </c>
      <c r="H32" s="47">
        <v>0.38479999999999998</v>
      </c>
      <c r="I32" s="34">
        <f t="shared" si="8"/>
        <v>0.23142460290287567</v>
      </c>
      <c r="K32" s="34">
        <f t="shared" si="9"/>
        <v>0.21401703536262867</v>
      </c>
    </row>
    <row r="33" spans="1:11">
      <c r="A33" s="28" t="s">
        <v>69</v>
      </c>
      <c r="B33" s="33">
        <v>0.30976999999999999</v>
      </c>
      <c r="C33" s="35">
        <v>0.20823</v>
      </c>
      <c r="D33" s="34">
        <f>SUM(D24:D25)/D12</f>
        <v>0.30427983219525878</v>
      </c>
      <c r="F33" s="48">
        <v>0.21526000000000001</v>
      </c>
      <c r="G33" s="48">
        <v>0.47198000000000001</v>
      </c>
      <c r="H33" s="48">
        <v>0.57811000000000001</v>
      </c>
      <c r="I33" s="34">
        <f>SUM(I24:I25)/$I$12</f>
        <v>0.39715632674278439</v>
      </c>
      <c r="K33" s="34">
        <f>SUM(K24:K25)/$K$12</f>
        <v>0.3359795061348147</v>
      </c>
    </row>
    <row r="35" spans="1:11" ht="25.5">
      <c r="A35" s="31" t="s">
        <v>100</v>
      </c>
    </row>
    <row r="36" spans="1:11">
      <c r="A36" s="28" t="s">
        <v>95</v>
      </c>
      <c r="B36" s="34">
        <f>B22/B$11</f>
        <v>0.17750120825953289</v>
      </c>
      <c r="C36" s="34">
        <f>C22/C$11</f>
        <v>0.19279164833323059</v>
      </c>
      <c r="D36" s="34">
        <f>D22/D$11</f>
        <v>0.1783267830917612</v>
      </c>
      <c r="F36" s="34">
        <f>F22/F$11</f>
        <v>0.24478764414551246</v>
      </c>
      <c r="G36" s="34">
        <f>G22/G$11</f>
        <v>0.31560777337278823</v>
      </c>
      <c r="H36" s="34">
        <f>H22/H$11</f>
        <v>0.31512212579521937</v>
      </c>
      <c r="I36" s="34">
        <f>I22/I$11</f>
        <v>0.29110176047618991</v>
      </c>
      <c r="K36" s="34">
        <f>K22/K$11</f>
        <v>0.21681800768917101</v>
      </c>
    </row>
    <row r="37" spans="1:11">
      <c r="A37" s="28" t="s">
        <v>96</v>
      </c>
      <c r="B37" s="34">
        <f t="shared" ref="B37:C39" si="10">B23/B$11</f>
        <v>7.2901953892441071E-2</v>
      </c>
      <c r="C37" s="34">
        <f t="shared" si="10"/>
        <v>8.4133215728005153E-2</v>
      </c>
      <c r="D37" s="34">
        <f t="shared" ref="D37:F37" si="11">D23/D$11</f>
        <v>7.3508362018101112E-2</v>
      </c>
      <c r="F37" s="34">
        <f t="shared" si="11"/>
        <v>0.110696043016053</v>
      </c>
      <c r="G37" s="34">
        <f t="shared" ref="G37:H37" si="12">G23/G$11</f>
        <v>0.12094743606951874</v>
      </c>
      <c r="H37" s="34">
        <f t="shared" si="12"/>
        <v>0.11109723023670871</v>
      </c>
      <c r="I37" s="34">
        <f t="shared" ref="I37:K37" si="13">I23/I$11</f>
        <v>0.11612945720018038</v>
      </c>
      <c r="K37" s="34">
        <f t="shared" si="13"/>
        <v>8.8055366905973612E-2</v>
      </c>
    </row>
    <row r="38" spans="1:11">
      <c r="A38" s="28" t="s">
        <v>97</v>
      </c>
      <c r="B38" s="34">
        <f t="shared" si="10"/>
        <v>0.1045992543670918</v>
      </c>
      <c r="C38" s="34">
        <f t="shared" si="10"/>
        <v>0.10865843260522542</v>
      </c>
      <c r="D38" s="34">
        <f t="shared" ref="D38:F38" si="14">D24/D$11</f>
        <v>0.10481842107366009</v>
      </c>
      <c r="F38" s="34">
        <f t="shared" si="14"/>
        <v>0.13409160112945948</v>
      </c>
      <c r="G38" s="34">
        <f t="shared" ref="G38:H38" si="15">G24/G$11</f>
        <v>0.19466033730326945</v>
      </c>
      <c r="H38" s="34">
        <f t="shared" si="15"/>
        <v>0.20402489555851064</v>
      </c>
      <c r="I38" s="34">
        <f t="shared" ref="I38:K38" si="16">I24/I$11</f>
        <v>0.17497230327600952</v>
      </c>
      <c r="K38" s="34">
        <f t="shared" si="16"/>
        <v>0.12876264078319741</v>
      </c>
    </row>
    <row r="39" spans="1:11">
      <c r="A39" s="28" t="s">
        <v>98</v>
      </c>
      <c r="B39" s="34">
        <f t="shared" si="10"/>
        <v>0.222433714666711</v>
      </c>
      <c r="C39" s="34">
        <f t="shared" si="10"/>
        <v>0.11118197881078788</v>
      </c>
      <c r="D39" s="34">
        <f t="shared" ref="D39:F39" si="17">D25/D$11</f>
        <v>0.21642691350718413</v>
      </c>
      <c r="F39" s="34">
        <f t="shared" si="17"/>
        <v>9.3173975543692972E-2</v>
      </c>
      <c r="G39" s="34">
        <f t="shared" ref="G39:H39" si="18">G25/G$11</f>
        <v>0.30363134916273504</v>
      </c>
      <c r="H39" s="34">
        <f t="shared" si="18"/>
        <v>0.40625874427848757</v>
      </c>
      <c r="I39" s="34">
        <f t="shared" ref="I39:K39" si="19">I25/I$11</f>
        <v>0.24432797093070013</v>
      </c>
      <c r="K39" s="34">
        <f t="shared" si="19"/>
        <v>0.22594982269060079</v>
      </c>
    </row>
    <row r="40" spans="1:11">
      <c r="A40" s="28" t="s">
        <v>69</v>
      </c>
      <c r="B40" s="34">
        <f>SUM(B24:B25)/B$11</f>
        <v>0.3270329690338028</v>
      </c>
      <c r="C40" s="34">
        <f t="shared" ref="C40:D40" si="20">SUM(C24:C25)/C$11</f>
        <v>0.21984041141601332</v>
      </c>
      <c r="D40" s="34">
        <f t="shared" si="20"/>
        <v>0.3212453345808442</v>
      </c>
      <c r="F40" s="34">
        <f t="shared" ref="F40:G40" si="21">SUM(F24:F25)/F$11</f>
        <v>0.22726557667315242</v>
      </c>
      <c r="G40" s="34">
        <f t="shared" si="21"/>
        <v>0.49829168646600452</v>
      </c>
      <c r="H40" s="34">
        <f t="shared" ref="H40:I40" si="22">SUM(H24:H25)/H$11</f>
        <v>0.61028363983699829</v>
      </c>
      <c r="I40" s="34">
        <f t="shared" si="22"/>
        <v>0.41930027420670968</v>
      </c>
      <c r="K40" s="34">
        <f t="shared" ref="K40" si="23">SUM(K24:K25)/K$11</f>
        <v>0.3547124634737982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A6C4-ACA0-45DC-BC57-7EB18A5B54DD}">
  <dimension ref="A1:D6"/>
  <sheetViews>
    <sheetView workbookViewId="0">
      <selection activeCell="D32" sqref="D32"/>
    </sheetView>
  </sheetViews>
  <sheetFormatPr defaultRowHeight="15"/>
  <cols>
    <col min="2" max="2" width="20" customWidth="1"/>
    <col min="3" max="3" width="21.42578125" customWidth="1"/>
    <col min="4" max="4" width="74.5703125" customWidth="1"/>
  </cols>
  <sheetData>
    <row r="1" spans="1:4">
      <c r="A1" t="s">
        <v>247</v>
      </c>
    </row>
    <row r="2" spans="1:4">
      <c r="B2" t="s">
        <v>240</v>
      </c>
    </row>
    <row r="3" spans="1:4">
      <c r="B3" s="44" t="s">
        <v>122</v>
      </c>
      <c r="C3" s="44" t="s">
        <v>235</v>
      </c>
    </row>
    <row r="4" spans="1:4">
      <c r="B4" t="b">
        <v>0</v>
      </c>
      <c r="C4" t="b">
        <v>0</v>
      </c>
      <c r="D4" t="s">
        <v>241</v>
      </c>
    </row>
    <row r="5" spans="1:4">
      <c r="B5" t="b">
        <v>1</v>
      </c>
      <c r="C5" t="b">
        <v>1</v>
      </c>
      <c r="D5" t="s">
        <v>242</v>
      </c>
    </row>
    <row r="6" spans="1:4">
      <c r="B6" t="b">
        <v>1</v>
      </c>
      <c r="C6" t="b">
        <v>0</v>
      </c>
      <c r="D6" t="s">
        <v>243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params_sim</vt:lpstr>
      <vt:lpstr>params_val</vt:lpstr>
      <vt:lpstr>GlobalParams</vt:lpstr>
      <vt:lpstr>returns</vt:lpstr>
      <vt:lpstr>SimsAnalysis</vt:lpstr>
      <vt:lpstr>targeVals_raw</vt:lpstr>
      <vt:lpstr>Note1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2021-09-15T00:37:12Z</dcterms:modified>
</cp:coreProperties>
</file>