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6C1CA964-FE87-434E-B447-DFA65C858A71}" xr6:coauthVersionLast="47" xr6:coauthVersionMax="47" xr10:uidLastSave="{00000000-0000-0000-0000-000000000000}"/>
  <bookViews>
    <workbookView xWindow="-120" yWindow="-120" windowWidth="29040" windowHeight="17640" tabRatio="723" activeTab="5" xr2:uid="{00000000-000D-0000-FFFF-FFFF00000000}"/>
  </bookViews>
  <sheets>
    <sheet name="actives_misc" sheetId="19" r:id="rId1"/>
    <sheet name="actives_sfty" sheetId="22" r:id="rId2"/>
    <sheet name="retirees_misc" sheetId="25" r:id="rId3"/>
    <sheet name="retirees_sfty" sheetId="28" r:id="rId4"/>
    <sheet name="actives_misc_raw" sheetId="1" r:id="rId5"/>
    <sheet name="actives_sfty_raw" sheetId="4" r:id="rId6"/>
    <sheet name="Retirees_misc_raw" sheetId="13" r:id="rId7"/>
    <sheet name="Retirees_sfty_raw" sheetId="16" r:id="rId8"/>
    <sheet name="terminated_misc_raw" sheetId="7" r:id="rId9"/>
    <sheet name="terminated_sfty_ra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9" l="1"/>
  <c r="H30" i="19"/>
  <c r="I30" i="19"/>
  <c r="J30" i="19"/>
  <c r="K30" i="19"/>
  <c r="L30" i="19"/>
  <c r="H31" i="19"/>
  <c r="I31" i="19"/>
  <c r="J31" i="19"/>
  <c r="K31" i="19"/>
  <c r="L31" i="19"/>
  <c r="H32" i="19"/>
  <c r="I32" i="19"/>
  <c r="J32" i="19"/>
  <c r="K32" i="19"/>
  <c r="L32" i="19"/>
  <c r="H33" i="19"/>
  <c r="I33" i="19"/>
  <c r="J33" i="19"/>
  <c r="K33" i="19"/>
  <c r="L33" i="19"/>
  <c r="H34" i="19"/>
  <c r="I34" i="19"/>
  <c r="J34" i="19"/>
  <c r="K34" i="19"/>
  <c r="L34" i="19"/>
  <c r="H35" i="19"/>
  <c r="I35" i="19"/>
  <c r="J35" i="19"/>
  <c r="K35" i="19"/>
  <c r="L35" i="19"/>
  <c r="H36" i="19"/>
  <c r="I36" i="19"/>
  <c r="J36" i="19"/>
  <c r="K36" i="19"/>
  <c r="L36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G31" i="19"/>
  <c r="G32" i="19"/>
  <c r="G33" i="19"/>
  <c r="G34" i="19"/>
  <c r="G35" i="19"/>
  <c r="G36" i="19"/>
  <c r="G37" i="19"/>
  <c r="G38" i="19"/>
  <c r="G39" i="19"/>
  <c r="G30" i="19"/>
  <c r="G51" i="28"/>
  <c r="G50" i="28"/>
  <c r="G52" i="25"/>
  <c r="H48" i="25"/>
  <c r="G51" i="25"/>
  <c r="G50" i="25"/>
  <c r="H48" i="28"/>
  <c r="I48" i="28"/>
  <c r="J48" i="28"/>
  <c r="K48" i="28"/>
  <c r="L48" i="28"/>
  <c r="G48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35" i="28"/>
  <c r="I48" i="25"/>
  <c r="J48" i="25"/>
  <c r="K48" i="25"/>
  <c r="L48" i="25"/>
  <c r="G48" i="25"/>
  <c r="H35" i="25"/>
  <c r="I35" i="25"/>
  <c r="J35" i="25"/>
  <c r="K35" i="25"/>
  <c r="L35" i="25"/>
  <c r="H36" i="25"/>
  <c r="I36" i="25"/>
  <c r="J36" i="25"/>
  <c r="K36" i="25"/>
  <c r="L36" i="25"/>
  <c r="H37" i="25"/>
  <c r="I37" i="25"/>
  <c r="J37" i="25"/>
  <c r="K37" i="25"/>
  <c r="L37" i="25"/>
  <c r="H38" i="25"/>
  <c r="I38" i="25"/>
  <c r="J38" i="25"/>
  <c r="K38" i="25"/>
  <c r="L38" i="25"/>
  <c r="H39" i="25"/>
  <c r="I39" i="25"/>
  <c r="J39" i="25"/>
  <c r="K39" i="25"/>
  <c r="L39" i="25"/>
  <c r="H40" i="25"/>
  <c r="I40" i="25"/>
  <c r="J40" i="25"/>
  <c r="K40" i="25"/>
  <c r="L40" i="25"/>
  <c r="H41" i="25"/>
  <c r="I41" i="25"/>
  <c r="J41" i="25"/>
  <c r="K41" i="25"/>
  <c r="L41" i="25"/>
  <c r="H42" i="25"/>
  <c r="I42" i="25"/>
  <c r="J42" i="25"/>
  <c r="K42" i="25"/>
  <c r="L42" i="25"/>
  <c r="H43" i="25"/>
  <c r="I43" i="25"/>
  <c r="J43" i="25"/>
  <c r="K43" i="25"/>
  <c r="L43" i="25"/>
  <c r="H44" i="25"/>
  <c r="I44" i="25"/>
  <c r="J44" i="25"/>
  <c r="K44" i="25"/>
  <c r="L44" i="25"/>
  <c r="H45" i="25"/>
  <c r="I45" i="25"/>
  <c r="J45" i="25"/>
  <c r="K45" i="25"/>
  <c r="L45" i="25"/>
  <c r="H46" i="25"/>
  <c r="I46" i="25"/>
  <c r="J46" i="25"/>
  <c r="K46" i="25"/>
  <c r="L46" i="25"/>
  <c r="H47" i="25"/>
  <c r="I47" i="25"/>
  <c r="J47" i="25"/>
  <c r="K47" i="25"/>
  <c r="L47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35" i="25"/>
</calcChain>
</file>

<file path=xl/sharedStrings.xml><?xml version="1.0" encoding="utf-8"?>
<sst xmlns="http://schemas.openxmlformats.org/spreadsheetml/2006/main" count="645" uniqueCount="154">
  <si>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</si>
  <si>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</si>
  <si>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</si>
  <si>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</si>
  <si>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</si>
  <si>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</si>
  <si>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</si>
  <si>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</si>
  <si>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</si>
  <si>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</si>
  <si>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</si>
  <si>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</si>
  <si>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</si>
  <si>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</si>
  <si>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</si>
  <si>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</si>
  <si>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</si>
  <si>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</si>
  <si>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</si>
  <si>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</si>
  <si>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</si>
  <si>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</si>
  <si>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</si>
  <si>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</si>
  <si>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</si>
  <si>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</si>
  <si>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</si>
  <si>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</si>
  <si>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</si>
  <si>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</si>
  <si>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</si>
  <si>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</si>
  <si>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</si>
  <si>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</si>
  <si>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</si>
  <si>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</si>
  <si>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</si>
  <si>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</si>
  <si>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</si>
  <si>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</si>
  <si>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</si>
  <si>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</si>
  <si>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</si>
  <si>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</si>
  <si>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</si>
  <si>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</si>
  <si>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</si>
  <si>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</si>
  <si>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</si>
  <si>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</si>
  <si>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</si>
  <si>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</si>
  <si>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</si>
  <si>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</si>
  <si>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</si>
  <si>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</si>
  <si>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sfty</t>
  </si>
  <si>
    <t>85-89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</si>
  <si>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</si>
  <si>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</si>
  <si>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</si>
  <si>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</si>
  <si>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</si>
  <si>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</si>
  <si>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</si>
  <si>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</si>
  <si>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</si>
  <si>
    <t>source  BART misc AV2019, ep74</t>
  </si>
  <si>
    <r>
      <rPr>
        <b/>
        <sz val="9"/>
        <rFont val="Tahoma"/>
        <family val="2"/>
      </rPr>
      <t>Distribution of Active Members by Age and Service</t>
    </r>
  </si>
  <si>
    <r>
      <rPr>
        <b/>
        <sz val="9"/>
        <rFont val="Tahoma"/>
        <family val="2"/>
      </rPr>
      <t>Years of Service at Valuation Date</t>
    </r>
  </si>
  <si>
    <r>
      <rPr>
        <b/>
        <sz val="9"/>
        <rFont val="Tahoma"/>
        <family val="2"/>
      </rPr>
      <t xml:space="preserve">Attained
</t>
    </r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</si>
  <si>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0-4</t>
    </r>
  </si>
  <si>
    <r>
      <rPr>
        <b/>
        <sz val="9"/>
        <rFont val="Tahoma"/>
        <family val="2"/>
      </rPr>
      <t>5-9</t>
    </r>
  </si>
  <si>
    <r>
      <rPr>
        <b/>
        <sz val="9"/>
        <rFont val="Tahoma"/>
        <family val="2"/>
      </rPr>
      <t>10-14</t>
    </r>
  </si>
  <si>
    <r>
      <rPr>
        <b/>
        <sz val="9"/>
        <rFont val="Tahoma"/>
        <family val="2"/>
      </rPr>
      <t>15-19</t>
    </r>
  </si>
  <si>
    <r>
      <rPr>
        <b/>
        <sz val="9"/>
        <rFont val="Tahoma"/>
        <family val="2"/>
      </rPr>
      <t>20-24</t>
    </r>
  </si>
  <si>
    <r>
      <rPr>
        <b/>
        <sz val="9"/>
        <rFont val="Tahoma"/>
        <family val="2"/>
      </rPr>
      <t>25+</t>
    </r>
  </si>
  <si>
    <r>
      <rPr>
        <b/>
        <sz val="9"/>
        <rFont val="Tahoma"/>
        <family val="2"/>
      </rPr>
      <t>Total</t>
    </r>
  </si>
  <si>
    <r>
      <rPr>
        <sz val="9"/>
        <rFont val="Tahoma"/>
        <family val="2"/>
      </rPr>
      <t>15-24</t>
    </r>
  </si>
  <si>
    <r>
      <rPr>
        <sz val="9"/>
        <rFont val="Tahoma"/>
        <family val="2"/>
      </rPr>
      <t>25-29</t>
    </r>
  </si>
  <si>
    <r>
      <rPr>
        <sz val="9"/>
        <rFont val="Tahoma"/>
        <family val="2"/>
      </rPr>
      <t>30-34</t>
    </r>
  </si>
  <si>
    <r>
      <rPr>
        <sz val="9"/>
        <rFont val="Tahoma"/>
        <family val="2"/>
      </rPr>
      <t>35-39</t>
    </r>
  </si>
  <si>
    <r>
      <rPr>
        <sz val="9"/>
        <rFont val="Tahoma"/>
        <family val="2"/>
      </rPr>
      <t>40-44</t>
    </r>
  </si>
  <si>
    <r>
      <rPr>
        <sz val="9"/>
        <rFont val="Tahoma"/>
        <family val="2"/>
      </rPr>
      <t>45-49</t>
    </r>
  </si>
  <si>
    <r>
      <rPr>
        <sz val="9"/>
        <rFont val="Tahoma"/>
        <family val="2"/>
      </rPr>
      <t>50-54</t>
    </r>
  </si>
  <si>
    <r>
      <rPr>
        <sz val="9"/>
        <rFont val="Tahoma"/>
        <family val="2"/>
      </rPr>
      <t>55-59</t>
    </r>
  </si>
  <si>
    <r>
      <rPr>
        <sz val="9"/>
        <rFont val="Tahoma"/>
        <family val="2"/>
      </rPr>
      <t>60-64</t>
    </r>
  </si>
  <si>
    <r>
      <rPr>
        <sz val="9"/>
        <rFont val="Tahoma"/>
        <family val="2"/>
      </rPr>
      <t>65 and Over</t>
    </r>
  </si>
  <si>
    <r>
      <rPr>
        <b/>
        <sz val="9"/>
        <rFont val="Tahoma"/>
        <family val="2"/>
      </rPr>
      <t>All Ages</t>
    </r>
  </si>
  <si>
    <r>
      <rPr>
        <b/>
        <sz val="9"/>
        <rFont val="Tahoma"/>
        <family val="2"/>
      </rPr>
      <t>Distribution of Average Annual Salaries by Age and Service</t>
    </r>
  </si>
  <si>
    <r>
      <rPr>
        <b/>
        <sz val="9"/>
        <rFont val="Tahoma"/>
        <family val="2"/>
      </rPr>
      <t>Attained</t>
    </r>
  </si>
  <si>
    <r>
      <rPr>
        <b/>
        <sz val="9"/>
        <rFont val="Tahoma"/>
        <family val="2"/>
      </rPr>
      <t>Average</t>
    </r>
  </si>
  <si>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</si>
  <si>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Salary</t>
    </r>
  </si>
  <si>
    <r>
      <rPr>
        <b/>
        <sz val="16"/>
        <rFont val="Arial"/>
        <family val="2"/>
      </rPr>
      <t>Transferred and Terminated Members</t>
    </r>
  </si>
  <si>
    <r>
      <rPr>
        <b/>
        <sz val="9"/>
        <rFont val="Tahoma"/>
        <family val="2"/>
      </rPr>
      <t>Distribution of Transfers to Other CalPERS Plans by Age, Service, and average Salary</t>
    </r>
  </si>
  <si>
    <r>
      <rPr>
        <b/>
        <sz val="9"/>
        <rFont val="Tahoma"/>
        <family val="2"/>
      </rPr>
      <t xml:space="preserve">Average
</t>
    </r>
    <r>
      <rPr>
        <b/>
        <sz val="9"/>
        <rFont val="Tahoma"/>
        <family val="2"/>
      </rPr>
      <t>Salary</t>
    </r>
  </si>
  <si>
    <r>
      <rPr>
        <b/>
        <sz val="9"/>
        <rFont val="Tahoma"/>
        <family val="2"/>
      </rPr>
      <t>Distribution of Terminated Participants with Funds on Deposit by Age, Service, and average Salary</t>
    </r>
  </si>
  <si>
    <t>source  BART misc AV2019, ep75</t>
  </si>
  <si>
    <t>source  BART misc AV2019, ep76</t>
  </si>
  <si>
    <r>
      <rPr>
        <b/>
        <sz val="9"/>
        <rFont val="Tahoma"/>
        <family val="2"/>
      </rPr>
      <t>Distribution of Retirees and Beneficiaries by Age and Retirement Type*</t>
    </r>
  </si>
  <si>
    <r>
      <rPr>
        <b/>
        <sz val="9"/>
        <rFont val="Tahoma"/>
        <family val="2"/>
      </rPr>
      <t xml:space="preserve">Service
</t>
    </r>
    <r>
      <rPr>
        <b/>
        <sz val="9"/>
        <rFont val="Tahoma"/>
        <family val="2"/>
      </rPr>
      <t>Retirement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</si>
  <si>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</si>
  <si>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</si>
  <si>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</si>
  <si>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</si>
  <si>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Death
</t>
    </r>
    <r>
      <rPr>
        <b/>
        <sz val="9"/>
        <rFont val="Tahoma"/>
        <family val="2"/>
      </rPr>
      <t xml:space="preserve">After
</t>
    </r>
    <r>
      <rPr>
        <b/>
        <sz val="9"/>
        <rFont val="Tahoma"/>
        <family val="2"/>
      </rPr>
      <t>Retirement</t>
    </r>
  </si>
  <si>
    <r>
      <rPr>
        <sz val="9"/>
        <rFont val="Tahoma"/>
        <family val="2"/>
      </rPr>
      <t>Under 30</t>
    </r>
  </si>
  <si>
    <r>
      <rPr>
        <sz val="9"/>
        <rFont val="Tahoma"/>
        <family val="2"/>
      </rPr>
      <t>65-69</t>
    </r>
  </si>
  <si>
    <r>
      <rPr>
        <sz val="9"/>
        <rFont val="Tahoma"/>
        <family val="2"/>
      </rPr>
      <t>70-74</t>
    </r>
  </si>
  <si>
    <r>
      <rPr>
        <sz val="9"/>
        <rFont val="Tahoma"/>
        <family val="2"/>
      </rPr>
      <t>75-79</t>
    </r>
  </si>
  <si>
    <r>
      <rPr>
        <sz val="9"/>
        <rFont val="Tahoma"/>
        <family val="2"/>
      </rPr>
      <t>80-84</t>
    </r>
  </si>
  <si>
    <r>
      <rPr>
        <sz val="9"/>
        <rFont val="Tahoma"/>
        <family val="2"/>
      </rPr>
      <t>85 and Over</t>
    </r>
  </si>
  <si>
    <r>
      <rPr>
        <b/>
        <sz val="9"/>
        <rFont val="Tahoma"/>
        <family val="2"/>
      </rPr>
      <t xml:space="preserve">Distribution of Average Annual Disbursements to Retirees and Beneficiaries by Age and Retirement </t>
    </r>
  </si>
  <si>
    <r>
      <rPr>
        <b/>
        <sz val="9"/>
        <rFont val="Tahoma"/>
        <family val="2"/>
      </rPr>
      <t>Type*</t>
    </r>
  </si>
  <si>
    <r>
      <rPr>
        <b/>
        <sz val="9"/>
        <rFont val="Tahoma"/>
        <family val="2"/>
      </rPr>
      <t xml:space="preserve">Service </t>
    </r>
    <r>
      <rPr>
        <b/>
        <sz val="9"/>
        <rFont val="Tahoma"/>
        <family val="2"/>
      </rPr>
      <t>Retirement</t>
    </r>
  </si>
  <si>
    <t>source  BART safety AV2019, ep73</t>
  </si>
  <si>
    <t>source  BART safety AV2019, ep74</t>
  </si>
  <si>
    <t>source  BART safety AV2019, ep75</t>
  </si>
  <si>
    <r>
      <rPr>
        <b/>
        <sz val="15.5"/>
        <rFont val="Arial"/>
        <family val="2"/>
      </rPr>
      <t>Active Members</t>
    </r>
  </si>
  <si>
    <r>
      <rPr>
        <sz val="9"/>
        <rFont val="Tahoma"/>
        <family val="2"/>
      </rPr>
      <t xml:space="preserve">Counts of members included in the valuation are counts of the records processed by the valuation. Multiple records </t>
    </r>
  </si>
  <si>
    <r>
      <rPr>
        <sz val="9"/>
        <rFont val="Tahoma"/>
        <family val="2"/>
      </rPr>
      <t xml:space="preserve">may exist for those who have service in more than one valuation group. This does not result in double counting of </t>
    </r>
  </si>
  <si>
    <r>
      <rPr>
        <sz val="9"/>
        <rFont val="Tahoma"/>
        <family val="2"/>
      </rPr>
      <t>liabilities.</t>
    </r>
  </si>
  <si>
    <r>
      <rPr>
        <b/>
        <sz val="15.5"/>
        <rFont val="Arial"/>
        <family val="2"/>
      </rPr>
      <t>Retired Members and Beneficiaries</t>
    </r>
  </si>
  <si>
    <t>misc</t>
  </si>
  <si>
    <t>benefit</t>
  </si>
  <si>
    <t>sum</t>
  </si>
  <si>
    <r>
      <rPr>
        <b/>
        <sz val="8.5"/>
        <rFont val="Tahoma"/>
        <family val="2"/>
      </rPr>
      <t>Distribution of Retirees and Beneficiaries by Age and Retirement Type*</t>
    </r>
  </si>
  <si>
    <r>
      <rPr>
        <b/>
        <sz val="8.5"/>
        <rFont val="Tahoma"/>
        <family val="2"/>
      </rPr>
      <t xml:space="preserve">Attained
</t>
    </r>
    <r>
      <rPr>
        <b/>
        <sz val="8.5"/>
        <rFont val="Tahoma"/>
        <family val="2"/>
      </rPr>
      <t>Age</t>
    </r>
  </si>
  <si>
    <r>
      <rPr>
        <b/>
        <sz val="8.5"/>
        <rFont val="Tahoma"/>
        <family val="2"/>
      </rPr>
      <t xml:space="preserve">Service
</t>
    </r>
    <r>
      <rPr>
        <b/>
        <sz val="8.5"/>
        <rFont val="Tahoma"/>
        <family val="2"/>
      </rPr>
      <t>Retirement</t>
    </r>
  </si>
  <si>
    <r>
      <rPr>
        <b/>
        <sz val="8.5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8.5"/>
        <rFont val="Tahoma"/>
        <family val="2"/>
      </rPr>
      <t xml:space="preserve">Industrial
</t>
    </r>
    <r>
      <rPr>
        <b/>
        <sz val="8.5"/>
        <rFont val="Tahoma"/>
        <family val="2"/>
      </rPr>
      <t>Disability</t>
    </r>
  </si>
  <si>
    <r>
      <rPr>
        <b/>
        <sz val="8.5"/>
        <rFont val="Tahoma"/>
        <family val="2"/>
      </rPr>
      <t xml:space="preserve">Industrial
</t>
    </r>
    <r>
      <rPr>
        <b/>
        <sz val="8.5"/>
        <rFont val="Tahoma"/>
        <family val="2"/>
      </rPr>
      <t>Disability</t>
    </r>
  </si>
  <si>
    <r>
      <rPr>
        <b/>
        <sz val="8.5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8.5"/>
        <rFont val="Tahoma"/>
        <family val="2"/>
      </rPr>
      <t xml:space="preserve">Industrial
</t>
    </r>
    <r>
      <rPr>
        <b/>
        <sz val="8.5"/>
        <rFont val="Tahoma"/>
        <family val="2"/>
      </rPr>
      <t>Death</t>
    </r>
  </si>
  <si>
    <r>
      <rPr>
        <b/>
        <sz val="8.5"/>
        <rFont val="Tahoma"/>
        <family val="2"/>
      </rPr>
      <t xml:space="preserve">Industrial
</t>
    </r>
    <r>
      <rPr>
        <b/>
        <sz val="8.5"/>
        <rFont val="Tahoma"/>
        <family val="2"/>
      </rPr>
      <t>Death</t>
    </r>
  </si>
  <si>
    <r>
      <rPr>
        <b/>
        <sz val="8.5"/>
        <rFont val="Tahoma"/>
        <family val="2"/>
      </rPr>
      <t xml:space="preserve">Death
</t>
    </r>
    <r>
      <rPr>
        <b/>
        <sz val="8.5"/>
        <rFont val="Tahoma"/>
        <family val="2"/>
      </rPr>
      <t xml:space="preserve">After
</t>
    </r>
    <r>
      <rPr>
        <b/>
        <sz val="8.5"/>
        <rFont val="Tahoma"/>
        <family val="2"/>
      </rPr>
      <t>Retirement</t>
    </r>
  </si>
  <si>
    <r>
      <rPr>
        <b/>
        <sz val="8.5"/>
        <rFont val="Tahoma"/>
        <family val="2"/>
      </rPr>
      <t>Total</t>
    </r>
  </si>
  <si>
    <r>
      <rPr>
        <b/>
        <sz val="8.5"/>
        <rFont val="Tahoma"/>
        <family val="2"/>
      </rPr>
      <t>Under 30</t>
    </r>
  </si>
  <si>
    <r>
      <rPr>
        <b/>
        <sz val="8.5"/>
        <rFont val="Tahoma"/>
        <family val="2"/>
      </rPr>
      <t>30-34</t>
    </r>
  </si>
  <si>
    <r>
      <rPr>
        <b/>
        <sz val="8.5"/>
        <rFont val="Tahoma"/>
        <family val="2"/>
      </rPr>
      <t>35-39</t>
    </r>
  </si>
  <si>
    <r>
      <rPr>
        <b/>
        <sz val="8.5"/>
        <rFont val="Tahoma"/>
        <family val="2"/>
      </rPr>
      <t>40-44</t>
    </r>
  </si>
  <si>
    <r>
      <rPr>
        <b/>
        <sz val="8.5"/>
        <rFont val="Tahoma"/>
        <family val="2"/>
      </rPr>
      <t>45-49</t>
    </r>
  </si>
  <si>
    <r>
      <rPr>
        <b/>
        <sz val="8.5"/>
        <rFont val="Tahoma"/>
        <family val="2"/>
      </rPr>
      <t>50-54</t>
    </r>
  </si>
  <si>
    <r>
      <rPr>
        <b/>
        <sz val="8.5"/>
        <rFont val="Tahoma"/>
        <family val="2"/>
      </rPr>
      <t>55-59</t>
    </r>
  </si>
  <si>
    <r>
      <rPr>
        <b/>
        <sz val="8.5"/>
        <rFont val="Tahoma"/>
        <family val="2"/>
      </rPr>
      <t>60-64</t>
    </r>
  </si>
  <si>
    <r>
      <rPr>
        <b/>
        <sz val="8.5"/>
        <rFont val="Tahoma"/>
        <family val="2"/>
      </rPr>
      <t>65-69</t>
    </r>
  </si>
  <si>
    <r>
      <rPr>
        <b/>
        <sz val="8.5"/>
        <rFont val="Tahoma"/>
        <family val="2"/>
      </rPr>
      <t>70-74</t>
    </r>
  </si>
  <si>
    <r>
      <rPr>
        <b/>
        <sz val="8.5"/>
        <rFont val="Tahoma"/>
        <family val="2"/>
      </rPr>
      <t>75-79</t>
    </r>
  </si>
  <si>
    <r>
      <rPr>
        <b/>
        <sz val="8.5"/>
        <rFont val="Tahoma"/>
        <family val="2"/>
      </rPr>
      <t>80-84</t>
    </r>
  </si>
  <si>
    <r>
      <rPr>
        <b/>
        <sz val="8.5"/>
        <rFont val="Tahoma"/>
        <family val="2"/>
      </rPr>
      <t>85 and Over</t>
    </r>
  </si>
  <si>
    <r>
      <rPr>
        <b/>
        <sz val="8.5"/>
        <rFont val="Tahoma"/>
        <family val="2"/>
      </rPr>
      <t>All Ages</t>
    </r>
  </si>
  <si>
    <r>
      <rPr>
        <b/>
        <sz val="8.5"/>
        <rFont val="Tahoma"/>
        <family val="2"/>
      </rPr>
      <t xml:space="preserve">Distribution of Average Annual Disbursements to Retirees and Beneficiaries by Age and Retirement </t>
    </r>
  </si>
  <si>
    <r>
      <rPr>
        <b/>
        <sz val="8.5"/>
        <rFont val="Tahoma"/>
        <family val="2"/>
      </rPr>
      <t>Type*</t>
    </r>
  </si>
  <si>
    <r>
      <rPr>
        <b/>
        <sz val="8.5"/>
        <rFont val="Tahoma"/>
        <family val="2"/>
      </rPr>
      <t xml:space="preserve">Service </t>
    </r>
    <r>
      <rPr>
        <b/>
        <sz val="8.5"/>
        <rFont val="Tahoma"/>
        <family val="2"/>
      </rPr>
      <t>Retirement</t>
    </r>
  </si>
  <si>
    <r>
      <rPr>
        <b/>
        <sz val="8.5"/>
        <rFont val="Tahoma"/>
        <family val="2"/>
      </rPr>
      <t>Average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</si>
</sst>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&quot;$&quot;#,##0;&quot;$&quot;\-#,##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6"/>
      <name val="Arial"/>
      <family val="2"/>
    </font>
    <font>
      <sz val="10"/>
      <name val="Tahoma"/>
      <family val="2"/>
    </font>
    <font>
      <b/>
      <sz val="15.5"/>
      <name val="Arial"/>
      <family val="2"/>
    </font>
    <font>
      <b/>
      <sz val="11"/>
      <color theme="1"/>
      <name val="Calibri"/>
      <family val="2"/>
      <scheme val="minor"/>
    </font>
    <font>
      <b/>
      <sz val="8.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7" fillId="3" borderId="0" xfId="0" quotePrefix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right" vertical="center" wrapText="1" indent="2"/>
    </xf>
    <xf numFmtId="1" fontId="9" fillId="5" borderId="0" xfId="0" applyNumberFormat="1" applyFont="1" applyFill="1" applyAlignment="1">
      <alignment horizontal="right" vertical="center" wrapText="1" indent="2"/>
    </xf>
    <xf numFmtId="3" fontId="5" fillId="0" borderId="1" xfId="0" applyNumberFormat="1" applyFont="1" applyBorder="1" applyAlignment="1">
      <alignment vertical="top" shrinkToFit="1"/>
    </xf>
    <xf numFmtId="3" fontId="5" fillId="0" borderId="3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1" fontId="5" fillId="4" borderId="0" xfId="0" applyNumberFormat="1" applyFont="1" applyFill="1" applyBorder="1" applyAlignment="1">
      <alignment horizontal="right" vertical="top" shrinkToFit="1"/>
    </xf>
    <xf numFmtId="1" fontId="5" fillId="4" borderId="0" xfId="0" applyNumberFormat="1" applyFont="1" applyFill="1" applyBorder="1" applyAlignment="1">
      <alignment vertical="top" shrinkToFit="1"/>
    </xf>
    <xf numFmtId="3" fontId="5" fillId="4" borderId="0" xfId="0" applyNumberFormat="1" applyFont="1" applyFill="1" applyBorder="1" applyAlignment="1">
      <alignment horizontal="right" vertical="top" shrinkToFit="1"/>
    </xf>
    <xf numFmtId="3" fontId="5" fillId="4" borderId="0" xfId="0" applyNumberFormat="1" applyFont="1" applyFill="1" applyBorder="1" applyAlignment="1">
      <alignment vertical="top" shrinkToFi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0" fontId="6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right" wrapText="1" indent="3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left" wrapText="1" indent="2"/>
    </xf>
    <xf numFmtId="0" fontId="14" fillId="0" borderId="6" xfId="0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5"/>
    </xf>
    <xf numFmtId="1" fontId="14" fillId="0" borderId="6" xfId="0" applyNumberFormat="1" applyFont="1" applyBorder="1" applyAlignment="1">
      <alignment horizontal="right" vertical="center" wrapText="1" indent="4"/>
    </xf>
    <xf numFmtId="1" fontId="14" fillId="0" borderId="6" xfId="0" applyNumberFormat="1" applyFont="1" applyBorder="1" applyAlignment="1">
      <alignment horizontal="left" vertical="center" wrapText="1" indent="4"/>
    </xf>
    <xf numFmtId="0" fontId="14" fillId="0" borderId="0" xfId="0" applyFont="1" applyAlignment="1">
      <alignment horizontal="right" vertical="center" wrapText="1" indent="3"/>
    </xf>
    <xf numFmtId="1" fontId="14" fillId="0" borderId="0" xfId="0" applyNumberFormat="1" applyFont="1" applyAlignment="1">
      <alignment horizontal="right" vertical="center" wrapText="1" indent="3"/>
    </xf>
    <xf numFmtId="1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5"/>
    </xf>
    <xf numFmtId="1" fontId="14" fillId="0" borderId="0" xfId="0" applyNumberFormat="1" applyFont="1" applyAlignment="1">
      <alignment horizontal="right" vertical="center" wrapText="1" indent="4"/>
    </xf>
    <xf numFmtId="1" fontId="14" fillId="0" borderId="0" xfId="0" applyNumberFormat="1" applyFont="1" applyAlignment="1">
      <alignment horizontal="left" vertical="center" wrapText="1" indent="4"/>
    </xf>
    <xf numFmtId="0" fontId="14" fillId="0" borderId="7" xfId="0" applyFont="1" applyBorder="1" applyAlignment="1">
      <alignment horizontal="right" vertical="center" wrapText="1" indent="1"/>
    </xf>
    <xf numFmtId="1" fontId="14" fillId="0" borderId="7" xfId="0" applyNumberFormat="1" applyFont="1" applyBorder="1" applyAlignment="1">
      <alignment horizontal="right" vertical="center" wrapText="1" indent="3"/>
    </xf>
    <xf numFmtId="1" fontId="14" fillId="0" borderId="7" xfId="0" applyNumberFormat="1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4"/>
    </xf>
    <xf numFmtId="1" fontId="14" fillId="0" borderId="7" xfId="0" applyNumberFormat="1" applyFont="1" applyBorder="1" applyAlignment="1">
      <alignment horizontal="left" vertical="center" wrapText="1" indent="4"/>
    </xf>
    <xf numFmtId="0" fontId="13" fillId="0" borderId="5" xfId="0" applyFont="1" applyBorder="1" applyAlignment="1">
      <alignment horizontal="right" vertical="center" wrapText="1" indent="2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3"/>
    </xf>
    <xf numFmtId="1" fontId="13" fillId="0" borderId="5" xfId="0" applyNumberFormat="1" applyFont="1" applyBorder="1" applyAlignment="1">
      <alignment horizontal="left" vertical="center" wrapText="1" indent="3"/>
    </xf>
    <xf numFmtId="3" fontId="13" fillId="0" borderId="5" xfId="0" applyNumberFormat="1" applyFont="1" applyBorder="1" applyAlignment="1">
      <alignment horizontal="right" vertical="center" wrapText="1" indent="3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3" fillId="0" borderId="6" xfId="0" applyFont="1" applyBorder="1" applyAlignment="1">
      <alignment horizontal="right" vertical="center" wrapText="1" indent="2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3"/>
    </xf>
    <xf numFmtId="165" fontId="14" fillId="0" borderId="6" xfId="0" applyNumberFormat="1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right" vertical="center" wrapText="1" indent="4"/>
    </xf>
    <xf numFmtId="3" fontId="14" fillId="0" borderId="0" xfId="0" applyNumberFormat="1" applyFont="1" applyAlignment="1">
      <alignment horizontal="right" vertical="center" wrapText="1" indent="2"/>
    </xf>
    <xf numFmtId="3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 wrapText="1" indent="3"/>
    </xf>
    <xf numFmtId="3" fontId="14" fillId="0" borderId="0" xfId="0" applyNumberFormat="1" applyFont="1" applyAlignment="1">
      <alignment horizontal="left" vertical="center" wrapText="1" indent="2"/>
    </xf>
    <xf numFmtId="3" fontId="14" fillId="0" borderId="7" xfId="0" applyNumberFormat="1" applyFont="1" applyBorder="1" applyAlignment="1">
      <alignment horizontal="right" vertical="center" wrapText="1" indent="2"/>
    </xf>
    <xf numFmtId="3" fontId="14" fillId="0" borderId="7" xfId="0" applyNumberFormat="1" applyFont="1" applyBorder="1" applyAlignment="1">
      <alignment horizontal="center" vertical="center" wrapText="1"/>
    </xf>
    <xf numFmtId="3" fontId="14" fillId="0" borderId="7" xfId="0" applyNumberFormat="1" applyFont="1" applyBorder="1" applyAlignment="1">
      <alignment horizontal="left" vertical="center" wrapText="1" indent="2"/>
    </xf>
    <xf numFmtId="165" fontId="13" fillId="0" borderId="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3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right" wrapText="1" indent="2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2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2"/>
    </xf>
    <xf numFmtId="0" fontId="14" fillId="0" borderId="7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wrapText="1" inden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3" fillId="0" borderId="5" xfId="0" applyNumberFormat="1" applyFont="1" applyBorder="1" applyAlignment="1">
      <alignment horizontal="right" vertical="center" wrapText="1" indent="4"/>
    </xf>
    <xf numFmtId="0" fontId="4" fillId="0" borderId="0" xfId="0" applyFont="1" applyFill="1" applyBorder="1" applyAlignment="1">
      <alignment horizontal="left" vertical="top" wrapText="1"/>
    </xf>
    <xf numFmtId="0" fontId="18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wrapText="1"/>
    </xf>
    <xf numFmtId="0" fontId="13" fillId="0" borderId="7" xfId="0" applyFont="1" applyBorder="1" applyAlignment="1">
      <alignment horizontal="left" vertical="center" wrapText="1" indent="2"/>
    </xf>
    <xf numFmtId="0" fontId="13" fillId="0" borderId="7" xfId="0" applyFont="1" applyBorder="1" applyAlignment="1">
      <alignment horizontal="left" vertical="center" wrapText="1" indent="3"/>
    </xf>
    <xf numFmtId="165" fontId="14" fillId="0" borderId="6" xfId="0" applyNumberFormat="1" applyFont="1" applyBorder="1" applyAlignment="1">
      <alignment horizontal="left" vertical="center" wrapText="1" indent="4"/>
    </xf>
    <xf numFmtId="165" fontId="14" fillId="0" borderId="6" xfId="0" applyNumberFormat="1" applyFont="1" applyBorder="1" applyAlignment="1">
      <alignment horizontal="right" vertical="center" wrapText="1" indent="2"/>
    </xf>
    <xf numFmtId="165" fontId="13" fillId="0" borderId="5" xfId="0" applyNumberFormat="1" applyFont="1" applyBorder="1" applyAlignment="1">
      <alignment horizontal="right" vertical="center" wrapText="1" indent="2"/>
    </xf>
    <xf numFmtId="0" fontId="13" fillId="0" borderId="7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wrapText="1" indent="1"/>
    </xf>
    <xf numFmtId="0" fontId="13" fillId="0" borderId="5" xfId="0" applyFont="1" applyBorder="1" applyAlignment="1">
      <alignment horizontal="right" wrapText="1" indent="4"/>
    </xf>
    <xf numFmtId="0" fontId="14" fillId="0" borderId="6" xfId="0" applyFont="1" applyBorder="1" applyAlignment="1">
      <alignment horizontal="right" vertical="center" wrapText="1" indent="4"/>
    </xf>
    <xf numFmtId="0" fontId="14" fillId="0" borderId="0" xfId="0" applyFont="1" applyAlignment="1">
      <alignment horizontal="right" vertical="center" wrapText="1" indent="4"/>
    </xf>
    <xf numFmtId="1" fontId="14" fillId="0" borderId="7" xfId="0" applyNumberFormat="1" applyFont="1" applyBorder="1" applyAlignment="1">
      <alignment horizontal="right" vertical="center" wrapText="1" indent="5"/>
    </xf>
    <xf numFmtId="1" fontId="13" fillId="0" borderId="5" xfId="0" applyNumberFormat="1" applyFont="1" applyBorder="1" applyAlignment="1">
      <alignment horizontal="right" vertical="center" wrapText="1" indent="5"/>
    </xf>
    <xf numFmtId="0" fontId="13" fillId="0" borderId="7" xfId="0" applyFont="1" applyBorder="1" applyAlignment="1">
      <alignment horizontal="right" vertical="center" wrapText="1" indent="4"/>
    </xf>
    <xf numFmtId="0" fontId="13" fillId="0" borderId="7" xfId="0" applyFont="1" applyBorder="1" applyAlignment="1">
      <alignment horizontal="left" vertical="center" wrapText="1" indent="1"/>
    </xf>
    <xf numFmtId="165" fontId="14" fillId="0" borderId="6" xfId="0" applyNumberFormat="1" applyFont="1" applyBorder="1" applyAlignment="1">
      <alignment horizontal="right" vertical="center" wrapText="1" indent="5"/>
    </xf>
    <xf numFmtId="3" fontId="14" fillId="0" borderId="0" xfId="0" applyNumberFormat="1" applyFont="1" applyAlignment="1">
      <alignment horizontal="right" vertical="center" wrapText="1" indent="4"/>
    </xf>
    <xf numFmtId="3" fontId="14" fillId="0" borderId="0" xfId="0" applyNumberFormat="1" applyFont="1" applyAlignment="1">
      <alignment horizontal="left" vertical="center" wrapText="1" indent="1"/>
    </xf>
    <xf numFmtId="0" fontId="19" fillId="0" borderId="0" xfId="0" applyFont="1" applyAlignment="1">
      <alignment horizontal="left" vertical="top"/>
    </xf>
    <xf numFmtId="0" fontId="19" fillId="0" borderId="7" xfId="0" applyFont="1" applyBorder="1" applyAlignment="1">
      <alignment horizont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19" fillId="0" borderId="6" xfId="0" applyNumberFormat="1" applyFont="1" applyBorder="1" applyAlignment="1">
      <alignment horizontal="center" vertical="center" wrapText="1"/>
    </xf>
    <xf numFmtId="1" fontId="19" fillId="0" borderId="6" xfId="0" applyNumberFormat="1" applyFont="1" applyBorder="1" applyAlignment="1">
      <alignment horizontal="right" vertical="center" wrapText="1" indent="3"/>
    </xf>
    <xf numFmtId="0" fontId="19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right" vertical="center" wrapText="1" indent="3"/>
    </xf>
    <xf numFmtId="1" fontId="19" fillId="0" borderId="7" xfId="0" applyNumberFormat="1" applyFont="1" applyBorder="1" applyAlignment="1">
      <alignment horizontal="center" vertical="center" wrapText="1"/>
    </xf>
    <xf numFmtId="1" fontId="19" fillId="0" borderId="7" xfId="0" applyNumberFormat="1" applyFont="1" applyBorder="1" applyAlignment="1">
      <alignment horizontal="right" vertical="center" wrapText="1" indent="3"/>
    </xf>
    <xf numFmtId="0" fontId="19" fillId="0" borderId="5" xfId="0" applyFont="1" applyBorder="1" applyAlignment="1">
      <alignment horizontal="center" vertical="center" wrapText="1"/>
    </xf>
    <xf numFmtId="1" fontId="19" fillId="0" borderId="5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wrapText="1" indent="1"/>
    </xf>
    <xf numFmtId="165" fontId="19" fillId="0" borderId="6" xfId="0" applyNumberFormat="1" applyFont="1" applyBorder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19" fillId="0" borderId="7" xfId="0" applyNumberFormat="1" applyFont="1" applyBorder="1" applyAlignment="1">
      <alignment horizontal="center" vertical="center" wrapText="1"/>
    </xf>
    <xf numFmtId="165" fontId="19" fillId="0" borderId="5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0</xdr:rowOff>
    </xdr:from>
    <xdr:to>
      <xdr:col>24</xdr:col>
      <xdr:colOff>429506</xdr:colOff>
      <xdr:row>40</xdr:row>
      <xdr:rowOff>86848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97BE1-F1EC-4E15-838F-E1836851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0"/>
          <a:ext cx="6315956" cy="79354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2</xdr:row>
      <xdr:rowOff>38100</xdr:rowOff>
    </xdr:from>
    <xdr:to>
      <xdr:col>24</xdr:col>
      <xdr:colOff>353306</xdr:colOff>
      <xdr:row>39</xdr:row>
      <xdr:rowOff>134410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4B70E-3429-41D0-A713-2D08A356B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419100"/>
          <a:ext cx="6315956" cy="7592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57150</xdr:rowOff>
    </xdr:from>
    <xdr:to>
      <xdr:col>24</xdr:col>
      <xdr:colOff>48517</xdr:colOff>
      <xdr:row>38</xdr:row>
      <xdr:rowOff>162969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A131D-4FAB-4FDF-A33F-9BA944B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47650"/>
          <a:ext cx="6392167" cy="7382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5</xdr:row>
      <xdr:rowOff>76200</xdr:rowOff>
    </xdr:from>
    <xdr:to>
      <xdr:col>22</xdr:col>
      <xdr:colOff>542925</xdr:colOff>
      <xdr:row>46</xdr:row>
      <xdr:rowOff>20719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D59DB-AFB0-4AE9-9B2B-ED4207EC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1028700"/>
          <a:ext cx="6181725" cy="8174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19051</xdr:colOff>
      <xdr:row>3</xdr:row>
      <xdr:rowOff>0</xdr:rowOff>
    </xdr:from>
    <xdr:to>
      <xdr:col>21</xdr:col>
      <xdr:colOff>604941</xdr:colOff>
      <xdr:row>37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6E069A-FC6D-4DA7-A10D-0123A508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571500"/>
          <a:ext cx="5462690" cy="6915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1</xdr:row>
      <xdr:rowOff>133350</xdr:rowOff>
    </xdr:from>
    <xdr:to>
      <xdr:col>21</xdr:col>
      <xdr:colOff>372370</xdr:colOff>
      <xdr:row>38</xdr:row>
      <xdr:rowOff>163051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9C2FA-A1CA-4609-ADE7-11D420BF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323850"/>
          <a:ext cx="6411220" cy="8068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6</xdr:row>
      <xdr:rowOff>152400</xdr:rowOff>
    </xdr:from>
    <xdr:to>
      <xdr:col>19</xdr:col>
      <xdr:colOff>353306</xdr:colOff>
      <xdr:row>48</xdr:row>
      <xdr:rowOff>124951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8F3073-44B0-4237-ABA2-F1CC46B3C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0" y="1362075"/>
          <a:ext cx="6315956" cy="80688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0</xdr:row>
      <xdr:rowOff>0</xdr:rowOff>
    </xdr:from>
    <xdr:to>
      <xdr:col>21</xdr:col>
      <xdr:colOff>10422</xdr:colOff>
      <xdr:row>43</xdr:row>
      <xdr:rowOff>106005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C493A-5B12-49B5-BD46-92AD0100C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7350" y="0"/>
          <a:ext cx="6430272" cy="88118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0</xdr:rowOff>
    </xdr:from>
    <xdr:to>
      <xdr:col>20</xdr:col>
      <xdr:colOff>581909</xdr:colOff>
      <xdr:row>41</xdr:row>
      <xdr:rowOff>153587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88C71C-B169-4A02-B79F-794DB31CD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6900" y="0"/>
          <a:ext cx="6335009" cy="850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</xdr:row>
      <xdr:rowOff>28575</xdr:rowOff>
    </xdr:from>
    <xdr:to>
      <xdr:col>22</xdr:col>
      <xdr:colOff>448578</xdr:colOff>
      <xdr:row>40</xdr:row>
      <xdr:rowOff>86806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A80E1F-190F-472A-AB31-B6096B1EE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409575"/>
          <a:ext cx="6468378" cy="7744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41"/>
  <sheetViews>
    <sheetView topLeftCell="A7" workbookViewId="0">
      <selection activeCell="G41" sqref="G41"/>
    </sheetView>
  </sheetViews>
  <sheetFormatPr defaultRowHeight="15"/>
  <cols>
    <col min="1" max="1" width="10.5703125" customWidth="1"/>
    <col min="7" max="7" width="10" bestFit="1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124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169</v>
      </c>
      <c r="H10" s="12">
        <v>7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284</v>
      </c>
      <c r="H11" s="12">
        <v>57</v>
      </c>
      <c r="I11" s="12">
        <v>9</v>
      </c>
      <c r="J11" s="12">
        <v>1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313</v>
      </c>
      <c r="H12" s="12">
        <v>85</v>
      </c>
      <c r="I12" s="12">
        <v>40</v>
      </c>
      <c r="J12" s="12">
        <v>13</v>
      </c>
      <c r="K12" s="12">
        <v>1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275</v>
      </c>
      <c r="H13" s="12">
        <v>79</v>
      </c>
      <c r="I13" s="12">
        <v>62</v>
      </c>
      <c r="J13" s="12">
        <v>29</v>
      </c>
      <c r="K13" s="12">
        <v>19</v>
      </c>
      <c r="L13" s="12">
        <v>5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211</v>
      </c>
      <c r="H14" s="12">
        <v>65</v>
      </c>
      <c r="I14" s="12">
        <v>66</v>
      </c>
      <c r="J14" s="12">
        <v>64</v>
      </c>
      <c r="K14" s="12">
        <v>63</v>
      </c>
      <c r="L14" s="12">
        <v>32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160</v>
      </c>
      <c r="H15" s="12">
        <v>70</v>
      </c>
      <c r="I15" s="12">
        <v>75</v>
      </c>
      <c r="J15" s="12">
        <v>76</v>
      </c>
      <c r="K15" s="12">
        <v>110</v>
      </c>
      <c r="L15" s="12">
        <v>87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143</v>
      </c>
      <c r="H16" s="12">
        <v>58</v>
      </c>
      <c r="I16" s="12">
        <v>82</v>
      </c>
      <c r="J16" s="12">
        <v>73</v>
      </c>
      <c r="K16" s="12">
        <v>112</v>
      </c>
      <c r="L16" s="12">
        <v>117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73</v>
      </c>
      <c r="H17" s="12">
        <v>42</v>
      </c>
      <c r="I17" s="12">
        <v>50</v>
      </c>
      <c r="J17" s="12">
        <v>62</v>
      </c>
      <c r="K17" s="12">
        <v>86</v>
      </c>
      <c r="L17" s="12">
        <v>101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14</v>
      </c>
      <c r="H18" s="12">
        <v>16</v>
      </c>
      <c r="I18" s="12">
        <v>31</v>
      </c>
      <c r="J18" s="12">
        <v>38</v>
      </c>
      <c r="K18" s="12">
        <v>50</v>
      </c>
      <c r="L18" s="12">
        <v>52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66070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74239</v>
      </c>
      <c r="H20" s="13">
        <v>102132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78047</v>
      </c>
      <c r="H21" s="13">
        <v>90430</v>
      </c>
      <c r="I21" s="13">
        <v>85712</v>
      </c>
      <c r="J21" s="13">
        <v>120844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86204</v>
      </c>
      <c r="H22" s="13">
        <v>99044</v>
      </c>
      <c r="I22" s="13">
        <v>93758</v>
      </c>
      <c r="J22" s="13">
        <v>95664</v>
      </c>
      <c r="K22" s="13">
        <v>104515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91734</v>
      </c>
      <c r="H23" s="13">
        <v>94344</v>
      </c>
      <c r="I23" s="13">
        <v>99651</v>
      </c>
      <c r="J23" s="13">
        <v>101677</v>
      </c>
      <c r="K23" s="13">
        <v>103717</v>
      </c>
      <c r="L23" s="13">
        <v>137865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94359</v>
      </c>
      <c r="H24" s="13">
        <v>93520</v>
      </c>
      <c r="I24" s="13">
        <v>96039</v>
      </c>
      <c r="J24" s="13">
        <v>98766</v>
      </c>
      <c r="K24" s="13">
        <v>96957</v>
      </c>
      <c r="L24" s="13">
        <v>97258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91687</v>
      </c>
      <c r="H25" s="13">
        <v>98316</v>
      </c>
      <c r="I25" s="13">
        <v>93376</v>
      </c>
      <c r="J25" s="13">
        <v>97155</v>
      </c>
      <c r="K25" s="13">
        <v>101811</v>
      </c>
      <c r="L25" s="13">
        <v>109372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99357</v>
      </c>
      <c r="H26" s="13">
        <v>100574</v>
      </c>
      <c r="I26" s="13">
        <v>96742</v>
      </c>
      <c r="J26" s="13">
        <v>97797</v>
      </c>
      <c r="K26" s="13">
        <v>101535</v>
      </c>
      <c r="L26" s="13">
        <v>107979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99678</v>
      </c>
      <c r="H27" s="13">
        <v>102137</v>
      </c>
      <c r="I27" s="13">
        <v>105699</v>
      </c>
      <c r="J27" s="13">
        <v>102532</v>
      </c>
      <c r="K27" s="13">
        <v>101408</v>
      </c>
      <c r="L27" s="13">
        <v>104344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90008</v>
      </c>
      <c r="H28" s="13">
        <v>105260</v>
      </c>
      <c r="I28" s="13">
        <v>99964</v>
      </c>
      <c r="J28" s="13">
        <v>103560</v>
      </c>
      <c r="K28" s="13">
        <v>100673</v>
      </c>
      <c r="L28" s="13">
        <v>103937</v>
      </c>
    </row>
    <row r="30" spans="3:12">
      <c r="G30">
        <f>G9*G19</f>
        <v>3435640</v>
      </c>
      <c r="H30">
        <f t="shared" ref="H30:L30" si="0">H9*H19</f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</row>
    <row r="31" spans="3:12">
      <c r="G31">
        <f t="shared" ref="G31:L39" si="1">G10*G20</f>
        <v>12546391</v>
      </c>
      <c r="H31">
        <f t="shared" si="1"/>
        <v>714924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</row>
    <row r="32" spans="3:12">
      <c r="G32">
        <f t="shared" si="1"/>
        <v>22165348</v>
      </c>
      <c r="H32">
        <f t="shared" si="1"/>
        <v>5154510</v>
      </c>
      <c r="I32">
        <f t="shared" si="1"/>
        <v>771408</v>
      </c>
      <c r="J32">
        <f t="shared" si="1"/>
        <v>120844</v>
      </c>
      <c r="K32">
        <f t="shared" si="1"/>
        <v>0</v>
      </c>
      <c r="L32">
        <f t="shared" si="1"/>
        <v>0</v>
      </c>
    </row>
    <row r="33" spans="7:12">
      <c r="G33">
        <f t="shared" si="1"/>
        <v>26981852</v>
      </c>
      <c r="H33">
        <f t="shared" si="1"/>
        <v>8418740</v>
      </c>
      <c r="I33">
        <f t="shared" si="1"/>
        <v>3750320</v>
      </c>
      <c r="J33">
        <f t="shared" si="1"/>
        <v>1243632</v>
      </c>
      <c r="K33">
        <f t="shared" si="1"/>
        <v>104515</v>
      </c>
      <c r="L33">
        <f t="shared" si="1"/>
        <v>0</v>
      </c>
    </row>
    <row r="34" spans="7:12">
      <c r="G34">
        <f t="shared" si="1"/>
        <v>25226850</v>
      </c>
      <c r="H34">
        <f t="shared" si="1"/>
        <v>7453176</v>
      </c>
      <c r="I34">
        <f t="shared" si="1"/>
        <v>6178362</v>
      </c>
      <c r="J34">
        <f t="shared" si="1"/>
        <v>2948633</v>
      </c>
      <c r="K34">
        <f t="shared" si="1"/>
        <v>1970623</v>
      </c>
      <c r="L34">
        <f t="shared" si="1"/>
        <v>689325</v>
      </c>
    </row>
    <row r="35" spans="7:12">
      <c r="G35">
        <f t="shared" si="1"/>
        <v>19909749</v>
      </c>
      <c r="H35">
        <f t="shared" si="1"/>
        <v>6078800</v>
      </c>
      <c r="I35">
        <f t="shared" si="1"/>
        <v>6338574</v>
      </c>
      <c r="J35">
        <f t="shared" si="1"/>
        <v>6321024</v>
      </c>
      <c r="K35">
        <f t="shared" si="1"/>
        <v>6108291</v>
      </c>
      <c r="L35">
        <f t="shared" si="1"/>
        <v>3112256</v>
      </c>
    </row>
    <row r="36" spans="7:12">
      <c r="G36">
        <f t="shared" si="1"/>
        <v>14669920</v>
      </c>
      <c r="H36">
        <f t="shared" si="1"/>
        <v>6882120</v>
      </c>
      <c r="I36">
        <f t="shared" si="1"/>
        <v>7003200</v>
      </c>
      <c r="J36">
        <f t="shared" si="1"/>
        <v>7383780</v>
      </c>
      <c r="K36">
        <f t="shared" si="1"/>
        <v>11199210</v>
      </c>
      <c r="L36">
        <f t="shared" si="1"/>
        <v>9515364</v>
      </c>
    </row>
    <row r="37" spans="7:12">
      <c r="G37">
        <f t="shared" si="1"/>
        <v>14208051</v>
      </c>
      <c r="H37">
        <f t="shared" si="1"/>
        <v>5833292</v>
      </c>
      <c r="I37">
        <f t="shared" si="1"/>
        <v>7932844</v>
      </c>
      <c r="J37">
        <f t="shared" si="1"/>
        <v>7139181</v>
      </c>
      <c r="K37">
        <f t="shared" si="1"/>
        <v>11371920</v>
      </c>
      <c r="L37">
        <f t="shared" si="1"/>
        <v>12633543</v>
      </c>
    </row>
    <row r="38" spans="7:12">
      <c r="G38">
        <f t="shared" si="1"/>
        <v>7276494</v>
      </c>
      <c r="H38">
        <f t="shared" si="1"/>
        <v>4289754</v>
      </c>
      <c r="I38">
        <f t="shared" si="1"/>
        <v>5284950</v>
      </c>
      <c r="J38">
        <f t="shared" si="1"/>
        <v>6356984</v>
      </c>
      <c r="K38">
        <f t="shared" si="1"/>
        <v>8721088</v>
      </c>
      <c r="L38">
        <f t="shared" si="1"/>
        <v>10538744</v>
      </c>
    </row>
    <row r="39" spans="7:12">
      <c r="G39">
        <f t="shared" si="1"/>
        <v>1260112</v>
      </c>
      <c r="H39">
        <f t="shared" si="1"/>
        <v>1684160</v>
      </c>
      <c r="I39">
        <f t="shared" si="1"/>
        <v>3098884</v>
      </c>
      <c r="J39">
        <f t="shared" si="1"/>
        <v>3935280</v>
      </c>
      <c r="K39">
        <f t="shared" si="1"/>
        <v>5033650</v>
      </c>
      <c r="L39">
        <f t="shared" si="1"/>
        <v>5404724</v>
      </c>
    </row>
    <row r="41" spans="7:12">
      <c r="G41">
        <f>SUM(G30:L39)</f>
        <v>356401036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J40"/>
  <sheetViews>
    <sheetView workbookViewId="0">
      <selection activeCell="L29" sqref="L29"/>
    </sheetView>
  </sheetViews>
  <sheetFormatPr defaultRowHeight="15"/>
  <cols>
    <col min="10" max="10" width="11.42578125" customWidth="1"/>
  </cols>
  <sheetData>
    <row r="1" spans="1:10">
      <c r="A1" s="1" t="s">
        <v>0</v>
      </c>
    </row>
    <row r="2" spans="1:10">
      <c r="A2" t="s">
        <v>117</v>
      </c>
    </row>
    <row r="5" spans="1:10" ht="20.25">
      <c r="B5" s="73" t="s">
        <v>94</v>
      </c>
    </row>
    <row r="8" spans="1:10">
      <c r="B8" s="31" t="s">
        <v>95</v>
      </c>
    </row>
    <row r="10" spans="1:10">
      <c r="B10" s="31" t="s">
        <v>69</v>
      </c>
    </row>
    <row r="11" spans="1:10" ht="22.5">
      <c r="B11" s="100" t="s">
        <v>70</v>
      </c>
      <c r="C11" s="74" t="s">
        <v>71</v>
      </c>
      <c r="D11" s="75" t="s">
        <v>72</v>
      </c>
      <c r="E11" s="75" t="s">
        <v>73</v>
      </c>
      <c r="F11" s="75" t="s">
        <v>74</v>
      </c>
      <c r="G11" s="75" t="s">
        <v>75</v>
      </c>
      <c r="H11" s="76" t="s">
        <v>76</v>
      </c>
      <c r="I11" s="75" t="s">
        <v>77</v>
      </c>
      <c r="J11" s="100" t="s">
        <v>96</v>
      </c>
    </row>
    <row r="12" spans="1:10">
      <c r="B12" s="77" t="s">
        <v>78</v>
      </c>
      <c r="C12" s="37">
        <v>0</v>
      </c>
      <c r="D12" s="38">
        <v>0</v>
      </c>
      <c r="E12" s="38">
        <v>0</v>
      </c>
      <c r="F12" s="38">
        <v>0</v>
      </c>
      <c r="G12" s="37">
        <v>0</v>
      </c>
      <c r="H12" s="78">
        <v>0</v>
      </c>
      <c r="I12" s="38">
        <v>0</v>
      </c>
      <c r="J12" s="63">
        <v>0</v>
      </c>
    </row>
    <row r="13" spans="1:10">
      <c r="B13" s="79" t="s">
        <v>79</v>
      </c>
      <c r="C13" s="43">
        <v>3</v>
      </c>
      <c r="D13" s="44">
        <v>0</v>
      </c>
      <c r="E13" s="44">
        <v>0</v>
      </c>
      <c r="F13" s="44">
        <v>0</v>
      </c>
      <c r="G13" s="43">
        <v>0</v>
      </c>
      <c r="H13" s="80">
        <v>0</v>
      </c>
      <c r="I13" s="44">
        <v>3</v>
      </c>
      <c r="J13" s="66">
        <v>72476</v>
      </c>
    </row>
    <row r="14" spans="1:10">
      <c r="B14" s="79" t="s">
        <v>80</v>
      </c>
      <c r="C14" s="43">
        <v>8</v>
      </c>
      <c r="D14" s="44">
        <v>2</v>
      </c>
      <c r="E14" s="44">
        <v>0</v>
      </c>
      <c r="F14" s="44">
        <v>0</v>
      </c>
      <c r="G14" s="43">
        <v>0</v>
      </c>
      <c r="H14" s="80">
        <v>0</v>
      </c>
      <c r="I14" s="44">
        <v>10</v>
      </c>
      <c r="J14" s="66">
        <v>90692</v>
      </c>
    </row>
    <row r="15" spans="1:10">
      <c r="B15" s="79" t="s">
        <v>81</v>
      </c>
      <c r="C15" s="43">
        <v>13</v>
      </c>
      <c r="D15" s="44">
        <v>0</v>
      </c>
      <c r="E15" s="44">
        <v>0</v>
      </c>
      <c r="F15" s="44">
        <v>0</v>
      </c>
      <c r="G15" s="43">
        <v>0</v>
      </c>
      <c r="H15" s="80">
        <v>0</v>
      </c>
      <c r="I15" s="44">
        <v>13</v>
      </c>
      <c r="J15" s="66">
        <v>116345</v>
      </c>
    </row>
    <row r="16" spans="1:10">
      <c r="B16" s="79" t="s">
        <v>82</v>
      </c>
      <c r="C16" s="43">
        <v>7</v>
      </c>
      <c r="D16" s="44">
        <v>2</v>
      </c>
      <c r="E16" s="44">
        <v>0</v>
      </c>
      <c r="F16" s="44">
        <v>0</v>
      </c>
      <c r="G16" s="43">
        <v>0</v>
      </c>
      <c r="H16" s="80">
        <v>0</v>
      </c>
      <c r="I16" s="44">
        <v>9</v>
      </c>
      <c r="J16" s="66">
        <v>115751</v>
      </c>
    </row>
    <row r="17" spans="2:10">
      <c r="B17" s="79" t="s">
        <v>83</v>
      </c>
      <c r="C17" s="43">
        <v>12</v>
      </c>
      <c r="D17" s="44">
        <v>0</v>
      </c>
      <c r="E17" s="44">
        <v>1</v>
      </c>
      <c r="F17" s="44">
        <v>0</v>
      </c>
      <c r="G17" s="43">
        <v>0</v>
      </c>
      <c r="H17" s="80">
        <v>0</v>
      </c>
      <c r="I17" s="44">
        <v>13</v>
      </c>
      <c r="J17" s="66">
        <v>130190</v>
      </c>
    </row>
    <row r="18" spans="2:10">
      <c r="B18" s="79" t="s">
        <v>84</v>
      </c>
      <c r="C18" s="43">
        <v>6</v>
      </c>
      <c r="D18" s="44">
        <v>1</v>
      </c>
      <c r="E18" s="44">
        <v>1</v>
      </c>
      <c r="F18" s="44">
        <v>0</v>
      </c>
      <c r="G18" s="43">
        <v>0</v>
      </c>
      <c r="H18" s="80">
        <v>0</v>
      </c>
      <c r="I18" s="44">
        <v>8</v>
      </c>
      <c r="J18" s="66">
        <v>109075</v>
      </c>
    </row>
    <row r="19" spans="2:10">
      <c r="B19" s="79" t="s">
        <v>85</v>
      </c>
      <c r="C19" s="43">
        <v>5</v>
      </c>
      <c r="D19" s="44">
        <v>0</v>
      </c>
      <c r="E19" s="44">
        <v>0</v>
      </c>
      <c r="F19" s="44">
        <v>0</v>
      </c>
      <c r="G19" s="43">
        <v>0</v>
      </c>
      <c r="H19" s="80">
        <v>0</v>
      </c>
      <c r="I19" s="44">
        <v>5</v>
      </c>
      <c r="J19" s="66">
        <v>89476</v>
      </c>
    </row>
    <row r="20" spans="2:10">
      <c r="B20" s="79" t="s">
        <v>86</v>
      </c>
      <c r="C20" s="43">
        <v>3</v>
      </c>
      <c r="D20" s="44">
        <v>0</v>
      </c>
      <c r="E20" s="44">
        <v>0</v>
      </c>
      <c r="F20" s="44">
        <v>0</v>
      </c>
      <c r="G20" s="43">
        <v>0</v>
      </c>
      <c r="H20" s="80">
        <v>0</v>
      </c>
      <c r="I20" s="44">
        <v>3</v>
      </c>
      <c r="J20" s="66">
        <v>145897</v>
      </c>
    </row>
    <row r="21" spans="2:10" ht="22.5">
      <c r="B21" s="81" t="s">
        <v>87</v>
      </c>
      <c r="C21" s="49">
        <v>2</v>
      </c>
      <c r="D21" s="50">
        <v>0</v>
      </c>
      <c r="E21" s="50">
        <v>0</v>
      </c>
      <c r="F21" s="50">
        <v>0</v>
      </c>
      <c r="G21" s="49">
        <v>0</v>
      </c>
      <c r="H21" s="82">
        <v>0</v>
      </c>
      <c r="I21" s="50">
        <v>2</v>
      </c>
      <c r="J21" s="70">
        <v>87504</v>
      </c>
    </row>
    <row r="22" spans="2:10">
      <c r="B22" s="83" t="s">
        <v>88</v>
      </c>
      <c r="C22" s="55">
        <v>59</v>
      </c>
      <c r="D22" s="54">
        <v>5</v>
      </c>
      <c r="E22" s="54">
        <v>2</v>
      </c>
      <c r="F22" s="54">
        <v>0</v>
      </c>
      <c r="G22" s="55">
        <v>0</v>
      </c>
      <c r="H22" s="84">
        <v>0</v>
      </c>
      <c r="I22" s="54">
        <v>66</v>
      </c>
      <c r="J22" s="72">
        <v>110663</v>
      </c>
    </row>
    <row r="26" spans="2:10">
      <c r="B26" s="31" t="s">
        <v>97</v>
      </c>
    </row>
    <row r="28" spans="2:10">
      <c r="B28" s="31" t="s">
        <v>69</v>
      </c>
    </row>
    <row r="29" spans="2:10" ht="22.5">
      <c r="B29" s="100" t="s">
        <v>70</v>
      </c>
      <c r="C29" s="74" t="s">
        <v>71</v>
      </c>
      <c r="D29" s="75" t="s">
        <v>72</v>
      </c>
      <c r="E29" s="75" t="s">
        <v>73</v>
      </c>
      <c r="F29" s="75" t="s">
        <v>74</v>
      </c>
      <c r="G29" s="75" t="s">
        <v>75</v>
      </c>
      <c r="H29" s="76" t="s">
        <v>76</v>
      </c>
      <c r="I29" s="75" t="s">
        <v>77</v>
      </c>
      <c r="J29" s="100" t="s">
        <v>96</v>
      </c>
    </row>
    <row r="30" spans="2:10">
      <c r="B30" s="77" t="s">
        <v>78</v>
      </c>
      <c r="C30" s="37">
        <v>0</v>
      </c>
      <c r="D30" s="38">
        <v>0</v>
      </c>
      <c r="E30" s="38">
        <v>0</v>
      </c>
      <c r="F30" s="38">
        <v>0</v>
      </c>
      <c r="G30" s="38">
        <v>0</v>
      </c>
      <c r="H30" s="78">
        <v>0</v>
      </c>
      <c r="I30" s="38">
        <v>0</v>
      </c>
      <c r="J30" s="63">
        <v>0</v>
      </c>
    </row>
    <row r="31" spans="2:10">
      <c r="B31" s="79" t="s">
        <v>79</v>
      </c>
      <c r="C31" s="43">
        <v>3</v>
      </c>
      <c r="D31" s="44">
        <v>0</v>
      </c>
      <c r="E31" s="44">
        <v>0</v>
      </c>
      <c r="F31" s="44">
        <v>0</v>
      </c>
      <c r="G31" s="44">
        <v>0</v>
      </c>
      <c r="H31" s="80">
        <v>0</v>
      </c>
      <c r="I31" s="44">
        <v>3</v>
      </c>
      <c r="J31" s="66">
        <v>67671</v>
      </c>
    </row>
    <row r="32" spans="2:10">
      <c r="B32" s="79" t="s">
        <v>80</v>
      </c>
      <c r="C32" s="43">
        <v>7</v>
      </c>
      <c r="D32" s="44">
        <v>1</v>
      </c>
      <c r="E32" s="44">
        <v>0</v>
      </c>
      <c r="F32" s="44">
        <v>0</v>
      </c>
      <c r="G32" s="44">
        <v>0</v>
      </c>
      <c r="H32" s="80">
        <v>0</v>
      </c>
      <c r="I32" s="44">
        <v>8</v>
      </c>
      <c r="J32" s="66">
        <v>93436</v>
      </c>
    </row>
    <row r="33" spans="2:10">
      <c r="B33" s="79" t="s">
        <v>81</v>
      </c>
      <c r="C33" s="43">
        <v>3</v>
      </c>
      <c r="D33" s="44">
        <v>2</v>
      </c>
      <c r="E33" s="44">
        <v>0</v>
      </c>
      <c r="F33" s="44">
        <v>0</v>
      </c>
      <c r="G33" s="44">
        <v>0</v>
      </c>
      <c r="H33" s="80">
        <v>0</v>
      </c>
      <c r="I33" s="44">
        <v>5</v>
      </c>
      <c r="J33" s="66">
        <v>97053</v>
      </c>
    </row>
    <row r="34" spans="2:10">
      <c r="B34" s="79" t="s">
        <v>82</v>
      </c>
      <c r="C34" s="43">
        <v>3</v>
      </c>
      <c r="D34" s="44">
        <v>2</v>
      </c>
      <c r="E34" s="44">
        <v>0</v>
      </c>
      <c r="F34" s="44">
        <v>0</v>
      </c>
      <c r="G34" s="44">
        <v>0</v>
      </c>
      <c r="H34" s="80">
        <v>0</v>
      </c>
      <c r="I34" s="44">
        <v>5</v>
      </c>
      <c r="J34" s="66">
        <v>85880</v>
      </c>
    </row>
    <row r="35" spans="2:10">
      <c r="B35" s="79" t="s">
        <v>83</v>
      </c>
      <c r="C35" s="43">
        <v>8</v>
      </c>
      <c r="D35" s="44">
        <v>1</v>
      </c>
      <c r="E35" s="44">
        <v>0</v>
      </c>
      <c r="F35" s="44">
        <v>0</v>
      </c>
      <c r="G35" s="44">
        <v>0</v>
      </c>
      <c r="H35" s="80">
        <v>0</v>
      </c>
      <c r="I35" s="44">
        <v>9</v>
      </c>
      <c r="J35" s="66">
        <v>70442</v>
      </c>
    </row>
    <row r="36" spans="2:10">
      <c r="B36" s="79" t="s">
        <v>84</v>
      </c>
      <c r="C36" s="43">
        <v>4</v>
      </c>
      <c r="D36" s="44">
        <v>0</v>
      </c>
      <c r="E36" s="44">
        <v>0</v>
      </c>
      <c r="F36" s="44">
        <v>0</v>
      </c>
      <c r="G36" s="44">
        <v>0</v>
      </c>
      <c r="H36" s="80">
        <v>0</v>
      </c>
      <c r="I36" s="44">
        <v>4</v>
      </c>
      <c r="J36" s="66">
        <v>43535</v>
      </c>
    </row>
    <row r="37" spans="2:10">
      <c r="B37" s="79" t="s">
        <v>85</v>
      </c>
      <c r="C37" s="43">
        <v>4</v>
      </c>
      <c r="D37" s="44">
        <v>0</v>
      </c>
      <c r="E37" s="44">
        <v>1</v>
      </c>
      <c r="F37" s="44">
        <v>0</v>
      </c>
      <c r="G37" s="44">
        <v>0</v>
      </c>
      <c r="H37" s="80">
        <v>0</v>
      </c>
      <c r="I37" s="44">
        <v>5</v>
      </c>
      <c r="J37" s="66">
        <v>64932</v>
      </c>
    </row>
    <row r="38" spans="2:10">
      <c r="B38" s="79" t="s">
        <v>86</v>
      </c>
      <c r="C38" s="43">
        <v>1</v>
      </c>
      <c r="D38" s="44">
        <v>0</v>
      </c>
      <c r="E38" s="44">
        <v>0</v>
      </c>
      <c r="F38" s="44">
        <v>0</v>
      </c>
      <c r="G38" s="44">
        <v>0</v>
      </c>
      <c r="H38" s="80">
        <v>0</v>
      </c>
      <c r="I38" s="44">
        <v>1</v>
      </c>
      <c r="J38" s="66">
        <v>34870</v>
      </c>
    </row>
    <row r="39" spans="2:10" ht="22.5">
      <c r="B39" s="81" t="s">
        <v>87</v>
      </c>
      <c r="C39" s="49">
        <v>1</v>
      </c>
      <c r="D39" s="50">
        <v>1</v>
      </c>
      <c r="E39" s="50">
        <v>0</v>
      </c>
      <c r="F39" s="50">
        <v>0</v>
      </c>
      <c r="G39" s="50">
        <v>0</v>
      </c>
      <c r="H39" s="82">
        <v>0</v>
      </c>
      <c r="I39" s="50">
        <v>2</v>
      </c>
      <c r="J39" s="70">
        <v>81372</v>
      </c>
    </row>
    <row r="40" spans="2:10">
      <c r="B40" s="83" t="s">
        <v>88</v>
      </c>
      <c r="C40" s="55">
        <v>34</v>
      </c>
      <c r="D40" s="54">
        <v>7</v>
      </c>
      <c r="E40" s="54">
        <v>1</v>
      </c>
      <c r="F40" s="54">
        <v>0</v>
      </c>
      <c r="G40" s="54">
        <v>0</v>
      </c>
      <c r="H40" s="84">
        <v>0</v>
      </c>
      <c r="I40" s="54">
        <v>42</v>
      </c>
      <c r="J40" s="72">
        <v>76085</v>
      </c>
    </row>
  </sheetData>
  <hyperlinks>
    <hyperlink ref="A1" location="TOC!A1" display="TOC" xr:uid="{C68F8322-CC99-49F4-BBFA-DDFCB08DBC1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G21" sqref="G2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56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19</v>
      </c>
      <c r="H11" s="12">
        <v>8</v>
      </c>
      <c r="I11" s="12">
        <v>0</v>
      </c>
      <c r="J11" s="12">
        <v>0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11</v>
      </c>
      <c r="H12" s="12">
        <v>11</v>
      </c>
      <c r="I12" s="12">
        <v>7</v>
      </c>
      <c r="J12" s="12">
        <v>4</v>
      </c>
      <c r="K12" s="12">
        <v>0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6</v>
      </c>
      <c r="H13" s="12">
        <v>4</v>
      </c>
      <c r="I13" s="12">
        <v>7</v>
      </c>
      <c r="J13" s="12">
        <v>7</v>
      </c>
      <c r="K13" s="12">
        <v>2</v>
      </c>
      <c r="L13" s="12">
        <v>0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11</v>
      </c>
      <c r="H14" s="12">
        <v>10</v>
      </c>
      <c r="I14" s="12">
        <v>5</v>
      </c>
      <c r="J14" s="12">
        <v>10</v>
      </c>
      <c r="K14" s="12">
        <v>14</v>
      </c>
      <c r="L14" s="12">
        <v>8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3</v>
      </c>
      <c r="H15" s="12">
        <v>3</v>
      </c>
      <c r="I15" s="12">
        <v>2</v>
      </c>
      <c r="J15" s="12">
        <v>3</v>
      </c>
      <c r="K15" s="12">
        <v>4</v>
      </c>
      <c r="L15" s="12">
        <v>2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0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88649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92280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107473</v>
      </c>
      <c r="H21" s="13">
        <v>117012</v>
      </c>
      <c r="I21" s="13">
        <v>0</v>
      </c>
      <c r="J21" s="13">
        <v>0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111070</v>
      </c>
      <c r="H22" s="13">
        <v>121920</v>
      </c>
      <c r="I22" s="13">
        <v>126004</v>
      </c>
      <c r="J22" s="13">
        <v>130309</v>
      </c>
      <c r="K22" s="13">
        <v>0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103110</v>
      </c>
      <c r="H23" s="13">
        <v>128591</v>
      </c>
      <c r="I23" s="13">
        <v>123061</v>
      </c>
      <c r="J23" s="13">
        <v>130710</v>
      </c>
      <c r="K23" s="13">
        <v>141049</v>
      </c>
      <c r="L23" s="13">
        <v>0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120539</v>
      </c>
      <c r="H24" s="13">
        <v>119662</v>
      </c>
      <c r="I24" s="13">
        <v>136512</v>
      </c>
      <c r="J24" s="13">
        <v>126972</v>
      </c>
      <c r="K24" s="13">
        <v>136442</v>
      </c>
      <c r="L24" s="13">
        <v>157941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116630</v>
      </c>
      <c r="H25" s="13">
        <v>136602</v>
      </c>
      <c r="I25" s="13">
        <v>140421</v>
      </c>
      <c r="J25" s="13">
        <v>133936</v>
      </c>
      <c r="K25" s="13">
        <v>184206</v>
      </c>
      <c r="L25" s="13">
        <v>151810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112825</v>
      </c>
      <c r="H26" s="13">
        <v>130836</v>
      </c>
      <c r="I26" s="13">
        <v>121854</v>
      </c>
      <c r="J26" s="13">
        <v>134783</v>
      </c>
      <c r="K26" s="13">
        <v>130518</v>
      </c>
      <c r="L26" s="13">
        <v>0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52"/>
  <sheetViews>
    <sheetView workbookViewId="0">
      <selection activeCell="M3" sqref="M3"/>
    </sheetView>
  </sheetViews>
  <sheetFormatPr defaultRowHeight="15"/>
  <cols>
    <col min="3" max="3" width="9.140625" customWidth="1"/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124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3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4</v>
      </c>
      <c r="J9" s="25">
        <v>0</v>
      </c>
      <c r="K9" s="25">
        <v>0</v>
      </c>
      <c r="L9" s="25">
        <v>5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5</v>
      </c>
      <c r="J10" s="25">
        <v>0</v>
      </c>
      <c r="K10" s="25">
        <v>0</v>
      </c>
      <c r="L10" s="25">
        <v>4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6</v>
      </c>
      <c r="I11" s="25">
        <v>9</v>
      </c>
      <c r="J11" s="25">
        <v>0</v>
      </c>
      <c r="K11" s="25">
        <v>3</v>
      </c>
      <c r="L11" s="25">
        <v>6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30</v>
      </c>
      <c r="H12" s="25">
        <v>1</v>
      </c>
      <c r="I12" s="25">
        <v>4</v>
      </c>
      <c r="J12" s="25">
        <v>1</v>
      </c>
      <c r="K12" s="25">
        <v>0</v>
      </c>
      <c r="L12" s="25">
        <v>10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133</v>
      </c>
      <c r="H13" s="27">
        <v>8</v>
      </c>
      <c r="I13" s="25">
        <v>1</v>
      </c>
      <c r="J13" s="25">
        <v>2</v>
      </c>
      <c r="K13" s="25">
        <v>0</v>
      </c>
      <c r="L13" s="25">
        <v>9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347</v>
      </c>
      <c r="H14" s="27">
        <v>14</v>
      </c>
      <c r="I14" s="25">
        <v>3</v>
      </c>
      <c r="J14" s="25">
        <v>7</v>
      </c>
      <c r="K14" s="25">
        <v>0</v>
      </c>
      <c r="L14" s="27">
        <v>21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579</v>
      </c>
      <c r="H15" s="27">
        <v>11</v>
      </c>
      <c r="I15" s="25">
        <v>2</v>
      </c>
      <c r="J15" s="25">
        <v>3</v>
      </c>
      <c r="K15" s="25">
        <v>0</v>
      </c>
      <c r="L15" s="27">
        <v>63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663</v>
      </c>
      <c r="H16" s="27">
        <v>19</v>
      </c>
      <c r="I16" s="25">
        <v>6</v>
      </c>
      <c r="J16" s="25">
        <v>3</v>
      </c>
      <c r="K16" s="25">
        <v>1</v>
      </c>
      <c r="L16" s="27">
        <v>87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389</v>
      </c>
      <c r="H17" s="27">
        <v>4</v>
      </c>
      <c r="I17" s="25">
        <v>5</v>
      </c>
      <c r="J17" s="25">
        <v>2</v>
      </c>
      <c r="K17" s="25">
        <v>0</v>
      </c>
      <c r="L17" s="27">
        <v>76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193</v>
      </c>
      <c r="H18" s="25">
        <v>8</v>
      </c>
      <c r="I18" s="25">
        <v>0</v>
      </c>
      <c r="J18" s="25">
        <v>2</v>
      </c>
      <c r="K18" s="25">
        <v>0</v>
      </c>
      <c r="L18" s="27">
        <v>53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148</v>
      </c>
      <c r="H19" s="25">
        <v>2</v>
      </c>
      <c r="I19" s="25">
        <v>1</v>
      </c>
      <c r="J19" s="25">
        <v>4</v>
      </c>
      <c r="K19" s="25">
        <v>0</v>
      </c>
      <c r="L19" s="27">
        <v>71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10333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20198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493</v>
      </c>
      <c r="J22" s="29">
        <v>0</v>
      </c>
      <c r="K22" s="29">
        <v>0</v>
      </c>
      <c r="L22" s="29">
        <v>35792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476</v>
      </c>
      <c r="J23" s="29">
        <v>0</v>
      </c>
      <c r="K23" s="29">
        <v>0</v>
      </c>
      <c r="L23" s="29">
        <v>33110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12950</v>
      </c>
      <c r="I24" s="29">
        <v>243</v>
      </c>
      <c r="J24" s="29">
        <v>0</v>
      </c>
      <c r="K24" s="29">
        <v>1658</v>
      </c>
      <c r="L24" s="29">
        <v>33505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30401</v>
      </c>
      <c r="H25" s="28">
        <v>8814</v>
      </c>
      <c r="I25" s="29">
        <v>361</v>
      </c>
      <c r="J25" s="29">
        <v>23071</v>
      </c>
      <c r="K25" s="29">
        <v>0</v>
      </c>
      <c r="L25" s="29">
        <v>30873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37382</v>
      </c>
      <c r="H26" s="28">
        <v>16274</v>
      </c>
      <c r="I26" s="29">
        <v>40</v>
      </c>
      <c r="J26" s="29">
        <v>14200</v>
      </c>
      <c r="K26" s="29">
        <v>0</v>
      </c>
      <c r="L26" s="29">
        <v>32462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46727</v>
      </c>
      <c r="H27" s="28">
        <v>18245</v>
      </c>
      <c r="I27" s="29">
        <v>4900</v>
      </c>
      <c r="J27" s="29">
        <v>18312</v>
      </c>
      <c r="K27" s="29">
        <v>0</v>
      </c>
      <c r="L27" s="29">
        <v>34315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49087</v>
      </c>
      <c r="H28" s="28">
        <v>18877</v>
      </c>
      <c r="I28" s="29">
        <v>515</v>
      </c>
      <c r="J28" s="29">
        <v>18734</v>
      </c>
      <c r="K28" s="29">
        <v>0</v>
      </c>
      <c r="L28" s="29">
        <v>30773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48666</v>
      </c>
      <c r="H29" s="28">
        <v>18482</v>
      </c>
      <c r="I29" s="29">
        <v>3798</v>
      </c>
      <c r="J29" s="29">
        <v>35220</v>
      </c>
      <c r="K29" s="29">
        <v>797</v>
      </c>
      <c r="L29" s="29">
        <v>38482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42857</v>
      </c>
      <c r="H30" s="28">
        <v>17877</v>
      </c>
      <c r="I30" s="29">
        <v>592</v>
      </c>
      <c r="J30" s="29">
        <v>40033</v>
      </c>
      <c r="K30" s="29">
        <v>0</v>
      </c>
      <c r="L30" s="29">
        <v>38002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42371</v>
      </c>
      <c r="H31" s="28">
        <v>13049</v>
      </c>
      <c r="I31" s="29">
        <v>0</v>
      </c>
      <c r="J31" s="29">
        <v>13776</v>
      </c>
      <c r="K31" s="29">
        <v>0</v>
      </c>
      <c r="L31" s="29">
        <v>26444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31697</v>
      </c>
      <c r="H32" s="28">
        <v>19388</v>
      </c>
      <c r="I32" s="29">
        <v>642</v>
      </c>
      <c r="J32" s="29">
        <v>14268</v>
      </c>
      <c r="K32" s="29">
        <v>0</v>
      </c>
      <c r="L32" s="29">
        <v>23323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4" spans="6:16">
      <c r="P34" s="14"/>
    </row>
    <row r="35" spans="6:16">
      <c r="F35" s="90"/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20666</v>
      </c>
      <c r="P35" s="15"/>
    </row>
    <row r="36" spans="6:16">
      <c r="F36" s="90"/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60594</v>
      </c>
    </row>
    <row r="37" spans="6:16">
      <c r="F37" s="90"/>
      <c r="G37">
        <f t="shared" si="1"/>
        <v>0</v>
      </c>
      <c r="H37">
        <f t="shared" si="1"/>
        <v>0</v>
      </c>
      <c r="I37">
        <f t="shared" si="1"/>
        <v>1972</v>
      </c>
      <c r="J37">
        <f t="shared" si="1"/>
        <v>0</v>
      </c>
      <c r="K37">
        <f t="shared" si="1"/>
        <v>0</v>
      </c>
      <c r="L37">
        <f t="shared" si="1"/>
        <v>178960</v>
      </c>
    </row>
    <row r="38" spans="6:16">
      <c r="F38" s="90"/>
      <c r="G38">
        <f t="shared" si="1"/>
        <v>0</v>
      </c>
      <c r="H38">
        <f t="shared" si="1"/>
        <v>0</v>
      </c>
      <c r="I38">
        <f t="shared" si="1"/>
        <v>2380</v>
      </c>
      <c r="J38">
        <f t="shared" si="1"/>
        <v>0</v>
      </c>
      <c r="K38">
        <f t="shared" si="1"/>
        <v>0</v>
      </c>
      <c r="L38">
        <f t="shared" si="1"/>
        <v>132440</v>
      </c>
    </row>
    <row r="39" spans="6:16">
      <c r="F39" s="90"/>
      <c r="G39">
        <f t="shared" si="1"/>
        <v>0</v>
      </c>
      <c r="H39">
        <f t="shared" si="1"/>
        <v>77700</v>
      </c>
      <c r="I39">
        <f t="shared" si="1"/>
        <v>2187</v>
      </c>
      <c r="J39">
        <f t="shared" si="1"/>
        <v>0</v>
      </c>
      <c r="K39">
        <f t="shared" si="1"/>
        <v>4974</v>
      </c>
      <c r="L39">
        <f t="shared" si="1"/>
        <v>201030</v>
      </c>
    </row>
    <row r="40" spans="6:16">
      <c r="F40" s="90"/>
      <c r="G40">
        <f t="shared" si="1"/>
        <v>912030</v>
      </c>
      <c r="H40">
        <f t="shared" si="1"/>
        <v>8814</v>
      </c>
      <c r="I40">
        <f t="shared" si="1"/>
        <v>1444</v>
      </c>
      <c r="J40">
        <f t="shared" si="1"/>
        <v>23071</v>
      </c>
      <c r="K40">
        <f t="shared" si="1"/>
        <v>0</v>
      </c>
      <c r="L40">
        <f t="shared" si="1"/>
        <v>308730</v>
      </c>
    </row>
    <row r="41" spans="6:16">
      <c r="F41" s="90"/>
      <c r="G41">
        <f t="shared" si="1"/>
        <v>4971806</v>
      </c>
      <c r="H41">
        <f t="shared" si="1"/>
        <v>130192</v>
      </c>
      <c r="I41">
        <f t="shared" si="1"/>
        <v>40</v>
      </c>
      <c r="J41">
        <f t="shared" si="1"/>
        <v>28400</v>
      </c>
      <c r="K41">
        <f t="shared" si="1"/>
        <v>0</v>
      </c>
      <c r="L41">
        <f t="shared" si="1"/>
        <v>292158</v>
      </c>
    </row>
    <row r="42" spans="6:16">
      <c r="F42" s="90"/>
      <c r="G42">
        <f t="shared" si="1"/>
        <v>16214269</v>
      </c>
      <c r="H42">
        <f t="shared" si="1"/>
        <v>255430</v>
      </c>
      <c r="I42">
        <f t="shared" si="1"/>
        <v>14700</v>
      </c>
      <c r="J42">
        <f t="shared" si="1"/>
        <v>128184</v>
      </c>
      <c r="K42">
        <f t="shared" si="1"/>
        <v>0</v>
      </c>
      <c r="L42">
        <f t="shared" si="1"/>
        <v>720615</v>
      </c>
    </row>
    <row r="43" spans="6:16">
      <c r="G43">
        <f t="shared" si="1"/>
        <v>28421373</v>
      </c>
      <c r="H43">
        <f t="shared" si="1"/>
        <v>207647</v>
      </c>
      <c r="I43">
        <f t="shared" si="1"/>
        <v>1030</v>
      </c>
      <c r="J43">
        <f t="shared" si="1"/>
        <v>56202</v>
      </c>
      <c r="K43">
        <f t="shared" si="1"/>
        <v>0</v>
      </c>
      <c r="L43">
        <f t="shared" si="1"/>
        <v>1938699</v>
      </c>
    </row>
    <row r="44" spans="6:16">
      <c r="G44">
        <f t="shared" si="1"/>
        <v>32265558</v>
      </c>
      <c r="H44">
        <f t="shared" si="1"/>
        <v>351158</v>
      </c>
      <c r="I44">
        <f t="shared" si="1"/>
        <v>22788</v>
      </c>
      <c r="J44">
        <f t="shared" si="1"/>
        <v>105660</v>
      </c>
      <c r="K44">
        <f t="shared" si="1"/>
        <v>797</v>
      </c>
      <c r="L44">
        <f t="shared" si="1"/>
        <v>3347934</v>
      </c>
    </row>
    <row r="45" spans="6:16">
      <c r="G45">
        <f t="shared" si="1"/>
        <v>16671373</v>
      </c>
      <c r="H45">
        <f t="shared" si="1"/>
        <v>71508</v>
      </c>
      <c r="I45">
        <f t="shared" si="1"/>
        <v>2960</v>
      </c>
      <c r="J45">
        <f t="shared" si="1"/>
        <v>80066</v>
      </c>
      <c r="K45">
        <f t="shared" si="1"/>
        <v>0</v>
      </c>
      <c r="L45">
        <f t="shared" si="1"/>
        <v>2888152</v>
      </c>
    </row>
    <row r="46" spans="6:16">
      <c r="G46">
        <f t="shared" si="1"/>
        <v>8177603</v>
      </c>
      <c r="H46">
        <f t="shared" si="1"/>
        <v>104392</v>
      </c>
      <c r="I46">
        <f t="shared" si="1"/>
        <v>0</v>
      </c>
      <c r="J46">
        <f t="shared" si="1"/>
        <v>27552</v>
      </c>
      <c r="K46">
        <f t="shared" si="1"/>
        <v>0</v>
      </c>
      <c r="L46">
        <f t="shared" si="1"/>
        <v>1401532</v>
      </c>
    </row>
    <row r="47" spans="6:16">
      <c r="G47">
        <f t="shared" si="1"/>
        <v>4691156</v>
      </c>
      <c r="H47">
        <f t="shared" si="1"/>
        <v>38776</v>
      </c>
      <c r="I47">
        <f t="shared" si="1"/>
        <v>642</v>
      </c>
      <c r="J47">
        <f t="shared" si="1"/>
        <v>57072</v>
      </c>
      <c r="K47">
        <f t="shared" si="1"/>
        <v>0</v>
      </c>
      <c r="L47">
        <f t="shared" si="1"/>
        <v>1655933</v>
      </c>
    </row>
    <row r="48" spans="6:16">
      <c r="F48" s="91" t="s">
        <v>126</v>
      </c>
      <c r="G48">
        <f>SUM(G35:G47)</f>
        <v>112325168</v>
      </c>
      <c r="H48">
        <f>SUM(H35:H47)</f>
        <v>1245617</v>
      </c>
      <c r="I48">
        <f t="shared" ref="I48:L48" si="2">SUM(I35:I47)</f>
        <v>50143</v>
      </c>
      <c r="J48">
        <f t="shared" si="2"/>
        <v>506207</v>
      </c>
      <c r="K48">
        <f t="shared" si="2"/>
        <v>5771</v>
      </c>
      <c r="L48">
        <f t="shared" si="2"/>
        <v>13147443</v>
      </c>
    </row>
    <row r="50" spans="7:7">
      <c r="G50">
        <f>SUM(G48,J48:L48)</f>
        <v>125984589</v>
      </c>
    </row>
    <row r="51" spans="7:7">
      <c r="G51">
        <f>I48+H48</f>
        <v>1295760</v>
      </c>
    </row>
    <row r="52" spans="7:7">
      <c r="G52">
        <f>G51/113</f>
        <v>11466.902654867257</v>
      </c>
    </row>
  </sheetData>
  <hyperlinks>
    <hyperlink ref="A1" location="TOC!A1" display="TOC" xr:uid="{4E4945F8-85AA-4C09-9CEC-835C946266DB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51"/>
  <sheetViews>
    <sheetView topLeftCell="A4" workbookViewId="0">
      <selection activeCell="J51" sqref="J51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56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5</v>
      </c>
      <c r="J9" s="25">
        <v>0</v>
      </c>
      <c r="K9" s="25">
        <v>0</v>
      </c>
      <c r="L9" s="25">
        <v>0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6</v>
      </c>
      <c r="J10" s="25">
        <v>0</v>
      </c>
      <c r="K10" s="25">
        <v>0</v>
      </c>
      <c r="L10" s="25">
        <v>0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0</v>
      </c>
      <c r="I11" s="25">
        <v>18</v>
      </c>
      <c r="J11" s="25">
        <v>0</v>
      </c>
      <c r="K11" s="25">
        <v>3</v>
      </c>
      <c r="L11" s="25">
        <v>0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20</v>
      </c>
      <c r="H12" s="25">
        <v>0</v>
      </c>
      <c r="I12" s="25">
        <v>23</v>
      </c>
      <c r="J12" s="25">
        <v>0</v>
      </c>
      <c r="K12" s="25">
        <v>1</v>
      </c>
      <c r="L12" s="25">
        <v>1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42</v>
      </c>
      <c r="H13" s="27">
        <v>0</v>
      </c>
      <c r="I13" s="25">
        <v>18</v>
      </c>
      <c r="J13" s="25">
        <v>0</v>
      </c>
      <c r="K13" s="25">
        <v>0</v>
      </c>
      <c r="L13" s="25">
        <v>1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36</v>
      </c>
      <c r="H14" s="27">
        <v>1</v>
      </c>
      <c r="I14" s="25">
        <v>10</v>
      </c>
      <c r="J14" s="25">
        <v>0</v>
      </c>
      <c r="K14" s="25">
        <v>0</v>
      </c>
      <c r="L14" s="27">
        <v>0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34</v>
      </c>
      <c r="H15" s="27">
        <v>0</v>
      </c>
      <c r="I15" s="25">
        <v>19</v>
      </c>
      <c r="J15" s="25">
        <v>0</v>
      </c>
      <c r="K15" s="25">
        <v>0</v>
      </c>
      <c r="L15" s="27">
        <v>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26</v>
      </c>
      <c r="H16" s="27">
        <v>0</v>
      </c>
      <c r="I16" s="25">
        <v>14</v>
      </c>
      <c r="J16" s="25">
        <v>0</v>
      </c>
      <c r="K16" s="25">
        <v>0</v>
      </c>
      <c r="L16" s="27">
        <v>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10</v>
      </c>
      <c r="H17" s="27">
        <v>0</v>
      </c>
      <c r="I17" s="25">
        <v>8</v>
      </c>
      <c r="J17" s="25">
        <v>0</v>
      </c>
      <c r="K17" s="25">
        <v>0</v>
      </c>
      <c r="L17" s="27">
        <v>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5</v>
      </c>
      <c r="H18" s="25">
        <v>0</v>
      </c>
      <c r="I18" s="25">
        <v>0</v>
      </c>
      <c r="J18" s="25">
        <v>0</v>
      </c>
      <c r="K18" s="25">
        <v>0</v>
      </c>
      <c r="L18" s="27">
        <v>2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</v>
      </c>
      <c r="H19" s="25">
        <v>0</v>
      </c>
      <c r="I19" s="25">
        <v>1</v>
      </c>
      <c r="J19" s="25">
        <v>0</v>
      </c>
      <c r="K19" s="25">
        <v>0</v>
      </c>
      <c r="L19" s="27">
        <v>3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42896</v>
      </c>
      <c r="J22" s="29">
        <v>0</v>
      </c>
      <c r="K22" s="29">
        <v>0</v>
      </c>
      <c r="L22" s="29">
        <v>0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51024</v>
      </c>
      <c r="J23" s="29">
        <v>0</v>
      </c>
      <c r="K23" s="29">
        <v>0</v>
      </c>
      <c r="L23" s="29">
        <v>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0</v>
      </c>
      <c r="I24" s="29">
        <v>46155</v>
      </c>
      <c r="J24" s="29">
        <v>0</v>
      </c>
      <c r="K24" s="29">
        <v>49163</v>
      </c>
      <c r="L24" s="29">
        <v>0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60774</v>
      </c>
      <c r="H25" s="28">
        <v>0</v>
      </c>
      <c r="I25" s="29">
        <v>53869</v>
      </c>
      <c r="J25" s="29">
        <v>0</v>
      </c>
      <c r="K25" s="29">
        <v>56000</v>
      </c>
      <c r="L25" s="29">
        <v>513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82880</v>
      </c>
      <c r="H26" s="28">
        <v>0</v>
      </c>
      <c r="I26" s="29">
        <v>59066</v>
      </c>
      <c r="J26" s="29">
        <v>0</v>
      </c>
      <c r="K26" s="29">
        <v>0</v>
      </c>
      <c r="L26" s="29">
        <v>22401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71034</v>
      </c>
      <c r="H27" s="28">
        <v>37</v>
      </c>
      <c r="I27" s="29">
        <v>92030</v>
      </c>
      <c r="J27" s="29">
        <v>0</v>
      </c>
      <c r="K27" s="29">
        <v>0</v>
      </c>
      <c r="L27" s="29">
        <v>0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57993</v>
      </c>
      <c r="H28" s="28">
        <v>0</v>
      </c>
      <c r="I28" s="29">
        <v>55188</v>
      </c>
      <c r="J28" s="29">
        <v>0</v>
      </c>
      <c r="K28" s="29">
        <v>0</v>
      </c>
      <c r="L28" s="29">
        <v>31504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54589</v>
      </c>
      <c r="H29" s="28">
        <v>0</v>
      </c>
      <c r="I29" s="29">
        <v>57047</v>
      </c>
      <c r="J29" s="29">
        <v>0</v>
      </c>
      <c r="K29" s="29">
        <v>0</v>
      </c>
      <c r="L29" s="29">
        <v>27515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30475</v>
      </c>
      <c r="H30" s="28">
        <v>0</v>
      </c>
      <c r="I30" s="29">
        <v>39840</v>
      </c>
      <c r="J30" s="29">
        <v>0</v>
      </c>
      <c r="K30" s="29">
        <v>0</v>
      </c>
      <c r="L30" s="29">
        <v>27401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34932</v>
      </c>
      <c r="H31" s="28">
        <v>0</v>
      </c>
      <c r="I31" s="29">
        <v>0</v>
      </c>
      <c r="J31" s="29">
        <v>0</v>
      </c>
      <c r="K31" s="29">
        <v>0</v>
      </c>
      <c r="L31" s="29">
        <v>22126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13219</v>
      </c>
      <c r="H32" s="28">
        <v>0</v>
      </c>
      <c r="I32" s="29">
        <v>13801</v>
      </c>
      <c r="J32" s="29">
        <v>0</v>
      </c>
      <c r="K32" s="29">
        <v>0</v>
      </c>
      <c r="L32" s="29">
        <v>15014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5" spans="6:16"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</row>
    <row r="36" spans="6:16">
      <c r="G36">
        <f t="shared" ref="G36:L47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</row>
    <row r="37" spans="6:16">
      <c r="G37">
        <f t="shared" si="1"/>
        <v>0</v>
      </c>
      <c r="H37">
        <f t="shared" si="1"/>
        <v>0</v>
      </c>
      <c r="I37">
        <f t="shared" si="1"/>
        <v>214480</v>
      </c>
      <c r="J37">
        <f t="shared" si="1"/>
        <v>0</v>
      </c>
      <c r="K37">
        <f t="shared" si="1"/>
        <v>0</v>
      </c>
      <c r="L37">
        <f t="shared" si="1"/>
        <v>0</v>
      </c>
    </row>
    <row r="38" spans="6:16">
      <c r="G38">
        <f t="shared" si="1"/>
        <v>0</v>
      </c>
      <c r="H38">
        <f t="shared" si="1"/>
        <v>0</v>
      </c>
      <c r="I38">
        <f t="shared" si="1"/>
        <v>306144</v>
      </c>
      <c r="J38">
        <f t="shared" si="1"/>
        <v>0</v>
      </c>
      <c r="K38">
        <f t="shared" si="1"/>
        <v>0</v>
      </c>
      <c r="L38">
        <f t="shared" si="1"/>
        <v>0</v>
      </c>
    </row>
    <row r="39" spans="6:16">
      <c r="G39">
        <f t="shared" si="1"/>
        <v>0</v>
      </c>
      <c r="H39">
        <f t="shared" si="1"/>
        <v>0</v>
      </c>
      <c r="I39">
        <f t="shared" si="1"/>
        <v>830790</v>
      </c>
      <c r="J39">
        <f t="shared" si="1"/>
        <v>0</v>
      </c>
      <c r="K39">
        <f t="shared" si="1"/>
        <v>147489</v>
      </c>
      <c r="L39">
        <f t="shared" si="1"/>
        <v>0</v>
      </c>
    </row>
    <row r="40" spans="6:16">
      <c r="G40">
        <f t="shared" si="1"/>
        <v>1215480</v>
      </c>
      <c r="H40">
        <f t="shared" si="1"/>
        <v>0</v>
      </c>
      <c r="I40">
        <f t="shared" si="1"/>
        <v>1238987</v>
      </c>
      <c r="J40">
        <f t="shared" si="1"/>
        <v>0</v>
      </c>
      <c r="K40">
        <f t="shared" si="1"/>
        <v>56000</v>
      </c>
      <c r="L40">
        <f t="shared" si="1"/>
        <v>513</v>
      </c>
    </row>
    <row r="41" spans="6:16">
      <c r="G41">
        <f t="shared" si="1"/>
        <v>3480960</v>
      </c>
      <c r="H41">
        <f t="shared" si="1"/>
        <v>0</v>
      </c>
      <c r="I41">
        <f t="shared" si="1"/>
        <v>1063188</v>
      </c>
      <c r="J41">
        <f t="shared" si="1"/>
        <v>0</v>
      </c>
      <c r="K41">
        <f t="shared" si="1"/>
        <v>0</v>
      </c>
      <c r="L41">
        <f t="shared" si="1"/>
        <v>22401</v>
      </c>
    </row>
    <row r="42" spans="6:16">
      <c r="G42">
        <f t="shared" si="1"/>
        <v>2557224</v>
      </c>
      <c r="H42">
        <f t="shared" si="1"/>
        <v>37</v>
      </c>
      <c r="I42">
        <f t="shared" si="1"/>
        <v>920300</v>
      </c>
      <c r="J42">
        <f t="shared" si="1"/>
        <v>0</v>
      </c>
      <c r="K42">
        <f t="shared" si="1"/>
        <v>0</v>
      </c>
      <c r="L42">
        <f t="shared" si="1"/>
        <v>0</v>
      </c>
    </row>
    <row r="43" spans="6:16">
      <c r="G43">
        <f t="shared" si="1"/>
        <v>1971762</v>
      </c>
      <c r="H43">
        <f t="shared" si="1"/>
        <v>0</v>
      </c>
      <c r="I43">
        <f t="shared" si="1"/>
        <v>1048572</v>
      </c>
      <c r="J43">
        <f t="shared" si="1"/>
        <v>0</v>
      </c>
      <c r="K43">
        <f t="shared" si="1"/>
        <v>0</v>
      </c>
      <c r="L43">
        <f t="shared" si="1"/>
        <v>94512</v>
      </c>
    </row>
    <row r="44" spans="6:16">
      <c r="G44">
        <f t="shared" si="1"/>
        <v>1419314</v>
      </c>
      <c r="H44">
        <f t="shared" si="1"/>
        <v>0</v>
      </c>
      <c r="I44">
        <f t="shared" si="1"/>
        <v>798658</v>
      </c>
      <c r="J44">
        <f t="shared" si="1"/>
        <v>0</v>
      </c>
      <c r="K44">
        <f t="shared" si="1"/>
        <v>0</v>
      </c>
      <c r="L44">
        <f t="shared" si="1"/>
        <v>192605</v>
      </c>
    </row>
    <row r="45" spans="6:16">
      <c r="G45">
        <f t="shared" si="1"/>
        <v>304750</v>
      </c>
      <c r="H45">
        <f t="shared" si="1"/>
        <v>0</v>
      </c>
      <c r="I45">
        <f t="shared" si="1"/>
        <v>318720</v>
      </c>
      <c r="J45">
        <f t="shared" si="1"/>
        <v>0</v>
      </c>
      <c r="K45">
        <f t="shared" si="1"/>
        <v>0</v>
      </c>
      <c r="L45">
        <f t="shared" si="1"/>
        <v>164406</v>
      </c>
    </row>
    <row r="46" spans="6:16">
      <c r="G46">
        <f t="shared" si="1"/>
        <v>174660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44252</v>
      </c>
    </row>
    <row r="47" spans="6:16">
      <c r="G47">
        <f t="shared" si="1"/>
        <v>13219</v>
      </c>
      <c r="H47">
        <f t="shared" si="1"/>
        <v>0</v>
      </c>
      <c r="I47">
        <f t="shared" si="1"/>
        <v>13801</v>
      </c>
      <c r="J47">
        <f t="shared" si="1"/>
        <v>0</v>
      </c>
      <c r="K47">
        <f t="shared" si="1"/>
        <v>0</v>
      </c>
      <c r="L47">
        <f t="shared" si="1"/>
        <v>45042</v>
      </c>
    </row>
    <row r="48" spans="6:16">
      <c r="F48" t="s">
        <v>126</v>
      </c>
      <c r="G48">
        <f>SUM(G35:G47)</f>
        <v>11137369</v>
      </c>
      <c r="H48">
        <f t="shared" ref="H48:L48" si="2">SUM(H35:H47)</f>
        <v>37</v>
      </c>
      <c r="I48">
        <f t="shared" si="2"/>
        <v>6753640</v>
      </c>
      <c r="J48">
        <f t="shared" si="2"/>
        <v>0</v>
      </c>
      <c r="K48">
        <f t="shared" si="2"/>
        <v>203489</v>
      </c>
      <c r="L48">
        <f t="shared" si="2"/>
        <v>563731</v>
      </c>
    </row>
    <row r="50" spans="7:7">
      <c r="G50">
        <f>G48+J48+K48+L48</f>
        <v>11904589</v>
      </c>
    </row>
    <row r="51" spans="7:7">
      <c r="G51">
        <f>SUM(H48:I48)</f>
        <v>6753677</v>
      </c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V16" sqref="V16"/>
    </sheetView>
  </sheetViews>
  <sheetFormatPr defaultRowHeight="15"/>
  <cols>
    <col min="2" max="9" width="12" customWidth="1"/>
  </cols>
  <sheetData>
    <row r="1" spans="1:9">
      <c r="A1" s="1" t="s">
        <v>0</v>
      </c>
    </row>
    <row r="2" spans="1:9">
      <c r="A2" t="s">
        <v>67</v>
      </c>
    </row>
    <row r="4" spans="1:9">
      <c r="B4" s="30"/>
    </row>
    <row r="5" spans="1:9">
      <c r="B5" s="31" t="s">
        <v>68</v>
      </c>
    </row>
    <row r="7" spans="1:9">
      <c r="B7" s="31" t="s">
        <v>69</v>
      </c>
    </row>
    <row r="8" spans="1:9" ht="22.5">
      <c r="B8" s="32" t="s">
        <v>70</v>
      </c>
      <c r="C8" s="33" t="s">
        <v>71</v>
      </c>
      <c r="D8" s="34" t="s">
        <v>72</v>
      </c>
      <c r="E8" s="35" t="s">
        <v>73</v>
      </c>
      <c r="F8" s="35" t="s">
        <v>74</v>
      </c>
      <c r="G8" s="35" t="s">
        <v>75</v>
      </c>
      <c r="H8" s="34" t="s">
        <v>76</v>
      </c>
      <c r="I8" s="33" t="s">
        <v>77</v>
      </c>
    </row>
    <row r="9" spans="1:9" ht="16.5" customHeight="1">
      <c r="B9" s="36" t="s">
        <v>78</v>
      </c>
      <c r="C9" s="38">
        <v>49</v>
      </c>
      <c r="D9" s="38">
        <v>0</v>
      </c>
      <c r="E9" s="40">
        <v>0</v>
      </c>
      <c r="F9" s="40">
        <v>0</v>
      </c>
      <c r="G9" s="41">
        <v>0</v>
      </c>
      <c r="H9" s="38">
        <v>0</v>
      </c>
      <c r="I9" s="39">
        <v>49</v>
      </c>
    </row>
    <row r="10" spans="1:9" ht="16.5" customHeight="1">
      <c r="B10" s="42" t="s">
        <v>79</v>
      </c>
      <c r="C10" s="43">
        <v>159</v>
      </c>
      <c r="D10" s="44">
        <v>17</v>
      </c>
      <c r="E10" s="46">
        <v>0</v>
      </c>
      <c r="F10" s="46">
        <v>0</v>
      </c>
      <c r="G10" s="47">
        <v>0</v>
      </c>
      <c r="H10" s="44">
        <v>0</v>
      </c>
      <c r="I10" s="46">
        <v>176</v>
      </c>
    </row>
    <row r="11" spans="1:9" ht="16.5" customHeight="1">
      <c r="B11" s="42" t="s">
        <v>80</v>
      </c>
      <c r="C11" s="43">
        <v>300</v>
      </c>
      <c r="D11" s="44">
        <v>84</v>
      </c>
      <c r="E11" s="46">
        <v>5</v>
      </c>
      <c r="F11" s="46">
        <v>0</v>
      </c>
      <c r="G11" s="47">
        <v>0</v>
      </c>
      <c r="H11" s="44">
        <v>0</v>
      </c>
      <c r="I11" s="46">
        <v>389</v>
      </c>
    </row>
    <row r="12" spans="1:9" ht="16.5" customHeight="1">
      <c r="B12" s="42" t="s">
        <v>81</v>
      </c>
      <c r="C12" s="43">
        <v>292</v>
      </c>
      <c r="D12" s="44">
        <v>146</v>
      </c>
      <c r="E12" s="46">
        <v>42</v>
      </c>
      <c r="F12" s="46">
        <v>9</v>
      </c>
      <c r="G12" s="47">
        <v>3</v>
      </c>
      <c r="H12" s="44">
        <v>0</v>
      </c>
      <c r="I12" s="46">
        <v>492</v>
      </c>
    </row>
    <row r="13" spans="1:9" ht="16.5" customHeight="1">
      <c r="B13" s="42" t="s">
        <v>82</v>
      </c>
      <c r="C13" s="43">
        <v>277</v>
      </c>
      <c r="D13" s="44">
        <v>141</v>
      </c>
      <c r="E13" s="46">
        <v>68</v>
      </c>
      <c r="F13" s="46">
        <v>26</v>
      </c>
      <c r="G13" s="47">
        <v>13</v>
      </c>
      <c r="H13" s="44">
        <v>6</v>
      </c>
      <c r="I13" s="46">
        <v>531</v>
      </c>
    </row>
    <row r="14" spans="1:9" ht="16.5" customHeight="1">
      <c r="B14" s="42" t="s">
        <v>83</v>
      </c>
      <c r="C14" s="43">
        <v>198</v>
      </c>
      <c r="D14" s="44">
        <v>98</v>
      </c>
      <c r="E14" s="46">
        <v>68</v>
      </c>
      <c r="F14" s="46">
        <v>49</v>
      </c>
      <c r="G14" s="47">
        <v>54</v>
      </c>
      <c r="H14" s="44">
        <v>31</v>
      </c>
      <c r="I14" s="46">
        <v>498</v>
      </c>
    </row>
    <row r="15" spans="1:9" ht="16.5" customHeight="1">
      <c r="B15" s="42" t="s">
        <v>84</v>
      </c>
      <c r="C15" s="43">
        <v>146</v>
      </c>
      <c r="D15" s="44">
        <v>111</v>
      </c>
      <c r="E15" s="46">
        <v>69</v>
      </c>
      <c r="F15" s="46">
        <v>70</v>
      </c>
      <c r="G15" s="43">
        <v>101</v>
      </c>
      <c r="H15" s="44">
        <v>98</v>
      </c>
      <c r="I15" s="46">
        <v>595</v>
      </c>
    </row>
    <row r="16" spans="1:9" ht="16.5" customHeight="1">
      <c r="B16" s="42" t="s">
        <v>85</v>
      </c>
      <c r="C16" s="43">
        <v>111</v>
      </c>
      <c r="D16" s="44">
        <v>110</v>
      </c>
      <c r="E16" s="46">
        <v>77</v>
      </c>
      <c r="F16" s="46">
        <v>70</v>
      </c>
      <c r="G16" s="43">
        <v>109</v>
      </c>
      <c r="H16" s="44">
        <v>122</v>
      </c>
      <c r="I16" s="46">
        <v>599</v>
      </c>
    </row>
    <row r="17" spans="2:9" ht="16.5" customHeight="1">
      <c r="B17" s="42" t="s">
        <v>86</v>
      </c>
      <c r="C17" s="43">
        <v>58</v>
      </c>
      <c r="D17" s="44">
        <v>67</v>
      </c>
      <c r="E17" s="46">
        <v>55</v>
      </c>
      <c r="F17" s="46">
        <v>45</v>
      </c>
      <c r="G17" s="47">
        <v>86</v>
      </c>
      <c r="H17" s="44">
        <v>102</v>
      </c>
      <c r="I17" s="46">
        <v>413</v>
      </c>
    </row>
    <row r="18" spans="2:9" ht="16.5" customHeight="1">
      <c r="B18" s="48" t="s">
        <v>87</v>
      </c>
      <c r="C18" s="49">
        <v>18</v>
      </c>
      <c r="D18" s="50">
        <v>24</v>
      </c>
      <c r="E18" s="51">
        <v>32</v>
      </c>
      <c r="F18" s="51">
        <v>35</v>
      </c>
      <c r="G18" s="52">
        <v>49</v>
      </c>
      <c r="H18" s="50">
        <v>62</v>
      </c>
      <c r="I18" s="51">
        <v>220</v>
      </c>
    </row>
    <row r="19" spans="2:9" ht="16.5" customHeight="1">
      <c r="B19" s="53" t="s">
        <v>88</v>
      </c>
      <c r="C19" s="85">
        <v>1608</v>
      </c>
      <c r="D19" s="54">
        <v>798</v>
      </c>
      <c r="E19" s="55">
        <v>416</v>
      </c>
      <c r="F19" s="56">
        <v>304</v>
      </c>
      <c r="G19" s="55">
        <v>415</v>
      </c>
      <c r="H19" s="54">
        <v>421</v>
      </c>
      <c r="I19" s="57">
        <v>3962</v>
      </c>
    </row>
    <row r="20" spans="2:9" ht="15" customHeight="1">
      <c r="B20" s="94" t="s">
        <v>89</v>
      </c>
      <c r="C20" s="94"/>
      <c r="D20" s="94"/>
      <c r="E20" s="94"/>
      <c r="F20" s="94"/>
      <c r="G20" s="58"/>
      <c r="H20" s="58"/>
      <c r="I20" s="58"/>
    </row>
    <row r="21" spans="2:9" ht="15" customHeight="1">
      <c r="B21" s="59"/>
      <c r="C21" s="59"/>
      <c r="D21" s="93" t="s">
        <v>69</v>
      </c>
      <c r="E21" s="93"/>
      <c r="F21" s="93"/>
      <c r="G21" s="93"/>
      <c r="H21" s="59"/>
      <c r="I21" s="59"/>
    </row>
    <row r="22" spans="2:9">
      <c r="B22" s="60" t="s">
        <v>90</v>
      </c>
      <c r="C22" s="58"/>
      <c r="D22" s="58"/>
      <c r="E22" s="58"/>
      <c r="F22" s="58"/>
      <c r="G22" s="58"/>
      <c r="H22" s="58"/>
      <c r="I22" s="60" t="s">
        <v>91</v>
      </c>
    </row>
    <row r="23" spans="2:9" ht="19.5" customHeight="1">
      <c r="B23" s="62" t="s">
        <v>92</v>
      </c>
      <c r="C23" s="62" t="s">
        <v>71</v>
      </c>
      <c r="D23" s="92" t="s">
        <v>72</v>
      </c>
      <c r="E23" s="95" t="s">
        <v>73</v>
      </c>
      <c r="F23" s="96" t="s">
        <v>74</v>
      </c>
      <c r="G23" s="95" t="s">
        <v>75</v>
      </c>
      <c r="H23" s="92" t="s">
        <v>76</v>
      </c>
      <c r="I23" s="62" t="s">
        <v>93</v>
      </c>
    </row>
    <row r="24" spans="2:9" ht="19.5" customHeight="1">
      <c r="B24" s="36" t="s">
        <v>78</v>
      </c>
      <c r="C24" s="63">
        <v>67713</v>
      </c>
      <c r="D24" s="63">
        <v>0</v>
      </c>
      <c r="E24" s="64">
        <v>0</v>
      </c>
      <c r="F24" s="64">
        <v>0</v>
      </c>
      <c r="G24" s="97">
        <v>0</v>
      </c>
      <c r="H24" s="63">
        <v>0</v>
      </c>
      <c r="I24" s="98">
        <v>67713</v>
      </c>
    </row>
    <row r="25" spans="2:9" ht="19.5" customHeight="1">
      <c r="B25" s="42" t="s">
        <v>79</v>
      </c>
      <c r="C25" s="66">
        <v>77026</v>
      </c>
      <c r="D25" s="66">
        <v>93785</v>
      </c>
      <c r="E25" s="46">
        <v>0</v>
      </c>
      <c r="F25" s="46">
        <v>0</v>
      </c>
      <c r="G25" s="44">
        <v>0</v>
      </c>
      <c r="H25" s="44">
        <v>0</v>
      </c>
      <c r="I25" s="67">
        <v>78644</v>
      </c>
    </row>
    <row r="26" spans="2:9" ht="19.5" customHeight="1">
      <c r="B26" s="42" t="s">
        <v>80</v>
      </c>
      <c r="C26" s="66">
        <v>81711</v>
      </c>
      <c r="D26" s="66">
        <v>95447</v>
      </c>
      <c r="E26" s="68">
        <v>123539</v>
      </c>
      <c r="F26" s="46">
        <v>0</v>
      </c>
      <c r="G26" s="44">
        <v>0</v>
      </c>
      <c r="H26" s="44">
        <v>0</v>
      </c>
      <c r="I26" s="67">
        <v>85215</v>
      </c>
    </row>
    <row r="27" spans="2:9" ht="19.5" customHeight="1">
      <c r="B27" s="42" t="s">
        <v>81</v>
      </c>
      <c r="C27" s="66">
        <v>89540</v>
      </c>
      <c r="D27" s="66">
        <v>105246</v>
      </c>
      <c r="E27" s="68">
        <v>98883</v>
      </c>
      <c r="F27" s="68">
        <v>107725</v>
      </c>
      <c r="G27" s="68">
        <v>114601</v>
      </c>
      <c r="H27" s="44">
        <v>0</v>
      </c>
      <c r="I27" s="67">
        <v>95483</v>
      </c>
    </row>
    <row r="28" spans="2:9" ht="19.5" customHeight="1">
      <c r="B28" s="42" t="s">
        <v>82</v>
      </c>
      <c r="C28" s="66">
        <v>93003</v>
      </c>
      <c r="D28" s="66">
        <v>100612</v>
      </c>
      <c r="E28" s="68">
        <v>101940</v>
      </c>
      <c r="F28" s="68">
        <v>109862</v>
      </c>
      <c r="G28" s="68">
        <v>113033</v>
      </c>
      <c r="H28" s="66">
        <v>137834</v>
      </c>
      <c r="I28" s="67">
        <v>97990</v>
      </c>
    </row>
    <row r="29" spans="2:9" ht="19.5" customHeight="1">
      <c r="B29" s="42" t="s">
        <v>83</v>
      </c>
      <c r="C29" s="66">
        <v>97304</v>
      </c>
      <c r="D29" s="66">
        <v>102657</v>
      </c>
      <c r="E29" s="68">
        <v>99103</v>
      </c>
      <c r="F29" s="68">
        <v>105886</v>
      </c>
      <c r="G29" s="68">
        <v>104993</v>
      </c>
      <c r="H29" s="66">
        <v>108016</v>
      </c>
      <c r="I29" s="65">
        <v>100948</v>
      </c>
    </row>
    <row r="30" spans="2:9" ht="19.5" customHeight="1">
      <c r="B30" s="42" t="s">
        <v>84</v>
      </c>
      <c r="C30" s="66">
        <v>95856</v>
      </c>
      <c r="D30" s="66">
        <v>104652</v>
      </c>
      <c r="E30" s="68">
        <v>105789</v>
      </c>
      <c r="F30" s="68">
        <v>109816</v>
      </c>
      <c r="G30" s="68">
        <v>103406</v>
      </c>
      <c r="H30" s="66">
        <v>114581</v>
      </c>
      <c r="I30" s="65">
        <v>104657</v>
      </c>
    </row>
    <row r="31" spans="2:9" ht="19.5" customHeight="1">
      <c r="B31" s="42" t="s">
        <v>85</v>
      </c>
      <c r="C31" s="66">
        <v>94966</v>
      </c>
      <c r="D31" s="66">
        <v>109775</v>
      </c>
      <c r="E31" s="68">
        <v>100652</v>
      </c>
      <c r="F31" s="68">
        <v>101368</v>
      </c>
      <c r="G31" s="68">
        <v>105515</v>
      </c>
      <c r="H31" s="66">
        <v>111505</v>
      </c>
      <c r="I31" s="65">
        <v>104453</v>
      </c>
    </row>
    <row r="32" spans="2:9" ht="19.5" customHeight="1">
      <c r="B32" s="42" t="s">
        <v>86</v>
      </c>
      <c r="C32" s="66">
        <v>103001</v>
      </c>
      <c r="D32" s="66">
        <v>104606</v>
      </c>
      <c r="E32" s="68">
        <v>108810</v>
      </c>
      <c r="F32" s="68">
        <v>100620</v>
      </c>
      <c r="G32" s="68">
        <v>109512</v>
      </c>
      <c r="H32" s="66">
        <v>110673</v>
      </c>
      <c r="I32" s="65">
        <v>107026</v>
      </c>
    </row>
    <row r="33" spans="2:9" ht="19.5" customHeight="1">
      <c r="B33" s="48" t="s">
        <v>87</v>
      </c>
      <c r="C33" s="70">
        <v>96678</v>
      </c>
      <c r="D33" s="70">
        <v>108673</v>
      </c>
      <c r="E33" s="71">
        <v>107907</v>
      </c>
      <c r="F33" s="71">
        <v>109810</v>
      </c>
      <c r="G33" s="71">
        <v>102871</v>
      </c>
      <c r="H33" s="70">
        <v>110261</v>
      </c>
      <c r="I33" s="69">
        <v>106916</v>
      </c>
    </row>
    <row r="34" spans="2:9" ht="19.5" customHeight="1">
      <c r="B34" s="53" t="s">
        <v>91</v>
      </c>
      <c r="C34" s="72">
        <v>89243</v>
      </c>
      <c r="D34" s="72">
        <v>103424</v>
      </c>
      <c r="E34" s="72">
        <v>103194</v>
      </c>
      <c r="F34" s="72">
        <v>105817</v>
      </c>
      <c r="G34" s="72">
        <v>105751</v>
      </c>
      <c r="H34" s="72">
        <v>111955</v>
      </c>
      <c r="I34" s="99">
        <v>98978</v>
      </c>
    </row>
    <row r="35" spans="2:9">
      <c r="B35" s="5"/>
    </row>
  </sheetData>
  <mergeCells count="2">
    <mergeCell ref="B20:F20"/>
    <mergeCell ref="D21:G21"/>
  </mergeCells>
  <hyperlinks>
    <hyperlink ref="A1" location="TOC!A1" display="TOC" xr:uid="{893D8E77-B2F6-48F7-A1FE-128206C4447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I45"/>
  <sheetViews>
    <sheetView tabSelected="1" topLeftCell="A7" workbookViewId="0">
      <selection activeCell="C16" sqref="C16:H25"/>
    </sheetView>
  </sheetViews>
  <sheetFormatPr defaultRowHeight="15"/>
  <cols>
    <col min="2" max="10" width="16" customWidth="1"/>
  </cols>
  <sheetData>
    <row r="1" spans="1:9">
      <c r="A1" s="1" t="s">
        <v>0</v>
      </c>
    </row>
    <row r="2" spans="1:9">
      <c r="A2" t="s">
        <v>116</v>
      </c>
    </row>
    <row r="5" spans="1:9" ht="20.25">
      <c r="B5" s="87" t="s">
        <v>119</v>
      </c>
    </row>
    <row r="7" spans="1:9">
      <c r="B7" s="88" t="s">
        <v>120</v>
      </c>
    </row>
    <row r="8" spans="1:9">
      <c r="B8" s="88" t="s">
        <v>121</v>
      </c>
    </row>
    <row r="9" spans="1:9">
      <c r="B9" s="88" t="s">
        <v>122</v>
      </c>
    </row>
    <row r="12" spans="1:9">
      <c r="B12" s="31" t="s">
        <v>68</v>
      </c>
    </row>
    <row r="14" spans="1:9">
      <c r="B14" s="31" t="s">
        <v>69</v>
      </c>
    </row>
    <row r="15" spans="1:9" ht="22.5">
      <c r="B15" s="32" t="s">
        <v>70</v>
      </c>
      <c r="C15" s="34" t="s">
        <v>71</v>
      </c>
      <c r="D15" s="34" t="s">
        <v>72</v>
      </c>
      <c r="E15" s="101" t="s">
        <v>73</v>
      </c>
      <c r="F15" s="101" t="s">
        <v>74</v>
      </c>
      <c r="G15" s="101" t="s">
        <v>75</v>
      </c>
      <c r="H15" s="34" t="s">
        <v>76</v>
      </c>
      <c r="I15" s="102" t="s">
        <v>77</v>
      </c>
    </row>
    <row r="16" spans="1:9">
      <c r="B16" s="103" t="s">
        <v>78</v>
      </c>
      <c r="C16" s="38">
        <v>2</v>
      </c>
      <c r="D16" s="38">
        <v>0</v>
      </c>
      <c r="E16" s="39">
        <v>0</v>
      </c>
      <c r="F16" s="39">
        <v>0</v>
      </c>
      <c r="G16" s="40">
        <v>0</v>
      </c>
      <c r="H16" s="38">
        <v>0</v>
      </c>
      <c r="I16" s="41">
        <v>2</v>
      </c>
    </row>
    <row r="17" spans="2:9">
      <c r="B17" s="104" t="s">
        <v>79</v>
      </c>
      <c r="C17" s="44">
        <v>19</v>
      </c>
      <c r="D17" s="44">
        <v>1</v>
      </c>
      <c r="E17" s="45">
        <v>0</v>
      </c>
      <c r="F17" s="45">
        <v>0</v>
      </c>
      <c r="G17" s="46">
        <v>0</v>
      </c>
      <c r="H17" s="44">
        <v>0</v>
      </c>
      <c r="I17" s="47">
        <v>20</v>
      </c>
    </row>
    <row r="18" spans="2:9">
      <c r="B18" s="104" t="s">
        <v>80</v>
      </c>
      <c r="C18" s="44">
        <v>25</v>
      </c>
      <c r="D18" s="44">
        <v>9</v>
      </c>
      <c r="E18" s="45">
        <v>2</v>
      </c>
      <c r="F18" s="45">
        <v>0</v>
      </c>
      <c r="G18" s="46">
        <v>0</v>
      </c>
      <c r="H18" s="44">
        <v>0</v>
      </c>
      <c r="I18" s="47">
        <v>36</v>
      </c>
    </row>
    <row r="19" spans="2:9">
      <c r="B19" s="104" t="s">
        <v>81</v>
      </c>
      <c r="C19" s="44">
        <v>23</v>
      </c>
      <c r="D19" s="44">
        <v>7</v>
      </c>
      <c r="E19" s="45">
        <v>7</v>
      </c>
      <c r="F19" s="45">
        <v>4</v>
      </c>
      <c r="G19" s="46">
        <v>0</v>
      </c>
      <c r="H19" s="44">
        <v>0</v>
      </c>
      <c r="I19" s="47">
        <v>41</v>
      </c>
    </row>
    <row r="20" spans="2:9">
      <c r="B20" s="104" t="s">
        <v>82</v>
      </c>
      <c r="C20" s="44">
        <v>13</v>
      </c>
      <c r="D20" s="44">
        <v>5</v>
      </c>
      <c r="E20" s="45">
        <v>6</v>
      </c>
      <c r="F20" s="45">
        <v>6</v>
      </c>
      <c r="G20" s="46">
        <v>1</v>
      </c>
      <c r="H20" s="44">
        <v>0</v>
      </c>
      <c r="I20" s="47">
        <v>31</v>
      </c>
    </row>
    <row r="21" spans="2:9">
      <c r="B21" s="104" t="s">
        <v>83</v>
      </c>
      <c r="C21" s="44">
        <v>12</v>
      </c>
      <c r="D21" s="44">
        <v>13</v>
      </c>
      <c r="E21" s="45">
        <v>6</v>
      </c>
      <c r="F21" s="45">
        <v>11</v>
      </c>
      <c r="G21" s="46">
        <v>12</v>
      </c>
      <c r="H21" s="44">
        <v>5</v>
      </c>
      <c r="I21" s="47">
        <v>59</v>
      </c>
    </row>
    <row r="22" spans="2:9">
      <c r="B22" s="104" t="s">
        <v>84</v>
      </c>
      <c r="C22" s="44">
        <v>2</v>
      </c>
      <c r="D22" s="44">
        <v>6</v>
      </c>
      <c r="E22" s="45">
        <v>2</v>
      </c>
      <c r="F22" s="45">
        <v>3</v>
      </c>
      <c r="G22" s="46">
        <v>5</v>
      </c>
      <c r="H22" s="44">
        <v>2</v>
      </c>
      <c r="I22" s="47">
        <v>20</v>
      </c>
    </row>
    <row r="23" spans="2:9">
      <c r="B23" s="104" t="s">
        <v>85</v>
      </c>
      <c r="C23" s="44">
        <v>0</v>
      </c>
      <c r="D23" s="44">
        <v>1</v>
      </c>
      <c r="E23" s="45">
        <v>0</v>
      </c>
      <c r="F23" s="45">
        <v>1</v>
      </c>
      <c r="G23" s="46">
        <v>1</v>
      </c>
      <c r="H23" s="44">
        <v>0</v>
      </c>
      <c r="I23" s="47">
        <v>3</v>
      </c>
    </row>
    <row r="24" spans="2:9">
      <c r="B24" s="104" t="s">
        <v>86</v>
      </c>
      <c r="C24" s="44">
        <v>0</v>
      </c>
      <c r="D24" s="44">
        <v>0</v>
      </c>
      <c r="E24" s="45">
        <v>1</v>
      </c>
      <c r="F24" s="45">
        <v>0</v>
      </c>
      <c r="G24" s="46">
        <v>0</v>
      </c>
      <c r="H24" s="44">
        <v>0</v>
      </c>
      <c r="I24" s="47">
        <v>1</v>
      </c>
    </row>
    <row r="25" spans="2:9">
      <c r="B25" s="48" t="s">
        <v>87</v>
      </c>
      <c r="C25" s="50">
        <v>0</v>
      </c>
      <c r="D25" s="50">
        <v>0</v>
      </c>
      <c r="E25" s="105">
        <v>0</v>
      </c>
      <c r="F25" s="105">
        <v>0</v>
      </c>
      <c r="G25" s="51">
        <v>0</v>
      </c>
      <c r="H25" s="50">
        <v>0</v>
      </c>
      <c r="I25" s="52">
        <v>0</v>
      </c>
    </row>
    <row r="26" spans="2:9" ht="15" customHeight="1">
      <c r="B26" s="53" t="s">
        <v>88</v>
      </c>
      <c r="C26" s="54">
        <v>96</v>
      </c>
      <c r="D26" s="54">
        <v>42</v>
      </c>
      <c r="E26" s="54">
        <v>24</v>
      </c>
      <c r="F26" s="106">
        <v>25</v>
      </c>
      <c r="G26" s="89">
        <v>19</v>
      </c>
      <c r="H26" s="54">
        <v>7</v>
      </c>
      <c r="I26" s="89">
        <v>213</v>
      </c>
    </row>
    <row r="30" spans="2:9">
      <c r="B30" s="31" t="s">
        <v>89</v>
      </c>
    </row>
    <row r="32" spans="2:9">
      <c r="B32" s="59"/>
      <c r="C32" s="59"/>
      <c r="D32" s="93" t="s">
        <v>69</v>
      </c>
      <c r="E32" s="93"/>
      <c r="F32" s="93"/>
      <c r="G32" s="93"/>
      <c r="H32" s="59"/>
      <c r="I32" s="59"/>
    </row>
    <row r="33" spans="2:9">
      <c r="B33" s="60" t="s">
        <v>90</v>
      </c>
      <c r="C33" s="58"/>
      <c r="D33" s="58"/>
      <c r="E33" s="58"/>
      <c r="F33" s="58"/>
      <c r="G33" s="58"/>
      <c r="H33" s="58"/>
      <c r="I33" s="61" t="s">
        <v>91</v>
      </c>
    </row>
    <row r="34" spans="2:9">
      <c r="B34" s="107" t="s">
        <v>92</v>
      </c>
      <c r="C34" s="92" t="s">
        <v>71</v>
      </c>
      <c r="D34" s="92" t="s">
        <v>72</v>
      </c>
      <c r="E34" s="108" t="s">
        <v>73</v>
      </c>
      <c r="F34" s="92" t="s">
        <v>74</v>
      </c>
      <c r="G34" s="108" t="s">
        <v>75</v>
      </c>
      <c r="H34" s="92" t="s">
        <v>76</v>
      </c>
      <c r="I34" s="107" t="s">
        <v>93</v>
      </c>
    </row>
    <row r="35" spans="2:9">
      <c r="B35" s="103" t="s">
        <v>78</v>
      </c>
      <c r="C35" s="63">
        <v>79458</v>
      </c>
      <c r="D35" s="63">
        <v>0</v>
      </c>
      <c r="E35" s="63">
        <v>0</v>
      </c>
      <c r="F35" s="109">
        <v>0</v>
      </c>
      <c r="G35" s="64">
        <v>0</v>
      </c>
      <c r="H35" s="63">
        <v>0</v>
      </c>
      <c r="I35" s="63">
        <v>79458</v>
      </c>
    </row>
    <row r="36" spans="2:9">
      <c r="B36" s="104" t="s">
        <v>79</v>
      </c>
      <c r="C36" s="66">
        <v>93877</v>
      </c>
      <c r="D36" s="66">
        <v>131857</v>
      </c>
      <c r="E36" s="45">
        <v>0</v>
      </c>
      <c r="F36" s="45">
        <v>0</v>
      </c>
      <c r="G36" s="46">
        <v>0</v>
      </c>
      <c r="H36" s="44">
        <v>0</v>
      </c>
      <c r="I36" s="110">
        <v>95776</v>
      </c>
    </row>
    <row r="37" spans="2:9">
      <c r="B37" s="104" t="s">
        <v>80</v>
      </c>
      <c r="C37" s="66">
        <v>104816</v>
      </c>
      <c r="D37" s="66">
        <v>132263</v>
      </c>
      <c r="E37" s="111">
        <v>139594</v>
      </c>
      <c r="F37" s="45">
        <v>0</v>
      </c>
      <c r="G37" s="46">
        <v>0</v>
      </c>
      <c r="H37" s="44">
        <v>0</v>
      </c>
      <c r="I37" s="66">
        <v>113610</v>
      </c>
    </row>
    <row r="38" spans="2:9">
      <c r="B38" s="104" t="s">
        <v>81</v>
      </c>
      <c r="C38" s="66">
        <v>115133</v>
      </c>
      <c r="D38" s="66">
        <v>137023</v>
      </c>
      <c r="E38" s="111">
        <v>137222</v>
      </c>
      <c r="F38" s="111">
        <v>156016</v>
      </c>
      <c r="G38" s="46">
        <v>0</v>
      </c>
      <c r="H38" s="44">
        <v>0</v>
      </c>
      <c r="I38" s="66">
        <v>126630</v>
      </c>
    </row>
    <row r="39" spans="2:9">
      <c r="B39" s="104" t="s">
        <v>82</v>
      </c>
      <c r="C39" s="66">
        <v>110530</v>
      </c>
      <c r="D39" s="66">
        <v>153724</v>
      </c>
      <c r="E39" s="111">
        <v>138199</v>
      </c>
      <c r="F39" s="111">
        <v>145137</v>
      </c>
      <c r="G39" s="111">
        <v>175481</v>
      </c>
      <c r="H39" s="44">
        <v>0</v>
      </c>
      <c r="I39" s="66">
        <v>131645</v>
      </c>
    </row>
    <row r="40" spans="2:9">
      <c r="B40" s="104" t="s">
        <v>83</v>
      </c>
      <c r="C40" s="66">
        <v>123302</v>
      </c>
      <c r="D40" s="66">
        <v>132894</v>
      </c>
      <c r="E40" s="111">
        <v>138291</v>
      </c>
      <c r="F40" s="111">
        <v>139034</v>
      </c>
      <c r="G40" s="111">
        <v>151875</v>
      </c>
      <c r="H40" s="66">
        <v>196367</v>
      </c>
      <c r="I40" s="66">
        <v>141876</v>
      </c>
    </row>
    <row r="41" spans="2:9">
      <c r="B41" s="104" t="s">
        <v>84</v>
      </c>
      <c r="C41" s="66">
        <v>117614</v>
      </c>
      <c r="D41" s="66">
        <v>145067</v>
      </c>
      <c r="E41" s="111">
        <v>187157</v>
      </c>
      <c r="F41" s="111">
        <v>131763</v>
      </c>
      <c r="G41" s="111">
        <v>194201</v>
      </c>
      <c r="H41" s="66">
        <v>181861</v>
      </c>
      <c r="I41" s="66">
        <v>160498</v>
      </c>
    </row>
    <row r="42" spans="2:9">
      <c r="B42" s="104" t="s">
        <v>85</v>
      </c>
      <c r="C42" s="44">
        <v>0</v>
      </c>
      <c r="D42" s="66">
        <v>123489</v>
      </c>
      <c r="E42" s="45">
        <v>0</v>
      </c>
      <c r="F42" s="111">
        <v>162775</v>
      </c>
      <c r="G42" s="111">
        <v>170120</v>
      </c>
      <c r="H42" s="44">
        <v>0</v>
      </c>
      <c r="I42" s="66">
        <v>152128</v>
      </c>
    </row>
    <row r="43" spans="2:9">
      <c r="B43" s="104" t="s">
        <v>86</v>
      </c>
      <c r="C43" s="44">
        <v>0</v>
      </c>
      <c r="D43" s="44">
        <v>0</v>
      </c>
      <c r="E43" s="111">
        <v>136345</v>
      </c>
      <c r="F43" s="45">
        <v>0</v>
      </c>
      <c r="G43" s="46">
        <v>0</v>
      </c>
      <c r="H43" s="44">
        <v>0</v>
      </c>
      <c r="I43" s="66">
        <v>136345</v>
      </c>
    </row>
    <row r="44" spans="2:9">
      <c r="B44" s="48" t="s">
        <v>87</v>
      </c>
      <c r="C44" s="50">
        <v>0</v>
      </c>
      <c r="D44" s="50">
        <v>0</v>
      </c>
      <c r="E44" s="105">
        <v>0</v>
      </c>
      <c r="F44" s="105">
        <v>0</v>
      </c>
      <c r="G44" s="51">
        <v>0</v>
      </c>
      <c r="H44" s="50">
        <v>0</v>
      </c>
      <c r="I44" s="52">
        <v>0</v>
      </c>
    </row>
    <row r="45" spans="2:9">
      <c r="B45" s="53" t="s">
        <v>91</v>
      </c>
      <c r="C45" s="72">
        <v>107946</v>
      </c>
      <c r="D45" s="72">
        <v>137417</v>
      </c>
      <c r="E45" s="72">
        <v>142056</v>
      </c>
      <c r="F45" s="72">
        <v>143293</v>
      </c>
      <c r="G45" s="72">
        <v>165216</v>
      </c>
      <c r="H45" s="72">
        <v>192223</v>
      </c>
      <c r="I45" s="72">
        <v>129627</v>
      </c>
    </row>
  </sheetData>
  <mergeCells count="1">
    <mergeCell ref="D32:G32"/>
  </mergeCells>
  <hyperlinks>
    <hyperlink ref="A1" location="TOC!A1" display="TOC" xr:uid="{8FC02783-5D7A-4535-8C41-A3E47EB89B07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I41"/>
  <sheetViews>
    <sheetView topLeftCell="A4" workbookViewId="0">
      <selection activeCell="L6" sqref="L6"/>
    </sheetView>
  </sheetViews>
  <sheetFormatPr defaultRowHeight="15"/>
  <cols>
    <col min="2" max="9" width="14.5703125" customWidth="1"/>
  </cols>
  <sheetData>
    <row r="1" spans="1:9">
      <c r="A1" s="1" t="s">
        <v>0</v>
      </c>
    </row>
    <row r="2" spans="1:9">
      <c r="A2" t="s">
        <v>99</v>
      </c>
    </row>
    <row r="4" spans="1:9">
      <c r="B4" s="31" t="s">
        <v>100</v>
      </c>
    </row>
    <row r="6" spans="1:9" ht="35.25">
      <c r="B6" s="75" t="s">
        <v>70</v>
      </c>
      <c r="C6" s="75" t="s">
        <v>101</v>
      </c>
      <c r="D6" s="100" t="s">
        <v>102</v>
      </c>
      <c r="E6" s="75" t="s">
        <v>103</v>
      </c>
      <c r="F6" s="100" t="s">
        <v>104</v>
      </c>
      <c r="G6" s="75" t="s">
        <v>105</v>
      </c>
      <c r="H6" s="100" t="s">
        <v>106</v>
      </c>
      <c r="I6" s="75" t="s">
        <v>77</v>
      </c>
    </row>
    <row r="7" spans="1:9">
      <c r="B7" s="77" t="s">
        <v>107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1</v>
      </c>
      <c r="I7" s="37">
        <v>1</v>
      </c>
    </row>
    <row r="8" spans="1:9">
      <c r="B8" s="79" t="s">
        <v>80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3</v>
      </c>
      <c r="I8" s="43">
        <v>3</v>
      </c>
    </row>
    <row r="9" spans="1:9">
      <c r="B9" s="79" t="s">
        <v>81</v>
      </c>
      <c r="C9" s="44">
        <v>0</v>
      </c>
      <c r="D9" s="44">
        <v>0</v>
      </c>
      <c r="E9" s="44">
        <v>4</v>
      </c>
      <c r="F9" s="44">
        <v>0</v>
      </c>
      <c r="G9" s="44">
        <v>0</v>
      </c>
      <c r="H9" s="44">
        <v>4</v>
      </c>
      <c r="I9" s="43">
        <v>8</v>
      </c>
    </row>
    <row r="10" spans="1:9">
      <c r="B10" s="79" t="s">
        <v>82</v>
      </c>
      <c r="C10" s="44">
        <v>0</v>
      </c>
      <c r="D10" s="44">
        <v>0</v>
      </c>
      <c r="E10" s="44">
        <v>6</v>
      </c>
      <c r="F10" s="44">
        <v>0</v>
      </c>
      <c r="G10" s="44">
        <v>0</v>
      </c>
      <c r="H10" s="44">
        <v>6</v>
      </c>
      <c r="I10" s="43">
        <v>12</v>
      </c>
    </row>
    <row r="11" spans="1:9">
      <c r="B11" s="79" t="s">
        <v>83</v>
      </c>
      <c r="C11" s="44">
        <v>0</v>
      </c>
      <c r="D11" s="44">
        <v>5</v>
      </c>
      <c r="E11" s="44">
        <v>9</v>
      </c>
      <c r="F11" s="44">
        <v>0</v>
      </c>
      <c r="G11" s="44">
        <v>2</v>
      </c>
      <c r="H11" s="44">
        <v>5</v>
      </c>
      <c r="I11" s="43">
        <v>21</v>
      </c>
    </row>
    <row r="12" spans="1:9">
      <c r="B12" s="79" t="s">
        <v>84</v>
      </c>
      <c r="C12" s="44">
        <v>29</v>
      </c>
      <c r="D12" s="44">
        <v>4</v>
      </c>
      <c r="E12" s="44">
        <v>4</v>
      </c>
      <c r="F12" s="44">
        <v>2</v>
      </c>
      <c r="G12" s="44">
        <v>1</v>
      </c>
      <c r="H12" s="44">
        <v>10</v>
      </c>
      <c r="I12" s="43">
        <v>50</v>
      </c>
    </row>
    <row r="13" spans="1:9">
      <c r="B13" s="79" t="s">
        <v>85</v>
      </c>
      <c r="C13" s="44">
        <v>129</v>
      </c>
      <c r="D13" s="44">
        <v>8</v>
      </c>
      <c r="E13" s="44">
        <v>2</v>
      </c>
      <c r="F13" s="44">
        <v>2</v>
      </c>
      <c r="G13" s="44">
        <v>0</v>
      </c>
      <c r="H13" s="44">
        <v>8</v>
      </c>
      <c r="I13" s="43">
        <v>149</v>
      </c>
    </row>
    <row r="14" spans="1:9">
      <c r="B14" s="79" t="s">
        <v>86</v>
      </c>
      <c r="C14" s="44">
        <v>332</v>
      </c>
      <c r="D14" s="44">
        <v>10</v>
      </c>
      <c r="E14" s="44">
        <v>2</v>
      </c>
      <c r="F14" s="44">
        <v>6</v>
      </c>
      <c r="G14" s="44">
        <v>0</v>
      </c>
      <c r="H14" s="44">
        <v>24</v>
      </c>
      <c r="I14" s="43">
        <v>374</v>
      </c>
    </row>
    <row r="15" spans="1:9">
      <c r="B15" s="79" t="s">
        <v>108</v>
      </c>
      <c r="C15" s="44">
        <v>558</v>
      </c>
      <c r="D15" s="44">
        <v>12</v>
      </c>
      <c r="E15" s="44">
        <v>2</v>
      </c>
      <c r="F15" s="44">
        <v>6</v>
      </c>
      <c r="G15" s="44">
        <v>0</v>
      </c>
      <c r="H15" s="44">
        <v>52</v>
      </c>
      <c r="I15" s="43">
        <v>630</v>
      </c>
    </row>
    <row r="16" spans="1:9">
      <c r="B16" s="79" t="s">
        <v>109</v>
      </c>
      <c r="C16" s="44">
        <v>696</v>
      </c>
      <c r="D16" s="44">
        <v>18</v>
      </c>
      <c r="E16" s="44">
        <v>5</v>
      </c>
      <c r="F16" s="44">
        <v>2</v>
      </c>
      <c r="G16" s="44">
        <v>1</v>
      </c>
      <c r="H16" s="44">
        <v>89</v>
      </c>
      <c r="I16" s="43">
        <v>811</v>
      </c>
    </row>
    <row r="17" spans="2:9">
      <c r="B17" s="79" t="s">
        <v>110</v>
      </c>
      <c r="C17" s="44">
        <v>442</v>
      </c>
      <c r="D17" s="44">
        <v>7</v>
      </c>
      <c r="E17" s="44">
        <v>7</v>
      </c>
      <c r="F17" s="44">
        <v>3</v>
      </c>
      <c r="G17" s="44">
        <v>0</v>
      </c>
      <c r="H17" s="44">
        <v>78</v>
      </c>
      <c r="I17" s="43">
        <v>537</v>
      </c>
    </row>
    <row r="18" spans="2:9">
      <c r="B18" s="79" t="s">
        <v>111</v>
      </c>
      <c r="C18" s="44">
        <v>203</v>
      </c>
      <c r="D18" s="44">
        <v>6</v>
      </c>
      <c r="E18" s="44">
        <v>0</v>
      </c>
      <c r="F18" s="44">
        <v>1</v>
      </c>
      <c r="G18" s="44">
        <v>0</v>
      </c>
      <c r="H18" s="44">
        <v>72</v>
      </c>
      <c r="I18" s="43">
        <v>282</v>
      </c>
    </row>
    <row r="19" spans="2:9">
      <c r="B19" s="81" t="s">
        <v>112</v>
      </c>
      <c r="C19" s="50">
        <v>156</v>
      </c>
      <c r="D19" s="50">
        <v>4</v>
      </c>
      <c r="E19" s="50">
        <v>1</v>
      </c>
      <c r="F19" s="50">
        <v>5</v>
      </c>
      <c r="G19" s="50">
        <v>0</v>
      </c>
      <c r="H19" s="50">
        <v>76</v>
      </c>
      <c r="I19" s="49">
        <v>242</v>
      </c>
    </row>
    <row r="20" spans="2:9">
      <c r="B20" s="83" t="s">
        <v>88</v>
      </c>
      <c r="C20" s="85">
        <v>2545</v>
      </c>
      <c r="D20" s="54">
        <v>74</v>
      </c>
      <c r="E20" s="54">
        <v>42</v>
      </c>
      <c r="F20" s="54">
        <v>27</v>
      </c>
      <c r="G20" s="54">
        <v>4</v>
      </c>
      <c r="H20" s="54">
        <v>428</v>
      </c>
      <c r="I20" s="85">
        <v>3120</v>
      </c>
    </row>
    <row r="24" spans="2:9">
      <c r="B24" s="31" t="s">
        <v>113</v>
      </c>
    </row>
    <row r="25" spans="2:9">
      <c r="B25" s="31" t="s">
        <v>114</v>
      </c>
    </row>
    <row r="27" spans="2:9" ht="35.25">
      <c r="B27" s="75" t="s">
        <v>70</v>
      </c>
      <c r="C27" s="86" t="s">
        <v>115</v>
      </c>
      <c r="D27" s="100" t="s">
        <v>102</v>
      </c>
      <c r="E27" s="75" t="s">
        <v>103</v>
      </c>
      <c r="F27" s="100" t="s">
        <v>104</v>
      </c>
      <c r="G27" s="75" t="s">
        <v>105</v>
      </c>
      <c r="H27" s="100" t="s">
        <v>106</v>
      </c>
      <c r="I27" s="75" t="s">
        <v>91</v>
      </c>
    </row>
    <row r="28" spans="2:9">
      <c r="B28" s="77" t="s">
        <v>107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2592</v>
      </c>
      <c r="I28" s="63">
        <v>2592</v>
      </c>
    </row>
    <row r="29" spans="2:9">
      <c r="B29" s="79" t="s">
        <v>80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66">
        <v>20569</v>
      </c>
      <c r="I29" s="66">
        <v>20569</v>
      </c>
    </row>
    <row r="30" spans="2:9">
      <c r="B30" s="79" t="s">
        <v>81</v>
      </c>
      <c r="C30" s="44">
        <v>0</v>
      </c>
      <c r="D30" s="44">
        <v>0</v>
      </c>
      <c r="E30" s="44">
        <v>415</v>
      </c>
      <c r="F30" s="44">
        <v>0</v>
      </c>
      <c r="G30" s="44">
        <v>0</v>
      </c>
      <c r="H30" s="66">
        <v>28879</v>
      </c>
      <c r="I30" s="66">
        <v>14647</v>
      </c>
    </row>
    <row r="31" spans="2:9">
      <c r="B31" s="79" t="s">
        <v>82</v>
      </c>
      <c r="C31" s="44">
        <v>0</v>
      </c>
      <c r="D31" s="44">
        <v>0</v>
      </c>
      <c r="E31" s="44">
        <v>491</v>
      </c>
      <c r="F31" s="44">
        <v>0</v>
      </c>
      <c r="G31" s="44">
        <v>0</v>
      </c>
      <c r="H31" s="66">
        <v>36689</v>
      </c>
      <c r="I31" s="66">
        <v>18590</v>
      </c>
    </row>
    <row r="32" spans="2:9">
      <c r="B32" s="79" t="s">
        <v>83</v>
      </c>
      <c r="C32" s="44">
        <v>0</v>
      </c>
      <c r="D32" s="66">
        <v>14596</v>
      </c>
      <c r="E32" s="44">
        <v>248</v>
      </c>
      <c r="F32" s="44">
        <v>0</v>
      </c>
      <c r="G32" s="66">
        <v>1115</v>
      </c>
      <c r="H32" s="66">
        <v>25884</v>
      </c>
      <c r="I32" s="66">
        <v>9851</v>
      </c>
    </row>
    <row r="33" spans="2:9">
      <c r="B33" s="79" t="s">
        <v>84</v>
      </c>
      <c r="C33" s="66">
        <v>23097</v>
      </c>
      <c r="D33" s="66">
        <v>13397</v>
      </c>
      <c r="E33" s="44">
        <v>368</v>
      </c>
      <c r="F33" s="66">
        <v>25878</v>
      </c>
      <c r="G33" s="66">
        <v>2834</v>
      </c>
      <c r="H33" s="66">
        <v>35131</v>
      </c>
      <c r="I33" s="66">
        <v>22615</v>
      </c>
    </row>
    <row r="34" spans="2:9">
      <c r="B34" s="79" t="s">
        <v>85</v>
      </c>
      <c r="C34" s="66">
        <v>39034</v>
      </c>
      <c r="D34" s="66">
        <v>16574</v>
      </c>
      <c r="E34" s="66">
        <v>3313</v>
      </c>
      <c r="F34" s="66">
        <v>7130</v>
      </c>
      <c r="G34" s="44">
        <v>0</v>
      </c>
      <c r="H34" s="66">
        <v>32933</v>
      </c>
      <c r="I34" s="66">
        <v>36593</v>
      </c>
    </row>
    <row r="35" spans="2:9">
      <c r="B35" s="79" t="s">
        <v>86</v>
      </c>
      <c r="C35" s="66">
        <v>47573</v>
      </c>
      <c r="D35" s="66">
        <v>21339</v>
      </c>
      <c r="E35" s="44">
        <v>156</v>
      </c>
      <c r="F35" s="66">
        <v>18622</v>
      </c>
      <c r="G35" s="44">
        <v>0</v>
      </c>
      <c r="H35" s="66">
        <v>33199</v>
      </c>
      <c r="I35" s="66">
        <v>45231</v>
      </c>
    </row>
    <row r="36" spans="2:9">
      <c r="B36" s="79" t="s">
        <v>108</v>
      </c>
      <c r="C36" s="66">
        <v>50025</v>
      </c>
      <c r="D36" s="66">
        <v>15396</v>
      </c>
      <c r="E36" s="66">
        <v>7679</v>
      </c>
      <c r="F36" s="66">
        <v>18449</v>
      </c>
      <c r="G36" s="44">
        <v>0</v>
      </c>
      <c r="H36" s="66">
        <v>30999</v>
      </c>
      <c r="I36" s="66">
        <v>47360</v>
      </c>
    </row>
    <row r="37" spans="2:9">
      <c r="B37" s="79" t="s">
        <v>109</v>
      </c>
      <c r="C37" s="66">
        <v>50617</v>
      </c>
      <c r="D37" s="66">
        <v>20470</v>
      </c>
      <c r="E37" s="66">
        <v>1063</v>
      </c>
      <c r="F37" s="66">
        <v>47815</v>
      </c>
      <c r="G37" s="44">
        <v>811</v>
      </c>
      <c r="H37" s="66">
        <v>40216</v>
      </c>
      <c r="I37" s="66">
        <v>48432</v>
      </c>
    </row>
    <row r="38" spans="2:9">
      <c r="B38" s="79" t="s">
        <v>110</v>
      </c>
      <c r="C38" s="66">
        <v>43369</v>
      </c>
      <c r="D38" s="66">
        <v>18516</v>
      </c>
      <c r="E38" s="66">
        <v>3044</v>
      </c>
      <c r="F38" s="66">
        <v>31258</v>
      </c>
      <c r="G38" s="44">
        <v>0</v>
      </c>
      <c r="H38" s="66">
        <v>42290</v>
      </c>
      <c r="I38" s="66">
        <v>42295</v>
      </c>
    </row>
    <row r="39" spans="2:9">
      <c r="B39" s="79" t="s">
        <v>111</v>
      </c>
      <c r="C39" s="66">
        <v>43730</v>
      </c>
      <c r="D39" s="66">
        <v>11811</v>
      </c>
      <c r="E39" s="44">
        <v>0</v>
      </c>
      <c r="F39" s="66">
        <v>14618</v>
      </c>
      <c r="G39" s="44">
        <v>0</v>
      </c>
      <c r="H39" s="66">
        <v>28676</v>
      </c>
      <c r="I39" s="66">
        <v>39104</v>
      </c>
    </row>
    <row r="40" spans="2:9">
      <c r="B40" s="81" t="s">
        <v>112</v>
      </c>
      <c r="C40" s="70">
        <v>33446</v>
      </c>
      <c r="D40" s="70">
        <v>18670</v>
      </c>
      <c r="E40" s="50">
        <v>653</v>
      </c>
      <c r="F40" s="70">
        <v>14335</v>
      </c>
      <c r="G40" s="50">
        <v>0</v>
      </c>
      <c r="H40" s="70">
        <v>24584</v>
      </c>
      <c r="I40" s="70">
        <v>29888</v>
      </c>
    </row>
    <row r="41" spans="2:9">
      <c r="B41" s="83" t="s">
        <v>88</v>
      </c>
      <c r="C41" s="72">
        <v>46329</v>
      </c>
      <c r="D41" s="72">
        <v>17580</v>
      </c>
      <c r="E41" s="72">
        <v>1378</v>
      </c>
      <c r="F41" s="72">
        <v>20894</v>
      </c>
      <c r="G41" s="72">
        <v>1469</v>
      </c>
      <c r="H41" s="72">
        <v>33560</v>
      </c>
      <c r="I41" s="72">
        <v>43012</v>
      </c>
    </row>
  </sheetData>
  <hyperlinks>
    <hyperlink ref="A1" location="TOC!A1" display="TOC" xr:uid="{A23BDCDF-CEC2-44B7-A02F-6F7DEF05505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I45"/>
  <sheetViews>
    <sheetView topLeftCell="A10" workbookViewId="0">
      <selection activeCell="W23" sqref="W23"/>
    </sheetView>
  </sheetViews>
  <sheetFormatPr defaultRowHeight="15"/>
  <cols>
    <col min="2" max="9" width="14.85546875" customWidth="1"/>
  </cols>
  <sheetData>
    <row r="1" spans="1:9">
      <c r="A1" s="1" t="s">
        <v>0</v>
      </c>
    </row>
    <row r="2" spans="1:9">
      <c r="A2" t="s">
        <v>118</v>
      </c>
    </row>
    <row r="5" spans="1:9" ht="20.25">
      <c r="B5" s="87" t="s">
        <v>123</v>
      </c>
    </row>
    <row r="8" spans="1:9">
      <c r="B8" s="112" t="s">
        <v>127</v>
      </c>
    </row>
    <row r="10" spans="1:9" ht="33.75">
      <c r="B10" s="113" t="s">
        <v>128</v>
      </c>
      <c r="C10" s="113" t="s">
        <v>129</v>
      </c>
      <c r="D10" s="114" t="s">
        <v>130</v>
      </c>
      <c r="E10" s="113" t="s">
        <v>131</v>
      </c>
      <c r="F10" s="114" t="s">
        <v>132</v>
      </c>
      <c r="G10" s="113" t="s">
        <v>133</v>
      </c>
      <c r="H10" s="114" t="s">
        <v>134</v>
      </c>
      <c r="I10" s="113" t="s">
        <v>135</v>
      </c>
    </row>
    <row r="11" spans="1:9">
      <c r="B11" s="115" t="s">
        <v>136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7">
        <v>0</v>
      </c>
    </row>
    <row r="12" spans="1:9">
      <c r="B12" s="118" t="s">
        <v>137</v>
      </c>
      <c r="C12" s="119">
        <v>0</v>
      </c>
      <c r="D12" s="119">
        <v>0</v>
      </c>
      <c r="E12" s="119">
        <v>0</v>
      </c>
      <c r="F12" s="119">
        <v>0</v>
      </c>
      <c r="G12" s="119">
        <v>0</v>
      </c>
      <c r="H12" s="119">
        <v>0</v>
      </c>
      <c r="I12" s="120">
        <v>0</v>
      </c>
    </row>
    <row r="13" spans="1:9">
      <c r="B13" s="118" t="s">
        <v>138</v>
      </c>
      <c r="C13" s="119">
        <v>0</v>
      </c>
      <c r="D13" s="119">
        <v>0</v>
      </c>
      <c r="E13" s="119">
        <v>5</v>
      </c>
      <c r="F13" s="119">
        <v>0</v>
      </c>
      <c r="G13" s="119">
        <v>0</v>
      </c>
      <c r="H13" s="119">
        <v>0</v>
      </c>
      <c r="I13" s="120">
        <v>5</v>
      </c>
    </row>
    <row r="14" spans="1:9">
      <c r="B14" s="118" t="s">
        <v>139</v>
      </c>
      <c r="C14" s="119">
        <v>0</v>
      </c>
      <c r="D14" s="119">
        <v>0</v>
      </c>
      <c r="E14" s="119">
        <v>8</v>
      </c>
      <c r="F14" s="119">
        <v>0</v>
      </c>
      <c r="G14" s="119">
        <v>0</v>
      </c>
      <c r="H14" s="119">
        <v>0</v>
      </c>
      <c r="I14" s="120">
        <v>8</v>
      </c>
    </row>
    <row r="15" spans="1:9">
      <c r="B15" s="118" t="s">
        <v>140</v>
      </c>
      <c r="C15" s="119">
        <v>0</v>
      </c>
      <c r="D15" s="119">
        <v>0</v>
      </c>
      <c r="E15" s="119">
        <v>17</v>
      </c>
      <c r="F15" s="119">
        <v>0</v>
      </c>
      <c r="G15" s="119">
        <v>2</v>
      </c>
      <c r="H15" s="119">
        <v>0</v>
      </c>
      <c r="I15" s="120">
        <v>19</v>
      </c>
    </row>
    <row r="16" spans="1:9">
      <c r="B16" s="118" t="s">
        <v>141</v>
      </c>
      <c r="C16" s="119">
        <v>31</v>
      </c>
      <c r="D16" s="119">
        <v>0</v>
      </c>
      <c r="E16" s="119">
        <v>24</v>
      </c>
      <c r="F16" s="119">
        <v>0</v>
      </c>
      <c r="G16" s="119">
        <v>2</v>
      </c>
      <c r="H16" s="119">
        <v>1</v>
      </c>
      <c r="I16" s="120">
        <v>58</v>
      </c>
    </row>
    <row r="17" spans="2:9">
      <c r="B17" s="118" t="s">
        <v>142</v>
      </c>
      <c r="C17" s="119">
        <v>35</v>
      </c>
      <c r="D17" s="119">
        <v>0</v>
      </c>
      <c r="E17" s="119">
        <v>16</v>
      </c>
      <c r="F17" s="119">
        <v>0</v>
      </c>
      <c r="G17" s="119">
        <v>0</v>
      </c>
      <c r="H17" s="119">
        <v>0</v>
      </c>
      <c r="I17" s="120">
        <v>51</v>
      </c>
    </row>
    <row r="18" spans="2:9">
      <c r="B18" s="118" t="s">
        <v>143</v>
      </c>
      <c r="C18" s="119">
        <v>36</v>
      </c>
      <c r="D18" s="119">
        <v>1</v>
      </c>
      <c r="E18" s="119">
        <v>14</v>
      </c>
      <c r="F18" s="119">
        <v>0</v>
      </c>
      <c r="G18" s="119">
        <v>0</v>
      </c>
      <c r="H18" s="119">
        <v>1</v>
      </c>
      <c r="I18" s="120">
        <v>52</v>
      </c>
    </row>
    <row r="19" spans="2:9">
      <c r="B19" s="118" t="s">
        <v>144</v>
      </c>
      <c r="C19" s="119">
        <v>35</v>
      </c>
      <c r="D19" s="119">
        <v>0</v>
      </c>
      <c r="E19" s="119">
        <v>18</v>
      </c>
      <c r="F19" s="119">
        <v>0</v>
      </c>
      <c r="G19" s="119">
        <v>0</v>
      </c>
      <c r="H19" s="119">
        <v>3</v>
      </c>
      <c r="I19" s="120">
        <v>56</v>
      </c>
    </row>
    <row r="20" spans="2:9">
      <c r="B20" s="118" t="s">
        <v>145</v>
      </c>
      <c r="C20" s="119">
        <v>29</v>
      </c>
      <c r="D20" s="119">
        <v>0</v>
      </c>
      <c r="E20" s="119">
        <v>14</v>
      </c>
      <c r="F20" s="119">
        <v>0</v>
      </c>
      <c r="G20" s="119">
        <v>0</v>
      </c>
      <c r="H20" s="119">
        <v>7</v>
      </c>
      <c r="I20" s="120">
        <v>50</v>
      </c>
    </row>
    <row r="21" spans="2:9">
      <c r="B21" s="118" t="s">
        <v>146</v>
      </c>
      <c r="C21" s="119">
        <v>13</v>
      </c>
      <c r="D21" s="119">
        <v>0</v>
      </c>
      <c r="E21" s="119">
        <v>10</v>
      </c>
      <c r="F21" s="119">
        <v>0</v>
      </c>
      <c r="G21" s="119">
        <v>0</v>
      </c>
      <c r="H21" s="119">
        <v>5</v>
      </c>
      <c r="I21" s="120">
        <v>28</v>
      </c>
    </row>
    <row r="22" spans="2:9">
      <c r="B22" s="118" t="s">
        <v>147</v>
      </c>
      <c r="C22" s="119">
        <v>5</v>
      </c>
      <c r="D22" s="119">
        <v>0</v>
      </c>
      <c r="E22" s="119">
        <v>0</v>
      </c>
      <c r="F22" s="119">
        <v>0</v>
      </c>
      <c r="G22" s="119">
        <v>0</v>
      </c>
      <c r="H22" s="119">
        <v>4</v>
      </c>
      <c r="I22" s="120">
        <v>9</v>
      </c>
    </row>
    <row r="23" spans="2:9">
      <c r="B23" s="114" t="s">
        <v>148</v>
      </c>
      <c r="C23" s="121">
        <v>2</v>
      </c>
      <c r="D23" s="121">
        <v>0</v>
      </c>
      <c r="E23" s="121">
        <v>1</v>
      </c>
      <c r="F23" s="121">
        <v>0</v>
      </c>
      <c r="G23" s="121">
        <v>0</v>
      </c>
      <c r="H23" s="121">
        <v>2</v>
      </c>
      <c r="I23" s="122">
        <v>5</v>
      </c>
    </row>
    <row r="24" spans="2:9">
      <c r="B24" s="123" t="s">
        <v>149</v>
      </c>
      <c r="C24" s="124">
        <v>186</v>
      </c>
      <c r="D24" s="124">
        <v>1</v>
      </c>
      <c r="E24" s="124">
        <v>127</v>
      </c>
      <c r="F24" s="124">
        <v>0</v>
      </c>
      <c r="G24" s="124">
        <v>4</v>
      </c>
      <c r="H24" s="124">
        <v>23</v>
      </c>
      <c r="I24" s="124">
        <v>341</v>
      </c>
    </row>
    <row r="28" spans="2:9">
      <c r="B28" s="112" t="s">
        <v>150</v>
      </c>
    </row>
    <row r="29" spans="2:9">
      <c r="B29" s="112" t="s">
        <v>151</v>
      </c>
    </row>
    <row r="31" spans="2:9" ht="33.75">
      <c r="B31" s="113" t="s">
        <v>128</v>
      </c>
      <c r="C31" s="125" t="s">
        <v>152</v>
      </c>
      <c r="D31" s="114" t="s">
        <v>130</v>
      </c>
      <c r="E31" s="113" t="s">
        <v>131</v>
      </c>
      <c r="F31" s="114" t="s">
        <v>132</v>
      </c>
      <c r="G31" s="113" t="s">
        <v>133</v>
      </c>
      <c r="H31" s="114" t="s">
        <v>134</v>
      </c>
      <c r="I31" s="113" t="s">
        <v>153</v>
      </c>
    </row>
    <row r="32" spans="2:9">
      <c r="B32" s="115" t="s">
        <v>136</v>
      </c>
      <c r="C32" s="126">
        <v>0</v>
      </c>
      <c r="D32" s="126">
        <v>0</v>
      </c>
      <c r="E32" s="126">
        <v>0</v>
      </c>
      <c r="F32" s="126">
        <v>0</v>
      </c>
      <c r="G32" s="126">
        <v>0</v>
      </c>
      <c r="H32" s="126">
        <v>0</v>
      </c>
      <c r="I32" s="126">
        <v>0</v>
      </c>
    </row>
    <row r="33" spans="2:9">
      <c r="B33" s="118" t="s">
        <v>137</v>
      </c>
      <c r="C33" s="119">
        <v>0</v>
      </c>
      <c r="D33" s="119">
        <v>0</v>
      </c>
      <c r="E33" s="119">
        <v>0</v>
      </c>
      <c r="F33" s="119">
        <v>0</v>
      </c>
      <c r="G33" s="119">
        <v>0</v>
      </c>
      <c r="H33" s="119">
        <v>0</v>
      </c>
      <c r="I33" s="119">
        <v>0</v>
      </c>
    </row>
    <row r="34" spans="2:9">
      <c r="B34" s="118" t="s">
        <v>138</v>
      </c>
      <c r="C34" s="119">
        <v>0</v>
      </c>
      <c r="D34" s="119">
        <v>0</v>
      </c>
      <c r="E34" s="127">
        <v>34019</v>
      </c>
      <c r="F34" s="119">
        <v>0</v>
      </c>
      <c r="G34" s="119">
        <v>0</v>
      </c>
      <c r="H34" s="119">
        <v>0</v>
      </c>
      <c r="I34" s="127">
        <v>34019</v>
      </c>
    </row>
    <row r="35" spans="2:9">
      <c r="B35" s="118" t="s">
        <v>139</v>
      </c>
      <c r="C35" s="119">
        <v>0</v>
      </c>
      <c r="D35" s="119">
        <v>0</v>
      </c>
      <c r="E35" s="127">
        <v>53098</v>
      </c>
      <c r="F35" s="119">
        <v>0</v>
      </c>
      <c r="G35" s="119">
        <v>0</v>
      </c>
      <c r="H35" s="119">
        <v>0</v>
      </c>
      <c r="I35" s="127">
        <v>53098</v>
      </c>
    </row>
    <row r="36" spans="2:9">
      <c r="B36" s="118" t="s">
        <v>140</v>
      </c>
      <c r="C36" s="119">
        <v>0</v>
      </c>
      <c r="D36" s="119">
        <v>0</v>
      </c>
      <c r="E36" s="127">
        <v>46448</v>
      </c>
      <c r="F36" s="119">
        <v>0</v>
      </c>
      <c r="G36" s="127">
        <v>47707</v>
      </c>
      <c r="H36" s="119">
        <v>0</v>
      </c>
      <c r="I36" s="127">
        <v>46581</v>
      </c>
    </row>
    <row r="37" spans="2:9">
      <c r="B37" s="118" t="s">
        <v>141</v>
      </c>
      <c r="C37" s="127">
        <v>76041</v>
      </c>
      <c r="D37" s="119">
        <v>0</v>
      </c>
      <c r="E37" s="127">
        <v>56483</v>
      </c>
      <c r="F37" s="119">
        <v>0</v>
      </c>
      <c r="G37" s="127">
        <v>55968</v>
      </c>
      <c r="H37" s="119">
        <v>524</v>
      </c>
      <c r="I37" s="127">
        <v>65954</v>
      </c>
    </row>
    <row r="38" spans="2:9">
      <c r="B38" s="118" t="s">
        <v>142</v>
      </c>
      <c r="C38" s="127">
        <v>74644</v>
      </c>
      <c r="D38" s="119">
        <v>0</v>
      </c>
      <c r="E38" s="127">
        <v>59733</v>
      </c>
      <c r="F38" s="119">
        <v>0</v>
      </c>
      <c r="G38" s="119">
        <v>0</v>
      </c>
      <c r="H38" s="119">
        <v>0</v>
      </c>
      <c r="I38" s="127">
        <v>69966</v>
      </c>
    </row>
    <row r="39" spans="2:9">
      <c r="B39" s="118" t="s">
        <v>143</v>
      </c>
      <c r="C39" s="127">
        <v>82383</v>
      </c>
      <c r="D39" s="119">
        <v>38</v>
      </c>
      <c r="E39" s="127">
        <v>73586</v>
      </c>
      <c r="F39" s="119">
        <v>0</v>
      </c>
      <c r="G39" s="119">
        <v>0</v>
      </c>
      <c r="H39" s="127">
        <v>22849</v>
      </c>
      <c r="I39" s="127">
        <v>77286</v>
      </c>
    </row>
    <row r="40" spans="2:9">
      <c r="B40" s="118" t="s">
        <v>144</v>
      </c>
      <c r="C40" s="127">
        <v>63362</v>
      </c>
      <c r="D40" s="119">
        <v>0</v>
      </c>
      <c r="E40" s="127">
        <v>65540</v>
      </c>
      <c r="F40" s="119">
        <v>0</v>
      </c>
      <c r="G40" s="119">
        <v>0</v>
      </c>
      <c r="H40" s="127">
        <v>48328</v>
      </c>
      <c r="I40" s="127">
        <v>63257</v>
      </c>
    </row>
    <row r="41" spans="2:9">
      <c r="B41" s="118" t="s">
        <v>145</v>
      </c>
      <c r="C41" s="127">
        <v>50116</v>
      </c>
      <c r="D41" s="119">
        <v>0</v>
      </c>
      <c r="E41" s="127">
        <v>45576</v>
      </c>
      <c r="F41" s="119">
        <v>0</v>
      </c>
      <c r="G41" s="119">
        <v>0</v>
      </c>
      <c r="H41" s="127">
        <v>31848</v>
      </c>
      <c r="I41" s="127">
        <v>46287</v>
      </c>
    </row>
    <row r="42" spans="2:9">
      <c r="B42" s="118" t="s">
        <v>146</v>
      </c>
      <c r="C42" s="127">
        <v>42840</v>
      </c>
      <c r="D42" s="119">
        <v>0</v>
      </c>
      <c r="E42" s="127">
        <v>54053</v>
      </c>
      <c r="F42" s="119">
        <v>0</v>
      </c>
      <c r="G42" s="119">
        <v>0</v>
      </c>
      <c r="H42" s="127">
        <v>20124</v>
      </c>
      <c r="I42" s="127">
        <v>42789</v>
      </c>
    </row>
    <row r="43" spans="2:9">
      <c r="B43" s="118" t="s">
        <v>147</v>
      </c>
      <c r="C43" s="127">
        <v>31573</v>
      </c>
      <c r="D43" s="119">
        <v>0</v>
      </c>
      <c r="E43" s="119">
        <v>0</v>
      </c>
      <c r="F43" s="119">
        <v>0</v>
      </c>
      <c r="G43" s="119">
        <v>0</v>
      </c>
      <c r="H43" s="127">
        <v>32095</v>
      </c>
      <c r="I43" s="127">
        <v>31805</v>
      </c>
    </row>
    <row r="44" spans="2:9">
      <c r="B44" s="114" t="s">
        <v>148</v>
      </c>
      <c r="C44" s="128">
        <v>17417</v>
      </c>
      <c r="D44" s="121">
        <v>0</v>
      </c>
      <c r="E44" s="128">
        <v>14052</v>
      </c>
      <c r="F44" s="121">
        <v>0</v>
      </c>
      <c r="G44" s="121">
        <v>0</v>
      </c>
      <c r="H44" s="128">
        <v>5915</v>
      </c>
      <c r="I44" s="128">
        <v>12143</v>
      </c>
    </row>
    <row r="45" spans="2:9">
      <c r="B45" s="123" t="s">
        <v>149</v>
      </c>
      <c r="C45" s="129">
        <v>66431</v>
      </c>
      <c r="D45" s="129">
        <v>38</v>
      </c>
      <c r="E45" s="129">
        <v>55893</v>
      </c>
      <c r="F45" s="129">
        <v>0</v>
      </c>
      <c r="G45" s="129">
        <v>51837</v>
      </c>
      <c r="H45" s="129">
        <v>27484</v>
      </c>
      <c r="I45" s="129">
        <v>59514</v>
      </c>
    </row>
  </sheetData>
  <hyperlinks>
    <hyperlink ref="A1" location="TOC!A1" display="TOC" xr:uid="{9ED97338-FE39-4133-9332-51D8763CAAD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J39"/>
  <sheetViews>
    <sheetView workbookViewId="0">
      <selection activeCell="Z24" sqref="Z24"/>
    </sheetView>
  </sheetViews>
  <sheetFormatPr defaultRowHeight="15"/>
  <cols>
    <col min="10" max="10" width="15.140625" customWidth="1"/>
  </cols>
  <sheetData>
    <row r="1" spans="1:10">
      <c r="A1" s="1" t="s">
        <v>0</v>
      </c>
    </row>
    <row r="2" spans="1:10">
      <c r="A2" t="s">
        <v>98</v>
      </c>
    </row>
    <row r="4" spans="1:10" ht="20.25">
      <c r="B4" s="73" t="s">
        <v>94</v>
      </c>
    </row>
    <row r="7" spans="1:10">
      <c r="B7" s="31" t="s">
        <v>95</v>
      </c>
    </row>
    <row r="9" spans="1:10">
      <c r="B9" s="31" t="s">
        <v>69</v>
      </c>
    </row>
    <row r="10" spans="1:10" ht="22.5">
      <c r="B10" s="100" t="s">
        <v>70</v>
      </c>
      <c r="C10" s="74" t="s">
        <v>71</v>
      </c>
      <c r="D10" s="76" t="s">
        <v>72</v>
      </c>
      <c r="E10" s="75" t="s">
        <v>73</v>
      </c>
      <c r="F10" s="75" t="s">
        <v>74</v>
      </c>
      <c r="G10" s="75" t="s">
        <v>75</v>
      </c>
      <c r="H10" s="76" t="s">
        <v>76</v>
      </c>
      <c r="I10" s="75" t="s">
        <v>77</v>
      </c>
      <c r="J10" s="100" t="s">
        <v>96</v>
      </c>
    </row>
    <row r="11" spans="1:10">
      <c r="B11" s="77" t="s">
        <v>78</v>
      </c>
      <c r="C11" s="37">
        <v>2</v>
      </c>
      <c r="D11" s="78">
        <v>0</v>
      </c>
      <c r="E11" s="38">
        <v>0</v>
      </c>
      <c r="F11" s="38">
        <v>0</v>
      </c>
      <c r="G11" s="37">
        <v>0</v>
      </c>
      <c r="H11" s="78">
        <v>0</v>
      </c>
      <c r="I11" s="38">
        <v>2</v>
      </c>
      <c r="J11" s="63">
        <v>72340</v>
      </c>
    </row>
    <row r="12" spans="1:10">
      <c r="B12" s="79" t="s">
        <v>79</v>
      </c>
      <c r="C12" s="43">
        <v>16</v>
      </c>
      <c r="D12" s="80">
        <v>1</v>
      </c>
      <c r="E12" s="44">
        <v>0</v>
      </c>
      <c r="F12" s="44">
        <v>0</v>
      </c>
      <c r="G12" s="43">
        <v>0</v>
      </c>
      <c r="H12" s="80">
        <v>0</v>
      </c>
      <c r="I12" s="44">
        <v>17</v>
      </c>
      <c r="J12" s="66">
        <v>82877</v>
      </c>
    </row>
    <row r="13" spans="1:10">
      <c r="B13" s="79" t="s">
        <v>80</v>
      </c>
      <c r="C13" s="43">
        <v>33</v>
      </c>
      <c r="D13" s="80">
        <v>1</v>
      </c>
      <c r="E13" s="44">
        <v>0</v>
      </c>
      <c r="F13" s="44">
        <v>0</v>
      </c>
      <c r="G13" s="43">
        <v>0</v>
      </c>
      <c r="H13" s="80">
        <v>0</v>
      </c>
      <c r="I13" s="44">
        <v>34</v>
      </c>
      <c r="J13" s="66">
        <v>95259</v>
      </c>
    </row>
    <row r="14" spans="1:10">
      <c r="B14" s="79" t="s">
        <v>81</v>
      </c>
      <c r="C14" s="43">
        <v>34</v>
      </c>
      <c r="D14" s="80">
        <v>4</v>
      </c>
      <c r="E14" s="44">
        <v>1</v>
      </c>
      <c r="F14" s="44">
        <v>0</v>
      </c>
      <c r="G14" s="43">
        <v>0</v>
      </c>
      <c r="H14" s="80">
        <v>0</v>
      </c>
      <c r="I14" s="44">
        <v>39</v>
      </c>
      <c r="J14" s="66">
        <v>119072</v>
      </c>
    </row>
    <row r="15" spans="1:10">
      <c r="B15" s="79" t="s">
        <v>82</v>
      </c>
      <c r="C15" s="43">
        <v>40</v>
      </c>
      <c r="D15" s="80">
        <v>4</v>
      </c>
      <c r="E15" s="44">
        <v>0</v>
      </c>
      <c r="F15" s="44">
        <v>1</v>
      </c>
      <c r="G15" s="43">
        <v>0</v>
      </c>
      <c r="H15" s="80">
        <v>0</v>
      </c>
      <c r="I15" s="44">
        <v>45</v>
      </c>
      <c r="J15" s="66">
        <v>121500</v>
      </c>
    </row>
    <row r="16" spans="1:10">
      <c r="B16" s="79" t="s">
        <v>83</v>
      </c>
      <c r="C16" s="43">
        <v>43</v>
      </c>
      <c r="D16" s="80">
        <v>3</v>
      </c>
      <c r="E16" s="44">
        <v>0</v>
      </c>
      <c r="F16" s="44">
        <v>3</v>
      </c>
      <c r="G16" s="43">
        <v>0</v>
      </c>
      <c r="H16" s="80">
        <v>1</v>
      </c>
      <c r="I16" s="44">
        <v>50</v>
      </c>
      <c r="J16" s="66">
        <v>131667</v>
      </c>
    </row>
    <row r="17" spans="2:10">
      <c r="B17" s="79" t="s">
        <v>84</v>
      </c>
      <c r="C17" s="43">
        <v>23</v>
      </c>
      <c r="D17" s="80">
        <v>7</v>
      </c>
      <c r="E17" s="44">
        <v>2</v>
      </c>
      <c r="F17" s="44">
        <v>2</v>
      </c>
      <c r="G17" s="43">
        <v>2</v>
      </c>
      <c r="H17" s="80">
        <v>1</v>
      </c>
      <c r="I17" s="44">
        <v>37</v>
      </c>
      <c r="J17" s="66">
        <v>139131</v>
      </c>
    </row>
    <row r="18" spans="2:10">
      <c r="B18" s="79" t="s">
        <v>85</v>
      </c>
      <c r="C18" s="43">
        <v>27</v>
      </c>
      <c r="D18" s="80">
        <v>1</v>
      </c>
      <c r="E18" s="44">
        <v>1</v>
      </c>
      <c r="F18" s="44">
        <v>1</v>
      </c>
      <c r="G18" s="43">
        <v>1</v>
      </c>
      <c r="H18" s="80">
        <v>0</v>
      </c>
      <c r="I18" s="44">
        <v>31</v>
      </c>
      <c r="J18" s="66">
        <v>108802</v>
      </c>
    </row>
    <row r="19" spans="2:10">
      <c r="B19" s="79" t="s">
        <v>86</v>
      </c>
      <c r="C19" s="43">
        <v>13</v>
      </c>
      <c r="D19" s="80">
        <v>2</v>
      </c>
      <c r="E19" s="44">
        <v>0</v>
      </c>
      <c r="F19" s="44">
        <v>1</v>
      </c>
      <c r="G19" s="43">
        <v>0</v>
      </c>
      <c r="H19" s="80">
        <v>1</v>
      </c>
      <c r="I19" s="44">
        <v>17</v>
      </c>
      <c r="J19" s="66">
        <v>120205</v>
      </c>
    </row>
    <row r="20" spans="2:10" ht="22.5">
      <c r="B20" s="81" t="s">
        <v>87</v>
      </c>
      <c r="C20" s="49">
        <v>4</v>
      </c>
      <c r="D20" s="82">
        <v>2</v>
      </c>
      <c r="E20" s="50">
        <v>0</v>
      </c>
      <c r="F20" s="50">
        <v>0</v>
      </c>
      <c r="G20" s="49">
        <v>0</v>
      </c>
      <c r="H20" s="82">
        <v>0</v>
      </c>
      <c r="I20" s="50">
        <v>6</v>
      </c>
      <c r="J20" s="70">
        <v>125049</v>
      </c>
    </row>
    <row r="21" spans="2:10">
      <c r="B21" s="83" t="s">
        <v>88</v>
      </c>
      <c r="C21" s="55">
        <v>235</v>
      </c>
      <c r="D21" s="84">
        <v>25</v>
      </c>
      <c r="E21" s="54">
        <v>4</v>
      </c>
      <c r="F21" s="54">
        <v>8</v>
      </c>
      <c r="G21" s="55">
        <v>3</v>
      </c>
      <c r="H21" s="84">
        <v>3</v>
      </c>
      <c r="I21" s="54">
        <v>278</v>
      </c>
      <c r="J21" s="72">
        <v>117991</v>
      </c>
    </row>
    <row r="25" spans="2:10">
      <c r="B25" s="31" t="s">
        <v>97</v>
      </c>
    </row>
    <row r="27" spans="2:10">
      <c r="B27" s="31" t="s">
        <v>69</v>
      </c>
    </row>
    <row r="28" spans="2:10" ht="22.5">
      <c r="B28" s="100" t="s">
        <v>70</v>
      </c>
      <c r="C28" s="74" t="s">
        <v>71</v>
      </c>
      <c r="D28" s="75" t="s">
        <v>72</v>
      </c>
      <c r="E28" s="75" t="s">
        <v>73</v>
      </c>
      <c r="F28" s="75" t="s">
        <v>74</v>
      </c>
      <c r="G28" s="75" t="s">
        <v>75</v>
      </c>
      <c r="H28" s="76" t="s">
        <v>76</v>
      </c>
      <c r="I28" s="75" t="s">
        <v>77</v>
      </c>
      <c r="J28" s="100" t="s">
        <v>96</v>
      </c>
    </row>
    <row r="29" spans="2:10">
      <c r="B29" s="77" t="s">
        <v>78</v>
      </c>
      <c r="C29" s="37">
        <v>3</v>
      </c>
      <c r="D29" s="38">
        <v>0</v>
      </c>
      <c r="E29" s="38">
        <v>0</v>
      </c>
      <c r="F29" s="38">
        <v>0</v>
      </c>
      <c r="G29" s="38">
        <v>0</v>
      </c>
      <c r="H29" s="78">
        <v>0</v>
      </c>
      <c r="I29" s="38">
        <v>3</v>
      </c>
      <c r="J29" s="63">
        <v>55738</v>
      </c>
    </row>
    <row r="30" spans="2:10">
      <c r="B30" s="79" t="s">
        <v>79</v>
      </c>
      <c r="C30" s="43">
        <v>34</v>
      </c>
      <c r="D30" s="44">
        <v>0</v>
      </c>
      <c r="E30" s="44">
        <v>0</v>
      </c>
      <c r="F30" s="44">
        <v>0</v>
      </c>
      <c r="G30" s="44">
        <v>0</v>
      </c>
      <c r="H30" s="80">
        <v>0</v>
      </c>
      <c r="I30" s="44">
        <v>34</v>
      </c>
      <c r="J30" s="66">
        <v>65623</v>
      </c>
    </row>
    <row r="31" spans="2:10">
      <c r="B31" s="79" t="s">
        <v>80</v>
      </c>
      <c r="C31" s="43">
        <v>44</v>
      </c>
      <c r="D31" s="44">
        <v>6</v>
      </c>
      <c r="E31" s="44">
        <v>1</v>
      </c>
      <c r="F31" s="44">
        <v>0</v>
      </c>
      <c r="G31" s="44">
        <v>0</v>
      </c>
      <c r="H31" s="80">
        <v>0</v>
      </c>
      <c r="I31" s="44">
        <v>51</v>
      </c>
      <c r="J31" s="66">
        <v>78519</v>
      </c>
    </row>
    <row r="32" spans="2:10">
      <c r="B32" s="79" t="s">
        <v>81</v>
      </c>
      <c r="C32" s="43">
        <v>63</v>
      </c>
      <c r="D32" s="44">
        <v>8</v>
      </c>
      <c r="E32" s="44">
        <v>0</v>
      </c>
      <c r="F32" s="44">
        <v>0</v>
      </c>
      <c r="G32" s="44">
        <v>0</v>
      </c>
      <c r="H32" s="80">
        <v>0</v>
      </c>
      <c r="I32" s="44">
        <v>71</v>
      </c>
      <c r="J32" s="66">
        <v>79509</v>
      </c>
    </row>
    <row r="33" spans="2:10">
      <c r="B33" s="79" t="s">
        <v>82</v>
      </c>
      <c r="C33" s="43">
        <v>68</v>
      </c>
      <c r="D33" s="44">
        <v>13</v>
      </c>
      <c r="E33" s="44">
        <v>3</v>
      </c>
      <c r="F33" s="44">
        <v>0</v>
      </c>
      <c r="G33" s="44">
        <v>0</v>
      </c>
      <c r="H33" s="80">
        <v>0</v>
      </c>
      <c r="I33" s="44">
        <v>84</v>
      </c>
      <c r="J33" s="66">
        <v>75718</v>
      </c>
    </row>
    <row r="34" spans="2:10">
      <c r="B34" s="79" t="s">
        <v>83</v>
      </c>
      <c r="C34" s="43">
        <v>78</v>
      </c>
      <c r="D34" s="44">
        <v>7</v>
      </c>
      <c r="E34" s="44">
        <v>5</v>
      </c>
      <c r="F34" s="44">
        <v>4</v>
      </c>
      <c r="G34" s="44">
        <v>2</v>
      </c>
      <c r="H34" s="80">
        <v>0</v>
      </c>
      <c r="I34" s="44">
        <v>96</v>
      </c>
      <c r="J34" s="66">
        <v>75520</v>
      </c>
    </row>
    <row r="35" spans="2:10">
      <c r="B35" s="79" t="s">
        <v>84</v>
      </c>
      <c r="C35" s="43">
        <v>94</v>
      </c>
      <c r="D35" s="44">
        <v>19</v>
      </c>
      <c r="E35" s="44">
        <v>7</v>
      </c>
      <c r="F35" s="44">
        <v>2</v>
      </c>
      <c r="G35" s="44">
        <v>1</v>
      </c>
      <c r="H35" s="80">
        <v>0</v>
      </c>
      <c r="I35" s="44">
        <v>123</v>
      </c>
      <c r="J35" s="66">
        <v>61969</v>
      </c>
    </row>
    <row r="36" spans="2:10">
      <c r="B36" s="79" t="s">
        <v>85</v>
      </c>
      <c r="C36" s="43">
        <v>108</v>
      </c>
      <c r="D36" s="44">
        <v>15</v>
      </c>
      <c r="E36" s="44">
        <v>8</v>
      </c>
      <c r="F36" s="44">
        <v>6</v>
      </c>
      <c r="G36" s="44">
        <v>1</v>
      </c>
      <c r="H36" s="80">
        <v>1</v>
      </c>
      <c r="I36" s="44">
        <v>139</v>
      </c>
      <c r="J36" s="66">
        <v>62137</v>
      </c>
    </row>
    <row r="37" spans="2:10">
      <c r="B37" s="79" t="s">
        <v>86</v>
      </c>
      <c r="C37" s="43">
        <v>65</v>
      </c>
      <c r="D37" s="44">
        <v>10</v>
      </c>
      <c r="E37" s="44">
        <v>4</v>
      </c>
      <c r="F37" s="44">
        <v>3</v>
      </c>
      <c r="G37" s="44">
        <v>1</v>
      </c>
      <c r="H37" s="80">
        <v>3</v>
      </c>
      <c r="I37" s="44">
        <v>86</v>
      </c>
      <c r="J37" s="66">
        <v>56587</v>
      </c>
    </row>
    <row r="38" spans="2:10" ht="22.5">
      <c r="B38" s="81" t="s">
        <v>87</v>
      </c>
      <c r="C38" s="49">
        <v>50</v>
      </c>
      <c r="D38" s="50">
        <v>9</v>
      </c>
      <c r="E38" s="50">
        <v>2</v>
      </c>
      <c r="F38" s="50">
        <v>1</v>
      </c>
      <c r="G38" s="50">
        <v>3</v>
      </c>
      <c r="H38" s="82">
        <v>0</v>
      </c>
      <c r="I38" s="50">
        <v>65</v>
      </c>
      <c r="J38" s="70">
        <v>59762</v>
      </c>
    </row>
    <row r="39" spans="2:10">
      <c r="B39" s="83" t="s">
        <v>88</v>
      </c>
      <c r="C39" s="55">
        <v>607</v>
      </c>
      <c r="D39" s="54">
        <v>87</v>
      </c>
      <c r="E39" s="54">
        <v>30</v>
      </c>
      <c r="F39" s="54">
        <v>16</v>
      </c>
      <c r="G39" s="54">
        <v>8</v>
      </c>
      <c r="H39" s="84">
        <v>4</v>
      </c>
      <c r="I39" s="54">
        <v>752</v>
      </c>
      <c r="J39" s="72">
        <v>67378</v>
      </c>
    </row>
  </sheetData>
  <hyperlinks>
    <hyperlink ref="A1" location="TOC!A1" display="TOC" xr:uid="{07D5E136-440A-4EDF-A2F3-62AE568B3DD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actives_misc</vt:lpstr>
      <vt:lpstr>actives_sfty</vt:lpstr>
      <vt:lpstr>retirees_misc</vt:lpstr>
      <vt:lpstr>retirees_sfty</vt:lpstr>
      <vt:lpstr>actives_misc_raw</vt:lpstr>
      <vt:lpstr>actives_sfty_raw</vt:lpstr>
      <vt:lpstr>Retirees_misc_raw</vt:lpstr>
      <vt:lpstr>Retirees_sfty_raw</vt:lpstr>
      <vt:lpstr>terminated_misc_raw</vt:lpstr>
      <vt:lpstr>terminated_sfty_raw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2021-10-04T23:57:13Z</dcterms:modified>
</cp:coreProperties>
</file>