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FDDD273-A46A-4A86-8A94-B9D459EC1D6C}" xr6:coauthVersionLast="45" xr6:coauthVersionMax="45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23" l="1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B22" i="24" l="1"/>
  <c r="B27" i="24"/>
  <c r="B26" i="24"/>
  <c r="B25" i="24"/>
  <c r="B24" i="24"/>
  <c r="B23" i="24"/>
  <c r="D9" i="24"/>
  <c r="E9" i="24"/>
  <c r="F9" i="24"/>
  <c r="E8" i="24"/>
  <c r="F8" i="24"/>
  <c r="D8" i="24"/>
  <c r="B9" i="24"/>
  <c r="C9" i="24"/>
  <c r="C8" i="24"/>
  <c r="B8" i="24"/>
  <c r="N10" i="24"/>
  <c r="N11" i="24"/>
  <c r="M11" i="24"/>
  <c r="M10" i="24"/>
  <c r="L9" i="24"/>
  <c r="K9" i="24"/>
  <c r="J9" i="24"/>
  <c r="I9" i="24"/>
  <c r="F8" i="26" l="1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T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D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<sst xmlns="http://schemas.openxmlformats.org/spreadsheetml/2006/main" count="695" uniqueCount="274">
  <si>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</si>
  <si>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</si>
  <si>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</si>
  <si>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</si>
  <si>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</si>
  <si>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</si>
  <si>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</si>
  <si>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</si>
  <si>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</si>
  <si>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</si>
  <si>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</si>
  <si>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</si>
  <si>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</si>
  <si>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</si>
  <si>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</si>
  <si>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</si>
  <si>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</si>
  <si>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</si>
  <si>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</si>
  <si>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</si>
  <si>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</si>
  <si>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</si>
  <si>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</si>
  <si>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</si>
  <si>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</si>
  <si>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</si>
  <si>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</si>
  <si>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</si>
  <si>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</si>
  <si>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</si>
  <si>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</si>
  <si>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</si>
  <si>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</si>
  <si>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</si>
  <si>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</si>
  <si>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</si>
  <si>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</si>
  <si>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</si>
  <si>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</si>
  <si>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</si>
  <si>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</si>
  <si>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</si>
  <si>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</si>
  <si>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</si>
  <si>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</si>
  <si>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</si>
  <si>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</si>
  <si>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</si>
  <si>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</si>
  <si>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</si>
  <si>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</si>
  <si>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</si>
  <si>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</si>
  <si>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</si>
  <si>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</si>
  <si>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</si>
  <si>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</si>
  <si>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</si>
  <si>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</si>
  <si>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</si>
  <si>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</si>
  <si>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</si>
  <si>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</si>
  <si>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</si>
  <si>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</si>
  <si>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</si>
  <si>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</si>
  <si>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</si>
  <si>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</si>
  <si>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</si>
  <si>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</si>
  <si>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</si>
  <si>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</si>
  <si>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</si>
  <si>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</si>
  <si>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</si>
  <si>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</si>
  <si>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</si>
  <si>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</si>
  <si>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</si>
  <si>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</si>
  <si>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</si>
  <si>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</si>
  <si>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</si>
  <si>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</si>
  <si>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</si>
  <si>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</si>
  <si>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</si>
  <si>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</si>
  <si>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</si>
  <si>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</si>
  <si>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</si>
  <si>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</si>
  <si>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</si>
  <si>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</si>
  <si>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</si>
  <si>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</si>
  <si>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</si>
  <si>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</si>
  <si>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</si>
  <si>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</si>
  <si>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</si>
  <si>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</si>
  <si>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</si>
  <si>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</si>
  <si>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</si>
  <si>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</si>
  <si>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</si>
  <si>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</si>
  <si>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</si>
  <si>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</si>
  <si>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</si>
  <si>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</si>
  <si>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</si>
  <si>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</si>
  <si>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</si>
  <si>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</si>
  <si>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</si>
  <si>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</si>
  <si>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</si>
  <si>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</si>
  <si>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</si>
  <si>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</si>
  <si>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</si>
  <si>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</si>
  <si>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</si>
  <si>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</si>
  <si>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</si>
  <si>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</si>
  <si>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</si>
  <si>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</si>
  <si>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</si>
  <si>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</si>
  <si>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</si>
  <si>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</si>
  <si>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</si>
  <si>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</si>
  <si>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</si>
  <si>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</si>
  <si>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</si>
  <si>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</si>
  <si>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</si>
  <si>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</si>
  <si>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</si>
  <si>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</si>
  <si>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</si>
  <si>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</si>
  <si>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</si>
  <si>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</si>
  <si>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</si>
  <si>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</si>
  <si>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</si>
  <si>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</si>
  <si>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</si>
  <si>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</si>
  <si>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</si>
  <si>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</si>
  <si>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</si>
  <si>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</si>
  <si>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</si>
  <si>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</si>
  <si>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</si>
  <si>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</si>
  <si>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</si>
  <si>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</si>
  <si>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</si>
  <si>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</si>
  <si>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</si>
  <si>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</si>
  <si>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</si>
  <si>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</si>
  <si>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AV2018 np15-19 2018-06-30</t>
  </si>
  <si>
    <t>misc-classic</t>
  </si>
  <si>
    <t>misc-PEPRA</t>
  </si>
  <si>
    <t>CAFR2018-19 ep154 state members column 2018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</si>
  <si>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</si>
  <si>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</si>
  <si>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</si>
  <si>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</si>
  <si>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</si>
  <si>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</si>
  <si>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</si>
  <si>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</si>
  <si>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</si>
  <si>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</si>
  <si>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</si>
  <si>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</si>
  <si>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</si>
  <si>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</si>
  <si>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</si>
  <si>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</si>
  <si>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</si>
  <si>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share in tier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</si>
  <si>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</si>
  <si>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</si>
  <si>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</si>
  <si>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</si>
  <si>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</si>
  <si>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</si>
  <si>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</si>
  <si>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</si>
  <si>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</si>
  <si>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</si>
  <si>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</si>
  <si>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</si>
  <si>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</si>
  <si>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</si>
  <si>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</si>
  <si>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</si>
  <si>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</si>
  <si>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</si>
  <si>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</si>
  <si>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</si>
  <si>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</si>
  <si>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</si>
  <si>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</si>
  <si>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</si>
  <si>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</si>
  <si>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</si>
  <si>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</si>
  <si>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</si>
  <si>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</si>
  <si>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</si>
  <si>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</si>
  <si>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</si>
  <si>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</si>
  <si>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</si>
  <si>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</si>
  <si>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</si>
  <si>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</si>
  <si>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</si>
  <si>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</si>
  <si>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</si>
  <si>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</si>
  <si>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</si>
  <si>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</si>
  <si>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</si>
  <si>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</si>
  <si>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</si>
  <si>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</si>
  <si>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</si>
  <si>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</si>
  <si>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</si>
  <si>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</si>
  <si>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</si>
  <si>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</si>
  <si>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</si>
  <si>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</si>
  <si>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</si>
  <si>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</si>
  <si>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</si>
  <si>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</si>
  <si>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</si>
  <si>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</si>
  <si>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</si>
  <si>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</si>
  <si>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</si>
  <si>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</si>
  <si>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</si>
  <si>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</si>
  <si>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</si>
  <si>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</si>
  <si>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</si>
  <si>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</si>
  <si>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</si>
  <si>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</si>
  <si>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</si>
  <si>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</si>
  <si>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</si>
  <si>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</si>
  <si>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sftyAll_benCut1_colsCut1_highERC</t>
  </si>
  <si>
    <t>sftyAll_benCut2_colaCut2_lowERC</t>
  </si>
  <si>
    <t>sftyAll_benCut2_colsCut2_highERC</t>
  </si>
  <si>
    <t>twoTiers_bf1_cola_highERC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</si>
</sst>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P60"/>
  <sheetViews>
    <sheetView tabSelected="1"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C44" sqref="C44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0.8554687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4.42578125" bestFit="1" customWidth="1"/>
    <col min="14" max="14" width="11.28515625" bestFit="1" customWidth="1"/>
    <col min="15" max="15" width="7.85546875" customWidth="1"/>
    <col min="16" max="16" width="16.140625" bestFit="1" customWidth="1"/>
    <col min="17" max="17" width="16" bestFit="1" customWidth="1"/>
    <col min="18" max="18" width="7.7109375" bestFit="1" customWidth="1"/>
    <col min="19" max="19" width="7.5703125" bestFit="1" customWidth="1"/>
    <col min="20" max="20" width="15.85546875" bestFit="1" customWidth="1"/>
    <col min="21" max="21" width="8.7109375" customWidth="1"/>
    <col min="22" max="22" width="12.5703125" customWidth="1"/>
    <col min="23" max="23" width="14.85546875" customWidth="1"/>
    <col min="29" max="29" width="17.42578125" customWidth="1"/>
    <col min="30" max="30" width="13.7109375" customWidth="1"/>
    <col min="31" max="31" width="9.85546875" bestFit="1" customWidth="1"/>
    <col min="32" max="32" width="9.28515625" bestFit="1" customWidth="1"/>
    <col min="33" max="34" width="12.42578125" customWidth="1"/>
    <col min="35" max="35" width="23" customWidth="1"/>
    <col min="36" max="36" width="16.5703125" customWidth="1"/>
    <col min="37" max="37" width="12" bestFit="1" customWidth="1"/>
    <col min="38" max="38" width="18" bestFit="1" customWidth="1"/>
    <col min="39" max="39" width="14.28515625" bestFit="1" customWidth="1"/>
    <col min="40" max="40" width="12.28515625" customWidth="1"/>
    <col min="41" max="41" width="11.42578125" customWidth="1"/>
    <col min="42" max="42" width="14.28515625" customWidth="1"/>
  </cols>
  <sheetData>
    <row r="2" spans="1:42">
      <c r="AE2" s="23"/>
      <c r="AF2" s="23"/>
    </row>
    <row r="3" spans="1:42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16" t="s">
        <v>50</v>
      </c>
      <c r="N3" s="16"/>
      <c r="O3" s="16"/>
      <c r="P3" s="16"/>
      <c r="Q3" s="17" t="s">
        <v>51</v>
      </c>
      <c r="R3" s="17"/>
      <c r="S3" s="17"/>
      <c r="T3" s="17"/>
      <c r="U3" s="17"/>
      <c r="V3" s="19" t="s">
        <v>46</v>
      </c>
      <c r="W3" s="19"/>
      <c r="X3" s="19"/>
      <c r="Y3" s="19"/>
      <c r="Z3" s="19"/>
      <c r="AA3" s="19"/>
      <c r="AB3" s="19"/>
      <c r="AC3" s="15" t="s">
        <v>56</v>
      </c>
      <c r="AD3" s="15"/>
      <c r="AE3" s="15"/>
      <c r="AF3" s="15"/>
      <c r="AG3" s="15"/>
      <c r="AH3" s="15"/>
      <c r="AI3" s="15"/>
      <c r="AJ3" s="20" t="s">
        <v>60</v>
      </c>
      <c r="AK3" s="20"/>
      <c r="AL3" s="20"/>
      <c r="AM3" s="20"/>
      <c r="AN3" s="20"/>
      <c r="AO3" s="20"/>
      <c r="AP3" s="20"/>
    </row>
    <row r="4" spans="1:42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10" t="s">
        <v>11</v>
      </c>
      <c r="N4" s="10" t="s">
        <v>34</v>
      </c>
      <c r="O4" s="10" t="s">
        <v>9</v>
      </c>
      <c r="P4" s="10" t="s">
        <v>10</v>
      </c>
      <c r="Q4" s="9" t="s">
        <v>12</v>
      </c>
      <c r="R4" s="9" t="s">
        <v>52</v>
      </c>
      <c r="S4" s="9" t="s">
        <v>53</v>
      </c>
      <c r="T4" s="9" t="s">
        <v>54</v>
      </c>
      <c r="U4" s="9" t="s">
        <v>67</v>
      </c>
      <c r="V4" s="7" t="s">
        <v>21</v>
      </c>
      <c r="W4" s="7" t="s">
        <v>23</v>
      </c>
      <c r="X4" s="7" t="s">
        <v>6</v>
      </c>
      <c r="Y4" s="7" t="s">
        <v>7</v>
      </c>
      <c r="Z4" s="7" t="s">
        <v>8</v>
      </c>
      <c r="AA4" s="7" t="s">
        <v>47</v>
      </c>
      <c r="AB4" s="7" t="s">
        <v>108</v>
      </c>
      <c r="AC4" s="8" t="s">
        <v>57</v>
      </c>
      <c r="AD4" s="8" t="s">
        <v>58</v>
      </c>
      <c r="AE4" s="8" t="s">
        <v>29</v>
      </c>
      <c r="AF4" s="8" t="s">
        <v>30</v>
      </c>
      <c r="AG4" s="8" t="s">
        <v>32</v>
      </c>
      <c r="AH4" s="8" t="s">
        <v>33</v>
      </c>
      <c r="AI4" s="8" t="s">
        <v>126</v>
      </c>
      <c r="AJ4" s="12" t="s">
        <v>59</v>
      </c>
      <c r="AK4" s="12" t="s">
        <v>27</v>
      </c>
      <c r="AL4" s="12" t="s">
        <v>28</v>
      </c>
      <c r="AM4" s="12" t="s">
        <v>26</v>
      </c>
      <c r="AN4" s="12" t="s">
        <v>15</v>
      </c>
      <c r="AO4" s="12" t="s">
        <v>4</v>
      </c>
      <c r="AP4" s="12" t="s">
        <v>5</v>
      </c>
    </row>
    <row r="5" spans="1:42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M5" t="s">
        <v>36</v>
      </c>
      <c r="N5" t="s">
        <v>35</v>
      </c>
      <c r="O5">
        <v>20</v>
      </c>
      <c r="P5">
        <v>2.75E-2</v>
      </c>
      <c r="Q5">
        <v>5</v>
      </c>
      <c r="R5">
        <v>999</v>
      </c>
      <c r="S5">
        <v>0</v>
      </c>
      <c r="T5" t="s">
        <v>55</v>
      </c>
      <c r="U5" t="b">
        <v>0</v>
      </c>
      <c r="V5" t="s">
        <v>119</v>
      </c>
      <c r="W5" t="s">
        <v>20</v>
      </c>
      <c r="X5">
        <v>7.0000000000000007E-2</v>
      </c>
      <c r="Y5">
        <v>7.7200000000000005E-2</v>
      </c>
      <c r="Z5" s="3">
        <v>0.12</v>
      </c>
      <c r="AA5" s="5">
        <v>2.5000000000000001E-2</v>
      </c>
      <c r="AB5" s="38">
        <v>123</v>
      </c>
      <c r="AC5" t="s">
        <v>31</v>
      </c>
      <c r="AD5" t="s">
        <v>31</v>
      </c>
      <c r="AE5" s="23">
        <v>0.6976</v>
      </c>
      <c r="AF5" s="23">
        <v>0.6976</v>
      </c>
      <c r="AI5" s="43">
        <v>0.1</v>
      </c>
      <c r="AJ5" t="b">
        <v>1</v>
      </c>
      <c r="AK5" t="b">
        <v>1</v>
      </c>
      <c r="AL5" t="b">
        <v>0</v>
      </c>
      <c r="AM5">
        <v>0</v>
      </c>
      <c r="AN5" t="s">
        <v>3</v>
      </c>
      <c r="AO5" t="b">
        <v>1</v>
      </c>
      <c r="AP5" s="22" t="b">
        <v>1</v>
      </c>
    </row>
    <row r="6" spans="1:42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M6" t="s">
        <v>36</v>
      </c>
      <c r="N6" t="s">
        <v>35</v>
      </c>
      <c r="O6">
        <v>20</v>
      </c>
      <c r="P6">
        <v>2.75E-2</v>
      </c>
      <c r="Q6">
        <v>5</v>
      </c>
      <c r="R6">
        <v>999</v>
      </c>
      <c r="S6">
        <v>0</v>
      </c>
      <c r="T6" t="s">
        <v>55</v>
      </c>
      <c r="U6" t="b">
        <v>0</v>
      </c>
      <c r="V6" t="s">
        <v>119</v>
      </c>
      <c r="W6" t="s">
        <v>20</v>
      </c>
      <c r="X6">
        <v>7.0000000000000007E-2</v>
      </c>
      <c r="Y6">
        <v>7.7200000000000005E-2</v>
      </c>
      <c r="Z6" s="3">
        <v>0.12</v>
      </c>
      <c r="AA6" s="5">
        <v>2.5000000000000001E-2</v>
      </c>
      <c r="AB6" s="38">
        <v>123</v>
      </c>
      <c r="AC6" t="s">
        <v>31</v>
      </c>
      <c r="AD6" t="s">
        <v>31</v>
      </c>
      <c r="AE6" s="23">
        <v>0.6976</v>
      </c>
      <c r="AF6" s="23">
        <v>0.6976</v>
      </c>
      <c r="AI6" s="43">
        <v>0.1</v>
      </c>
      <c r="AJ6" t="b">
        <v>1</v>
      </c>
      <c r="AK6" t="b">
        <v>1</v>
      </c>
      <c r="AL6" t="b">
        <v>0</v>
      </c>
      <c r="AM6">
        <v>0</v>
      </c>
      <c r="AN6" t="s">
        <v>3</v>
      </c>
      <c r="AO6" t="b">
        <v>1</v>
      </c>
      <c r="AP6" s="22" t="b">
        <v>1</v>
      </c>
    </row>
    <row r="7" spans="1:42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M7" t="s">
        <v>36</v>
      </c>
      <c r="N7" t="s">
        <v>35</v>
      </c>
      <c r="O7">
        <v>20</v>
      </c>
      <c r="P7">
        <v>2.75E-2</v>
      </c>
      <c r="Q7">
        <v>5</v>
      </c>
      <c r="R7">
        <v>999</v>
      </c>
      <c r="S7">
        <v>0</v>
      </c>
      <c r="T7" t="s">
        <v>55</v>
      </c>
      <c r="U7" t="b">
        <v>0</v>
      </c>
      <c r="V7" t="s">
        <v>119</v>
      </c>
      <c r="W7" t="s">
        <v>20</v>
      </c>
      <c r="X7">
        <v>7.0000000000000007E-2</v>
      </c>
      <c r="Y7">
        <v>7.7200000000000005E-2</v>
      </c>
      <c r="Z7" s="3">
        <v>0.12</v>
      </c>
      <c r="AA7" s="5">
        <v>2.5000000000000001E-2</v>
      </c>
      <c r="AB7" s="38">
        <v>123</v>
      </c>
      <c r="AC7" t="s">
        <v>130</v>
      </c>
      <c r="AD7" t="s">
        <v>131</v>
      </c>
      <c r="AE7" s="23"/>
      <c r="AF7" s="23"/>
      <c r="AG7" s="44">
        <v>81825573157</v>
      </c>
      <c r="AH7" s="44">
        <v>81825573157</v>
      </c>
      <c r="AI7" s="43">
        <v>0.1</v>
      </c>
      <c r="AJ7" t="b">
        <v>1</v>
      </c>
      <c r="AK7" t="b">
        <v>1</v>
      </c>
      <c r="AL7" t="b">
        <v>0</v>
      </c>
      <c r="AM7">
        <v>0</v>
      </c>
      <c r="AN7" t="s">
        <v>3</v>
      </c>
      <c r="AO7" t="b">
        <v>1</v>
      </c>
      <c r="AP7" s="22" t="b">
        <v>1</v>
      </c>
    </row>
    <row r="8" spans="1:42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M8" t="s">
        <v>36</v>
      </c>
      <c r="N8" t="s">
        <v>35</v>
      </c>
      <c r="O8">
        <v>20</v>
      </c>
      <c r="P8">
        <v>2.75E-2</v>
      </c>
      <c r="Q8">
        <v>5</v>
      </c>
      <c r="R8">
        <v>999</v>
      </c>
      <c r="S8">
        <v>0</v>
      </c>
      <c r="T8" t="s">
        <v>55</v>
      </c>
      <c r="U8" t="b">
        <v>0</v>
      </c>
      <c r="V8" t="s">
        <v>119</v>
      </c>
      <c r="W8" t="s">
        <v>20</v>
      </c>
      <c r="X8">
        <v>7.0000000000000007E-2</v>
      </c>
      <c r="Y8">
        <v>7.7200000000000005E-2</v>
      </c>
      <c r="Z8" s="3">
        <v>0.12</v>
      </c>
      <c r="AA8" s="5">
        <v>2.5000000000000001E-2</v>
      </c>
      <c r="AB8" s="38">
        <v>123</v>
      </c>
      <c r="AC8" t="s">
        <v>31</v>
      </c>
      <c r="AD8" t="s">
        <v>31</v>
      </c>
      <c r="AE8" s="23">
        <v>0.6976</v>
      </c>
      <c r="AF8" s="23">
        <v>0.6976</v>
      </c>
      <c r="AI8" s="43">
        <v>0.1</v>
      </c>
      <c r="AJ8" t="b">
        <v>1</v>
      </c>
      <c r="AK8" t="b">
        <v>1</v>
      </c>
      <c r="AL8" t="b">
        <v>0</v>
      </c>
      <c r="AM8">
        <v>0</v>
      </c>
      <c r="AN8" t="s">
        <v>3</v>
      </c>
      <c r="AO8" t="b">
        <v>1</v>
      </c>
      <c r="AP8" s="22" t="b">
        <v>1</v>
      </c>
    </row>
    <row r="9" spans="1:42">
      <c r="B9" s="1" t="s">
        <v>234</v>
      </c>
    </row>
    <row r="10" spans="1:42">
      <c r="A10" t="s">
        <v>222</v>
      </c>
      <c r="B10" t="s">
        <v>237</v>
      </c>
      <c r="C10" t="b">
        <v>1</v>
      </c>
      <c r="D10" t="b">
        <v>0</v>
      </c>
      <c r="E10" t="s">
        <v>223</v>
      </c>
      <c r="F10" t="b">
        <v>0</v>
      </c>
      <c r="G10" t="s">
        <v>222</v>
      </c>
      <c r="H10" t="b">
        <v>0</v>
      </c>
      <c r="I10" t="b">
        <v>0</v>
      </c>
      <c r="J10" t="b">
        <v>0</v>
      </c>
      <c r="K10">
        <v>0.02</v>
      </c>
      <c r="L10">
        <v>0</v>
      </c>
      <c r="M10" t="s">
        <v>36</v>
      </c>
      <c r="N10" t="s">
        <v>35</v>
      </c>
      <c r="O10">
        <v>20</v>
      </c>
      <c r="P10">
        <v>2.75E-2</v>
      </c>
      <c r="Q10">
        <v>5</v>
      </c>
      <c r="R10">
        <v>999</v>
      </c>
      <c r="S10">
        <v>0</v>
      </c>
      <c r="T10" t="s">
        <v>55</v>
      </c>
      <c r="U10" t="b">
        <v>0</v>
      </c>
      <c r="V10" t="s">
        <v>119</v>
      </c>
      <c r="W10" t="s">
        <v>20</v>
      </c>
      <c r="X10">
        <v>7.0000000000000007E-2</v>
      </c>
      <c r="Y10">
        <v>7.7200000000000005E-2</v>
      </c>
      <c r="Z10" s="3">
        <v>0.12</v>
      </c>
      <c r="AA10" s="5">
        <v>2.5000000000000001E-2</v>
      </c>
      <c r="AB10" s="38">
        <v>123</v>
      </c>
      <c r="AC10" t="s">
        <v>31</v>
      </c>
      <c r="AD10" t="s">
        <v>31</v>
      </c>
      <c r="AE10" s="23">
        <v>0.6976</v>
      </c>
      <c r="AF10" s="23">
        <v>0.6976</v>
      </c>
      <c r="AI10" s="43">
        <v>0.1</v>
      </c>
      <c r="AJ10" t="b">
        <v>1</v>
      </c>
      <c r="AK10" t="b">
        <v>1</v>
      </c>
      <c r="AL10" t="b">
        <v>0</v>
      </c>
      <c r="AM10">
        <v>0</v>
      </c>
      <c r="AN10" t="s">
        <v>3</v>
      </c>
      <c r="AO10" t="b">
        <v>1</v>
      </c>
      <c r="AP10" s="22" t="b">
        <v>1</v>
      </c>
    </row>
    <row r="11" spans="1:42">
      <c r="Z11" s="3"/>
      <c r="AA11" s="5"/>
      <c r="AB11" s="38"/>
      <c r="AE11" s="23"/>
      <c r="AF11" s="23"/>
      <c r="AI11" s="43"/>
      <c r="AP11" s="22"/>
    </row>
    <row r="12" spans="1:42">
      <c r="B12" s="1" t="s">
        <v>235</v>
      </c>
      <c r="Z12" s="3"/>
      <c r="AA12" s="5"/>
      <c r="AB12" s="38"/>
      <c r="AE12" s="23"/>
      <c r="AF12" s="23"/>
      <c r="AI12" s="43"/>
      <c r="AP12" s="22"/>
    </row>
    <row r="13" spans="1:42">
      <c r="A13" t="s">
        <v>230</v>
      </c>
      <c r="B13" t="s">
        <v>138</v>
      </c>
      <c r="C13" t="b">
        <v>0</v>
      </c>
      <c r="D13" t="b">
        <v>0</v>
      </c>
      <c r="E13" t="s">
        <v>224</v>
      </c>
      <c r="F13" t="b">
        <v>0</v>
      </c>
      <c r="G13" t="s">
        <v>222</v>
      </c>
      <c r="H13" t="b">
        <v>0</v>
      </c>
      <c r="I13" t="b">
        <v>1</v>
      </c>
      <c r="J13" t="b">
        <v>0</v>
      </c>
      <c r="K13">
        <v>0.02</v>
      </c>
      <c r="L13">
        <v>0</v>
      </c>
      <c r="M13" t="s">
        <v>36</v>
      </c>
      <c r="N13" t="s">
        <v>35</v>
      </c>
      <c r="O13">
        <v>20</v>
      </c>
      <c r="P13">
        <v>2.75E-2</v>
      </c>
      <c r="Q13">
        <v>5</v>
      </c>
      <c r="R13">
        <v>999</v>
      </c>
      <c r="S13">
        <v>0</v>
      </c>
      <c r="T13" t="s">
        <v>55</v>
      </c>
      <c r="U13" t="b">
        <v>0</v>
      </c>
      <c r="V13" t="s">
        <v>119</v>
      </c>
      <c r="W13" t="s">
        <v>20</v>
      </c>
      <c r="X13">
        <v>7.0000000000000007E-2</v>
      </c>
      <c r="Y13">
        <v>7.7200000000000005E-2</v>
      </c>
      <c r="Z13" s="3">
        <v>0.12</v>
      </c>
      <c r="AA13" s="5">
        <v>2.5000000000000001E-2</v>
      </c>
      <c r="AB13" s="38">
        <v>123</v>
      </c>
      <c r="AC13" t="s">
        <v>130</v>
      </c>
      <c r="AD13" t="s">
        <v>131</v>
      </c>
      <c r="AE13" s="23"/>
      <c r="AF13" s="23"/>
      <c r="AG13" s="44">
        <v>81825573157</v>
      </c>
      <c r="AH13" s="44">
        <v>81825573157</v>
      </c>
      <c r="AI13" s="43">
        <v>0.1</v>
      </c>
      <c r="AJ13" t="b">
        <v>1</v>
      </c>
      <c r="AK13" t="b">
        <v>1</v>
      </c>
      <c r="AL13" t="b">
        <v>0</v>
      </c>
      <c r="AM13">
        <v>0</v>
      </c>
      <c r="AN13" t="s">
        <v>3</v>
      </c>
      <c r="AO13" t="b">
        <v>1</v>
      </c>
      <c r="AP13" s="22" t="b">
        <v>1</v>
      </c>
    </row>
    <row r="14" spans="1:42">
      <c r="A14" t="s">
        <v>231</v>
      </c>
      <c r="B14" t="s">
        <v>199</v>
      </c>
      <c r="C14" t="b">
        <v>0</v>
      </c>
      <c r="D14" t="b">
        <v>0</v>
      </c>
      <c r="E14" t="s">
        <v>224</v>
      </c>
      <c r="F14" t="b">
        <v>0</v>
      </c>
      <c r="G14" t="s">
        <v>222</v>
      </c>
      <c r="H14" t="b">
        <v>1</v>
      </c>
      <c r="I14" t="b">
        <v>1</v>
      </c>
      <c r="J14" t="b">
        <v>0</v>
      </c>
      <c r="K14">
        <v>0.02</v>
      </c>
      <c r="L14">
        <v>0</v>
      </c>
      <c r="M14" t="s">
        <v>36</v>
      </c>
      <c r="N14" t="s">
        <v>35</v>
      </c>
      <c r="O14">
        <v>20</v>
      </c>
      <c r="P14">
        <v>2.75E-2</v>
      </c>
      <c r="Q14">
        <v>5</v>
      </c>
      <c r="R14">
        <v>999</v>
      </c>
      <c r="S14">
        <v>0</v>
      </c>
      <c r="T14" t="s">
        <v>55</v>
      </c>
      <c r="U14" t="b">
        <v>0</v>
      </c>
      <c r="V14" t="s">
        <v>119</v>
      </c>
      <c r="W14" t="s">
        <v>20</v>
      </c>
      <c r="X14">
        <v>7.0000000000000007E-2</v>
      </c>
      <c r="Y14">
        <v>7.7200000000000005E-2</v>
      </c>
      <c r="Z14" s="3">
        <v>0.12</v>
      </c>
      <c r="AA14" s="5">
        <v>2.5000000000000001E-2</v>
      </c>
      <c r="AB14" s="38">
        <v>123</v>
      </c>
      <c r="AC14" t="s">
        <v>130</v>
      </c>
      <c r="AD14" t="s">
        <v>131</v>
      </c>
      <c r="AE14" s="23"/>
      <c r="AF14" s="23"/>
      <c r="AG14" s="44">
        <v>81825573157</v>
      </c>
      <c r="AH14" s="44">
        <v>81825573157</v>
      </c>
      <c r="AI14" s="43">
        <v>0.1</v>
      </c>
      <c r="AJ14" t="b">
        <v>1</v>
      </c>
      <c r="AK14" t="b">
        <v>1</v>
      </c>
      <c r="AL14" t="b">
        <v>0</v>
      </c>
      <c r="AM14">
        <v>0</v>
      </c>
      <c r="AN14" t="s">
        <v>3</v>
      </c>
      <c r="AO14" t="b">
        <v>1</v>
      </c>
      <c r="AP14" s="22" t="b">
        <v>1</v>
      </c>
    </row>
    <row r="16" spans="1:42">
      <c r="A16" t="s">
        <v>232</v>
      </c>
      <c r="B16" t="s">
        <v>136</v>
      </c>
      <c r="C16" t="b">
        <v>0</v>
      </c>
      <c r="D16" t="b">
        <v>0</v>
      </c>
      <c r="E16" t="s">
        <v>225</v>
      </c>
      <c r="F16" t="b">
        <v>0</v>
      </c>
      <c r="G16" t="s">
        <v>222</v>
      </c>
      <c r="H16" t="b">
        <v>0</v>
      </c>
      <c r="I16" t="b">
        <v>1</v>
      </c>
      <c r="J16" t="b">
        <v>1</v>
      </c>
      <c r="K16">
        <v>0.02</v>
      </c>
      <c r="L16">
        <v>0</v>
      </c>
      <c r="M16" t="s">
        <v>36</v>
      </c>
      <c r="N16" t="s">
        <v>35</v>
      </c>
      <c r="O16">
        <v>20</v>
      </c>
      <c r="P16">
        <v>2.75E-2</v>
      </c>
      <c r="Q16">
        <v>5</v>
      </c>
      <c r="R16">
        <v>999</v>
      </c>
      <c r="S16">
        <v>0</v>
      </c>
      <c r="T16" t="s">
        <v>55</v>
      </c>
      <c r="U16" t="b">
        <v>0</v>
      </c>
      <c r="V16" t="s">
        <v>119</v>
      </c>
      <c r="W16" t="s">
        <v>20</v>
      </c>
      <c r="X16">
        <v>7.0000000000000007E-2</v>
      </c>
      <c r="Y16">
        <v>7.7200000000000005E-2</v>
      </c>
      <c r="Z16" s="3">
        <v>0.12</v>
      </c>
      <c r="AA16" s="5">
        <v>2.5000000000000001E-2</v>
      </c>
      <c r="AB16" s="38">
        <v>123</v>
      </c>
      <c r="AC16" t="s">
        <v>31</v>
      </c>
      <c r="AD16" t="s">
        <v>31</v>
      </c>
      <c r="AE16" s="23">
        <v>0.6976</v>
      </c>
      <c r="AF16" s="23">
        <v>0.6976</v>
      </c>
      <c r="AI16" s="43">
        <v>0.1</v>
      </c>
      <c r="AJ16" t="b">
        <v>1</v>
      </c>
      <c r="AK16" t="b">
        <v>1</v>
      </c>
      <c r="AL16" t="b">
        <v>0</v>
      </c>
      <c r="AM16">
        <v>0</v>
      </c>
      <c r="AN16" t="s">
        <v>3</v>
      </c>
      <c r="AO16" t="b">
        <v>1</v>
      </c>
      <c r="AP16" s="22" t="b">
        <v>1</v>
      </c>
    </row>
    <row r="17" spans="1:42">
      <c r="A17" t="s">
        <v>233</v>
      </c>
      <c r="B17" t="s">
        <v>168</v>
      </c>
      <c r="C17" t="b">
        <v>0</v>
      </c>
      <c r="D17" t="b">
        <v>0</v>
      </c>
      <c r="E17" t="s">
        <v>225</v>
      </c>
      <c r="F17" t="b">
        <v>0</v>
      </c>
      <c r="G17" t="s">
        <v>222</v>
      </c>
      <c r="H17" t="b">
        <v>1</v>
      </c>
      <c r="I17" t="b">
        <v>1</v>
      </c>
      <c r="J17" t="b">
        <v>1</v>
      </c>
      <c r="K17">
        <v>0.02</v>
      </c>
      <c r="L17">
        <v>0</v>
      </c>
      <c r="M17" t="s">
        <v>36</v>
      </c>
      <c r="N17" t="s">
        <v>35</v>
      </c>
      <c r="O17">
        <v>20</v>
      </c>
      <c r="P17">
        <v>2.75E-2</v>
      </c>
      <c r="Q17">
        <v>5</v>
      </c>
      <c r="R17">
        <v>999</v>
      </c>
      <c r="S17">
        <v>0</v>
      </c>
      <c r="T17" t="s">
        <v>55</v>
      </c>
      <c r="U17" t="b">
        <v>0</v>
      </c>
      <c r="V17" t="s">
        <v>119</v>
      </c>
      <c r="W17" t="s">
        <v>20</v>
      </c>
      <c r="X17">
        <v>7.0000000000000007E-2</v>
      </c>
      <c r="Y17">
        <v>7.7200000000000005E-2</v>
      </c>
      <c r="Z17" s="3">
        <v>0.12</v>
      </c>
      <c r="AA17" s="5">
        <v>2.5000000000000001E-2</v>
      </c>
      <c r="AB17" s="38">
        <v>123</v>
      </c>
      <c r="AC17" t="s">
        <v>31</v>
      </c>
      <c r="AD17" t="s">
        <v>31</v>
      </c>
      <c r="AE17" s="23">
        <v>0.6976</v>
      </c>
      <c r="AF17" s="23">
        <v>0.6976</v>
      </c>
      <c r="AI17" s="43">
        <v>0.1</v>
      </c>
      <c r="AJ17" t="b">
        <v>1</v>
      </c>
      <c r="AK17" t="b">
        <v>1</v>
      </c>
      <c r="AL17" t="b">
        <v>0</v>
      </c>
      <c r="AM17">
        <v>0</v>
      </c>
      <c r="AN17" t="s">
        <v>3</v>
      </c>
      <c r="AO17" t="b">
        <v>1</v>
      </c>
      <c r="AP17" s="22" t="b">
        <v>1</v>
      </c>
    </row>
    <row r="19" spans="1:42">
      <c r="A19" t="s">
        <v>265</v>
      </c>
      <c r="B19" t="s">
        <v>145</v>
      </c>
      <c r="C19" t="b">
        <v>0</v>
      </c>
      <c r="D19" t="b">
        <v>0</v>
      </c>
      <c r="E19" t="s">
        <v>226</v>
      </c>
      <c r="F19" t="b">
        <v>0</v>
      </c>
      <c r="G19" t="s">
        <v>222</v>
      </c>
      <c r="H19" t="b">
        <v>0</v>
      </c>
      <c r="I19" t="b">
        <v>1</v>
      </c>
      <c r="J19" t="b">
        <v>1</v>
      </c>
      <c r="K19">
        <v>0.02</v>
      </c>
      <c r="L19">
        <v>0</v>
      </c>
      <c r="M19" t="s">
        <v>36</v>
      </c>
      <c r="N19" t="s">
        <v>35</v>
      </c>
      <c r="O19">
        <v>20</v>
      </c>
      <c r="P19">
        <v>2.75E-2</v>
      </c>
      <c r="Q19">
        <v>5</v>
      </c>
      <c r="R19">
        <v>999</v>
      </c>
      <c r="S19">
        <v>0</v>
      </c>
      <c r="T19" t="s">
        <v>55</v>
      </c>
      <c r="U19" t="b">
        <v>0</v>
      </c>
      <c r="V19" t="s">
        <v>119</v>
      </c>
      <c r="W19" t="s">
        <v>20</v>
      </c>
      <c r="X19">
        <v>7.0000000000000007E-2</v>
      </c>
      <c r="Y19">
        <v>7.7200000000000005E-2</v>
      </c>
      <c r="Z19" s="3">
        <v>0.12</v>
      </c>
      <c r="AA19" s="5">
        <v>2.5000000000000001E-2</v>
      </c>
      <c r="AB19" s="38">
        <v>123</v>
      </c>
      <c r="AC19" t="s">
        <v>31</v>
      </c>
      <c r="AD19" t="s">
        <v>31</v>
      </c>
      <c r="AE19" s="23">
        <v>0.6976</v>
      </c>
      <c r="AF19" s="23">
        <v>0.6976</v>
      </c>
      <c r="AI19" s="43">
        <v>0.1</v>
      </c>
      <c r="AJ19" t="b">
        <v>1</v>
      </c>
      <c r="AK19" t="b">
        <v>1</v>
      </c>
      <c r="AL19" t="b">
        <v>0</v>
      </c>
      <c r="AM19">
        <v>0</v>
      </c>
      <c r="AN19" t="s">
        <v>3</v>
      </c>
      <c r="AO19" t="b">
        <v>1</v>
      </c>
      <c r="AP19" s="22" t="b">
        <v>1</v>
      </c>
    </row>
    <row r="20" spans="1:42">
      <c r="A20" t="s">
        <v>266</v>
      </c>
      <c r="B20" t="s">
        <v>146</v>
      </c>
      <c r="C20" t="b">
        <v>0</v>
      </c>
      <c r="D20" t="b">
        <v>0</v>
      </c>
      <c r="E20" t="s">
        <v>226</v>
      </c>
      <c r="F20" t="b">
        <v>0</v>
      </c>
      <c r="G20" t="s">
        <v>222</v>
      </c>
      <c r="H20" t="b">
        <v>1</v>
      </c>
      <c r="I20" t="b">
        <v>1</v>
      </c>
      <c r="J20" t="b">
        <v>1</v>
      </c>
      <c r="K20">
        <v>0.02</v>
      </c>
      <c r="L20">
        <v>0</v>
      </c>
      <c r="M20" t="s">
        <v>36</v>
      </c>
      <c r="N20" t="s">
        <v>35</v>
      </c>
      <c r="O20">
        <v>20</v>
      </c>
      <c r="P20">
        <v>2.75E-2</v>
      </c>
      <c r="Q20">
        <v>5</v>
      </c>
      <c r="R20">
        <v>999</v>
      </c>
      <c r="S20">
        <v>0</v>
      </c>
      <c r="T20" t="s">
        <v>55</v>
      </c>
      <c r="U20" t="b">
        <v>0</v>
      </c>
      <c r="V20" t="s">
        <v>119</v>
      </c>
      <c r="W20" t="s">
        <v>20</v>
      </c>
      <c r="X20">
        <v>7.0000000000000007E-2</v>
      </c>
      <c r="Y20">
        <v>7.7200000000000005E-2</v>
      </c>
      <c r="Z20" s="3">
        <v>0.12</v>
      </c>
      <c r="AA20" s="5">
        <v>2.5000000000000001E-2</v>
      </c>
      <c r="AB20" s="38">
        <v>123</v>
      </c>
      <c r="AC20" t="s">
        <v>31</v>
      </c>
      <c r="AD20" t="s">
        <v>31</v>
      </c>
      <c r="AE20" s="23">
        <v>0.6976</v>
      </c>
      <c r="AF20" s="23">
        <v>0.6976</v>
      </c>
      <c r="AI20" s="43">
        <v>0.1</v>
      </c>
      <c r="AJ20" t="b">
        <v>1</v>
      </c>
      <c r="AK20" t="b">
        <v>1</v>
      </c>
      <c r="AL20" t="b">
        <v>0</v>
      </c>
      <c r="AM20">
        <v>0</v>
      </c>
      <c r="AN20" t="s">
        <v>3</v>
      </c>
      <c r="AO20" t="b">
        <v>1</v>
      </c>
      <c r="AP20" s="22" t="b">
        <v>1</v>
      </c>
    </row>
    <row r="21" spans="1:42">
      <c r="Z21" s="3"/>
      <c r="AA21" s="5"/>
      <c r="AB21" s="38"/>
      <c r="AE21" s="23"/>
      <c r="AF21" s="23"/>
      <c r="AI21" s="43"/>
      <c r="AP21" s="22"/>
    </row>
    <row r="22" spans="1:42">
      <c r="B22" s="1" t="s">
        <v>236</v>
      </c>
      <c r="C22" t="b">
        <v>0</v>
      </c>
    </row>
    <row r="23" spans="1:42">
      <c r="A23" t="s">
        <v>244</v>
      </c>
      <c r="B23" t="s">
        <v>138</v>
      </c>
      <c r="C23" t="b">
        <v>0</v>
      </c>
      <c r="D23" t="b">
        <v>0</v>
      </c>
      <c r="E23" t="s">
        <v>259</v>
      </c>
      <c r="F23" t="b">
        <v>0</v>
      </c>
      <c r="G23" t="s">
        <v>222</v>
      </c>
      <c r="H23" t="b">
        <v>0</v>
      </c>
      <c r="I23" t="b">
        <v>1</v>
      </c>
      <c r="J23" t="b">
        <v>0</v>
      </c>
      <c r="K23">
        <v>0.02</v>
      </c>
      <c r="L23">
        <v>0</v>
      </c>
      <c r="M23" t="s">
        <v>36</v>
      </c>
      <c r="N23" t="s">
        <v>35</v>
      </c>
      <c r="O23">
        <v>20</v>
      </c>
      <c r="P23">
        <v>2.75E-2</v>
      </c>
      <c r="Q23">
        <v>5</v>
      </c>
      <c r="R23">
        <v>999</v>
      </c>
      <c r="S23">
        <v>0</v>
      </c>
      <c r="T23" t="s">
        <v>55</v>
      </c>
      <c r="U23" t="b">
        <v>0</v>
      </c>
      <c r="V23" t="s">
        <v>119</v>
      </c>
      <c r="W23" t="s">
        <v>20</v>
      </c>
      <c r="X23">
        <v>7.0000000000000007E-2</v>
      </c>
      <c r="Y23">
        <v>7.7200000000000005E-2</v>
      </c>
      <c r="Z23" s="3">
        <v>0.12</v>
      </c>
      <c r="AA23" s="5">
        <v>2.5000000000000001E-2</v>
      </c>
      <c r="AB23" s="38">
        <v>123</v>
      </c>
      <c r="AC23" t="s">
        <v>130</v>
      </c>
      <c r="AD23" t="s">
        <v>131</v>
      </c>
      <c r="AE23" s="23"/>
      <c r="AF23" s="23"/>
      <c r="AG23" s="44">
        <v>81825573157</v>
      </c>
      <c r="AH23" s="44">
        <v>81825573157</v>
      </c>
      <c r="AI23" s="43">
        <v>0.1</v>
      </c>
      <c r="AJ23" t="b">
        <v>1</v>
      </c>
      <c r="AK23" t="b">
        <v>1</v>
      </c>
      <c r="AL23" t="b">
        <v>0</v>
      </c>
      <c r="AM23">
        <v>0</v>
      </c>
      <c r="AN23" t="s">
        <v>3</v>
      </c>
      <c r="AO23" t="b">
        <v>1</v>
      </c>
      <c r="AP23" s="22" t="b">
        <v>1</v>
      </c>
    </row>
    <row r="24" spans="1:42">
      <c r="A24" t="s">
        <v>245</v>
      </c>
      <c r="B24" t="s">
        <v>199</v>
      </c>
      <c r="C24" t="b">
        <v>0</v>
      </c>
      <c r="D24" t="b">
        <v>0</v>
      </c>
      <c r="E24" t="s">
        <v>259</v>
      </c>
      <c r="F24" t="b">
        <v>0</v>
      </c>
      <c r="G24" t="s">
        <v>222</v>
      </c>
      <c r="H24" t="b">
        <v>1</v>
      </c>
      <c r="I24" t="b">
        <v>1</v>
      </c>
      <c r="J24" t="b">
        <v>0</v>
      </c>
      <c r="K24">
        <v>0.02</v>
      </c>
      <c r="L24">
        <v>0</v>
      </c>
      <c r="M24" t="s">
        <v>36</v>
      </c>
      <c r="N24" t="s">
        <v>35</v>
      </c>
      <c r="O24">
        <v>20</v>
      </c>
      <c r="P24">
        <v>2.75E-2</v>
      </c>
      <c r="Q24">
        <v>5</v>
      </c>
      <c r="R24">
        <v>999</v>
      </c>
      <c r="S24">
        <v>0</v>
      </c>
      <c r="T24" t="s">
        <v>55</v>
      </c>
      <c r="U24" t="b">
        <v>0</v>
      </c>
      <c r="V24" t="s">
        <v>119</v>
      </c>
      <c r="W24" t="s">
        <v>20</v>
      </c>
      <c r="X24">
        <v>7.0000000000000007E-2</v>
      </c>
      <c r="Y24">
        <v>7.7200000000000005E-2</v>
      </c>
      <c r="Z24" s="3">
        <v>0.12</v>
      </c>
      <c r="AA24" s="5">
        <v>2.5000000000000001E-2</v>
      </c>
      <c r="AB24" s="38">
        <v>123</v>
      </c>
      <c r="AC24" t="s">
        <v>130</v>
      </c>
      <c r="AD24" t="s">
        <v>131</v>
      </c>
      <c r="AE24" s="23"/>
      <c r="AF24" s="23"/>
      <c r="AG24" s="44">
        <v>81825573157</v>
      </c>
      <c r="AH24" s="44">
        <v>81825573157</v>
      </c>
      <c r="AI24" s="43">
        <v>0.1</v>
      </c>
      <c r="AJ24" t="b">
        <v>1</v>
      </c>
      <c r="AK24" t="b">
        <v>1</v>
      </c>
      <c r="AL24" t="b">
        <v>0</v>
      </c>
      <c r="AM24">
        <v>0</v>
      </c>
      <c r="AN24" t="s">
        <v>3</v>
      </c>
      <c r="AO24" t="b">
        <v>1</v>
      </c>
      <c r="AP24" s="22" t="b">
        <v>1</v>
      </c>
    </row>
    <row r="26" spans="1:42">
      <c r="A26" t="s">
        <v>246</v>
      </c>
      <c r="B26" t="s">
        <v>136</v>
      </c>
      <c r="C26" t="b">
        <v>0</v>
      </c>
      <c r="D26" t="b">
        <v>0</v>
      </c>
      <c r="E26" t="s">
        <v>227</v>
      </c>
      <c r="F26" t="b">
        <v>0</v>
      </c>
      <c r="G26" t="s">
        <v>222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M26" t="s">
        <v>36</v>
      </c>
      <c r="N26" t="s">
        <v>35</v>
      </c>
      <c r="O26">
        <v>20</v>
      </c>
      <c r="P26">
        <v>2.75E-2</v>
      </c>
      <c r="Q26">
        <v>5</v>
      </c>
      <c r="R26">
        <v>999</v>
      </c>
      <c r="S26">
        <v>0</v>
      </c>
      <c r="T26" t="s">
        <v>55</v>
      </c>
      <c r="U26" t="b">
        <v>0</v>
      </c>
      <c r="V26" t="s">
        <v>119</v>
      </c>
      <c r="W26" t="s">
        <v>20</v>
      </c>
      <c r="X26">
        <v>7.0000000000000007E-2</v>
      </c>
      <c r="Y26">
        <v>7.7200000000000005E-2</v>
      </c>
      <c r="Z26" s="3">
        <v>0.12</v>
      </c>
      <c r="AA26" s="5">
        <v>2.5000000000000001E-2</v>
      </c>
      <c r="AB26" s="38">
        <v>123</v>
      </c>
      <c r="AC26" t="s">
        <v>31</v>
      </c>
      <c r="AD26" t="s">
        <v>31</v>
      </c>
      <c r="AE26" s="23">
        <v>0.6976</v>
      </c>
      <c r="AF26" s="23">
        <v>0.6976</v>
      </c>
      <c r="AI26" s="43">
        <v>0.1</v>
      </c>
      <c r="AJ26" t="b">
        <v>1</v>
      </c>
      <c r="AK26" t="b">
        <v>1</v>
      </c>
      <c r="AL26" t="b">
        <v>0</v>
      </c>
      <c r="AM26">
        <v>0</v>
      </c>
      <c r="AN26" t="s">
        <v>3</v>
      </c>
      <c r="AO26" t="b">
        <v>1</v>
      </c>
      <c r="AP26" s="22" t="b">
        <v>1</v>
      </c>
    </row>
    <row r="27" spans="1:42">
      <c r="A27" t="s">
        <v>247</v>
      </c>
      <c r="B27" t="s">
        <v>168</v>
      </c>
      <c r="C27" t="b">
        <v>0</v>
      </c>
      <c r="D27" t="b">
        <v>0</v>
      </c>
      <c r="E27" t="s">
        <v>227</v>
      </c>
      <c r="F27" t="b">
        <v>0</v>
      </c>
      <c r="G27" t="s">
        <v>222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M27" t="s">
        <v>36</v>
      </c>
      <c r="N27" t="s">
        <v>35</v>
      </c>
      <c r="O27">
        <v>20</v>
      </c>
      <c r="P27">
        <v>2.75E-2</v>
      </c>
      <c r="Q27">
        <v>5</v>
      </c>
      <c r="R27">
        <v>999</v>
      </c>
      <c r="S27">
        <v>0</v>
      </c>
      <c r="T27" t="s">
        <v>55</v>
      </c>
      <c r="U27" t="b">
        <v>0</v>
      </c>
      <c r="V27" t="s">
        <v>119</v>
      </c>
      <c r="W27" t="s">
        <v>20</v>
      </c>
      <c r="X27">
        <v>7.0000000000000007E-2</v>
      </c>
      <c r="Y27">
        <v>7.7200000000000005E-2</v>
      </c>
      <c r="Z27" s="3">
        <v>0.12</v>
      </c>
      <c r="AA27" s="5">
        <v>2.5000000000000001E-2</v>
      </c>
      <c r="AB27" s="38">
        <v>123</v>
      </c>
      <c r="AC27" t="s">
        <v>31</v>
      </c>
      <c r="AD27" t="s">
        <v>31</v>
      </c>
      <c r="AE27" s="23">
        <v>0.6976</v>
      </c>
      <c r="AF27" s="23">
        <v>0.6976</v>
      </c>
      <c r="AI27" s="43">
        <v>0.1</v>
      </c>
      <c r="AJ27" t="b">
        <v>1</v>
      </c>
      <c r="AK27" t="b">
        <v>1</v>
      </c>
      <c r="AL27" t="b">
        <v>0</v>
      </c>
      <c r="AM27">
        <v>0</v>
      </c>
      <c r="AN27" t="s">
        <v>3</v>
      </c>
      <c r="AO27" t="b">
        <v>1</v>
      </c>
      <c r="AP27" s="22" t="b">
        <v>1</v>
      </c>
    </row>
    <row r="29" spans="1:42">
      <c r="A29" t="s">
        <v>267</v>
      </c>
      <c r="B29" t="s">
        <v>145</v>
      </c>
      <c r="C29" t="b">
        <v>0</v>
      </c>
      <c r="D29" t="b">
        <v>0</v>
      </c>
      <c r="E29" t="s">
        <v>261</v>
      </c>
      <c r="F29" t="b">
        <v>0</v>
      </c>
      <c r="G29" t="s">
        <v>222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M29" t="s">
        <v>36</v>
      </c>
      <c r="N29" t="s">
        <v>35</v>
      </c>
      <c r="O29">
        <v>20</v>
      </c>
      <c r="P29">
        <v>2.75E-2</v>
      </c>
      <c r="Q29">
        <v>5</v>
      </c>
      <c r="R29">
        <v>999</v>
      </c>
      <c r="S29">
        <v>0</v>
      </c>
      <c r="T29" t="s">
        <v>55</v>
      </c>
      <c r="U29" t="b">
        <v>0</v>
      </c>
      <c r="V29" t="s">
        <v>119</v>
      </c>
      <c r="W29" t="s">
        <v>20</v>
      </c>
      <c r="X29">
        <v>7.0000000000000007E-2</v>
      </c>
      <c r="Y29">
        <v>7.7200000000000005E-2</v>
      </c>
      <c r="Z29" s="3">
        <v>0.12</v>
      </c>
      <c r="AA29" s="5">
        <v>2.5000000000000001E-2</v>
      </c>
      <c r="AB29" s="38">
        <v>123</v>
      </c>
      <c r="AC29" t="s">
        <v>31</v>
      </c>
      <c r="AD29" t="s">
        <v>31</v>
      </c>
      <c r="AE29" s="23">
        <v>0.6976</v>
      </c>
      <c r="AF29" s="23">
        <v>0.6976</v>
      </c>
      <c r="AI29" s="43">
        <v>0.1</v>
      </c>
      <c r="AJ29" t="b">
        <v>1</v>
      </c>
      <c r="AK29" t="b">
        <v>1</v>
      </c>
      <c r="AL29" t="b">
        <v>0</v>
      </c>
      <c r="AM29">
        <v>0</v>
      </c>
      <c r="AN29" t="s">
        <v>3</v>
      </c>
      <c r="AO29" t="b">
        <v>1</v>
      </c>
      <c r="AP29" s="22" t="b">
        <v>1</v>
      </c>
    </row>
    <row r="30" spans="1:42">
      <c r="A30" t="s">
        <v>268</v>
      </c>
      <c r="B30" t="s">
        <v>146</v>
      </c>
      <c r="C30" t="b">
        <v>0</v>
      </c>
      <c r="D30" t="b">
        <v>0</v>
      </c>
      <c r="E30" t="s">
        <v>261</v>
      </c>
      <c r="F30" t="b">
        <v>0</v>
      </c>
      <c r="G30" t="s">
        <v>222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M30" t="s">
        <v>36</v>
      </c>
      <c r="N30" t="s">
        <v>35</v>
      </c>
      <c r="O30">
        <v>20</v>
      </c>
      <c r="P30">
        <v>2.75E-2</v>
      </c>
      <c r="Q30">
        <v>5</v>
      </c>
      <c r="R30">
        <v>999</v>
      </c>
      <c r="S30">
        <v>0</v>
      </c>
      <c r="T30" t="s">
        <v>55</v>
      </c>
      <c r="U30" t="b">
        <v>0</v>
      </c>
      <c r="V30" t="s">
        <v>119</v>
      </c>
      <c r="W30" t="s">
        <v>20</v>
      </c>
      <c r="X30">
        <v>7.0000000000000007E-2</v>
      </c>
      <c r="Y30">
        <v>7.7200000000000005E-2</v>
      </c>
      <c r="Z30" s="3">
        <v>0.12</v>
      </c>
      <c r="AA30" s="5">
        <v>2.5000000000000001E-2</v>
      </c>
      <c r="AB30" s="38">
        <v>123</v>
      </c>
      <c r="AC30" t="s">
        <v>31</v>
      </c>
      <c r="AD30" t="s">
        <v>31</v>
      </c>
      <c r="AE30" s="23">
        <v>0.6976</v>
      </c>
      <c r="AF30" s="23">
        <v>0.6976</v>
      </c>
      <c r="AI30" s="43">
        <v>0.1</v>
      </c>
      <c r="AJ30" t="b">
        <v>1</v>
      </c>
      <c r="AK30" t="b">
        <v>1</v>
      </c>
      <c r="AL30" t="b">
        <v>0</v>
      </c>
      <c r="AM30">
        <v>0</v>
      </c>
      <c r="AN30" t="s">
        <v>3</v>
      </c>
      <c r="AO30" t="b">
        <v>1</v>
      </c>
      <c r="AP30" s="22" t="b">
        <v>1</v>
      </c>
    </row>
    <row r="34" spans="1:42">
      <c r="B34" s="1" t="s">
        <v>239</v>
      </c>
    </row>
    <row r="35" spans="1:42">
      <c r="A35" t="s">
        <v>205</v>
      </c>
      <c r="B35" t="s">
        <v>238</v>
      </c>
      <c r="C35" t="b">
        <v>1</v>
      </c>
      <c r="D35" t="b">
        <v>0</v>
      </c>
      <c r="E35" t="s">
        <v>210</v>
      </c>
      <c r="F35" t="b">
        <v>0</v>
      </c>
      <c r="G35" t="s">
        <v>205</v>
      </c>
      <c r="H35" t="b">
        <v>0</v>
      </c>
      <c r="I35" t="b">
        <v>0</v>
      </c>
      <c r="J35" t="b">
        <v>0</v>
      </c>
      <c r="K35">
        <v>0.02</v>
      </c>
      <c r="L35">
        <v>0</v>
      </c>
      <c r="M35" t="s">
        <v>36</v>
      </c>
      <c r="N35" t="s">
        <v>35</v>
      </c>
      <c r="O35">
        <v>20</v>
      </c>
      <c r="P35">
        <v>2.75E-2</v>
      </c>
      <c r="Q35">
        <v>5</v>
      </c>
      <c r="R35">
        <v>999</v>
      </c>
      <c r="S35">
        <v>0</v>
      </c>
      <c r="T35" t="s">
        <v>55</v>
      </c>
      <c r="U35" t="b">
        <v>0</v>
      </c>
      <c r="V35" t="s">
        <v>119</v>
      </c>
      <c r="W35" t="s">
        <v>20</v>
      </c>
      <c r="X35">
        <v>7.0000000000000007E-2</v>
      </c>
      <c r="Y35">
        <v>7.7200000000000005E-2</v>
      </c>
      <c r="Z35" s="3">
        <v>0.12</v>
      </c>
      <c r="AA35" s="5">
        <v>2.5000000000000001E-2</v>
      </c>
      <c r="AB35" s="38">
        <v>123</v>
      </c>
      <c r="AC35" t="s">
        <v>31</v>
      </c>
      <c r="AD35" t="s">
        <v>31</v>
      </c>
      <c r="AE35" s="23">
        <v>0.69179999999999997</v>
      </c>
      <c r="AF35" s="23">
        <v>0.69179999999999997</v>
      </c>
      <c r="AI35" s="43">
        <v>0.1</v>
      </c>
      <c r="AJ35" t="b">
        <v>1</v>
      </c>
      <c r="AK35" t="b">
        <v>1</v>
      </c>
      <c r="AL35" t="b">
        <v>0</v>
      </c>
      <c r="AM35">
        <v>0</v>
      </c>
      <c r="AN35" t="s">
        <v>3</v>
      </c>
      <c r="AO35" t="b">
        <v>1</v>
      </c>
      <c r="AP35" s="22" t="b">
        <v>1</v>
      </c>
    </row>
    <row r="36" spans="1:42">
      <c r="Z36" s="3"/>
      <c r="AA36" s="5"/>
      <c r="AB36" s="38"/>
      <c r="AE36" s="23"/>
      <c r="AF36" s="23"/>
      <c r="AI36" s="43"/>
      <c r="AP36" s="22"/>
    </row>
    <row r="37" spans="1:42">
      <c r="B37" s="1" t="s">
        <v>241</v>
      </c>
      <c r="Z37" s="3"/>
      <c r="AA37" s="5"/>
      <c r="AB37" s="38"/>
      <c r="AE37" s="23"/>
      <c r="AF37" s="23"/>
      <c r="AI37" s="43"/>
      <c r="AP37" s="22"/>
    </row>
    <row r="38" spans="1:42">
      <c r="A38" t="s">
        <v>242</v>
      </c>
      <c r="B38" t="s">
        <v>138</v>
      </c>
      <c r="C38" t="b">
        <v>0</v>
      </c>
      <c r="D38" t="b">
        <v>0</v>
      </c>
      <c r="E38" t="s">
        <v>248</v>
      </c>
      <c r="F38" t="b">
        <v>0</v>
      </c>
      <c r="G38" t="s">
        <v>205</v>
      </c>
      <c r="H38" t="b">
        <v>0</v>
      </c>
      <c r="I38" t="b">
        <v>1</v>
      </c>
      <c r="J38" t="b">
        <v>0</v>
      </c>
      <c r="K38">
        <v>0.02</v>
      </c>
      <c r="L38">
        <v>0</v>
      </c>
      <c r="M38" t="s">
        <v>36</v>
      </c>
      <c r="N38" t="s">
        <v>35</v>
      </c>
      <c r="O38">
        <v>20</v>
      </c>
      <c r="P38">
        <v>2.75E-2</v>
      </c>
      <c r="Q38">
        <v>5</v>
      </c>
      <c r="R38">
        <v>999</v>
      </c>
      <c r="S38">
        <v>0</v>
      </c>
      <c r="T38" t="s">
        <v>55</v>
      </c>
      <c r="U38" t="b">
        <v>0</v>
      </c>
      <c r="V38" t="s">
        <v>119</v>
      </c>
      <c r="W38" t="s">
        <v>20</v>
      </c>
      <c r="X38">
        <v>7.0000000000000007E-2</v>
      </c>
      <c r="Y38">
        <v>7.7200000000000005E-2</v>
      </c>
      <c r="Z38" s="3">
        <v>0.12</v>
      </c>
      <c r="AA38" s="5">
        <v>2.5000000000000001E-2</v>
      </c>
      <c r="AB38" s="38">
        <v>123</v>
      </c>
      <c r="AC38" t="s">
        <v>130</v>
      </c>
      <c r="AD38" t="s">
        <v>131</v>
      </c>
      <c r="AE38" s="23"/>
      <c r="AF38" s="23"/>
      <c r="AG38" s="44">
        <v>81825573157</v>
      </c>
      <c r="AH38" s="44">
        <v>81825573157</v>
      </c>
      <c r="AI38" s="43">
        <v>0.1</v>
      </c>
      <c r="AJ38" t="b">
        <v>1</v>
      </c>
      <c r="AK38" t="b">
        <v>1</v>
      </c>
      <c r="AL38" t="b">
        <v>0</v>
      </c>
      <c r="AM38">
        <v>0</v>
      </c>
      <c r="AN38" t="s">
        <v>3</v>
      </c>
      <c r="AO38" t="b">
        <v>1</v>
      </c>
      <c r="AP38" s="22" t="b">
        <v>1</v>
      </c>
    </row>
    <row r="39" spans="1:42">
      <c r="A39" t="s">
        <v>243</v>
      </c>
      <c r="B39" t="s">
        <v>199</v>
      </c>
      <c r="C39" t="b">
        <v>0</v>
      </c>
      <c r="D39" t="b">
        <v>0</v>
      </c>
      <c r="E39" t="s">
        <v>248</v>
      </c>
      <c r="F39" t="b">
        <v>0</v>
      </c>
      <c r="G39" t="s">
        <v>205</v>
      </c>
      <c r="H39" t="b">
        <v>1</v>
      </c>
      <c r="I39" t="b">
        <v>1</v>
      </c>
      <c r="J39" t="b">
        <v>0</v>
      </c>
      <c r="K39">
        <v>0.02</v>
      </c>
      <c r="L39">
        <v>0</v>
      </c>
      <c r="M39" t="s">
        <v>36</v>
      </c>
      <c r="N39" t="s">
        <v>35</v>
      </c>
      <c r="O39">
        <v>20</v>
      </c>
      <c r="P39">
        <v>2.75E-2</v>
      </c>
      <c r="Q39">
        <v>5</v>
      </c>
      <c r="R39">
        <v>999</v>
      </c>
      <c r="S39">
        <v>0</v>
      </c>
      <c r="T39" t="s">
        <v>55</v>
      </c>
      <c r="U39" t="b">
        <v>0</v>
      </c>
      <c r="V39" t="s">
        <v>119</v>
      </c>
      <c r="W39" t="s">
        <v>20</v>
      </c>
      <c r="X39">
        <v>7.0000000000000007E-2</v>
      </c>
      <c r="Y39">
        <v>7.7200000000000005E-2</v>
      </c>
      <c r="Z39" s="3">
        <v>0.12</v>
      </c>
      <c r="AA39" s="5">
        <v>2.5000000000000001E-2</v>
      </c>
      <c r="AB39" s="38">
        <v>123</v>
      </c>
      <c r="AC39" t="s">
        <v>130</v>
      </c>
      <c r="AD39" t="s">
        <v>131</v>
      </c>
      <c r="AE39" s="23"/>
      <c r="AF39" s="23"/>
      <c r="AG39" s="44">
        <v>81825573157</v>
      </c>
      <c r="AH39" s="44">
        <v>81825573157</v>
      </c>
      <c r="AI39" s="43">
        <v>0.1</v>
      </c>
      <c r="AJ39" t="b">
        <v>1</v>
      </c>
      <c r="AK39" t="b">
        <v>1</v>
      </c>
      <c r="AL39" t="b">
        <v>0</v>
      </c>
      <c r="AM39">
        <v>0</v>
      </c>
      <c r="AN39" t="s">
        <v>3</v>
      </c>
      <c r="AO39" t="b">
        <v>1</v>
      </c>
      <c r="AP39" s="22" t="b">
        <v>1</v>
      </c>
    </row>
    <row r="40" spans="1:42">
      <c r="AE40" s="23"/>
      <c r="AF40" s="23"/>
    </row>
    <row r="41" spans="1:42">
      <c r="A41" t="s">
        <v>214</v>
      </c>
      <c r="B41" t="s">
        <v>136</v>
      </c>
      <c r="C41" t="b">
        <v>0</v>
      </c>
      <c r="D41" t="b">
        <v>0</v>
      </c>
      <c r="E41" t="s">
        <v>212</v>
      </c>
      <c r="F41" t="b">
        <v>0</v>
      </c>
      <c r="G41" t="s">
        <v>205</v>
      </c>
      <c r="H41" t="b">
        <v>0</v>
      </c>
      <c r="I41" t="b">
        <v>1</v>
      </c>
      <c r="J41" t="b">
        <v>1</v>
      </c>
      <c r="K41">
        <v>0.02</v>
      </c>
      <c r="L41">
        <v>0</v>
      </c>
      <c r="M41" t="s">
        <v>36</v>
      </c>
      <c r="N41" t="s">
        <v>35</v>
      </c>
      <c r="O41">
        <v>20</v>
      </c>
      <c r="P41">
        <v>2.75E-2</v>
      </c>
      <c r="Q41">
        <v>5</v>
      </c>
      <c r="R41">
        <v>999</v>
      </c>
      <c r="S41">
        <v>0</v>
      </c>
      <c r="T41" t="s">
        <v>55</v>
      </c>
      <c r="U41" t="b">
        <v>0</v>
      </c>
      <c r="V41" t="s">
        <v>119</v>
      </c>
      <c r="W41" t="s">
        <v>20</v>
      </c>
      <c r="X41">
        <v>7.0000000000000007E-2</v>
      </c>
      <c r="Y41">
        <v>7.7200000000000005E-2</v>
      </c>
      <c r="Z41" s="3">
        <v>0.12</v>
      </c>
      <c r="AA41" s="5">
        <v>2.5000000000000001E-2</v>
      </c>
      <c r="AB41" s="38">
        <v>123</v>
      </c>
      <c r="AC41" t="s">
        <v>31</v>
      </c>
      <c r="AD41" t="s">
        <v>31</v>
      </c>
      <c r="AE41" s="23">
        <v>0.69179999999999997</v>
      </c>
      <c r="AF41" s="23">
        <v>0.69179999999999997</v>
      </c>
      <c r="AI41" s="43">
        <v>0.1</v>
      </c>
      <c r="AJ41" t="b">
        <v>1</v>
      </c>
      <c r="AK41" t="b">
        <v>1</v>
      </c>
      <c r="AL41" t="b">
        <v>0</v>
      </c>
      <c r="AM41">
        <v>0</v>
      </c>
      <c r="AN41" t="s">
        <v>3</v>
      </c>
      <c r="AO41" t="b">
        <v>1</v>
      </c>
      <c r="AP41" s="22" t="b">
        <v>1</v>
      </c>
    </row>
    <row r="42" spans="1:42">
      <c r="A42" t="s">
        <v>216</v>
      </c>
      <c r="B42" t="s">
        <v>168</v>
      </c>
      <c r="C42" t="b">
        <v>0</v>
      </c>
      <c r="D42" t="b">
        <v>0</v>
      </c>
      <c r="E42" t="s">
        <v>212</v>
      </c>
      <c r="F42" t="b">
        <v>0</v>
      </c>
      <c r="G42" t="s">
        <v>205</v>
      </c>
      <c r="H42" t="b">
        <v>1</v>
      </c>
      <c r="I42" t="b">
        <v>1</v>
      </c>
      <c r="J42" t="b">
        <v>1</v>
      </c>
      <c r="K42">
        <v>0.02</v>
      </c>
      <c r="L42">
        <v>0</v>
      </c>
      <c r="M42" t="s">
        <v>36</v>
      </c>
      <c r="N42" t="s">
        <v>35</v>
      </c>
      <c r="O42">
        <v>20</v>
      </c>
      <c r="P42">
        <v>2.75E-2</v>
      </c>
      <c r="Q42">
        <v>5</v>
      </c>
      <c r="R42">
        <v>999</v>
      </c>
      <c r="S42">
        <v>0</v>
      </c>
      <c r="T42" t="s">
        <v>55</v>
      </c>
      <c r="U42" t="b">
        <v>0</v>
      </c>
      <c r="V42" t="s">
        <v>119</v>
      </c>
      <c r="W42" t="s">
        <v>20</v>
      </c>
      <c r="X42">
        <v>7.0000000000000007E-2</v>
      </c>
      <c r="Y42">
        <v>7.7200000000000005E-2</v>
      </c>
      <c r="Z42" s="3">
        <v>0.12</v>
      </c>
      <c r="AA42" s="5">
        <v>2.5000000000000001E-2</v>
      </c>
      <c r="AB42" s="38">
        <v>123</v>
      </c>
      <c r="AC42" t="s">
        <v>31</v>
      </c>
      <c r="AD42" t="s">
        <v>31</v>
      </c>
      <c r="AE42" s="23">
        <v>0.69179999999999997</v>
      </c>
      <c r="AF42" s="23">
        <v>0.69179999999999997</v>
      </c>
      <c r="AI42" s="43">
        <v>0.1</v>
      </c>
      <c r="AJ42" t="b">
        <v>1</v>
      </c>
      <c r="AK42" t="b">
        <v>1</v>
      </c>
      <c r="AL42" t="b">
        <v>0</v>
      </c>
      <c r="AM42">
        <v>0</v>
      </c>
      <c r="AN42" t="s">
        <v>3</v>
      </c>
      <c r="AO42" t="b">
        <v>1</v>
      </c>
      <c r="AP42" s="22" t="b">
        <v>1</v>
      </c>
    </row>
    <row r="44" spans="1:42">
      <c r="A44" t="s">
        <v>269</v>
      </c>
      <c r="B44" t="s">
        <v>145</v>
      </c>
      <c r="C44" t="b">
        <v>0</v>
      </c>
      <c r="D44" t="b">
        <v>0</v>
      </c>
      <c r="E44" t="s">
        <v>249</v>
      </c>
      <c r="F44" t="b">
        <v>0</v>
      </c>
      <c r="G44" t="s">
        <v>205</v>
      </c>
      <c r="H44" t="b">
        <v>0</v>
      </c>
      <c r="I44" t="b">
        <v>1</v>
      </c>
      <c r="J44" t="b">
        <v>1</v>
      </c>
      <c r="K44">
        <v>0.02</v>
      </c>
      <c r="L44">
        <v>0</v>
      </c>
      <c r="M44" t="s">
        <v>36</v>
      </c>
      <c r="N44" t="s">
        <v>35</v>
      </c>
      <c r="O44">
        <v>20</v>
      </c>
      <c r="P44">
        <v>2.75E-2</v>
      </c>
      <c r="Q44">
        <v>5</v>
      </c>
      <c r="R44">
        <v>999</v>
      </c>
      <c r="S44">
        <v>0</v>
      </c>
      <c r="T44" t="s">
        <v>55</v>
      </c>
      <c r="U44" t="b">
        <v>0</v>
      </c>
      <c r="V44" t="s">
        <v>119</v>
      </c>
      <c r="W44" t="s">
        <v>20</v>
      </c>
      <c r="X44">
        <v>7.0000000000000007E-2</v>
      </c>
      <c r="Y44">
        <v>7.7200000000000005E-2</v>
      </c>
      <c r="Z44" s="3">
        <v>0.12</v>
      </c>
      <c r="AA44" s="5">
        <v>2.5000000000000001E-2</v>
      </c>
      <c r="AB44" s="38">
        <v>123</v>
      </c>
      <c r="AC44" t="s">
        <v>31</v>
      </c>
      <c r="AD44" t="s">
        <v>31</v>
      </c>
      <c r="AE44" s="23">
        <v>0.69179999999999997</v>
      </c>
      <c r="AF44" s="23">
        <v>0.69179999999999997</v>
      </c>
      <c r="AI44" s="43">
        <v>0.1</v>
      </c>
      <c r="AJ44" t="b">
        <v>1</v>
      </c>
      <c r="AK44" t="b">
        <v>1</v>
      </c>
      <c r="AL44" t="b">
        <v>0</v>
      </c>
      <c r="AM44">
        <v>0</v>
      </c>
      <c r="AN44" t="s">
        <v>3</v>
      </c>
      <c r="AO44" t="b">
        <v>1</v>
      </c>
      <c r="AP44" s="22" t="b">
        <v>1</v>
      </c>
    </row>
    <row r="45" spans="1:42">
      <c r="A45" t="s">
        <v>270</v>
      </c>
      <c r="B45" t="s">
        <v>146</v>
      </c>
      <c r="C45" t="b">
        <v>0</v>
      </c>
      <c r="D45" t="b">
        <v>0</v>
      </c>
      <c r="E45" t="s">
        <v>249</v>
      </c>
      <c r="F45" t="b">
        <v>0</v>
      </c>
      <c r="G45" t="s">
        <v>205</v>
      </c>
      <c r="H45" t="b">
        <v>1</v>
      </c>
      <c r="I45" t="b">
        <v>1</v>
      </c>
      <c r="J45" t="b">
        <v>1</v>
      </c>
      <c r="K45">
        <v>0.02</v>
      </c>
      <c r="L45">
        <v>0</v>
      </c>
      <c r="M45" t="s">
        <v>36</v>
      </c>
      <c r="N45" t="s">
        <v>35</v>
      </c>
      <c r="O45">
        <v>20</v>
      </c>
      <c r="P45">
        <v>2.75E-2</v>
      </c>
      <c r="Q45">
        <v>5</v>
      </c>
      <c r="R45">
        <v>999</v>
      </c>
      <c r="S45">
        <v>0</v>
      </c>
      <c r="T45" t="s">
        <v>55</v>
      </c>
      <c r="U45" t="b">
        <v>0</v>
      </c>
      <c r="V45" t="s">
        <v>119</v>
      </c>
      <c r="W45" t="s">
        <v>20</v>
      </c>
      <c r="X45">
        <v>7.0000000000000007E-2</v>
      </c>
      <c r="Y45">
        <v>7.7200000000000005E-2</v>
      </c>
      <c r="Z45" s="3">
        <v>0.12</v>
      </c>
      <c r="AA45" s="5">
        <v>2.5000000000000001E-2</v>
      </c>
      <c r="AB45" s="38">
        <v>123</v>
      </c>
      <c r="AC45" t="s">
        <v>31</v>
      </c>
      <c r="AD45" t="s">
        <v>31</v>
      </c>
      <c r="AE45" s="23">
        <v>0.69179999999999997</v>
      </c>
      <c r="AF45" s="23">
        <v>0.69179999999999997</v>
      </c>
      <c r="AI45" s="43">
        <v>0.1</v>
      </c>
      <c r="AJ45" t="b">
        <v>1</v>
      </c>
      <c r="AK45" t="b">
        <v>1</v>
      </c>
      <c r="AL45" t="b">
        <v>0</v>
      </c>
      <c r="AM45">
        <v>0</v>
      </c>
      <c r="AN45" t="s">
        <v>3</v>
      </c>
      <c r="AO45" t="b">
        <v>1</v>
      </c>
      <c r="AP45" s="22" t="b">
        <v>1</v>
      </c>
    </row>
    <row r="46" spans="1:42">
      <c r="Z46" s="3"/>
      <c r="AA46" s="5"/>
      <c r="AB46" s="38"/>
      <c r="AE46" s="23"/>
      <c r="AF46" s="23"/>
      <c r="AI46" s="43"/>
      <c r="AP46" s="22"/>
    </row>
    <row r="47" spans="1:42">
      <c r="B47" s="1" t="s">
        <v>240</v>
      </c>
      <c r="Z47" s="3"/>
      <c r="AA47" s="5"/>
      <c r="AB47" s="38"/>
      <c r="AE47" s="23"/>
      <c r="AF47" s="23"/>
      <c r="AI47" s="43"/>
      <c r="AP47" s="22"/>
    </row>
    <row r="48" spans="1:42">
      <c r="A48" t="s">
        <v>217</v>
      </c>
      <c r="B48" t="s">
        <v>138</v>
      </c>
      <c r="C48" t="b">
        <v>0</v>
      </c>
      <c r="D48" t="b">
        <v>0</v>
      </c>
      <c r="E48" t="s">
        <v>211</v>
      </c>
      <c r="F48" t="b">
        <v>0</v>
      </c>
      <c r="G48" t="s">
        <v>205</v>
      </c>
      <c r="H48" t="b">
        <v>0</v>
      </c>
      <c r="I48" t="b">
        <v>1</v>
      </c>
      <c r="J48" t="b">
        <v>0</v>
      </c>
      <c r="K48">
        <v>0.02</v>
      </c>
      <c r="L48">
        <v>0</v>
      </c>
      <c r="M48" t="s">
        <v>36</v>
      </c>
      <c r="N48" t="s">
        <v>35</v>
      </c>
      <c r="O48">
        <v>20</v>
      </c>
      <c r="P48">
        <v>2.75E-2</v>
      </c>
      <c r="Q48">
        <v>5</v>
      </c>
      <c r="R48">
        <v>999</v>
      </c>
      <c r="S48">
        <v>0</v>
      </c>
      <c r="T48" t="s">
        <v>55</v>
      </c>
      <c r="U48" t="b">
        <v>0</v>
      </c>
      <c r="V48" t="s">
        <v>119</v>
      </c>
      <c r="W48" t="s">
        <v>20</v>
      </c>
      <c r="X48">
        <v>7.0000000000000007E-2</v>
      </c>
      <c r="Y48">
        <v>7.7200000000000005E-2</v>
      </c>
      <c r="Z48" s="3">
        <v>0.12</v>
      </c>
      <c r="AA48" s="5">
        <v>2.5000000000000001E-2</v>
      </c>
      <c r="AB48" s="38">
        <v>123</v>
      </c>
      <c r="AC48" t="s">
        <v>130</v>
      </c>
      <c r="AD48" t="s">
        <v>131</v>
      </c>
      <c r="AE48" s="23"/>
      <c r="AF48" s="23"/>
      <c r="AG48" s="44">
        <v>81825573157</v>
      </c>
      <c r="AH48" s="44">
        <v>81825573157</v>
      </c>
      <c r="AI48" s="43">
        <v>0.1</v>
      </c>
      <c r="AJ48" t="b">
        <v>1</v>
      </c>
      <c r="AK48" t="b">
        <v>1</v>
      </c>
      <c r="AL48" t="b">
        <v>0</v>
      </c>
      <c r="AM48">
        <v>0</v>
      </c>
      <c r="AN48" t="s">
        <v>3</v>
      </c>
      <c r="AO48" t="b">
        <v>1</v>
      </c>
      <c r="AP48" s="22" t="b">
        <v>1</v>
      </c>
    </row>
    <row r="49" spans="1:42">
      <c r="A49" t="s">
        <v>218</v>
      </c>
      <c r="B49" t="s">
        <v>199</v>
      </c>
      <c r="C49" t="b">
        <v>0</v>
      </c>
      <c r="D49" t="b">
        <v>0</v>
      </c>
      <c r="E49" t="s">
        <v>211</v>
      </c>
      <c r="F49" t="b">
        <v>0</v>
      </c>
      <c r="G49" t="s">
        <v>205</v>
      </c>
      <c r="H49" t="b">
        <v>1</v>
      </c>
      <c r="I49" t="b">
        <v>1</v>
      </c>
      <c r="J49" t="b">
        <v>0</v>
      </c>
      <c r="K49">
        <v>0.02</v>
      </c>
      <c r="L49">
        <v>0</v>
      </c>
      <c r="M49" t="s">
        <v>36</v>
      </c>
      <c r="N49" t="s">
        <v>35</v>
      </c>
      <c r="O49">
        <v>20</v>
      </c>
      <c r="P49">
        <v>2.75E-2</v>
      </c>
      <c r="Q49">
        <v>5</v>
      </c>
      <c r="R49">
        <v>999</v>
      </c>
      <c r="S49">
        <v>0</v>
      </c>
      <c r="T49" t="s">
        <v>55</v>
      </c>
      <c r="U49" t="b">
        <v>0</v>
      </c>
      <c r="V49" t="s">
        <v>119</v>
      </c>
      <c r="W49" t="s">
        <v>20</v>
      </c>
      <c r="X49">
        <v>7.0000000000000007E-2</v>
      </c>
      <c r="Y49">
        <v>7.7200000000000005E-2</v>
      </c>
      <c r="Z49" s="3">
        <v>0.12</v>
      </c>
      <c r="AA49" s="5">
        <v>2.5000000000000001E-2</v>
      </c>
      <c r="AB49" s="38">
        <v>123</v>
      </c>
      <c r="AC49" t="s">
        <v>130</v>
      </c>
      <c r="AD49" t="s">
        <v>131</v>
      </c>
      <c r="AE49" s="23"/>
      <c r="AF49" s="23"/>
      <c r="AG49" s="44">
        <v>81825573157</v>
      </c>
      <c r="AH49" s="44">
        <v>81825573157</v>
      </c>
      <c r="AI49" s="43">
        <v>0.1</v>
      </c>
      <c r="AJ49" t="b">
        <v>1</v>
      </c>
      <c r="AK49" t="b">
        <v>1</v>
      </c>
      <c r="AL49" t="b">
        <v>0</v>
      </c>
      <c r="AM49">
        <v>0</v>
      </c>
      <c r="AN49" t="s">
        <v>3</v>
      </c>
      <c r="AO49" t="b">
        <v>1</v>
      </c>
      <c r="AP49" s="22" t="b">
        <v>1</v>
      </c>
    </row>
    <row r="50" spans="1:42">
      <c r="AE50" s="23"/>
      <c r="AF50" s="23"/>
    </row>
    <row r="51" spans="1:42">
      <c r="A51" t="s">
        <v>219</v>
      </c>
      <c r="B51" t="s">
        <v>136</v>
      </c>
      <c r="C51" t="b">
        <v>0</v>
      </c>
      <c r="D51" t="b">
        <v>0</v>
      </c>
      <c r="E51" t="s">
        <v>220</v>
      </c>
      <c r="F51" t="b">
        <v>0</v>
      </c>
      <c r="G51" t="s">
        <v>205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M51" t="s">
        <v>36</v>
      </c>
      <c r="N51" t="s">
        <v>35</v>
      </c>
      <c r="O51">
        <v>20</v>
      </c>
      <c r="P51">
        <v>2.75E-2</v>
      </c>
      <c r="Q51">
        <v>5</v>
      </c>
      <c r="R51">
        <v>999</v>
      </c>
      <c r="S51">
        <v>0</v>
      </c>
      <c r="T51" t="s">
        <v>55</v>
      </c>
      <c r="U51" t="b">
        <v>0</v>
      </c>
      <c r="V51" t="s">
        <v>119</v>
      </c>
      <c r="W51" t="s">
        <v>20</v>
      </c>
      <c r="X51">
        <v>7.0000000000000007E-2</v>
      </c>
      <c r="Y51">
        <v>7.7200000000000005E-2</v>
      </c>
      <c r="Z51" s="3">
        <v>0.12</v>
      </c>
      <c r="AA51" s="5">
        <v>2.5000000000000001E-2</v>
      </c>
      <c r="AB51" s="38">
        <v>123</v>
      </c>
      <c r="AC51" t="s">
        <v>31</v>
      </c>
      <c r="AD51" t="s">
        <v>31</v>
      </c>
      <c r="AE51" s="23">
        <v>0.69179999999999997</v>
      </c>
      <c r="AF51" s="23">
        <v>0.69179999999999997</v>
      </c>
      <c r="AI51" s="43">
        <v>0.1</v>
      </c>
      <c r="AJ51" t="b">
        <v>1</v>
      </c>
      <c r="AK51" t="b">
        <v>1</v>
      </c>
      <c r="AL51" t="b">
        <v>0</v>
      </c>
      <c r="AM51">
        <v>0</v>
      </c>
      <c r="AN51" t="s">
        <v>3</v>
      </c>
      <c r="AO51" t="b">
        <v>1</v>
      </c>
      <c r="AP51" s="22" t="b">
        <v>1</v>
      </c>
    </row>
    <row r="52" spans="1:42">
      <c r="A52" t="s">
        <v>215</v>
      </c>
      <c r="B52" t="s">
        <v>168</v>
      </c>
      <c r="C52" t="b">
        <v>0</v>
      </c>
      <c r="D52" t="b">
        <v>0</v>
      </c>
      <c r="E52" t="s">
        <v>220</v>
      </c>
      <c r="F52" t="b">
        <v>0</v>
      </c>
      <c r="G52" t="s">
        <v>205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M52" t="s">
        <v>36</v>
      </c>
      <c r="N52" t="s">
        <v>35</v>
      </c>
      <c r="O52">
        <v>20</v>
      </c>
      <c r="P52">
        <v>2.75E-2</v>
      </c>
      <c r="Q52">
        <v>5</v>
      </c>
      <c r="R52">
        <v>999</v>
      </c>
      <c r="S52">
        <v>0</v>
      </c>
      <c r="T52" t="s">
        <v>55</v>
      </c>
      <c r="U52" t="b">
        <v>0</v>
      </c>
      <c r="V52" t="s">
        <v>119</v>
      </c>
      <c r="W52" t="s">
        <v>20</v>
      </c>
      <c r="X52">
        <v>7.0000000000000007E-2</v>
      </c>
      <c r="Y52">
        <v>7.7200000000000005E-2</v>
      </c>
      <c r="Z52" s="3">
        <v>0.12</v>
      </c>
      <c r="AA52" s="5">
        <v>2.5000000000000001E-2</v>
      </c>
      <c r="AB52" s="38">
        <v>123</v>
      </c>
      <c r="AC52" t="s">
        <v>31</v>
      </c>
      <c r="AD52" t="s">
        <v>31</v>
      </c>
      <c r="AE52" s="23">
        <v>0.69179999999999997</v>
      </c>
      <c r="AF52" s="23">
        <v>0.69179999999999997</v>
      </c>
      <c r="AI52" s="43">
        <v>0.1</v>
      </c>
      <c r="AJ52" t="b">
        <v>1</v>
      </c>
      <c r="AK52" t="b">
        <v>1</v>
      </c>
      <c r="AL52" t="b">
        <v>0</v>
      </c>
      <c r="AM52">
        <v>0</v>
      </c>
      <c r="AN52" t="s">
        <v>3</v>
      </c>
      <c r="AO52" t="b">
        <v>1</v>
      </c>
      <c r="AP52" s="22" t="b">
        <v>1</v>
      </c>
    </row>
    <row r="54" spans="1:42">
      <c r="A54" t="s">
        <v>271</v>
      </c>
      <c r="B54" t="s">
        <v>145</v>
      </c>
      <c r="C54" t="b">
        <v>0</v>
      </c>
      <c r="D54" t="b">
        <v>0</v>
      </c>
      <c r="E54" t="s">
        <v>221</v>
      </c>
      <c r="F54" t="b">
        <v>0</v>
      </c>
      <c r="G54" t="s">
        <v>205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M54" t="s">
        <v>36</v>
      </c>
      <c r="N54" t="s">
        <v>35</v>
      </c>
      <c r="O54">
        <v>20</v>
      </c>
      <c r="P54">
        <v>2.75E-2</v>
      </c>
      <c r="Q54">
        <v>5</v>
      </c>
      <c r="R54">
        <v>999</v>
      </c>
      <c r="S54">
        <v>0</v>
      </c>
      <c r="T54" t="s">
        <v>55</v>
      </c>
      <c r="U54" t="b">
        <v>0</v>
      </c>
      <c r="V54" t="s">
        <v>119</v>
      </c>
      <c r="W54" t="s">
        <v>20</v>
      </c>
      <c r="X54">
        <v>7.0000000000000007E-2</v>
      </c>
      <c r="Y54">
        <v>7.7200000000000005E-2</v>
      </c>
      <c r="Z54" s="3">
        <v>0.12</v>
      </c>
      <c r="AA54" s="5">
        <v>2.5000000000000001E-2</v>
      </c>
      <c r="AB54" s="38">
        <v>123</v>
      </c>
      <c r="AC54" t="s">
        <v>31</v>
      </c>
      <c r="AD54" t="s">
        <v>31</v>
      </c>
      <c r="AE54" s="23">
        <v>0.69179999999999997</v>
      </c>
      <c r="AF54" s="23">
        <v>0.69179999999999997</v>
      </c>
      <c r="AI54" s="43">
        <v>0.1</v>
      </c>
      <c r="AJ54" t="b">
        <v>1</v>
      </c>
      <c r="AK54" t="b">
        <v>1</v>
      </c>
      <c r="AL54" t="b">
        <v>0</v>
      </c>
      <c r="AM54">
        <v>0</v>
      </c>
      <c r="AN54" t="s">
        <v>3</v>
      </c>
      <c r="AO54" t="b">
        <v>1</v>
      </c>
      <c r="AP54" s="22" t="b">
        <v>1</v>
      </c>
    </row>
    <row r="55" spans="1:42">
      <c r="A55" t="s">
        <v>272</v>
      </c>
      <c r="B55" t="s">
        <v>146</v>
      </c>
      <c r="C55" t="b">
        <v>0</v>
      </c>
      <c r="D55" t="b">
        <v>0</v>
      </c>
      <c r="E55" t="s">
        <v>221</v>
      </c>
      <c r="F55" t="b">
        <v>0</v>
      </c>
      <c r="G55" t="s">
        <v>205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M55" t="s">
        <v>36</v>
      </c>
      <c r="N55" t="s">
        <v>35</v>
      </c>
      <c r="O55">
        <v>20</v>
      </c>
      <c r="P55">
        <v>2.75E-2</v>
      </c>
      <c r="Q55">
        <v>5</v>
      </c>
      <c r="R55">
        <v>999</v>
      </c>
      <c r="S55">
        <v>0</v>
      </c>
      <c r="T55" t="s">
        <v>55</v>
      </c>
      <c r="U55" t="b">
        <v>0</v>
      </c>
      <c r="V55" t="s">
        <v>119</v>
      </c>
      <c r="W55" t="s">
        <v>20</v>
      </c>
      <c r="X55">
        <v>7.0000000000000007E-2</v>
      </c>
      <c r="Y55">
        <v>7.7200000000000005E-2</v>
      </c>
      <c r="Z55" s="3">
        <v>0.12</v>
      </c>
      <c r="AA55" s="5">
        <v>2.5000000000000001E-2</v>
      </c>
      <c r="AB55" s="38">
        <v>123</v>
      </c>
      <c r="AC55" t="s">
        <v>31</v>
      </c>
      <c r="AD55" t="s">
        <v>31</v>
      </c>
      <c r="AE55" s="23">
        <v>0.69179999999999997</v>
      </c>
      <c r="AF55" s="23">
        <v>0.69179999999999997</v>
      </c>
      <c r="AI55" s="43">
        <v>0.1</v>
      </c>
      <c r="AJ55" t="b">
        <v>1</v>
      </c>
      <c r="AK55" t="b">
        <v>1</v>
      </c>
      <c r="AL55" t="b">
        <v>0</v>
      </c>
      <c r="AM55">
        <v>0</v>
      </c>
      <c r="AN55" t="s">
        <v>3</v>
      </c>
      <c r="AO55" t="b">
        <v>1</v>
      </c>
      <c r="AP55" s="22" t="b">
        <v>1</v>
      </c>
    </row>
    <row r="58" spans="1:42">
      <c r="B58" s="1" t="s">
        <v>229</v>
      </c>
    </row>
    <row r="59" spans="1:42">
      <c r="A59" t="s">
        <v>144</v>
      </c>
      <c r="B59" t="s">
        <v>137</v>
      </c>
      <c r="C59" t="b">
        <v>0</v>
      </c>
      <c r="D59" t="b">
        <v>0</v>
      </c>
      <c r="E59" t="s">
        <v>142</v>
      </c>
      <c r="F59" t="b">
        <v>0</v>
      </c>
      <c r="G59" t="s">
        <v>139</v>
      </c>
      <c r="H59" t="b">
        <v>0</v>
      </c>
      <c r="I59" t="b">
        <v>1</v>
      </c>
      <c r="J59" t="b">
        <v>1</v>
      </c>
      <c r="K59">
        <v>0.02</v>
      </c>
      <c r="L59">
        <v>0</v>
      </c>
      <c r="M59" t="s">
        <v>36</v>
      </c>
      <c r="N59" t="s">
        <v>35</v>
      </c>
      <c r="O59">
        <v>20</v>
      </c>
      <c r="P59">
        <v>2.75E-2</v>
      </c>
      <c r="Q59">
        <v>5</v>
      </c>
      <c r="R59">
        <v>999</v>
      </c>
      <c r="S59">
        <v>0</v>
      </c>
      <c r="T59" t="s">
        <v>55</v>
      </c>
      <c r="U59" t="b">
        <v>0</v>
      </c>
      <c r="V59" t="s">
        <v>119</v>
      </c>
      <c r="W59" t="s">
        <v>20</v>
      </c>
      <c r="X59">
        <v>7.0000000000000007E-2</v>
      </c>
      <c r="Y59">
        <v>7.7200000000000005E-2</v>
      </c>
      <c r="Z59" s="3">
        <v>0.12</v>
      </c>
      <c r="AA59" s="5">
        <v>2.5000000000000001E-2</v>
      </c>
      <c r="AB59" s="38">
        <v>123</v>
      </c>
      <c r="AC59" t="s">
        <v>31</v>
      </c>
      <c r="AD59" t="s">
        <v>31</v>
      </c>
      <c r="AE59" s="23">
        <v>0.6976</v>
      </c>
      <c r="AF59" s="23">
        <v>0.6976</v>
      </c>
      <c r="AI59" s="43">
        <v>0.1</v>
      </c>
      <c r="AJ59" t="b">
        <v>1</v>
      </c>
      <c r="AK59" t="b">
        <v>1</v>
      </c>
      <c r="AL59" t="b">
        <v>0</v>
      </c>
      <c r="AM59">
        <v>0</v>
      </c>
      <c r="AN59" t="s">
        <v>3</v>
      </c>
      <c r="AO59" t="b">
        <v>1</v>
      </c>
      <c r="AP59" s="22" t="b">
        <v>1</v>
      </c>
    </row>
    <row r="60" spans="1:42">
      <c r="A60" t="s">
        <v>273</v>
      </c>
      <c r="B60" t="s">
        <v>146</v>
      </c>
      <c r="C60" t="b">
        <v>0</v>
      </c>
      <c r="D60" t="b">
        <v>0</v>
      </c>
      <c r="E60" t="s">
        <v>143</v>
      </c>
      <c r="F60" t="b">
        <v>0</v>
      </c>
      <c r="G60" t="s">
        <v>139</v>
      </c>
      <c r="H60" t="b">
        <v>1</v>
      </c>
      <c r="I60" t="b">
        <v>1</v>
      </c>
      <c r="J60" t="b">
        <v>1</v>
      </c>
      <c r="K60">
        <v>0.02</v>
      </c>
      <c r="L60">
        <v>0</v>
      </c>
      <c r="M60" t="s">
        <v>36</v>
      </c>
      <c r="N60" t="s">
        <v>35</v>
      </c>
      <c r="O60">
        <v>20</v>
      </c>
      <c r="P60">
        <v>2.75E-2</v>
      </c>
      <c r="Q60">
        <v>5</v>
      </c>
      <c r="R60">
        <v>999</v>
      </c>
      <c r="S60">
        <v>0</v>
      </c>
      <c r="T60" t="s">
        <v>55</v>
      </c>
      <c r="U60" t="b">
        <v>0</v>
      </c>
      <c r="V60" t="s">
        <v>119</v>
      </c>
      <c r="W60" t="s">
        <v>20</v>
      </c>
      <c r="X60">
        <v>7.0000000000000007E-2</v>
      </c>
      <c r="Y60">
        <v>7.7200000000000005E-2</v>
      </c>
      <c r="Z60" s="3">
        <v>0.12</v>
      </c>
      <c r="AA60" s="5">
        <v>2.5000000000000001E-2</v>
      </c>
      <c r="AB60" s="38">
        <v>123</v>
      </c>
      <c r="AC60" t="s">
        <v>31</v>
      </c>
      <c r="AD60" t="s">
        <v>31</v>
      </c>
      <c r="AE60" s="23">
        <v>0.6976</v>
      </c>
      <c r="AF60" s="23">
        <v>0.6976</v>
      </c>
      <c r="AI60" s="43">
        <v>0.1</v>
      </c>
      <c r="AJ60" t="b">
        <v>1</v>
      </c>
      <c r="AK60" t="b">
        <v>1</v>
      </c>
      <c r="AL60" t="b">
        <v>0</v>
      </c>
      <c r="AM60">
        <v>0</v>
      </c>
      <c r="AN60" t="s">
        <v>3</v>
      </c>
      <c r="AO60" t="b">
        <v>1</v>
      </c>
      <c r="AP60" s="22" t="b">
        <v>1</v>
      </c>
    </row>
  </sheetData>
  <dataValidations count="3">
    <dataValidation type="list" allowBlank="1" showInputMessage="1" showErrorMessage="1" sqref="AK5:AL8 C5:C8 AK10:AL14 AK51:AL52 AK54:AL55 AK16:AL17 AK44:AL49 AK19:AL21 AK59:AL60 C59:C60 AK23:AL24 AK26:AL27 AK41:AL42 AK29:AL30 C35:C55 AK35:AL39 C10:C30" xr:uid="{1240F49A-5091-456D-B77A-0673AD56E758}">
      <formula1>"TRUE, FALSE"</formula1>
    </dataValidation>
    <dataValidation type="list" allowBlank="1" showInputMessage="1" showErrorMessage="1" sqref="V5:V8 V10:V14 V51:V52 V29:V30 V54:V55 V16:V17 V19:V21 V59:V60 V23:V24 V26:V27 V35:V39 V44:V49 V41:V42" xr:uid="{8909875A-86FC-4594-BBAF-A364A5851F3C}">
      <formula1>"simple, internal"</formula1>
    </dataValidation>
    <dataValidation type="list" allowBlank="1" showInputMessage="1" showErrorMessage="1" sqref="D5:D8 D10:D14 D51:D52 D29:D30 D54:D55 D16:D17 D19:D21 D59:D60 D23:D24 D26:D27 D35:D39 D44:D49 D41:D42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3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39" sqref="B39"/>
    </sheetView>
  </sheetViews>
  <sheetFormatPr defaultRowHeight="15"/>
  <cols>
    <col min="1" max="1" width="25.140625" customWidth="1"/>
    <col min="2" max="2" width="50" customWidth="1"/>
    <col min="3" max="3" width="13.140625" customWidth="1"/>
    <col min="4" max="4" width="16.5703125" customWidth="1"/>
    <col min="5" max="5" width="17.7109375" customWidth="1"/>
    <col min="6" max="6" width="17.140625" customWidth="1"/>
    <col min="7" max="7" width="21.7109375" customWidth="1"/>
    <col min="8" max="9" width="17.42578125" customWidth="1"/>
    <col min="10" max="10" width="20.28515625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202</v>
      </c>
      <c r="O3" s="19"/>
      <c r="P3" s="15" t="s">
        <v>201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223</v>
      </c>
      <c r="B7" t="s">
        <v>203</v>
      </c>
      <c r="C7" t="b">
        <v>1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259</v>
      </c>
      <c r="B8" t="s">
        <v>262</v>
      </c>
      <c r="C8" t="b">
        <v>1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224</v>
      </c>
      <c r="B9" t="s">
        <v>194</v>
      </c>
      <c r="C9" t="b">
        <v>1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225</v>
      </c>
      <c r="B11" t="s">
        <v>197</v>
      </c>
      <c r="C11" t="b">
        <v>1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260</v>
      </c>
      <c r="B12" t="s">
        <v>263</v>
      </c>
      <c r="C12" t="b">
        <v>1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226</v>
      </c>
      <c r="B13" t="s">
        <v>195</v>
      </c>
      <c r="C13" t="b">
        <v>1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227</v>
      </c>
      <c r="B15" t="s">
        <v>198</v>
      </c>
      <c r="C15" t="b">
        <v>1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261</v>
      </c>
      <c r="B16" t="s">
        <v>264</v>
      </c>
      <c r="C16" t="b">
        <v>1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228</v>
      </c>
      <c r="B17" t="s">
        <v>196</v>
      </c>
      <c r="C17" t="b">
        <v>1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210</v>
      </c>
      <c r="B20" t="s">
        <v>204</v>
      </c>
      <c r="C20" t="b">
        <v>0</v>
      </c>
      <c r="D20" t="s">
        <v>70</v>
      </c>
      <c r="E20" t="s">
        <v>200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211</v>
      </c>
      <c r="B21" t="s">
        <v>251</v>
      </c>
      <c r="C21" t="b">
        <v>0</v>
      </c>
      <c r="D21" t="s">
        <v>70</v>
      </c>
      <c r="E21" t="s">
        <v>200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248</v>
      </c>
      <c r="B22" t="s">
        <v>252</v>
      </c>
      <c r="C22" t="b">
        <v>0</v>
      </c>
      <c r="D22" t="s">
        <v>70</v>
      </c>
      <c r="E22" t="s">
        <v>200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212</v>
      </c>
      <c r="B24" t="s">
        <v>253</v>
      </c>
      <c r="C24" t="b">
        <v>0</v>
      </c>
      <c r="D24" t="s">
        <v>70</v>
      </c>
      <c r="E24" t="s">
        <v>200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213</v>
      </c>
      <c r="B25" t="s">
        <v>254</v>
      </c>
      <c r="C25" t="b">
        <v>0</v>
      </c>
      <c r="D25" t="s">
        <v>70</v>
      </c>
      <c r="E25" t="s">
        <v>200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249</v>
      </c>
      <c r="B26" t="s">
        <v>255</v>
      </c>
      <c r="C26" t="b">
        <v>0</v>
      </c>
      <c r="D26" t="s">
        <v>70</v>
      </c>
      <c r="E26" t="s">
        <v>200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220</v>
      </c>
      <c r="B28" t="s">
        <v>256</v>
      </c>
      <c r="C28" t="b">
        <v>0</v>
      </c>
      <c r="D28" t="s">
        <v>70</v>
      </c>
      <c r="E28" t="s">
        <v>200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221</v>
      </c>
      <c r="B29" t="s">
        <v>257</v>
      </c>
      <c r="C29" t="b">
        <v>0</v>
      </c>
      <c r="D29" t="s">
        <v>70</v>
      </c>
      <c r="E29" t="s">
        <v>200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250</v>
      </c>
      <c r="B30" t="s">
        <v>258</v>
      </c>
      <c r="C30" t="b">
        <v>0</v>
      </c>
      <c r="D30" t="s">
        <v>70</v>
      </c>
      <c r="E30" t="s">
        <v>200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</sheetData>
  <dataValidations count="2">
    <dataValidation type="list" allowBlank="1" showInputMessage="1" showErrorMessage="1" sqref="D24:D26 D5:D9 D11:D13 D28:D30 D20:D22 D15:D17" xr:uid="{73B0AF26-6A4C-427C-B7EA-75439AFB0B6E}">
      <formula1>"singleTier,multiTier"</formula1>
    </dataValidation>
    <dataValidation type="list" allowBlank="1" showInputMessage="1" showErrorMessage="1" sqref="C20:C26 C28:C30 C5:C1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52" sqref="G5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500</v>
      </c>
      <c r="C4">
        <v>32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5" sqref="F25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I39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54" sqref="C5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6384" width="9.140625" style="26"/>
  </cols>
  <sheetData>
    <row r="1" spans="1:9">
      <c r="A1" s="26" t="s">
        <v>206</v>
      </c>
    </row>
    <row r="3" spans="1:9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207</v>
      </c>
      <c r="H3" s="29" t="s">
        <v>208</v>
      </c>
      <c r="I3" s="29" t="s">
        <v>209</v>
      </c>
    </row>
    <row r="4" spans="1:9">
      <c r="A4" s="29" t="s">
        <v>86</v>
      </c>
    </row>
    <row r="5" spans="1:9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</row>
    <row r="6" spans="1:9">
      <c r="A6" s="26" t="s">
        <v>90</v>
      </c>
      <c r="B6" s="27">
        <v>37586</v>
      </c>
      <c r="C6" s="27">
        <v>8909</v>
      </c>
      <c r="D6" s="27">
        <f t="shared" ref="D6:D25" si="0">SUM(B6:C6)</f>
        <v>46495</v>
      </c>
      <c r="F6" s="27">
        <v>5956</v>
      </c>
      <c r="G6" s="27">
        <v>6173</v>
      </c>
      <c r="H6" s="26">
        <v>265</v>
      </c>
    </row>
    <row r="7" spans="1:9">
      <c r="A7" s="26" t="s">
        <v>91</v>
      </c>
      <c r="B7" s="27">
        <v>61005</v>
      </c>
      <c r="C7" s="27">
        <v>3566</v>
      </c>
      <c r="D7" s="27">
        <f t="shared" si="0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</row>
    <row r="8" spans="1:9">
      <c r="A8" s="26" t="s">
        <v>92</v>
      </c>
      <c r="B8" s="27">
        <v>195158</v>
      </c>
      <c r="C8" s="27">
        <v>14642</v>
      </c>
      <c r="D8" s="27">
        <f t="shared" si="0"/>
        <v>209800</v>
      </c>
      <c r="F8" s="27">
        <v>25749</v>
      </c>
      <c r="G8" s="27">
        <v>39947</v>
      </c>
      <c r="H8" s="27">
        <v>9158</v>
      </c>
      <c r="I8" s="27">
        <f t="shared" ref="I8:I25" si="1">SUM(F8:H8)</f>
        <v>74854</v>
      </c>
    </row>
    <row r="9" spans="1:9">
      <c r="A9" s="26" t="s">
        <v>71</v>
      </c>
      <c r="B9" s="27">
        <v>468151</v>
      </c>
      <c r="C9" s="27">
        <v>38928</v>
      </c>
      <c r="D9" s="27">
        <f t="shared" si="0"/>
        <v>507079</v>
      </c>
      <c r="F9" s="27">
        <v>67143</v>
      </c>
      <c r="G9" s="27">
        <v>94487</v>
      </c>
      <c r="H9" s="27">
        <v>17185</v>
      </c>
      <c r="I9" s="27">
        <f t="shared" si="1"/>
        <v>178815</v>
      </c>
    </row>
    <row r="10" spans="1:9">
      <c r="G10" s="27"/>
      <c r="H10" s="27"/>
      <c r="I10" s="27"/>
    </row>
    <row r="11" spans="1:9" ht="15" customHeight="1">
      <c r="A11" s="30" t="s">
        <v>98</v>
      </c>
      <c r="B11" s="27">
        <v>12251583453</v>
      </c>
      <c r="C11" s="27">
        <v>699252899</v>
      </c>
      <c r="D11" s="27">
        <f t="shared" si="0"/>
        <v>12950836352</v>
      </c>
      <c r="F11" s="27">
        <v>2316124913</v>
      </c>
      <c r="G11" s="52">
        <v>3522647266</v>
      </c>
      <c r="H11" s="27">
        <v>871895121</v>
      </c>
      <c r="I11" s="27">
        <f t="shared" si="1"/>
        <v>6710667300</v>
      </c>
    </row>
    <row r="12" spans="1:9" ht="15" customHeight="1">
      <c r="A12" s="30" t="s">
        <v>99</v>
      </c>
      <c r="B12" s="27">
        <v>12934685803</v>
      </c>
      <c r="C12" s="27">
        <v>738240618</v>
      </c>
      <c r="D12" s="27">
        <f t="shared" si="0"/>
        <v>13672926421</v>
      </c>
      <c r="F12" s="27">
        <v>2445263353</v>
      </c>
      <c r="G12" s="52">
        <v>3719056868</v>
      </c>
      <c r="H12" s="27">
        <v>920508723</v>
      </c>
      <c r="I12" s="27">
        <f t="shared" si="1"/>
        <v>7084828944</v>
      </c>
    </row>
    <row r="13" spans="1:9" ht="15" customHeight="1">
      <c r="A13" s="30"/>
      <c r="B13" s="31"/>
      <c r="G13" s="27"/>
      <c r="H13" s="27"/>
      <c r="I13" s="27"/>
    </row>
    <row r="14" spans="1:9">
      <c r="A14" s="29" t="s">
        <v>87</v>
      </c>
      <c r="G14" s="27"/>
      <c r="H14" s="27"/>
      <c r="I14" s="27"/>
    </row>
    <row r="15" spans="1:9">
      <c r="A15" s="30" t="s">
        <v>93</v>
      </c>
      <c r="B15" s="27">
        <v>132446673597</v>
      </c>
      <c r="C15" s="27">
        <v>5746905539</v>
      </c>
      <c r="D15" s="27">
        <f t="shared" si="0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1"/>
        <v>91425617716</v>
      </c>
    </row>
    <row r="16" spans="1:9">
      <c r="A16" s="30" t="s">
        <v>94</v>
      </c>
      <c r="B16" s="27">
        <v>115469058970</v>
      </c>
      <c r="C16" s="27">
        <v>4670036601</v>
      </c>
      <c r="D16" s="27">
        <f t="shared" si="0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1"/>
        <v>75766994231</v>
      </c>
    </row>
    <row r="17" spans="1:9">
      <c r="A17" s="30" t="s">
        <v>95</v>
      </c>
      <c r="B17" s="27">
        <v>80223069956</v>
      </c>
      <c r="C17" s="27">
        <v>3589902866</v>
      </c>
      <c r="D17" s="27">
        <f t="shared" si="0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1"/>
        <v>52418448576</v>
      </c>
    </row>
    <row r="18" spans="1:9">
      <c r="A18" s="30" t="s">
        <v>96</v>
      </c>
      <c r="B18" s="27">
        <v>35245989014</v>
      </c>
      <c r="C18" s="27">
        <v>1080133735</v>
      </c>
      <c r="D18" s="27">
        <f t="shared" si="0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1"/>
        <v>23348545655</v>
      </c>
    </row>
    <row r="19" spans="1:9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</row>
    <row r="20" spans="1:9">
      <c r="A20" s="30"/>
      <c r="G20" s="27"/>
      <c r="H20" s="27"/>
      <c r="I20" s="27"/>
    </row>
    <row r="21" spans="1:9">
      <c r="A21" s="29" t="s">
        <v>88</v>
      </c>
      <c r="G21" s="27"/>
      <c r="H21" s="27"/>
      <c r="I21" s="27"/>
    </row>
    <row r="22" spans="1:9">
      <c r="A22" s="30" t="s">
        <v>100</v>
      </c>
      <c r="B22" s="27">
        <v>2174670866</v>
      </c>
      <c r="C22" s="27">
        <v>134810119</v>
      </c>
      <c r="D22" s="27">
        <f t="shared" si="0"/>
        <v>2309480985</v>
      </c>
      <c r="F22" s="52">
        <v>566958761</v>
      </c>
      <c r="G22" s="27">
        <v>1111774860</v>
      </c>
      <c r="H22" s="52">
        <v>274753444</v>
      </c>
      <c r="I22" s="27">
        <f t="shared" si="1"/>
        <v>1953487065</v>
      </c>
    </row>
    <row r="23" spans="1:9">
      <c r="A23" s="30" t="s">
        <v>101</v>
      </c>
      <c r="B23" s="27">
        <v>893164372</v>
      </c>
      <c r="C23" s="27">
        <v>58830395</v>
      </c>
      <c r="D23" s="27">
        <f t="shared" si="0"/>
        <v>951994767</v>
      </c>
      <c r="F23" s="52">
        <v>256385863</v>
      </c>
      <c r="G23" s="27">
        <v>426055155</v>
      </c>
      <c r="H23" s="52">
        <v>96865133</v>
      </c>
      <c r="I23" s="27">
        <f t="shared" si="1"/>
        <v>779306151</v>
      </c>
    </row>
    <row r="24" spans="1:9">
      <c r="A24" s="30" t="s">
        <v>102</v>
      </c>
      <c r="B24" s="27">
        <v>1281506494</v>
      </c>
      <c r="C24" s="27">
        <v>75979724</v>
      </c>
      <c r="D24" s="27">
        <f t="shared" si="0"/>
        <v>1357486218</v>
      </c>
      <c r="F24" s="52">
        <v>310572898</v>
      </c>
      <c r="G24" s="27">
        <v>685719705</v>
      </c>
      <c r="H24" s="52">
        <v>177888311</v>
      </c>
      <c r="I24" s="27">
        <f t="shared" si="1"/>
        <v>1174180914</v>
      </c>
    </row>
    <row r="25" spans="1:9" ht="15" customHeight="1">
      <c r="A25" s="30" t="s">
        <v>103</v>
      </c>
      <c r="B25" s="27">
        <v>2725165218</v>
      </c>
      <c r="C25" s="27">
        <v>77744321</v>
      </c>
      <c r="D25" s="27">
        <f t="shared" si="0"/>
        <v>2802909539</v>
      </c>
      <c r="F25" s="52">
        <v>215802566</v>
      </c>
      <c r="G25" s="27">
        <v>1069586142</v>
      </c>
      <c r="H25" s="52">
        <v>354215017</v>
      </c>
      <c r="I25" s="27">
        <f t="shared" si="1"/>
        <v>1639603725</v>
      </c>
    </row>
    <row r="27" spans="1:9" ht="25.5">
      <c r="A27" s="33" t="s">
        <v>104</v>
      </c>
    </row>
    <row r="28" spans="1:9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</row>
    <row r="29" spans="1:9">
      <c r="A29" s="30" t="s">
        <v>101</v>
      </c>
      <c r="B29" s="34">
        <v>6.905E-2</v>
      </c>
      <c r="C29" s="37">
        <v>7.9689999999999997E-2</v>
      </c>
      <c r="D29" s="36">
        <f t="shared" ref="D29:D31" si="2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2" si="3">I23/$I$12</f>
        <v>0.10999646669803917</v>
      </c>
    </row>
    <row r="30" spans="1:9">
      <c r="A30" s="30" t="s">
        <v>102</v>
      </c>
      <c r="B30" s="34">
        <v>9.9080000000000001E-2</v>
      </c>
      <c r="C30" s="37">
        <v>0.10292</v>
      </c>
      <c r="D30" s="36">
        <f t="shared" si="2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3"/>
        <v>0.1657317238399087</v>
      </c>
    </row>
    <row r="31" spans="1:9" ht="15" customHeight="1">
      <c r="A31" s="30" t="s">
        <v>103</v>
      </c>
      <c r="B31" s="34">
        <v>0.21068999999999999</v>
      </c>
      <c r="C31" s="37">
        <v>0.10531</v>
      </c>
      <c r="D31" s="36">
        <f t="shared" si="2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3"/>
        <v>0.23142460290287567</v>
      </c>
    </row>
    <row r="32" spans="1:9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</row>
    <row r="34" spans="1:9" ht="25.5">
      <c r="A34" s="33" t="s">
        <v>105</v>
      </c>
    </row>
    <row r="35" spans="1:9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</row>
    <row r="36" spans="1:9">
      <c r="A36" s="30" t="s">
        <v>101</v>
      </c>
      <c r="B36" s="36">
        <f t="shared" ref="B36:C38" si="4">B23/B$11</f>
        <v>7.2901953892441071E-2</v>
      </c>
      <c r="C36" s="36">
        <f t="shared" si="4"/>
        <v>8.4133215728005153E-2</v>
      </c>
      <c r="D36" s="36">
        <f t="shared" ref="D36:F36" si="5">D23/D$11</f>
        <v>7.3508362018101112E-2</v>
      </c>
      <c r="F36" s="36">
        <f t="shared" si="5"/>
        <v>0.110696043016053</v>
      </c>
      <c r="G36" s="36">
        <f t="shared" ref="G36:H36" si="6">G23/G$11</f>
        <v>0.12094743606951874</v>
      </c>
      <c r="H36" s="36">
        <f t="shared" si="6"/>
        <v>0.11109723023670871</v>
      </c>
      <c r="I36" s="36">
        <f t="shared" ref="I36" si="7">I23/I$11</f>
        <v>0.11612945720018038</v>
      </c>
    </row>
    <row r="37" spans="1:9">
      <c r="A37" s="30" t="s">
        <v>102</v>
      </c>
      <c r="B37" s="36">
        <f t="shared" si="4"/>
        <v>0.1045992543670918</v>
      </c>
      <c r="C37" s="36">
        <f t="shared" si="4"/>
        <v>0.10865843260522542</v>
      </c>
      <c r="D37" s="36">
        <f t="shared" ref="D37:F37" si="8">D24/D$11</f>
        <v>0.10481842107366009</v>
      </c>
      <c r="F37" s="36">
        <f t="shared" si="8"/>
        <v>0.13409160112945948</v>
      </c>
      <c r="G37" s="36">
        <f t="shared" ref="G37:H37" si="9">G24/G$11</f>
        <v>0.19466033730326945</v>
      </c>
      <c r="H37" s="36">
        <f t="shared" si="9"/>
        <v>0.20402489555851064</v>
      </c>
      <c r="I37" s="36">
        <f t="shared" ref="I37" si="10">I24/I$11</f>
        <v>0.17497230327600952</v>
      </c>
    </row>
    <row r="38" spans="1:9">
      <c r="A38" s="30" t="s">
        <v>103</v>
      </c>
      <c r="B38" s="36">
        <f t="shared" si="4"/>
        <v>0.222433714666711</v>
      </c>
      <c r="C38" s="36">
        <f t="shared" si="4"/>
        <v>0.11118197881078788</v>
      </c>
      <c r="D38" s="36">
        <f t="shared" ref="D38:F38" si="11">D25/D$11</f>
        <v>0.21642691350718413</v>
      </c>
      <c r="F38" s="36">
        <f t="shared" si="11"/>
        <v>9.3173975543692972E-2</v>
      </c>
      <c r="G38" s="36">
        <f t="shared" ref="G38:H38" si="12">G25/G$11</f>
        <v>0.30363134916273504</v>
      </c>
      <c r="H38" s="36">
        <f t="shared" si="12"/>
        <v>0.40625874427848757</v>
      </c>
      <c r="I38" s="36">
        <f t="shared" ref="I38" si="13">I25/I$11</f>
        <v>0.24432797093070013</v>
      </c>
    </row>
    <row r="39" spans="1:9">
      <c r="A39" s="30" t="s">
        <v>71</v>
      </c>
      <c r="B39" s="36">
        <f>SUM(B24:B25)/B$11</f>
        <v>0.3270329690338028</v>
      </c>
      <c r="C39" s="36">
        <f t="shared" ref="C39:D39" si="14">SUM(C24:C25)/C$11</f>
        <v>0.21984041141601332</v>
      </c>
      <c r="D39" s="36">
        <f t="shared" si="14"/>
        <v>0.3212453345808442</v>
      </c>
      <c r="F39" s="36">
        <f t="shared" ref="F39:G39" si="15">SUM(F24:F25)/F$11</f>
        <v>0.22726557667315242</v>
      </c>
      <c r="G39" s="36">
        <f t="shared" si="15"/>
        <v>0.49829168646600452</v>
      </c>
      <c r="H39" s="36">
        <f t="shared" ref="H39:I39" si="16">SUM(H24:H25)/H$11</f>
        <v>0.61028363983699829</v>
      </c>
      <c r="I39" s="36">
        <f t="shared" si="16"/>
        <v>0.41930027420670968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N27"/>
  <sheetViews>
    <sheetView workbookViewId="0">
      <selection activeCell="H33" sqref="H3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</cols>
  <sheetData>
    <row r="2" spans="1:14">
      <c r="B2" t="s">
        <v>171</v>
      </c>
      <c r="I2" t="s">
        <v>174</v>
      </c>
    </row>
    <row r="3" spans="1:14">
      <c r="A3" s="1"/>
      <c r="B3" s="1" t="s">
        <v>169</v>
      </c>
      <c r="C3" s="1" t="s">
        <v>160</v>
      </c>
      <c r="D3" s="1" t="s">
        <v>161</v>
      </c>
      <c r="E3" s="1" t="s">
        <v>162</v>
      </c>
      <c r="F3" s="1" t="s">
        <v>163</v>
      </c>
      <c r="I3" s="1" t="s">
        <v>172</v>
      </c>
      <c r="J3" s="1" t="s">
        <v>173</v>
      </c>
      <c r="K3" s="1" t="s">
        <v>175</v>
      </c>
      <c r="L3" s="1" t="s">
        <v>176</v>
      </c>
      <c r="M3" s="1" t="s">
        <v>179</v>
      </c>
      <c r="N3" s="1" t="s">
        <v>180</v>
      </c>
    </row>
    <row r="4" spans="1:14">
      <c r="A4" s="1" t="s">
        <v>106</v>
      </c>
      <c r="B4" s="24">
        <v>174402</v>
      </c>
      <c r="C4" s="24">
        <v>11811</v>
      </c>
      <c r="D4" s="24">
        <v>28335</v>
      </c>
      <c r="E4" s="24">
        <v>41289</v>
      </c>
      <c r="F4" s="24">
        <v>7311</v>
      </c>
      <c r="H4" s="1" t="s">
        <v>106</v>
      </c>
      <c r="I4" s="24">
        <v>200645</v>
      </c>
      <c r="J4" s="24">
        <v>76222</v>
      </c>
      <c r="K4" s="24">
        <v>64165</v>
      </c>
      <c r="L4" s="24">
        <v>26540</v>
      </c>
    </row>
    <row r="5" spans="1:14">
      <c r="A5" s="1" t="s">
        <v>170</v>
      </c>
      <c r="B5" s="24">
        <v>195158</v>
      </c>
      <c r="C5" s="24">
        <v>14642</v>
      </c>
      <c r="D5" s="24">
        <v>25749</v>
      </c>
      <c r="E5" s="24">
        <v>39947</v>
      </c>
      <c r="F5" s="24">
        <v>9158</v>
      </c>
      <c r="H5" s="1" t="s">
        <v>178</v>
      </c>
      <c r="I5" s="24"/>
      <c r="M5" s="24">
        <v>595483</v>
      </c>
      <c r="N5" s="24">
        <v>534</v>
      </c>
    </row>
    <row r="6" spans="1:14">
      <c r="B6" s="24"/>
      <c r="C6" s="24"/>
      <c r="D6" s="24"/>
      <c r="E6" s="24"/>
      <c r="F6" s="24"/>
      <c r="H6" s="1" t="s">
        <v>177</v>
      </c>
      <c r="M6" s="24">
        <v>98457</v>
      </c>
      <c r="N6">
        <v>96</v>
      </c>
    </row>
    <row r="7" spans="1:14">
      <c r="A7" s="49" t="s">
        <v>192</v>
      </c>
      <c r="B7" s="24"/>
      <c r="C7" s="24"/>
      <c r="D7" s="24"/>
      <c r="E7" s="24"/>
      <c r="F7" s="24"/>
      <c r="H7" s="1"/>
      <c r="M7" s="24"/>
    </row>
    <row r="8" spans="1:14">
      <c r="A8" s="1" t="s">
        <v>106</v>
      </c>
      <c r="B8" s="50">
        <f>B4/SUM($B4:$C4)</f>
        <v>0.93657263456364481</v>
      </c>
      <c r="C8" s="50">
        <f>C4/SUM($B4:$C4)</f>
        <v>6.3427365436355146E-2</v>
      </c>
      <c r="D8" s="50">
        <f>D4/SUM($D4:$F4)</f>
        <v>0.36829791382335736</v>
      </c>
      <c r="E8" s="50">
        <f t="shared" ref="E8:F9" si="0">E4/SUM($D4:$F4)</f>
        <v>0.5366738155585884</v>
      </c>
      <c r="F8" s="50">
        <f t="shared" si="0"/>
        <v>9.5028270618054203E-2</v>
      </c>
      <c r="H8" s="49" t="s">
        <v>191</v>
      </c>
    </row>
    <row r="9" spans="1:14">
      <c r="A9" s="1" t="s">
        <v>170</v>
      </c>
      <c r="B9" s="50">
        <f>B5/SUM($B5:$C5)</f>
        <v>0.93020972354623455</v>
      </c>
      <c r="C9" s="50">
        <f>C5/SUM($B5:$C5)</f>
        <v>6.9790276453765496E-2</v>
      </c>
      <c r="D9" s="50">
        <f>D5/SUM($D5:$F5)</f>
        <v>0.34398963315253694</v>
      </c>
      <c r="E9" s="50">
        <f t="shared" si="0"/>
        <v>0.53366553557592111</v>
      </c>
      <c r="F9" s="50">
        <f t="shared" si="0"/>
        <v>0.12234483127154193</v>
      </c>
      <c r="H9" s="1" t="s">
        <v>106</v>
      </c>
      <c r="I9" s="23">
        <f>I4/SUM($I4:$J4)</f>
        <v>0.72469814026229196</v>
      </c>
      <c r="J9" s="23">
        <f>J4/SUM($I4:$J4)</f>
        <v>0.27530185973770799</v>
      </c>
      <c r="K9" s="23">
        <f>K4/SUM($K4:$L4)</f>
        <v>0.70740312000440986</v>
      </c>
      <c r="L9" s="23">
        <f>L4/SUM($K4:$L4)</f>
        <v>0.29259687999559009</v>
      </c>
    </row>
    <row r="10" spans="1:14">
      <c r="B10" s="24"/>
      <c r="C10" s="24"/>
      <c r="D10" s="24"/>
      <c r="E10" s="24"/>
      <c r="F10" s="24"/>
      <c r="H10" s="1" t="s">
        <v>178</v>
      </c>
      <c r="M10" s="23">
        <f>M5/SUM($M5:$N5)</f>
        <v>0.99910405240118993</v>
      </c>
      <c r="N10" s="23">
        <f>N5/SUM($M5:$N5)</f>
        <v>8.9594759881010102E-4</v>
      </c>
    </row>
    <row r="11" spans="1:14">
      <c r="H11" s="1" t="s">
        <v>177</v>
      </c>
      <c r="M11" s="23">
        <f>M6/SUM($M6:$N6)</f>
        <v>0.9990259048430794</v>
      </c>
      <c r="N11" s="23">
        <f>N6/SUM($M6:$N6)</f>
        <v>9.7409515692064165E-4</v>
      </c>
    </row>
    <row r="13" spans="1:14">
      <c r="A13" s="1" t="s">
        <v>181</v>
      </c>
    </row>
    <row r="14" spans="1:14">
      <c r="A14" t="s">
        <v>172</v>
      </c>
    </row>
    <row r="15" spans="1:14">
      <c r="A15" t="s">
        <v>182</v>
      </c>
    </row>
    <row r="16" spans="1:14">
      <c r="A16" t="s">
        <v>183</v>
      </c>
    </row>
    <row r="17" spans="1:2">
      <c r="A17" t="s">
        <v>184</v>
      </c>
    </row>
    <row r="20" spans="1:2">
      <c r="A20" s="1" t="s">
        <v>193</v>
      </c>
    </row>
    <row r="21" spans="1:2">
      <c r="A21" s="1" t="s">
        <v>185</v>
      </c>
    </row>
    <row r="22" spans="1:2">
      <c r="A22" t="s">
        <v>175</v>
      </c>
      <c r="B22" s="4">
        <f>D8*K9</f>
        <v>0.26053509332975827</v>
      </c>
    </row>
    <row r="23" spans="1:2">
      <c r="A23" t="s">
        <v>186</v>
      </c>
      <c r="B23" s="4">
        <f>D8*L9</f>
        <v>0.10776282049359907</v>
      </c>
    </row>
    <row r="24" spans="1:2">
      <c r="A24" t="s">
        <v>187</v>
      </c>
      <c r="B24" s="4">
        <f>E8*K9</f>
        <v>0.37964473155081663</v>
      </c>
    </row>
    <row r="25" spans="1:2">
      <c r="A25" t="s">
        <v>188</v>
      </c>
      <c r="B25" s="4">
        <f>E8*L9</f>
        <v>0.15702908400777174</v>
      </c>
    </row>
    <row r="26" spans="1:2">
      <c r="A26" t="s">
        <v>189</v>
      </c>
      <c r="B26" s="4">
        <f>F8*K9</f>
        <v>6.7223295123834931E-2</v>
      </c>
    </row>
    <row r="27" spans="1:2">
      <c r="A27" t="s">
        <v>190</v>
      </c>
      <c r="B27" s="4">
        <f>F8*L9</f>
        <v>2.7804975494219265E-2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C16"/>
  <sheetViews>
    <sheetView workbookViewId="0">
      <selection activeCell="D31" sqref="D31"/>
    </sheetView>
  </sheetViews>
  <sheetFormatPr defaultRowHeight="15"/>
  <cols>
    <col min="1" max="2" width="17.140625" customWidth="1"/>
    <col min="3" max="3" width="16.28515625" customWidth="1"/>
    <col min="4" max="4" width="13.140625" customWidth="1"/>
  </cols>
  <sheetData>
    <row r="1" spans="1:3">
      <c r="B1" t="s">
        <v>158</v>
      </c>
      <c r="C1" t="s">
        <v>157</v>
      </c>
    </row>
    <row r="2" spans="1:3">
      <c r="C2" t="s">
        <v>147</v>
      </c>
    </row>
    <row r="3" spans="1:3">
      <c r="A3" t="s">
        <v>156</v>
      </c>
      <c r="B3" s="24">
        <v>259890776</v>
      </c>
      <c r="C3" s="24">
        <v>273275278</v>
      </c>
    </row>
    <row r="4" spans="1:3">
      <c r="A4" t="s">
        <v>148</v>
      </c>
      <c r="B4" s="24">
        <v>64796136</v>
      </c>
      <c r="C4" s="24">
        <v>68156741</v>
      </c>
    </row>
    <row r="5" spans="1:3">
      <c r="A5" t="s">
        <v>149</v>
      </c>
      <c r="B5" s="24">
        <v>29308589</v>
      </c>
      <c r="C5" s="24">
        <v>31179414</v>
      </c>
    </row>
    <row r="6" spans="1:3">
      <c r="A6" t="s">
        <v>150</v>
      </c>
      <c r="B6" s="24">
        <v>113876</v>
      </c>
      <c r="C6" s="24">
        <v>114404</v>
      </c>
    </row>
    <row r="7" spans="1:3">
      <c r="A7" t="s">
        <v>151</v>
      </c>
      <c r="B7" s="24">
        <v>39631</v>
      </c>
      <c r="C7" s="24">
        <v>10169</v>
      </c>
    </row>
    <row r="8" spans="1:3">
      <c r="A8" t="s">
        <v>152</v>
      </c>
      <c r="B8" s="24">
        <v>1525514</v>
      </c>
      <c r="C8" s="24">
        <v>1710089</v>
      </c>
    </row>
    <row r="9" spans="1:3">
      <c r="A9" t="s">
        <v>153</v>
      </c>
      <c r="B9" s="24">
        <v>1495746</v>
      </c>
      <c r="C9" s="24">
        <v>1684986</v>
      </c>
    </row>
    <row r="10" spans="1:3">
      <c r="A10" t="s">
        <v>154</v>
      </c>
      <c r="B10" s="24">
        <v>116135</v>
      </c>
      <c r="C10" s="24">
        <v>114051</v>
      </c>
    </row>
    <row r="11" spans="1:3">
      <c r="A11" t="s">
        <v>155</v>
      </c>
      <c r="B11" s="24">
        <v>365580900</v>
      </c>
      <c r="C11" s="24">
        <v>386062132</v>
      </c>
    </row>
    <row r="13" spans="1:3">
      <c r="B13">
        <f>SUM(B3:B5)/B11</f>
        <v>0.96830961628465817</v>
      </c>
    </row>
    <row r="16" spans="1:3">
      <c r="B16">
        <f>B3/SUM(B3:B5)</f>
        <v>0.73416406498341347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2020-08-15T13:52:56Z</dcterms:modified>
</cp:coreProperties>
</file>