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B4D8F6DA-AA6D-455B-A342-2BD009E9087F}" xr6:coauthVersionLast="45" xr6:coauthVersionMax="45" xr10:uidLastSave="{00000000-0000-0000-0000-000000000000}"/>
  <bookViews>
    <workbookView xWindow="-120" yWindow="-120" windowWidth="28110" windowHeight="18240" tabRatio="524" activeTab="1" xr2:uid="{00000000-000D-0000-FFFF-FFFF00000000}"/>
  </bookViews>
  <sheets>
    <sheet name="params_sim" sheetId="22" r:id="rId1"/>
    <sheet name="params_val" sheetId="27" r:id="rId2"/>
    <sheet name="params_sim_old" sheetId="28" r:id="rId3"/>
    <sheet name="params_val_old" sheetId="21" r:id="rId4"/>
    <sheet name="GlobalParams" sheetId="3" r:id="rId5"/>
    <sheet name="params_byTier" sheetId="19" r:id="rId6"/>
    <sheet name="returns" sheetId="2" r:id="rId7"/>
    <sheet name="targeVals_raw" sheetId="23" r:id="rId8"/>
    <sheet name="groupWgts" sheetId="24" r:id="rId9"/>
    <sheet name="Sheet1" sheetId="25" r:id="rId10"/>
    <sheet name="Sheet2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39" i="23"/>
  <c r="K38" i="23"/>
  <c r="K37" i="23"/>
  <c r="K36" i="23"/>
  <c r="K35" i="23"/>
  <c r="K32" i="23"/>
  <c r="K29" i="23"/>
  <c r="K30" i="23"/>
  <c r="K31" i="23"/>
  <c r="K28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N4" authorId="1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tc={8817C446-3285-4538-B377-BF2847480A00}</author>
  </authors>
  <commentList>
    <comment ref="E4" authorId="0" shapeId="0" xr:uid="{8541B9B0-2075-4A0A-98BC-698B8E8112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8817C446-3285-4538-B377-BF2847480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C1206D62-5D50-4594-8502-B210B3BC61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758364EC-8D4B-4824-9904-80D2746A9A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<sst xmlns="http://schemas.openxmlformats.org/spreadsheetml/2006/main" count="1598" uniqueCount="398">
  <si>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</si>
  <si>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</si>
  <si>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</si>
  <si>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</si>
  <si>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</si>
  <si>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</si>
  <si>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</si>
  <si>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</si>
  <si>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</si>
  <si>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</si>
  <si>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</si>
  <si>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</si>
  <si>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</si>
  <si>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</si>
  <si>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</si>
  <si>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</si>
  <si>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</si>
  <si>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</si>
  <si>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</si>
  <si>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</si>
  <si>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</si>
  <si>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</si>
  <si>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</si>
  <si>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</si>
  <si>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</si>
  <si>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</si>
  <si>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</si>
  <si>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</si>
  <si>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</si>
  <si>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</si>
  <si>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</si>
  <si>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</si>
  <si>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</si>
  <si>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</si>
  <si>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</si>
  <si>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</si>
  <si>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</si>
  <si>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</si>
  <si>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</si>
  <si>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</si>
  <si>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</si>
  <si>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</si>
  <si>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</si>
  <si>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</si>
  <si>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</si>
  <si>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</si>
  <si>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</si>
  <si>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</si>
  <si>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</si>
  <si>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</si>
  <si>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</si>
  <si>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</si>
  <si>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</si>
  <si>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</si>
  <si>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</si>
  <si>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</si>
  <si>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</si>
  <si>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</si>
  <si>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</si>
  <si>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</si>
  <si>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</si>
  <si>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</si>
  <si>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</si>
  <si>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</si>
  <si>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</si>
  <si>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</si>
  <si>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</si>
  <si>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</si>
  <si>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</si>
  <si>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</si>
  <si>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</si>
  <si>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</si>
  <si>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</si>
  <si>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</si>
  <si>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</si>
  <si>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</si>
  <si>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</si>
  <si>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</si>
  <si>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</si>
  <si>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</si>
  <si>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</si>
  <si>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</si>
  <si>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</si>
  <si>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</si>
  <si>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</si>
  <si>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</si>
  <si>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</si>
  <si>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</si>
  <si>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</si>
  <si>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</si>
  <si>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</si>
  <si>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</si>
  <si>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</si>
  <si>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</si>
  <si>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</si>
  <si>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</si>
  <si>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</si>
  <si>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</si>
  <si>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</si>
  <si>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</si>
  <si>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</si>
  <si>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</si>
  <si>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</si>
  <si>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</si>
  <si>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</si>
  <si>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</si>
  <si>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</si>
  <si>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</si>
  <si>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</si>
  <si>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</si>
  <si>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</si>
  <si>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</si>
  <si>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</si>
  <si>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</si>
  <si>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</si>
  <si>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</si>
  <si>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</si>
  <si>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</si>
  <si>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</si>
  <si>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</si>
  <si>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</si>
  <si>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</si>
  <si>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</si>
  <si>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</si>
  <si>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</si>
  <si>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</si>
  <si>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</si>
  <si>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</si>
  <si>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</si>
  <si>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</si>
  <si>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</si>
  <si>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</si>
  <si>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</si>
  <si>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</si>
  <si>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</si>
  <si>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</si>
  <si>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</si>
  <si>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</si>
  <si>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</si>
  <si>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</si>
  <si>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</si>
  <si>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</si>
  <si>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</si>
  <si>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</si>
  <si>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</si>
  <si>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</si>
  <si>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</si>
  <si>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</si>
  <si>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</si>
  <si>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</si>
  <si>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</si>
  <si>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</si>
  <si>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</si>
  <si>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</si>
  <si>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</si>
  <si>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</si>
  <si>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</si>
  <si>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</si>
  <si>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</si>
  <si>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</si>
  <si>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</si>
  <si>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</si>
  <si>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</si>
  <si>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</si>
  <si>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</si>
  <si>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</si>
  <si>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</si>
  <si>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</si>
  <si>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</si>
  <si>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</si>
  <si>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</si>
  <si>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</si>
  <si>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</si>
  <si>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</si>
  <si>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</si>
  <si>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</si>
  <si>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</si>
  <si>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</si>
  <si>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</si>
  <si>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</si>
  <si>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</si>
  <si>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</si>
  <si>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</si>
  <si>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</si>
  <si>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</si>
  <si>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</si>
  <si>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</si>
  <si>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</si>
  <si>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</si>
  <si>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</si>
  <si>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</si>
  <si>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</si>
  <si>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</si>
  <si>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</si>
  <si>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</si>
  <si>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</si>
  <si>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</si>
  <si>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</si>
  <si>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</si>
  <si>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</si>
  <si>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</si>
  <si>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</si>
  <si>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</si>
  <si>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</si>
  <si>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</si>
  <si>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</si>
  <si>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</si>
  <si>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</si>
  <si>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</si>
  <si>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</si>
  <si>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</si>
  <si>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</si>
  <si>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</si>
  <si>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</si>
  <si>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</si>
  <si>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</si>
  <si>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</si>
  <si>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</si>
  <si>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</si>
  <si>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</si>
  <si>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</si>
  <si>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</si>
  <si>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</si>
  <si>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</si>
  <si>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</si>
  <si>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</si>
  <si>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</si>
  <si>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</si>
  <si>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</si>
  <si>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</si>
  <si>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</si>
  <si>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</si>
  <si>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</si>
  <si>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</si>
  <si>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</si>
  <si>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</si>
  <si>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</si>
  <si>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</si>
  <si>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</si>
  <si>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</si>
  <si>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</si>
  <si>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</si>
  <si>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</si>
  <si>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</si>
  <si>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</si>
  <si>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</si>
  <si>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</si>
  <si>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</si>
  <si>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</si>
  <si>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</si>
  <si>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</si>
  <si>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</si>
  <si>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</si>
  <si>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</si>
  <si>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</si>
  <si>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</si>
  <si>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</si>
  <si>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</si>
  <si>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</si>
  <si>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</si>
  <si>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</si>
  <si>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</si>
  <si>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</si>
  <si>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</si>
  <si>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</si>
  <si>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</si>
  <si>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</si>
  <si>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sftyAll_benCut2_colaCut2_lowERC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</si>
  <si>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</si>
  <si>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</si>
  <si>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</si>
  <si>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</si>
  <si>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</si>
  <si>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</si>
  <si>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</si>
  <si>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</si>
  <si>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</si>
  <si>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</si>
  <si>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</si>
  <si>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</si>
  <si>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</si>
  <si>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</si>
  <si>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</si>
  <si>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</si>
  <si>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</si>
  <si>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</si>
  <si>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</si>
  <si>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</si>
  <si>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</si>
  <si>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</si>
  <si>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</si>
  <si>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</si>
  <si>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</si>
  <si>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</si>
  <si>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</si>
  <si>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</si>
  <si>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</si>
  <si>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</si>
  <si>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</si>
  <si>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</si>
  <si>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</si>
  <si>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</si>
  <si>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</si>
  <si>
    <t>test runs</t>
  </si>
  <si>
    <t>sftyAll_benCut2_colaCut2_highERC</t>
  </si>
  <si>
    <t>sftyAll_benCut1_colaCut1_highERC</t>
  </si>
  <si>
    <t>misc_bf100_colaCut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</si>
  <si>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</si>
  <si>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</si>
  <si>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</si>
  <si>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</si>
  <si>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</si>
  <si>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</si>
  <si>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</si>
  <si>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</si>
  <si>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</si>
  <si>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</si>
  <si>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</si>
  <si>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</si>
  <si>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</si>
  <si>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</si>
  <si>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</si>
  <si>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</si>
  <si>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</si>
  <si>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</si>
  <si>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</si>
  <si>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</si>
  <si>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</si>
  <si>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</si>
  <si>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</si>
  <si>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</si>
  <si>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</si>
  <si>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</si>
  <si>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</si>
  <si>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</si>
  <si>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</si>
  <si>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</si>
  <si>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</si>
  <si>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</si>
  <si>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</si>
  <si>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</si>
  <si>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</si>
  <si>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</si>
  <si>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</si>
  <si>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</si>
  <si>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</si>
  <si>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</si>
  <si>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</si>
  <si>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</si>
  <si>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</si>
  <si>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</si>
  <si>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</si>
  <si>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</si>
  <si>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</si>
  <si>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</si>
  <si>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</si>
  <si>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</si>
  <si>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</si>
  <si>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</si>
  <si>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</si>
  <si>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</si>
  <si>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</si>
  <si>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</si>
  <si>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</si>
  <si>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</si>
  <si>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</si>
  <si>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</si>
  <si>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</si>
  <si>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</si>
  <si>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</si>
  <si>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</si>
  <si>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</si>
  <si>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</si>
  <si>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state members</t>
  </si>
  <si>
    <t>of CalPERS</t>
  </si>
  <si>
    <t>of PERF A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</si>
  <si>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</si>
  <si>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</si>
  <si>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</si>
  <si>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</si>
  <si>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</si>
  <si>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</si>
  <si>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</si>
  <si>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</si>
  <si>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</si>
  <si>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</si>
  <si>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</si>
  <si>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</si>
  <si>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</si>
  <si>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</si>
  <si>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</si>
  <si>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</si>
  <si>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of PERF</t>
  </si>
  <si>
    <t>newBasisPolicyChg</t>
  </si>
  <si>
    <t>misc2t_colaCut2lowerDR_lowERC</t>
  </si>
  <si>
    <t>misc2t_colaCut2lowerDR_highERC</t>
  </si>
  <si>
    <t>sfty2t_colaCut2lowerDR_lowERC</t>
  </si>
  <si>
    <t>sfty2t_colaCut2lowerDR_highERC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</si>
</sst>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8817C446-3285-4538-B377-BF2847480A00}">
    <text>the DR used in determining COLA. Leave blank (NA when loaded) if the DR for regular valuation is used.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S72"/>
  <sheetViews>
    <sheetView zoomScaleNormal="100" workbookViewId="0">
      <pane xSplit="3" ySplit="4" topLeftCell="D47" activePane="bottomRight" state="frozen"/>
      <selection pane="topRight" activeCell="E1" sqref="E1"/>
      <selection pane="bottomLeft" activeCell="A5" sqref="A5"/>
      <selection pane="bottomRight" activeCell="F76" sqref="F76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9.7109375" customWidth="1"/>
    <col min="10" max="10" width="16.85546875" customWidth="1"/>
    <col min="11" max="12" width="14.5703125" customWidth="1"/>
    <col min="13" max="13" width="12.140625" bestFit="1" customWidth="1"/>
    <col min="14" max="14" width="13.85546875" customWidth="1"/>
    <col min="15" max="15" width="24.42578125" customWidth="1"/>
    <col min="16" max="16" width="15.5703125" customWidth="1"/>
    <col min="17" max="17" width="11.28515625" bestFit="1" customWidth="1"/>
    <col min="18" max="18" width="7.85546875" customWidth="1"/>
    <col min="19" max="19" width="16.140625" bestFit="1" customWidth="1"/>
    <col min="20" max="20" width="16" bestFit="1" customWidth="1"/>
    <col min="21" max="21" width="7.7109375" bestFit="1" customWidth="1"/>
    <col min="22" max="22" width="7.5703125" bestFit="1" customWidth="1"/>
    <col min="23" max="23" width="15.85546875" bestFit="1" customWidth="1"/>
    <col min="24" max="24" width="8.7109375" customWidth="1"/>
    <col min="25" max="25" width="12.5703125" customWidth="1"/>
    <col min="26" max="26" width="14.85546875" customWidth="1"/>
    <col min="32" max="32" width="17.42578125" customWidth="1"/>
    <col min="33" max="33" width="13.7109375" customWidth="1"/>
    <col min="34" max="34" width="9.85546875" bestFit="1" customWidth="1"/>
    <col min="35" max="35" width="9.28515625" bestFit="1" customWidth="1"/>
    <col min="36" max="37" width="12.42578125" customWidth="1"/>
    <col min="38" max="38" width="23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2" spans="1:45">
      <c r="AH2" s="23"/>
      <c r="AI2" s="23"/>
    </row>
    <row r="3" spans="1:45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45"/>
      <c r="K3" s="39" t="s">
        <v>121</v>
      </c>
      <c r="L3" s="39"/>
      <c r="M3" s="39"/>
      <c r="N3" s="39"/>
      <c r="O3" s="39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56</v>
      </c>
      <c r="AG3" s="15"/>
      <c r="AH3" s="15"/>
      <c r="AI3" s="15"/>
      <c r="AJ3" s="15"/>
      <c r="AK3" s="15"/>
      <c r="AL3" s="15"/>
      <c r="AM3" s="20" t="s">
        <v>60</v>
      </c>
      <c r="AN3" s="20"/>
      <c r="AO3" s="20"/>
      <c r="AP3" s="20"/>
      <c r="AQ3" s="20"/>
      <c r="AR3" s="20"/>
      <c r="AS3" s="20"/>
    </row>
    <row r="4" spans="1:45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393</v>
      </c>
      <c r="J4" s="46" t="s">
        <v>140</v>
      </c>
      <c r="K4" s="40" t="s">
        <v>124</v>
      </c>
      <c r="L4" s="40" t="s">
        <v>122</v>
      </c>
      <c r="M4" s="40" t="s">
        <v>123</v>
      </c>
      <c r="N4" s="40" t="s">
        <v>290</v>
      </c>
      <c r="O4" s="40" t="s">
        <v>291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67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108</v>
      </c>
      <c r="AF4" s="8" t="s">
        <v>57</v>
      </c>
      <c r="AG4" s="8" t="s">
        <v>58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126</v>
      </c>
      <c r="AM4" s="12" t="s">
        <v>59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J5" t="b">
        <v>0</v>
      </c>
      <c r="K5" t="b">
        <v>0</v>
      </c>
      <c r="L5">
        <v>0.02</v>
      </c>
      <c r="M5">
        <v>0</v>
      </c>
      <c r="P5" t="s">
        <v>36</v>
      </c>
      <c r="Q5" t="s">
        <v>35</v>
      </c>
      <c r="R5">
        <v>20</v>
      </c>
      <c r="S5">
        <v>2.75E-2</v>
      </c>
      <c r="T5">
        <v>5</v>
      </c>
      <c r="U5">
        <v>999</v>
      </c>
      <c r="V5">
        <v>0</v>
      </c>
      <c r="W5" t="s">
        <v>339</v>
      </c>
      <c r="X5" t="b">
        <v>0</v>
      </c>
      <c r="Y5" t="s">
        <v>119</v>
      </c>
      <c r="Z5" t="s">
        <v>20</v>
      </c>
      <c r="AA5">
        <v>7.0000000000000007E-2</v>
      </c>
      <c r="AB5">
        <v>7.7200000000000005E-2</v>
      </c>
      <c r="AC5" s="3">
        <v>0.12</v>
      </c>
      <c r="AD5" s="5">
        <v>2.5000000000000001E-2</v>
      </c>
      <c r="AE5" s="38">
        <v>123</v>
      </c>
      <c r="AF5" t="s">
        <v>31</v>
      </c>
      <c r="AG5" t="s">
        <v>31</v>
      </c>
      <c r="AH5" s="23">
        <v>0.6976</v>
      </c>
      <c r="AI5" s="23">
        <v>0.6976</v>
      </c>
      <c r="AL5" s="43">
        <v>0.1</v>
      </c>
      <c r="AM5" t="b">
        <v>1</v>
      </c>
      <c r="AN5" t="b">
        <v>1</v>
      </c>
      <c r="AO5" t="b">
        <v>0</v>
      </c>
      <c r="AP5">
        <v>0</v>
      </c>
      <c r="AQ5" t="s">
        <v>3</v>
      </c>
      <c r="AR5" t="b">
        <v>1</v>
      </c>
      <c r="AS5" s="22" t="b">
        <v>1</v>
      </c>
    </row>
    <row r="6" spans="1:45">
      <c r="AC6" s="3"/>
      <c r="AD6" s="5"/>
      <c r="AE6" s="38"/>
      <c r="AH6" s="23"/>
      <c r="AI6" s="23"/>
      <c r="AL6" s="43"/>
      <c r="AS6" s="22"/>
    </row>
    <row r="7" spans="1:45">
      <c r="B7" s="56" t="s">
        <v>231</v>
      </c>
    </row>
    <row r="8" spans="1:45">
      <c r="A8" t="s">
        <v>325</v>
      </c>
      <c r="B8" t="s">
        <v>234</v>
      </c>
      <c r="C8" t="b">
        <v>0</v>
      </c>
      <c r="D8" t="b">
        <v>0</v>
      </c>
      <c r="E8" t="s">
        <v>307</v>
      </c>
      <c r="F8" t="b">
        <v>0</v>
      </c>
      <c r="G8" t="s">
        <v>325</v>
      </c>
      <c r="H8" t="b">
        <v>0</v>
      </c>
      <c r="I8" t="b">
        <v>0</v>
      </c>
      <c r="J8" t="b">
        <v>0</v>
      </c>
      <c r="K8" t="b">
        <v>0</v>
      </c>
      <c r="L8">
        <v>0.02</v>
      </c>
      <c r="M8">
        <v>0</v>
      </c>
      <c r="P8" t="s">
        <v>338</v>
      </c>
      <c r="Q8" t="s">
        <v>35</v>
      </c>
      <c r="R8">
        <v>20</v>
      </c>
      <c r="S8">
        <v>2.75E-2</v>
      </c>
      <c r="T8">
        <v>5</v>
      </c>
      <c r="U8">
        <v>999</v>
      </c>
      <c r="V8">
        <v>0</v>
      </c>
      <c r="W8" t="s">
        <v>339</v>
      </c>
      <c r="X8" t="b">
        <v>0</v>
      </c>
      <c r="Y8" t="s">
        <v>119</v>
      </c>
      <c r="Z8" t="s">
        <v>20</v>
      </c>
      <c r="AA8">
        <v>7.0000000000000007E-2</v>
      </c>
      <c r="AB8">
        <v>7.7200000000000005E-2</v>
      </c>
      <c r="AC8" s="3">
        <v>0.12</v>
      </c>
      <c r="AD8" s="5">
        <v>2.5000000000000001E-2</v>
      </c>
      <c r="AE8" s="38">
        <v>123</v>
      </c>
      <c r="AF8" t="s">
        <v>31</v>
      </c>
      <c r="AG8" t="s">
        <v>31</v>
      </c>
      <c r="AH8" s="23">
        <v>0.6976</v>
      </c>
      <c r="AI8" s="23">
        <v>0.6976</v>
      </c>
      <c r="AL8" s="43">
        <v>0.1</v>
      </c>
      <c r="AM8" t="b">
        <v>1</v>
      </c>
      <c r="AN8" t="b">
        <v>1</v>
      </c>
      <c r="AO8" t="b">
        <v>0</v>
      </c>
      <c r="AP8">
        <v>0</v>
      </c>
      <c r="AQ8" t="s">
        <v>3</v>
      </c>
      <c r="AR8" t="b">
        <v>1</v>
      </c>
      <c r="AS8" s="22" t="b">
        <v>1</v>
      </c>
    </row>
    <row r="9" spans="1:45">
      <c r="AC9" s="3"/>
      <c r="AD9" s="5"/>
      <c r="AE9" s="38"/>
      <c r="AH9" s="23"/>
      <c r="AI9" s="23"/>
      <c r="AL9" s="43"/>
      <c r="AS9" s="22"/>
    </row>
    <row r="10" spans="1:45">
      <c r="A10" t="s">
        <v>326</v>
      </c>
      <c r="B10" t="s">
        <v>138</v>
      </c>
      <c r="C10" t="b">
        <v>0</v>
      </c>
      <c r="D10" t="b">
        <v>0</v>
      </c>
      <c r="E10" t="s">
        <v>309</v>
      </c>
      <c r="F10" t="b">
        <v>0</v>
      </c>
      <c r="G10" t="s">
        <v>325</v>
      </c>
      <c r="H10" t="b">
        <v>1</v>
      </c>
      <c r="I10" t="b">
        <v>1</v>
      </c>
      <c r="J10" t="b">
        <v>1</v>
      </c>
      <c r="K10" t="b">
        <v>0</v>
      </c>
      <c r="L10">
        <v>0.02</v>
      </c>
      <c r="M10">
        <v>0</v>
      </c>
      <c r="P10" t="s">
        <v>338</v>
      </c>
      <c r="Q10" t="s">
        <v>35</v>
      </c>
      <c r="R10">
        <v>20</v>
      </c>
      <c r="S10">
        <v>2.75E-2</v>
      </c>
      <c r="T10">
        <v>5</v>
      </c>
      <c r="U10">
        <v>999</v>
      </c>
      <c r="V10">
        <v>0</v>
      </c>
      <c r="W10" t="s">
        <v>339</v>
      </c>
      <c r="X10" t="b">
        <v>0</v>
      </c>
      <c r="Y10" t="s">
        <v>119</v>
      </c>
      <c r="Z10" t="s">
        <v>20</v>
      </c>
      <c r="AA10">
        <v>7.0000000000000007E-2</v>
      </c>
      <c r="AB10">
        <v>7.7200000000000005E-2</v>
      </c>
      <c r="AC10" s="3">
        <v>0.12</v>
      </c>
      <c r="AD10" s="5">
        <v>2.5000000000000001E-2</v>
      </c>
      <c r="AE10" s="38">
        <v>123</v>
      </c>
      <c r="AF10" t="s">
        <v>130</v>
      </c>
      <c r="AG10" t="s">
        <v>131</v>
      </c>
      <c r="AH10" s="23"/>
      <c r="AI10" s="23"/>
      <c r="AJ10" s="44">
        <v>81825573157</v>
      </c>
      <c r="AK10" s="44">
        <v>81825573157</v>
      </c>
      <c r="AL10" s="43">
        <v>0.1</v>
      </c>
      <c r="AM10" t="b">
        <v>1</v>
      </c>
      <c r="AN10" t="b">
        <v>1</v>
      </c>
      <c r="AO10" t="b">
        <v>0</v>
      </c>
      <c r="AP10">
        <v>0</v>
      </c>
      <c r="AQ10" t="s">
        <v>3</v>
      </c>
      <c r="AR10" t="b">
        <v>1</v>
      </c>
      <c r="AS10" s="22" t="b">
        <v>1</v>
      </c>
    </row>
    <row r="11" spans="1:45">
      <c r="A11" t="s">
        <v>327</v>
      </c>
      <c r="B11" t="s">
        <v>196</v>
      </c>
      <c r="C11" t="b">
        <v>0</v>
      </c>
      <c r="D11" t="b">
        <v>0</v>
      </c>
      <c r="E11" t="s">
        <v>309</v>
      </c>
      <c r="F11" t="b">
        <v>0</v>
      </c>
      <c r="G11" t="s">
        <v>325</v>
      </c>
      <c r="H11" t="b">
        <v>1</v>
      </c>
      <c r="I11" t="b">
        <v>0</v>
      </c>
      <c r="J11" t="b">
        <v>1</v>
      </c>
      <c r="K11" t="b">
        <v>0</v>
      </c>
      <c r="L11">
        <v>0.02</v>
      </c>
      <c r="M11">
        <v>0</v>
      </c>
      <c r="P11" t="s">
        <v>338</v>
      </c>
      <c r="Q11" t="s">
        <v>35</v>
      </c>
      <c r="R11">
        <v>20</v>
      </c>
      <c r="S11">
        <v>2.75E-2</v>
      </c>
      <c r="T11">
        <v>5</v>
      </c>
      <c r="U11">
        <v>999</v>
      </c>
      <c r="V11">
        <v>0</v>
      </c>
      <c r="W11" t="s">
        <v>339</v>
      </c>
      <c r="X11" t="b">
        <v>0</v>
      </c>
      <c r="Y11" t="s">
        <v>119</v>
      </c>
      <c r="Z11" t="s">
        <v>20</v>
      </c>
      <c r="AA11">
        <v>7.0000000000000007E-2</v>
      </c>
      <c r="AB11">
        <v>7.7200000000000005E-2</v>
      </c>
      <c r="AC11" s="3">
        <v>0.12</v>
      </c>
      <c r="AD11" s="5">
        <v>2.5000000000000001E-2</v>
      </c>
      <c r="AE11" s="38">
        <v>123</v>
      </c>
      <c r="AF11" t="s">
        <v>130</v>
      </c>
      <c r="AG11" t="s">
        <v>131</v>
      </c>
      <c r="AH11" s="23"/>
      <c r="AI11" s="23"/>
      <c r="AJ11" s="44">
        <v>81825573157</v>
      </c>
      <c r="AK11" s="44">
        <v>81825573157</v>
      </c>
      <c r="AL11" s="43">
        <v>0.1</v>
      </c>
      <c r="AM11" t="b">
        <v>1</v>
      </c>
      <c r="AN11" t="b">
        <v>1</v>
      </c>
      <c r="AO11" t="b">
        <v>0</v>
      </c>
      <c r="AP11">
        <v>0</v>
      </c>
      <c r="AQ11" t="s">
        <v>3</v>
      </c>
      <c r="AR11" t="b">
        <v>1</v>
      </c>
      <c r="AS11" s="22" t="b">
        <v>1</v>
      </c>
    </row>
    <row r="13" spans="1:45">
      <c r="A13" t="s">
        <v>328</v>
      </c>
      <c r="B13" t="s">
        <v>136</v>
      </c>
      <c r="C13" t="b">
        <v>0</v>
      </c>
      <c r="D13" t="b">
        <v>0</v>
      </c>
      <c r="E13" t="s">
        <v>310</v>
      </c>
      <c r="F13" t="b">
        <v>0</v>
      </c>
      <c r="G13" t="s">
        <v>325</v>
      </c>
      <c r="H13" t="b">
        <v>1</v>
      </c>
      <c r="I13" t="b">
        <v>1</v>
      </c>
      <c r="J13" t="b">
        <v>1</v>
      </c>
      <c r="K13" t="b">
        <v>1</v>
      </c>
      <c r="L13">
        <v>0.02</v>
      </c>
      <c r="M13">
        <v>0</v>
      </c>
      <c r="P13" t="s">
        <v>338</v>
      </c>
      <c r="Q13" t="s">
        <v>35</v>
      </c>
      <c r="R13">
        <v>20</v>
      </c>
      <c r="S13">
        <v>2.75E-2</v>
      </c>
      <c r="T13">
        <v>5</v>
      </c>
      <c r="U13">
        <v>999</v>
      </c>
      <c r="V13">
        <v>0</v>
      </c>
      <c r="W13" t="s">
        <v>339</v>
      </c>
      <c r="X13" t="b">
        <v>0</v>
      </c>
      <c r="Y13" t="s">
        <v>119</v>
      </c>
      <c r="Z13" t="s">
        <v>20</v>
      </c>
      <c r="AA13">
        <v>7.0000000000000007E-2</v>
      </c>
      <c r="AB13">
        <v>7.7200000000000005E-2</v>
      </c>
      <c r="AC13" s="3">
        <v>0.12</v>
      </c>
      <c r="AD13" s="5">
        <v>2.5000000000000001E-2</v>
      </c>
      <c r="AE13" s="38">
        <v>123</v>
      </c>
      <c r="AF13" t="s">
        <v>31</v>
      </c>
      <c r="AG13" t="s">
        <v>31</v>
      </c>
      <c r="AH13" s="23">
        <v>0.6976</v>
      </c>
      <c r="AI13" s="23">
        <v>0.6976</v>
      </c>
      <c r="AL13" s="43">
        <v>0.1</v>
      </c>
      <c r="AM13" t="b">
        <v>1</v>
      </c>
      <c r="AN13" t="b">
        <v>1</v>
      </c>
      <c r="AO13" t="b">
        <v>0</v>
      </c>
      <c r="AP13">
        <v>0</v>
      </c>
      <c r="AQ13" t="s">
        <v>3</v>
      </c>
      <c r="AR13" t="b">
        <v>1</v>
      </c>
      <c r="AS13" s="22" t="b">
        <v>1</v>
      </c>
    </row>
    <row r="14" spans="1:45">
      <c r="A14" t="s">
        <v>329</v>
      </c>
      <c r="B14" t="s">
        <v>168</v>
      </c>
      <c r="C14" t="b">
        <v>0</v>
      </c>
      <c r="D14" t="b">
        <v>0</v>
      </c>
      <c r="E14" t="s">
        <v>310</v>
      </c>
      <c r="F14" t="b">
        <v>0</v>
      </c>
      <c r="G14" t="s">
        <v>325</v>
      </c>
      <c r="H14" t="b">
        <v>1</v>
      </c>
      <c r="I14" t="b">
        <v>0</v>
      </c>
      <c r="J14" t="b">
        <v>1</v>
      </c>
      <c r="K14" t="b">
        <v>1</v>
      </c>
      <c r="L14">
        <v>0.02</v>
      </c>
      <c r="M14">
        <v>0</v>
      </c>
      <c r="P14" t="s">
        <v>338</v>
      </c>
      <c r="Q14" t="s">
        <v>35</v>
      </c>
      <c r="R14">
        <v>20</v>
      </c>
      <c r="S14">
        <v>2.75E-2</v>
      </c>
      <c r="T14">
        <v>5</v>
      </c>
      <c r="U14">
        <v>999</v>
      </c>
      <c r="V14">
        <v>0</v>
      </c>
      <c r="W14" t="s">
        <v>339</v>
      </c>
      <c r="X14" t="b">
        <v>0</v>
      </c>
      <c r="Y14" t="s">
        <v>119</v>
      </c>
      <c r="Z14" t="s">
        <v>20</v>
      </c>
      <c r="AA14">
        <v>7.0000000000000007E-2</v>
      </c>
      <c r="AB14">
        <v>7.7200000000000005E-2</v>
      </c>
      <c r="AC14" s="3">
        <v>0.12</v>
      </c>
      <c r="AD14" s="5">
        <v>2.5000000000000001E-2</v>
      </c>
      <c r="AE14" s="38">
        <v>123</v>
      </c>
      <c r="AF14" t="s">
        <v>31</v>
      </c>
      <c r="AG14" t="s">
        <v>31</v>
      </c>
      <c r="AH14" s="23">
        <v>0.6976</v>
      </c>
      <c r="AI14" s="23">
        <v>0.6976</v>
      </c>
      <c r="AL14" s="43">
        <v>0.1</v>
      </c>
      <c r="AM14" t="b">
        <v>1</v>
      </c>
      <c r="AN14" t="b">
        <v>1</v>
      </c>
      <c r="AO14" t="b">
        <v>0</v>
      </c>
      <c r="AP14">
        <v>0</v>
      </c>
      <c r="AQ14" t="s">
        <v>3</v>
      </c>
      <c r="AR14" t="b">
        <v>1</v>
      </c>
      <c r="AS14" s="22" t="b">
        <v>1</v>
      </c>
    </row>
    <row r="16" spans="1:45">
      <c r="A16" t="s">
        <v>330</v>
      </c>
      <c r="B16" t="s">
        <v>145</v>
      </c>
      <c r="C16" t="b">
        <v>0</v>
      </c>
      <c r="D16" t="b">
        <v>0</v>
      </c>
      <c r="E16" t="s">
        <v>312</v>
      </c>
      <c r="F16" t="b">
        <v>0</v>
      </c>
      <c r="G16" t="s">
        <v>325</v>
      </c>
      <c r="H16" t="b">
        <v>1</v>
      </c>
      <c r="I16" t="b">
        <v>1</v>
      </c>
      <c r="J16" t="b">
        <v>1</v>
      </c>
      <c r="K16" t="b">
        <v>1</v>
      </c>
      <c r="L16">
        <v>0.02</v>
      </c>
      <c r="M16">
        <v>0</v>
      </c>
      <c r="P16" t="s">
        <v>338</v>
      </c>
      <c r="Q16" t="s">
        <v>35</v>
      </c>
      <c r="R16">
        <v>20</v>
      </c>
      <c r="S16">
        <v>2.75E-2</v>
      </c>
      <c r="T16">
        <v>5</v>
      </c>
      <c r="U16">
        <v>999</v>
      </c>
      <c r="V16">
        <v>0</v>
      </c>
      <c r="W16" t="s">
        <v>339</v>
      </c>
      <c r="X16" t="b">
        <v>0</v>
      </c>
      <c r="Y16" t="s">
        <v>119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38">
        <v>123</v>
      </c>
      <c r="AF16" t="s">
        <v>31</v>
      </c>
      <c r="AG16" t="s">
        <v>31</v>
      </c>
      <c r="AH16" s="23">
        <v>0.6976</v>
      </c>
      <c r="AI16" s="23">
        <v>0.6976</v>
      </c>
      <c r="AL16" s="43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17" t="s">
        <v>331</v>
      </c>
      <c r="B17" t="s">
        <v>146</v>
      </c>
      <c r="C17" t="b">
        <v>0</v>
      </c>
      <c r="D17" t="b">
        <v>0</v>
      </c>
      <c r="E17" t="s">
        <v>312</v>
      </c>
      <c r="F17" t="b">
        <v>0</v>
      </c>
      <c r="G17" t="s">
        <v>325</v>
      </c>
      <c r="H17" t="b">
        <v>1</v>
      </c>
      <c r="I17" t="b">
        <v>0</v>
      </c>
      <c r="J17" t="b">
        <v>1</v>
      </c>
      <c r="K17" t="b">
        <v>1</v>
      </c>
      <c r="L17">
        <v>0.02</v>
      </c>
      <c r="M17">
        <v>0</v>
      </c>
      <c r="P17" t="s">
        <v>338</v>
      </c>
      <c r="Q17" t="s">
        <v>35</v>
      </c>
      <c r="R17">
        <v>20</v>
      </c>
      <c r="S17">
        <v>2.75E-2</v>
      </c>
      <c r="T17">
        <v>5</v>
      </c>
      <c r="U17">
        <v>999</v>
      </c>
      <c r="V17">
        <v>0</v>
      </c>
      <c r="W17" t="s">
        <v>339</v>
      </c>
      <c r="X17" t="b">
        <v>0</v>
      </c>
      <c r="Y17" t="s">
        <v>119</v>
      </c>
      <c r="Z17" t="s">
        <v>20</v>
      </c>
      <c r="AA17">
        <v>7.0000000000000007E-2</v>
      </c>
      <c r="AB17">
        <v>7.7200000000000005E-2</v>
      </c>
      <c r="AC17" s="3">
        <v>0.12</v>
      </c>
      <c r="AD17" s="5">
        <v>2.5000000000000001E-2</v>
      </c>
      <c r="AE17" s="38">
        <v>123</v>
      </c>
      <c r="AF17" t="s">
        <v>31</v>
      </c>
      <c r="AG17" t="s">
        <v>31</v>
      </c>
      <c r="AH17" s="23">
        <v>0.6976</v>
      </c>
      <c r="AI17" s="23">
        <v>0.6976</v>
      </c>
      <c r="AL17" s="43">
        <v>0.1</v>
      </c>
      <c r="AM17" t="b">
        <v>1</v>
      </c>
      <c r="AN17" t="b">
        <v>1</v>
      </c>
      <c r="AO17" t="b">
        <v>0</v>
      </c>
      <c r="AP17">
        <v>0</v>
      </c>
      <c r="AQ17" t="s">
        <v>3</v>
      </c>
      <c r="AR17" t="b">
        <v>1</v>
      </c>
      <c r="AS17" s="22" t="b">
        <v>1</v>
      </c>
    </row>
    <row r="18" spans="1:45">
      <c r="AC18" s="3"/>
      <c r="AD18" s="5"/>
      <c r="AE18" s="38"/>
      <c r="AH18" s="23"/>
      <c r="AI18" s="23"/>
      <c r="AL18" s="43"/>
      <c r="AS18" s="22"/>
    </row>
    <row r="19" spans="1:45">
      <c r="B19" s="56" t="s">
        <v>233</v>
      </c>
    </row>
    <row r="20" spans="1:45">
      <c r="A20" t="s">
        <v>332</v>
      </c>
      <c r="B20" t="s">
        <v>138</v>
      </c>
      <c r="C20" t="b">
        <v>0</v>
      </c>
      <c r="D20" t="b">
        <v>0</v>
      </c>
      <c r="E20" t="s">
        <v>308</v>
      </c>
      <c r="F20" t="b">
        <v>0</v>
      </c>
      <c r="G20" t="s">
        <v>325</v>
      </c>
      <c r="H20" t="b">
        <v>1</v>
      </c>
      <c r="I20" t="b">
        <v>1</v>
      </c>
      <c r="J20" t="b">
        <v>1</v>
      </c>
      <c r="K20" t="b">
        <v>0</v>
      </c>
      <c r="L20">
        <v>0.02</v>
      </c>
      <c r="M20">
        <v>0</v>
      </c>
      <c r="P20" t="s">
        <v>338</v>
      </c>
      <c r="Q20" t="s">
        <v>35</v>
      </c>
      <c r="R20">
        <v>20</v>
      </c>
      <c r="S20">
        <v>2.75E-2</v>
      </c>
      <c r="T20">
        <v>5</v>
      </c>
      <c r="U20">
        <v>999</v>
      </c>
      <c r="V20">
        <v>0</v>
      </c>
      <c r="W20" t="s">
        <v>339</v>
      </c>
      <c r="X20" t="b">
        <v>0</v>
      </c>
      <c r="Y20" t="s">
        <v>119</v>
      </c>
      <c r="Z20" t="s">
        <v>20</v>
      </c>
      <c r="AA20">
        <v>7.0000000000000007E-2</v>
      </c>
      <c r="AB20">
        <v>7.7200000000000005E-2</v>
      </c>
      <c r="AC20" s="3">
        <v>0.12</v>
      </c>
      <c r="AD20" s="5">
        <v>2.5000000000000001E-2</v>
      </c>
      <c r="AE20" s="38">
        <v>123</v>
      </c>
      <c r="AF20" t="s">
        <v>130</v>
      </c>
      <c r="AG20" t="s">
        <v>131</v>
      </c>
      <c r="AH20" s="23"/>
      <c r="AI20" s="23"/>
      <c r="AJ20" s="44">
        <v>81825573157</v>
      </c>
      <c r="AK20" s="44">
        <v>81825573157</v>
      </c>
      <c r="AL20" s="43">
        <v>0.1</v>
      </c>
      <c r="AM20" t="b">
        <v>1</v>
      </c>
      <c r="AN20" t="b">
        <v>1</v>
      </c>
      <c r="AO20" t="b">
        <v>0</v>
      </c>
      <c r="AP20">
        <v>0</v>
      </c>
      <c r="AQ20" t="s">
        <v>3</v>
      </c>
      <c r="AR20" t="b">
        <v>1</v>
      </c>
      <c r="AS20" s="22" t="b">
        <v>1</v>
      </c>
    </row>
    <row r="21" spans="1:45">
      <c r="A21" t="s">
        <v>333</v>
      </c>
      <c r="B21" t="s">
        <v>196</v>
      </c>
      <c r="C21" t="b">
        <v>0</v>
      </c>
      <c r="D21" t="b">
        <v>0</v>
      </c>
      <c r="E21" t="s">
        <v>308</v>
      </c>
      <c r="F21" t="b">
        <v>0</v>
      </c>
      <c r="G21" t="s">
        <v>325</v>
      </c>
      <c r="H21" t="b">
        <v>1</v>
      </c>
      <c r="I21" t="b">
        <v>0</v>
      </c>
      <c r="J21" t="b">
        <v>1</v>
      </c>
      <c r="K21" t="b">
        <v>0</v>
      </c>
      <c r="L21">
        <v>0.02</v>
      </c>
      <c r="M21">
        <v>0</v>
      </c>
      <c r="P21" t="s">
        <v>338</v>
      </c>
      <c r="Q21" t="s">
        <v>35</v>
      </c>
      <c r="R21">
        <v>20</v>
      </c>
      <c r="S21">
        <v>2.75E-2</v>
      </c>
      <c r="T21">
        <v>5</v>
      </c>
      <c r="U21">
        <v>999</v>
      </c>
      <c r="V21">
        <v>0</v>
      </c>
      <c r="W21" t="s">
        <v>339</v>
      </c>
      <c r="X21" t="b">
        <v>0</v>
      </c>
      <c r="Y21" t="s">
        <v>119</v>
      </c>
      <c r="Z21" t="s">
        <v>20</v>
      </c>
      <c r="AA21">
        <v>7.0000000000000007E-2</v>
      </c>
      <c r="AB21">
        <v>7.7200000000000005E-2</v>
      </c>
      <c r="AC21" s="3">
        <v>0.12</v>
      </c>
      <c r="AD21" s="5">
        <v>2.5000000000000001E-2</v>
      </c>
      <c r="AE21" s="38">
        <v>123</v>
      </c>
      <c r="AF21" t="s">
        <v>130</v>
      </c>
      <c r="AG21" t="s">
        <v>131</v>
      </c>
      <c r="AH21" s="23"/>
      <c r="AI21" s="23"/>
      <c r="AJ21" s="44">
        <v>81825573157</v>
      </c>
      <c r="AK21" s="44">
        <v>81825573157</v>
      </c>
      <c r="AL21" s="43">
        <v>0.1</v>
      </c>
      <c r="AM21" t="b">
        <v>1</v>
      </c>
      <c r="AN21" t="b">
        <v>1</v>
      </c>
      <c r="AO21" t="b">
        <v>0</v>
      </c>
      <c r="AP21">
        <v>0</v>
      </c>
      <c r="AQ21" t="s">
        <v>3</v>
      </c>
      <c r="AR21" t="b">
        <v>1</v>
      </c>
      <c r="AS21" s="22" t="b">
        <v>1</v>
      </c>
    </row>
    <row r="23" spans="1:45">
      <c r="A23" t="s">
        <v>334</v>
      </c>
      <c r="B23" t="s">
        <v>136</v>
      </c>
      <c r="C23" t="b">
        <v>0</v>
      </c>
      <c r="D23" t="b">
        <v>0</v>
      </c>
      <c r="E23" t="s">
        <v>313</v>
      </c>
      <c r="F23" t="b">
        <v>0</v>
      </c>
      <c r="G23" t="s">
        <v>325</v>
      </c>
      <c r="H23" t="b">
        <v>1</v>
      </c>
      <c r="I23" t="b">
        <v>1</v>
      </c>
      <c r="J23" t="b">
        <v>1</v>
      </c>
      <c r="K23" t="b">
        <v>1</v>
      </c>
      <c r="L23">
        <v>0.02</v>
      </c>
      <c r="M23">
        <v>0.01</v>
      </c>
      <c r="P23" t="s">
        <v>338</v>
      </c>
      <c r="Q23" t="s">
        <v>35</v>
      </c>
      <c r="R23">
        <v>20</v>
      </c>
      <c r="S23">
        <v>2.75E-2</v>
      </c>
      <c r="T23">
        <v>5</v>
      </c>
      <c r="U23">
        <v>999</v>
      </c>
      <c r="V23">
        <v>0</v>
      </c>
      <c r="W23" t="s">
        <v>339</v>
      </c>
      <c r="X23" t="b">
        <v>0</v>
      </c>
      <c r="Y23" t="s">
        <v>119</v>
      </c>
      <c r="Z23" t="s">
        <v>20</v>
      </c>
      <c r="AA23">
        <v>7.0000000000000007E-2</v>
      </c>
      <c r="AB23">
        <v>7.7200000000000005E-2</v>
      </c>
      <c r="AC23" s="3">
        <v>0.12</v>
      </c>
      <c r="AD23" s="5">
        <v>2.5000000000000001E-2</v>
      </c>
      <c r="AE23" s="38">
        <v>123</v>
      </c>
      <c r="AF23" t="s">
        <v>31</v>
      </c>
      <c r="AG23" t="s">
        <v>31</v>
      </c>
      <c r="AH23" s="23">
        <v>0.6976</v>
      </c>
      <c r="AI23" s="23">
        <v>0.6976</v>
      </c>
      <c r="AL23" s="43">
        <v>0.1</v>
      </c>
      <c r="AM23" t="b">
        <v>1</v>
      </c>
      <c r="AN23" t="b">
        <v>1</v>
      </c>
      <c r="AO23" t="b">
        <v>0</v>
      </c>
      <c r="AP23">
        <v>0</v>
      </c>
      <c r="AQ23" t="s">
        <v>3</v>
      </c>
      <c r="AR23" t="b">
        <v>1</v>
      </c>
      <c r="AS23" s="22" t="b">
        <v>1</v>
      </c>
    </row>
    <row r="24" spans="1:45">
      <c r="A24" t="s">
        <v>335</v>
      </c>
      <c r="B24" t="s">
        <v>168</v>
      </c>
      <c r="C24" t="b">
        <v>0</v>
      </c>
      <c r="D24" t="b">
        <v>0</v>
      </c>
      <c r="E24" t="s">
        <v>313</v>
      </c>
      <c r="F24" t="b">
        <v>0</v>
      </c>
      <c r="G24" t="s">
        <v>325</v>
      </c>
      <c r="H24" t="b">
        <v>1</v>
      </c>
      <c r="I24" t="b">
        <v>0</v>
      </c>
      <c r="J24" t="b">
        <v>1</v>
      </c>
      <c r="K24" t="b">
        <v>1</v>
      </c>
      <c r="L24">
        <v>0.02</v>
      </c>
      <c r="M24">
        <v>0.01</v>
      </c>
      <c r="P24" t="s">
        <v>338</v>
      </c>
      <c r="Q24" t="s">
        <v>35</v>
      </c>
      <c r="R24">
        <v>20</v>
      </c>
      <c r="S24">
        <v>2.75E-2</v>
      </c>
      <c r="T24">
        <v>5</v>
      </c>
      <c r="U24">
        <v>999</v>
      </c>
      <c r="V24">
        <v>0</v>
      </c>
      <c r="W24" t="s">
        <v>339</v>
      </c>
      <c r="X24" t="b">
        <v>0</v>
      </c>
      <c r="Y24" t="s">
        <v>119</v>
      </c>
      <c r="Z24" t="s">
        <v>20</v>
      </c>
      <c r="AA24">
        <v>7.0000000000000007E-2</v>
      </c>
      <c r="AB24">
        <v>7.7200000000000005E-2</v>
      </c>
      <c r="AC24" s="3">
        <v>0.12</v>
      </c>
      <c r="AD24" s="5">
        <v>2.5000000000000001E-2</v>
      </c>
      <c r="AE24" s="38">
        <v>123</v>
      </c>
      <c r="AF24" t="s">
        <v>31</v>
      </c>
      <c r="AG24" t="s">
        <v>31</v>
      </c>
      <c r="AH24" s="23">
        <v>0.6976</v>
      </c>
      <c r="AI24" s="23">
        <v>0.6976</v>
      </c>
      <c r="AL24" s="43">
        <v>0.1</v>
      </c>
      <c r="AM24" t="b">
        <v>1</v>
      </c>
      <c r="AN24" t="b">
        <v>1</v>
      </c>
      <c r="AO24" t="b">
        <v>0</v>
      </c>
      <c r="AP24">
        <v>0</v>
      </c>
      <c r="AQ24" t="s">
        <v>3</v>
      </c>
      <c r="AR24" t="b">
        <v>1</v>
      </c>
      <c r="AS24" s="22" t="b">
        <v>1</v>
      </c>
    </row>
    <row r="26" spans="1:45">
      <c r="A26" t="s">
        <v>336</v>
      </c>
      <c r="B26" t="s">
        <v>145</v>
      </c>
      <c r="C26" t="b">
        <v>0</v>
      </c>
      <c r="D26" t="b">
        <v>0</v>
      </c>
      <c r="E26" t="s">
        <v>314</v>
      </c>
      <c r="F26" t="b">
        <v>0</v>
      </c>
      <c r="G26" t="s">
        <v>325</v>
      </c>
      <c r="H26" t="b">
        <v>1</v>
      </c>
      <c r="I26" t="b">
        <v>1</v>
      </c>
      <c r="J26" t="b">
        <v>1</v>
      </c>
      <c r="K26" t="b">
        <v>1</v>
      </c>
      <c r="L26">
        <v>0.02</v>
      </c>
      <c r="M26">
        <v>0.01</v>
      </c>
      <c r="P26" t="s">
        <v>338</v>
      </c>
      <c r="Q26" t="s">
        <v>35</v>
      </c>
      <c r="R26">
        <v>20</v>
      </c>
      <c r="S26">
        <v>2.75E-2</v>
      </c>
      <c r="T26">
        <v>5</v>
      </c>
      <c r="U26">
        <v>999</v>
      </c>
      <c r="V26">
        <v>0</v>
      </c>
      <c r="W26" t="s">
        <v>339</v>
      </c>
      <c r="X26" t="b">
        <v>0</v>
      </c>
      <c r="Y26" t="s">
        <v>119</v>
      </c>
      <c r="Z26" t="s">
        <v>20</v>
      </c>
      <c r="AA26">
        <v>7.0000000000000007E-2</v>
      </c>
      <c r="AB26">
        <v>7.7200000000000005E-2</v>
      </c>
      <c r="AC26" s="3">
        <v>0.12</v>
      </c>
      <c r="AD26" s="5">
        <v>2.5000000000000001E-2</v>
      </c>
      <c r="AE26" s="38">
        <v>123</v>
      </c>
      <c r="AF26" t="s">
        <v>31</v>
      </c>
      <c r="AG26" t="s">
        <v>31</v>
      </c>
      <c r="AH26" s="23">
        <v>0.6976</v>
      </c>
      <c r="AI26" s="23">
        <v>0.6976</v>
      </c>
      <c r="AL26" s="43">
        <v>0.1</v>
      </c>
      <c r="AM26" t="b">
        <v>1</v>
      </c>
      <c r="AN26" t="b">
        <v>1</v>
      </c>
      <c r="AO26" t="b">
        <v>0</v>
      </c>
      <c r="AP26">
        <v>0</v>
      </c>
      <c r="AQ26" t="s">
        <v>3</v>
      </c>
      <c r="AR26" t="b">
        <v>1</v>
      </c>
      <c r="AS26" s="22" t="b">
        <v>1</v>
      </c>
    </row>
    <row r="27" spans="1:45">
      <c r="A27" t="s">
        <v>337</v>
      </c>
      <c r="B27" t="s">
        <v>146</v>
      </c>
      <c r="C27" t="b">
        <v>0</v>
      </c>
      <c r="D27" t="b">
        <v>0</v>
      </c>
      <c r="E27" t="s">
        <v>314</v>
      </c>
      <c r="F27" t="b">
        <v>0</v>
      </c>
      <c r="G27" t="s">
        <v>325</v>
      </c>
      <c r="H27" t="b">
        <v>1</v>
      </c>
      <c r="I27" t="b">
        <v>0</v>
      </c>
      <c r="J27" t="b">
        <v>1</v>
      </c>
      <c r="K27" t="b">
        <v>1</v>
      </c>
      <c r="L27">
        <v>0.02</v>
      </c>
      <c r="M27">
        <v>0.01</v>
      </c>
      <c r="P27" t="s">
        <v>338</v>
      </c>
      <c r="Q27" t="s">
        <v>35</v>
      </c>
      <c r="R27">
        <v>20</v>
      </c>
      <c r="S27">
        <v>2.75E-2</v>
      </c>
      <c r="T27">
        <v>5</v>
      </c>
      <c r="U27">
        <v>999</v>
      </c>
      <c r="V27">
        <v>0</v>
      </c>
      <c r="W27" t="s">
        <v>339</v>
      </c>
      <c r="X27" t="b">
        <v>0</v>
      </c>
      <c r="Y27" t="s">
        <v>119</v>
      </c>
      <c r="Z27" t="s">
        <v>20</v>
      </c>
      <c r="AA27">
        <v>7.0000000000000007E-2</v>
      </c>
      <c r="AB27">
        <v>7.7200000000000005E-2</v>
      </c>
      <c r="AC27" s="3">
        <v>0.12</v>
      </c>
      <c r="AD27" s="5">
        <v>2.5000000000000001E-2</v>
      </c>
      <c r="AE27" s="38">
        <v>123</v>
      </c>
      <c r="AF27" t="s">
        <v>31</v>
      </c>
      <c r="AG27" t="s">
        <v>31</v>
      </c>
      <c r="AH27" s="23">
        <v>0.6976</v>
      </c>
      <c r="AI27" s="23">
        <v>0.6976</v>
      </c>
      <c r="AL27" s="43">
        <v>0.1</v>
      </c>
      <c r="AM27" t="b">
        <v>1</v>
      </c>
      <c r="AN27" t="b">
        <v>1</v>
      </c>
      <c r="AO27" t="b">
        <v>0</v>
      </c>
      <c r="AP27">
        <v>0</v>
      </c>
      <c r="AQ27" t="s">
        <v>3</v>
      </c>
      <c r="AR27" t="b">
        <v>1</v>
      </c>
      <c r="AS27" s="22" t="b">
        <v>1</v>
      </c>
    </row>
    <row r="31" spans="1:45">
      <c r="B31" s="56" t="s">
        <v>236</v>
      </c>
    </row>
    <row r="32" spans="1:45">
      <c r="A32" t="s">
        <v>340</v>
      </c>
      <c r="B32" t="s">
        <v>235</v>
      </c>
      <c r="C32" t="b">
        <v>0</v>
      </c>
      <c r="D32" t="b">
        <v>0</v>
      </c>
      <c r="E32" t="s">
        <v>353</v>
      </c>
      <c r="F32" t="b">
        <v>0</v>
      </c>
      <c r="G32" t="s">
        <v>340</v>
      </c>
      <c r="H32" t="b">
        <v>0</v>
      </c>
      <c r="I32" t="b">
        <v>0</v>
      </c>
      <c r="J32" t="b">
        <v>0</v>
      </c>
      <c r="K32" t="b">
        <v>0</v>
      </c>
      <c r="L32">
        <v>0.02</v>
      </c>
      <c r="M32">
        <v>0</v>
      </c>
      <c r="P32" t="s">
        <v>338</v>
      </c>
      <c r="Q32" t="s">
        <v>35</v>
      </c>
      <c r="R32">
        <v>20</v>
      </c>
      <c r="S32">
        <v>2.75E-2</v>
      </c>
      <c r="T32">
        <v>5</v>
      </c>
      <c r="U32">
        <v>999</v>
      </c>
      <c r="V32">
        <v>0</v>
      </c>
      <c r="W32" t="s">
        <v>339</v>
      </c>
      <c r="X32" t="b">
        <v>0</v>
      </c>
      <c r="Y32" t="s">
        <v>119</v>
      </c>
      <c r="Z32" t="s">
        <v>20</v>
      </c>
      <c r="AA32">
        <v>7.0000000000000007E-2</v>
      </c>
      <c r="AB32">
        <v>7.7200000000000005E-2</v>
      </c>
      <c r="AC32" s="3">
        <v>0.12</v>
      </c>
      <c r="AD32" s="5">
        <v>2.5000000000000001E-2</v>
      </c>
      <c r="AE32" s="38">
        <v>123</v>
      </c>
      <c r="AF32" t="s">
        <v>31</v>
      </c>
      <c r="AG32" t="s">
        <v>31</v>
      </c>
      <c r="AH32" s="23">
        <v>0.69179999999999997</v>
      </c>
      <c r="AI32" s="23">
        <v>0.69179999999999997</v>
      </c>
      <c r="AL32" s="43">
        <v>0.1</v>
      </c>
      <c r="AM32" t="b">
        <v>1</v>
      </c>
      <c r="AN32" t="b">
        <v>1</v>
      </c>
      <c r="AO32" t="b">
        <v>0</v>
      </c>
      <c r="AP32">
        <v>0</v>
      </c>
      <c r="AQ32" t="s">
        <v>3</v>
      </c>
      <c r="AR32" t="b">
        <v>1</v>
      </c>
      <c r="AS32" s="22" t="b">
        <v>1</v>
      </c>
    </row>
    <row r="33" spans="1:45">
      <c r="AC33" s="3"/>
      <c r="AD33" s="5"/>
      <c r="AE33" s="38"/>
      <c r="AH33" s="23"/>
      <c r="AI33" s="23"/>
      <c r="AL33" s="43"/>
      <c r="AS33" s="22"/>
    </row>
    <row r="34" spans="1:45">
      <c r="B34" s="56" t="s">
        <v>238</v>
      </c>
      <c r="AC34" s="3"/>
      <c r="AD34" s="5"/>
      <c r="AE34" s="38"/>
      <c r="AH34" s="23"/>
      <c r="AI34" s="23"/>
      <c r="AL34" s="43"/>
      <c r="AS34" s="22"/>
    </row>
    <row r="35" spans="1:45">
      <c r="A35" t="s">
        <v>341</v>
      </c>
      <c r="B35" t="s">
        <v>138</v>
      </c>
      <c r="C35" t="b">
        <v>0</v>
      </c>
      <c r="D35" t="b">
        <v>0</v>
      </c>
      <c r="E35" t="s">
        <v>357</v>
      </c>
      <c r="F35" t="b">
        <v>0</v>
      </c>
      <c r="G35" t="s">
        <v>340</v>
      </c>
      <c r="H35" t="b">
        <v>1</v>
      </c>
      <c r="I35" t="b">
        <v>1</v>
      </c>
      <c r="J35" t="b">
        <v>1</v>
      </c>
      <c r="K35" t="b">
        <v>0</v>
      </c>
      <c r="L35">
        <v>0.02</v>
      </c>
      <c r="M35">
        <v>0</v>
      </c>
      <c r="P35" t="s">
        <v>338</v>
      </c>
      <c r="Q35" t="s">
        <v>35</v>
      </c>
      <c r="R35">
        <v>20</v>
      </c>
      <c r="S35">
        <v>2.75E-2</v>
      </c>
      <c r="T35">
        <v>5</v>
      </c>
      <c r="U35">
        <v>999</v>
      </c>
      <c r="V35">
        <v>0</v>
      </c>
      <c r="W35" t="s">
        <v>339</v>
      </c>
      <c r="X35" t="b">
        <v>0</v>
      </c>
      <c r="Y35" t="s">
        <v>119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38">
        <v>123</v>
      </c>
      <c r="AF35" t="s">
        <v>130</v>
      </c>
      <c r="AG35" t="s">
        <v>131</v>
      </c>
      <c r="AH35" s="23"/>
      <c r="AI35" s="23"/>
      <c r="AJ35" s="44">
        <v>81825573157</v>
      </c>
      <c r="AK35" s="44">
        <v>81825573157</v>
      </c>
      <c r="AL35" s="43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6" spans="1:45">
      <c r="A36" t="s">
        <v>342</v>
      </c>
      <c r="B36" t="s">
        <v>196</v>
      </c>
      <c r="C36" t="b">
        <v>0</v>
      </c>
      <c r="D36" t="b">
        <v>0</v>
      </c>
      <c r="E36" t="s">
        <v>357</v>
      </c>
      <c r="F36" t="b">
        <v>0</v>
      </c>
      <c r="G36" t="s">
        <v>340</v>
      </c>
      <c r="H36" t="b">
        <v>1</v>
      </c>
      <c r="I36" t="b">
        <v>0</v>
      </c>
      <c r="J36" t="b">
        <v>1</v>
      </c>
      <c r="K36" t="b">
        <v>0</v>
      </c>
      <c r="L36">
        <v>0.02</v>
      </c>
      <c r="M36">
        <v>0</v>
      </c>
      <c r="P36" t="s">
        <v>338</v>
      </c>
      <c r="Q36" t="s">
        <v>35</v>
      </c>
      <c r="R36">
        <v>20</v>
      </c>
      <c r="S36">
        <v>2.75E-2</v>
      </c>
      <c r="T36">
        <v>5</v>
      </c>
      <c r="U36">
        <v>999</v>
      </c>
      <c r="V36">
        <v>0</v>
      </c>
      <c r="W36" t="s">
        <v>339</v>
      </c>
      <c r="X36" t="b">
        <v>0</v>
      </c>
      <c r="Y36" t="s">
        <v>119</v>
      </c>
      <c r="Z36" t="s">
        <v>20</v>
      </c>
      <c r="AA36">
        <v>7.0000000000000007E-2</v>
      </c>
      <c r="AB36">
        <v>7.7200000000000005E-2</v>
      </c>
      <c r="AC36" s="3">
        <v>0.12</v>
      </c>
      <c r="AD36" s="5">
        <v>2.5000000000000001E-2</v>
      </c>
      <c r="AE36" s="38">
        <v>123</v>
      </c>
      <c r="AF36" t="s">
        <v>130</v>
      </c>
      <c r="AG36" t="s">
        <v>131</v>
      </c>
      <c r="AH36" s="23"/>
      <c r="AI36" s="23"/>
      <c r="AJ36" s="44">
        <v>81825573157</v>
      </c>
      <c r="AK36" s="44">
        <v>81825573157</v>
      </c>
      <c r="AL36" s="43">
        <v>0.1</v>
      </c>
      <c r="AM36" t="b">
        <v>1</v>
      </c>
      <c r="AN36" t="b">
        <v>1</v>
      </c>
      <c r="AO36" t="b">
        <v>0</v>
      </c>
      <c r="AP36">
        <v>0</v>
      </c>
      <c r="AQ36" t="s">
        <v>3</v>
      </c>
      <c r="AR36" t="b">
        <v>1</v>
      </c>
      <c r="AS36" s="22" t="b">
        <v>1</v>
      </c>
    </row>
    <row r="37" spans="1:45">
      <c r="AH37" s="23"/>
      <c r="AI37" s="23"/>
    </row>
    <row r="38" spans="1:45">
      <c r="A38" t="s">
        <v>343</v>
      </c>
      <c r="B38" t="s">
        <v>136</v>
      </c>
      <c r="C38" t="b">
        <v>0</v>
      </c>
      <c r="D38" t="b">
        <v>0</v>
      </c>
      <c r="E38" t="s">
        <v>359</v>
      </c>
      <c r="F38" t="b">
        <v>0</v>
      </c>
      <c r="G38" t="s">
        <v>340</v>
      </c>
      <c r="H38" t="b">
        <v>1</v>
      </c>
      <c r="I38" t="b">
        <v>1</v>
      </c>
      <c r="J38" t="b">
        <v>1</v>
      </c>
      <c r="K38" t="b">
        <v>1</v>
      </c>
      <c r="L38">
        <v>0.02</v>
      </c>
      <c r="M38">
        <v>0</v>
      </c>
      <c r="P38" t="s">
        <v>338</v>
      </c>
      <c r="Q38" t="s">
        <v>35</v>
      </c>
      <c r="R38">
        <v>20</v>
      </c>
      <c r="S38">
        <v>2.75E-2</v>
      </c>
      <c r="T38">
        <v>5</v>
      </c>
      <c r="U38">
        <v>999</v>
      </c>
      <c r="V38">
        <v>0</v>
      </c>
      <c r="W38" t="s">
        <v>339</v>
      </c>
      <c r="X38" t="b">
        <v>0</v>
      </c>
      <c r="Y38" t="s">
        <v>119</v>
      </c>
      <c r="Z38" t="s">
        <v>20</v>
      </c>
      <c r="AA38">
        <v>7.0000000000000007E-2</v>
      </c>
      <c r="AB38">
        <v>7.7200000000000005E-2</v>
      </c>
      <c r="AC38" s="3">
        <v>0.12</v>
      </c>
      <c r="AD38" s="5">
        <v>2.5000000000000001E-2</v>
      </c>
      <c r="AE38" s="38">
        <v>123</v>
      </c>
      <c r="AF38" t="s">
        <v>31</v>
      </c>
      <c r="AG38" t="s">
        <v>31</v>
      </c>
      <c r="AH38" s="23">
        <v>0.69179999999999997</v>
      </c>
      <c r="AI38" s="23">
        <v>0.69179999999999997</v>
      </c>
      <c r="AL38" s="43">
        <v>0.1</v>
      </c>
      <c r="AM38" t="b">
        <v>1</v>
      </c>
      <c r="AN38" t="b">
        <v>1</v>
      </c>
      <c r="AO38" t="b">
        <v>0</v>
      </c>
      <c r="AP38">
        <v>0</v>
      </c>
      <c r="AQ38" t="s">
        <v>3</v>
      </c>
      <c r="AR38" t="b">
        <v>1</v>
      </c>
      <c r="AS38" s="22" t="b">
        <v>1</v>
      </c>
    </row>
    <row r="39" spans="1:45">
      <c r="A39" t="s">
        <v>344</v>
      </c>
      <c r="B39" t="s">
        <v>168</v>
      </c>
      <c r="C39" t="b">
        <v>0</v>
      </c>
      <c r="D39" t="b">
        <v>0</v>
      </c>
      <c r="E39" t="s">
        <v>359</v>
      </c>
      <c r="F39" t="b">
        <v>0</v>
      </c>
      <c r="G39" t="s">
        <v>340</v>
      </c>
      <c r="H39" t="b">
        <v>1</v>
      </c>
      <c r="I39" t="b">
        <v>0</v>
      </c>
      <c r="J39" t="b">
        <v>1</v>
      </c>
      <c r="K39" t="b">
        <v>1</v>
      </c>
      <c r="L39">
        <v>0.02</v>
      </c>
      <c r="M39">
        <v>0</v>
      </c>
      <c r="P39" t="s">
        <v>338</v>
      </c>
      <c r="Q39" t="s">
        <v>35</v>
      </c>
      <c r="R39">
        <v>20</v>
      </c>
      <c r="S39">
        <v>2.75E-2</v>
      </c>
      <c r="T39">
        <v>5</v>
      </c>
      <c r="U39">
        <v>999</v>
      </c>
      <c r="V39">
        <v>0</v>
      </c>
      <c r="W39" t="s">
        <v>339</v>
      </c>
      <c r="X39" t="b">
        <v>0</v>
      </c>
      <c r="Y39" t="s">
        <v>119</v>
      </c>
      <c r="Z39" t="s">
        <v>20</v>
      </c>
      <c r="AA39">
        <v>7.0000000000000007E-2</v>
      </c>
      <c r="AB39">
        <v>7.7200000000000005E-2</v>
      </c>
      <c r="AC39" s="3">
        <v>0.12</v>
      </c>
      <c r="AD39" s="5">
        <v>2.5000000000000001E-2</v>
      </c>
      <c r="AE39" s="38">
        <v>123</v>
      </c>
      <c r="AF39" t="s">
        <v>31</v>
      </c>
      <c r="AG39" t="s">
        <v>31</v>
      </c>
      <c r="AH39" s="23">
        <v>0.69179999999999997</v>
      </c>
      <c r="AI39" s="23">
        <v>0.69179999999999997</v>
      </c>
      <c r="AL39" s="43">
        <v>0.1</v>
      </c>
      <c r="AM39" t="b">
        <v>1</v>
      </c>
      <c r="AN39" t="b">
        <v>1</v>
      </c>
      <c r="AO39" t="b">
        <v>0</v>
      </c>
      <c r="AP39">
        <v>0</v>
      </c>
      <c r="AQ39" t="s">
        <v>3</v>
      </c>
      <c r="AR39" t="b">
        <v>1</v>
      </c>
      <c r="AS39" s="22" t="b">
        <v>1</v>
      </c>
    </row>
    <row r="41" spans="1:45">
      <c r="A41" t="s">
        <v>345</v>
      </c>
      <c r="B41" t="s">
        <v>145</v>
      </c>
      <c r="C41" t="b">
        <v>0</v>
      </c>
      <c r="D41" t="b">
        <v>0</v>
      </c>
      <c r="E41" t="s">
        <v>363</v>
      </c>
      <c r="F41" t="b">
        <v>0</v>
      </c>
      <c r="G41" t="s">
        <v>340</v>
      </c>
      <c r="H41" t="b">
        <v>1</v>
      </c>
      <c r="I41" t="b">
        <v>1</v>
      </c>
      <c r="J41" t="b">
        <v>1</v>
      </c>
      <c r="K41" t="b">
        <v>1</v>
      </c>
      <c r="L41">
        <v>0.02</v>
      </c>
      <c r="M41">
        <v>0</v>
      </c>
      <c r="P41" t="s">
        <v>338</v>
      </c>
      <c r="Q41" t="s">
        <v>35</v>
      </c>
      <c r="R41">
        <v>20</v>
      </c>
      <c r="S41">
        <v>2.75E-2</v>
      </c>
      <c r="T41">
        <v>5</v>
      </c>
      <c r="U41">
        <v>999</v>
      </c>
      <c r="V41">
        <v>0</v>
      </c>
      <c r="W41" t="s">
        <v>339</v>
      </c>
      <c r="X41" t="b">
        <v>0</v>
      </c>
      <c r="Y41" t="s">
        <v>119</v>
      </c>
      <c r="Z41" t="s">
        <v>20</v>
      </c>
      <c r="AA41">
        <v>7.0000000000000007E-2</v>
      </c>
      <c r="AB41">
        <v>7.7200000000000005E-2</v>
      </c>
      <c r="AC41" s="3">
        <v>0.12</v>
      </c>
      <c r="AD41" s="5">
        <v>2.5000000000000001E-2</v>
      </c>
      <c r="AE41" s="38">
        <v>123</v>
      </c>
      <c r="AF41" t="s">
        <v>31</v>
      </c>
      <c r="AG41" t="s">
        <v>31</v>
      </c>
      <c r="AH41" s="23">
        <v>0.69179999999999997</v>
      </c>
      <c r="AI41" s="23">
        <v>0.69179999999999997</v>
      </c>
      <c r="AL41" s="43">
        <v>0.1</v>
      </c>
      <c r="AM41" t="b">
        <v>1</v>
      </c>
      <c r="AN41" t="b">
        <v>1</v>
      </c>
      <c r="AO41" t="b">
        <v>0</v>
      </c>
      <c r="AP41">
        <v>0</v>
      </c>
      <c r="AQ41" t="s">
        <v>3</v>
      </c>
      <c r="AR41" t="b">
        <v>1</v>
      </c>
      <c r="AS41" s="22" t="b">
        <v>1</v>
      </c>
    </row>
    <row r="42" spans="1:45">
      <c r="A42" t="s">
        <v>346</v>
      </c>
      <c r="B42" t="s">
        <v>146</v>
      </c>
      <c r="C42" t="b">
        <v>0</v>
      </c>
      <c r="D42" t="b">
        <v>0</v>
      </c>
      <c r="E42" t="s">
        <v>363</v>
      </c>
      <c r="F42" t="b">
        <v>0</v>
      </c>
      <c r="G42" t="s">
        <v>340</v>
      </c>
      <c r="H42" t="b">
        <v>1</v>
      </c>
      <c r="I42" t="b">
        <v>0</v>
      </c>
      <c r="J42" t="b">
        <v>1</v>
      </c>
      <c r="K42" t="b">
        <v>1</v>
      </c>
      <c r="L42">
        <v>0.02</v>
      </c>
      <c r="M42">
        <v>0</v>
      </c>
      <c r="P42" t="s">
        <v>338</v>
      </c>
      <c r="Q42" t="s">
        <v>35</v>
      </c>
      <c r="R42">
        <v>20</v>
      </c>
      <c r="S42">
        <v>2.75E-2</v>
      </c>
      <c r="T42">
        <v>5</v>
      </c>
      <c r="U42">
        <v>999</v>
      </c>
      <c r="V42">
        <v>0</v>
      </c>
      <c r="W42" t="s">
        <v>339</v>
      </c>
      <c r="X42" t="b">
        <v>0</v>
      </c>
      <c r="Y42" t="s">
        <v>119</v>
      </c>
      <c r="Z42" t="s">
        <v>20</v>
      </c>
      <c r="AA42">
        <v>7.0000000000000007E-2</v>
      </c>
      <c r="AB42">
        <v>7.7200000000000005E-2</v>
      </c>
      <c r="AC42" s="3">
        <v>0.12</v>
      </c>
      <c r="AD42" s="5">
        <v>2.5000000000000001E-2</v>
      </c>
      <c r="AE42" s="38">
        <v>123</v>
      </c>
      <c r="AF42" t="s">
        <v>31</v>
      </c>
      <c r="AG42" t="s">
        <v>31</v>
      </c>
      <c r="AH42" s="23">
        <v>0.69179999999999997</v>
      </c>
      <c r="AI42" s="23">
        <v>0.69179999999999997</v>
      </c>
      <c r="AL42" s="43">
        <v>0.1</v>
      </c>
      <c r="AM42" t="b">
        <v>1</v>
      </c>
      <c r="AN42" t="b">
        <v>1</v>
      </c>
      <c r="AO42" t="b">
        <v>0</v>
      </c>
      <c r="AP42">
        <v>0</v>
      </c>
      <c r="AQ42" t="s">
        <v>3</v>
      </c>
      <c r="AR42" t="b">
        <v>1</v>
      </c>
      <c r="AS42" s="22" t="b">
        <v>1</v>
      </c>
    </row>
    <row r="43" spans="1:45">
      <c r="AC43" s="3"/>
      <c r="AD43" s="5"/>
      <c r="AE43" s="38"/>
      <c r="AH43" s="23"/>
      <c r="AI43" s="23"/>
      <c r="AL43" s="43"/>
      <c r="AS43" s="22"/>
    </row>
    <row r="44" spans="1:45">
      <c r="B44" s="56" t="s">
        <v>237</v>
      </c>
      <c r="AC44" s="3"/>
      <c r="AD44" s="5"/>
      <c r="AE44" s="38"/>
      <c r="AH44" s="23"/>
      <c r="AI44" s="23"/>
      <c r="AL44" s="43"/>
      <c r="AS44" s="22"/>
    </row>
    <row r="45" spans="1:45">
      <c r="A45" t="s">
        <v>347</v>
      </c>
      <c r="B45" t="s">
        <v>138</v>
      </c>
      <c r="C45" t="b">
        <v>0</v>
      </c>
      <c r="D45" t="b">
        <v>0</v>
      </c>
      <c r="E45" t="s">
        <v>355</v>
      </c>
      <c r="F45" t="b">
        <v>0</v>
      </c>
      <c r="G45" t="s">
        <v>340</v>
      </c>
      <c r="H45" t="b">
        <v>1</v>
      </c>
      <c r="I45" t="b">
        <v>1</v>
      </c>
      <c r="J45" t="b">
        <v>1</v>
      </c>
      <c r="K45" t="b">
        <v>0</v>
      </c>
      <c r="L45">
        <v>0.02</v>
      </c>
      <c r="M45">
        <v>0</v>
      </c>
      <c r="P45" t="s">
        <v>338</v>
      </c>
      <c r="Q45" t="s">
        <v>35</v>
      </c>
      <c r="R45">
        <v>20</v>
      </c>
      <c r="S45">
        <v>2.75E-2</v>
      </c>
      <c r="T45">
        <v>5</v>
      </c>
      <c r="U45">
        <v>999</v>
      </c>
      <c r="V45">
        <v>0</v>
      </c>
      <c r="W45" t="s">
        <v>339</v>
      </c>
      <c r="X45" t="b">
        <v>0</v>
      </c>
      <c r="Y45" t="s">
        <v>119</v>
      </c>
      <c r="Z45" t="s">
        <v>20</v>
      </c>
      <c r="AA45">
        <v>7.0000000000000007E-2</v>
      </c>
      <c r="AB45">
        <v>7.7200000000000005E-2</v>
      </c>
      <c r="AC45" s="3">
        <v>0.12</v>
      </c>
      <c r="AD45" s="5">
        <v>2.5000000000000001E-2</v>
      </c>
      <c r="AE45" s="38">
        <v>123</v>
      </c>
      <c r="AF45" t="s">
        <v>130</v>
      </c>
      <c r="AG45" t="s">
        <v>131</v>
      </c>
      <c r="AH45" s="23"/>
      <c r="AI45" s="23"/>
      <c r="AJ45" s="44">
        <v>81825573157</v>
      </c>
      <c r="AK45" s="44">
        <v>81825573157</v>
      </c>
      <c r="AL45" s="43">
        <v>0.1</v>
      </c>
      <c r="AM45" t="b">
        <v>1</v>
      </c>
      <c r="AN45" t="b">
        <v>1</v>
      </c>
      <c r="AO45" t="b">
        <v>0</v>
      </c>
      <c r="AP45">
        <v>0</v>
      </c>
      <c r="AQ45" t="s">
        <v>3</v>
      </c>
      <c r="AR45" t="b">
        <v>1</v>
      </c>
      <c r="AS45" s="22" t="b">
        <v>1</v>
      </c>
    </row>
    <row r="46" spans="1:45">
      <c r="A46" t="s">
        <v>348</v>
      </c>
      <c r="B46" t="s">
        <v>196</v>
      </c>
      <c r="C46" t="b">
        <v>0</v>
      </c>
      <c r="D46" t="b">
        <v>0</v>
      </c>
      <c r="E46" t="s">
        <v>355</v>
      </c>
      <c r="F46" t="b">
        <v>0</v>
      </c>
      <c r="G46" t="s">
        <v>340</v>
      </c>
      <c r="H46" t="b">
        <v>1</v>
      </c>
      <c r="I46" t="b">
        <v>0</v>
      </c>
      <c r="J46" t="b">
        <v>1</v>
      </c>
      <c r="K46" t="b">
        <v>0</v>
      </c>
      <c r="L46">
        <v>0.02</v>
      </c>
      <c r="M46">
        <v>0</v>
      </c>
      <c r="P46" t="s">
        <v>338</v>
      </c>
      <c r="Q46" t="s">
        <v>35</v>
      </c>
      <c r="R46">
        <v>20</v>
      </c>
      <c r="S46">
        <v>2.75E-2</v>
      </c>
      <c r="T46">
        <v>5</v>
      </c>
      <c r="U46">
        <v>999</v>
      </c>
      <c r="V46">
        <v>0</v>
      </c>
      <c r="W46" t="s">
        <v>339</v>
      </c>
      <c r="X46" t="b">
        <v>0</v>
      </c>
      <c r="Y46" t="s">
        <v>119</v>
      </c>
      <c r="Z46" t="s">
        <v>20</v>
      </c>
      <c r="AA46">
        <v>7.0000000000000007E-2</v>
      </c>
      <c r="AB46">
        <v>7.7200000000000005E-2</v>
      </c>
      <c r="AC46" s="3">
        <v>0.12</v>
      </c>
      <c r="AD46" s="5">
        <v>2.5000000000000001E-2</v>
      </c>
      <c r="AE46" s="38">
        <v>123</v>
      </c>
      <c r="AF46" t="s">
        <v>130</v>
      </c>
      <c r="AG46" t="s">
        <v>131</v>
      </c>
      <c r="AH46" s="23"/>
      <c r="AI46" s="23"/>
      <c r="AJ46" s="44">
        <v>81825573157</v>
      </c>
      <c r="AK46" s="44">
        <v>81825573157</v>
      </c>
      <c r="AL46" s="43">
        <v>0.1</v>
      </c>
      <c r="AM46" t="b">
        <v>1</v>
      </c>
      <c r="AN46" t="b">
        <v>1</v>
      </c>
      <c r="AO46" t="b">
        <v>0</v>
      </c>
      <c r="AP46">
        <v>0</v>
      </c>
      <c r="AQ46" t="s">
        <v>3</v>
      </c>
      <c r="AR46" t="b">
        <v>1</v>
      </c>
      <c r="AS46" s="22" t="b">
        <v>1</v>
      </c>
    </row>
    <row r="47" spans="1:45">
      <c r="AH47" s="23"/>
      <c r="AI47" s="23"/>
    </row>
    <row r="48" spans="1:45">
      <c r="A48" t="s">
        <v>349</v>
      </c>
      <c r="B48" t="s">
        <v>136</v>
      </c>
      <c r="C48" t="b">
        <v>0</v>
      </c>
      <c r="D48" t="b">
        <v>0</v>
      </c>
      <c r="E48" t="s">
        <v>365</v>
      </c>
      <c r="F48" t="b">
        <v>0</v>
      </c>
      <c r="G48" t="s">
        <v>340</v>
      </c>
      <c r="H48" t="b">
        <v>1</v>
      </c>
      <c r="I48" t="b">
        <v>1</v>
      </c>
      <c r="J48" t="b">
        <v>1</v>
      </c>
      <c r="K48" t="b">
        <v>1</v>
      </c>
      <c r="L48">
        <v>0.02</v>
      </c>
      <c r="M48">
        <v>0.01</v>
      </c>
      <c r="P48" t="s">
        <v>338</v>
      </c>
      <c r="Q48" t="s">
        <v>35</v>
      </c>
      <c r="R48">
        <v>20</v>
      </c>
      <c r="S48">
        <v>2.75E-2</v>
      </c>
      <c r="T48">
        <v>5</v>
      </c>
      <c r="U48">
        <v>999</v>
      </c>
      <c r="V48">
        <v>0</v>
      </c>
      <c r="W48" t="s">
        <v>339</v>
      </c>
      <c r="X48" t="b">
        <v>0</v>
      </c>
      <c r="Y48" t="s">
        <v>119</v>
      </c>
      <c r="Z48" t="s">
        <v>20</v>
      </c>
      <c r="AA48">
        <v>7.0000000000000007E-2</v>
      </c>
      <c r="AB48">
        <v>7.7200000000000005E-2</v>
      </c>
      <c r="AC48" s="3">
        <v>0.12</v>
      </c>
      <c r="AD48" s="5">
        <v>2.5000000000000001E-2</v>
      </c>
      <c r="AE48" s="38">
        <v>123</v>
      </c>
      <c r="AF48" t="s">
        <v>31</v>
      </c>
      <c r="AG48" t="s">
        <v>31</v>
      </c>
      <c r="AH48" s="23">
        <v>0.69179999999999997</v>
      </c>
      <c r="AI48" s="23">
        <v>0.69179999999999997</v>
      </c>
      <c r="AL48" s="43">
        <v>0.1</v>
      </c>
      <c r="AM48" t="b">
        <v>1</v>
      </c>
      <c r="AN48" t="b">
        <v>1</v>
      </c>
      <c r="AO48" t="b">
        <v>0</v>
      </c>
      <c r="AP48">
        <v>0</v>
      </c>
      <c r="AQ48" t="s">
        <v>3</v>
      </c>
      <c r="AR48" t="b">
        <v>1</v>
      </c>
      <c r="AS48" s="22" t="b">
        <v>1</v>
      </c>
    </row>
    <row r="49" spans="1:45">
      <c r="A49" t="s">
        <v>350</v>
      </c>
      <c r="B49" t="s">
        <v>168</v>
      </c>
      <c r="C49" t="b">
        <v>0</v>
      </c>
      <c r="D49" t="b">
        <v>0</v>
      </c>
      <c r="E49" t="s">
        <v>365</v>
      </c>
      <c r="F49" t="b">
        <v>0</v>
      </c>
      <c r="G49" t="s">
        <v>340</v>
      </c>
      <c r="H49" t="b">
        <v>1</v>
      </c>
      <c r="I49" t="b">
        <v>0</v>
      </c>
      <c r="J49" t="b">
        <v>1</v>
      </c>
      <c r="K49" t="b">
        <v>1</v>
      </c>
      <c r="L49">
        <v>0.02</v>
      </c>
      <c r="M49">
        <v>0.01</v>
      </c>
      <c r="P49" t="s">
        <v>338</v>
      </c>
      <c r="Q49" t="s">
        <v>35</v>
      </c>
      <c r="R49">
        <v>20</v>
      </c>
      <c r="S49">
        <v>2.75E-2</v>
      </c>
      <c r="T49">
        <v>5</v>
      </c>
      <c r="U49">
        <v>999</v>
      </c>
      <c r="V49">
        <v>0</v>
      </c>
      <c r="W49" t="s">
        <v>339</v>
      </c>
      <c r="X49" t="b">
        <v>0</v>
      </c>
      <c r="Y49" t="s">
        <v>119</v>
      </c>
      <c r="Z49" t="s">
        <v>20</v>
      </c>
      <c r="AA49">
        <v>7.0000000000000007E-2</v>
      </c>
      <c r="AB49">
        <v>7.7200000000000005E-2</v>
      </c>
      <c r="AC49" s="3">
        <v>0.12</v>
      </c>
      <c r="AD49" s="5">
        <v>2.5000000000000001E-2</v>
      </c>
      <c r="AE49" s="38">
        <v>123</v>
      </c>
      <c r="AF49" t="s">
        <v>31</v>
      </c>
      <c r="AG49" t="s">
        <v>31</v>
      </c>
      <c r="AH49" s="23">
        <v>0.69179999999999997</v>
      </c>
      <c r="AI49" s="23">
        <v>0.69179999999999997</v>
      </c>
      <c r="AL49" s="43">
        <v>0.1</v>
      </c>
      <c r="AM49" t="b">
        <v>1</v>
      </c>
      <c r="AN49" t="b">
        <v>1</v>
      </c>
      <c r="AO49" t="b">
        <v>0</v>
      </c>
      <c r="AP49">
        <v>0</v>
      </c>
      <c r="AQ49" t="s">
        <v>3</v>
      </c>
      <c r="AR49" t="b">
        <v>1</v>
      </c>
      <c r="AS49" s="22" t="b">
        <v>1</v>
      </c>
    </row>
    <row r="51" spans="1:45">
      <c r="A51" t="s">
        <v>351</v>
      </c>
      <c r="B51" t="s">
        <v>145</v>
      </c>
      <c r="C51" t="b">
        <v>0</v>
      </c>
      <c r="D51" t="b">
        <v>0</v>
      </c>
      <c r="E51" t="s">
        <v>367</v>
      </c>
      <c r="F51" t="b">
        <v>0</v>
      </c>
      <c r="G51" t="s">
        <v>340</v>
      </c>
      <c r="H51" t="b">
        <v>1</v>
      </c>
      <c r="I51" t="b">
        <v>1</v>
      </c>
      <c r="J51" t="b">
        <v>1</v>
      </c>
      <c r="K51" t="b">
        <v>1</v>
      </c>
      <c r="L51">
        <v>0.02</v>
      </c>
      <c r="M51">
        <v>0.01</v>
      </c>
      <c r="P51" t="s">
        <v>338</v>
      </c>
      <c r="Q51" t="s">
        <v>35</v>
      </c>
      <c r="R51">
        <v>20</v>
      </c>
      <c r="S51">
        <v>2.75E-2</v>
      </c>
      <c r="T51">
        <v>5</v>
      </c>
      <c r="U51">
        <v>999</v>
      </c>
      <c r="V51">
        <v>0</v>
      </c>
      <c r="W51" t="s">
        <v>339</v>
      </c>
      <c r="X51" t="b">
        <v>0</v>
      </c>
      <c r="Y51" t="s">
        <v>119</v>
      </c>
      <c r="Z51" t="s">
        <v>20</v>
      </c>
      <c r="AA51">
        <v>7.0000000000000007E-2</v>
      </c>
      <c r="AB51">
        <v>7.7200000000000005E-2</v>
      </c>
      <c r="AC51" s="3">
        <v>0.12</v>
      </c>
      <c r="AD51" s="5">
        <v>2.5000000000000001E-2</v>
      </c>
      <c r="AE51" s="38">
        <v>123</v>
      </c>
      <c r="AF51" t="s">
        <v>31</v>
      </c>
      <c r="AG51" t="s">
        <v>31</v>
      </c>
      <c r="AH51" s="23">
        <v>0.69179999999999997</v>
      </c>
      <c r="AI51" s="23">
        <v>0.69179999999999997</v>
      </c>
      <c r="AL51" s="43">
        <v>0.1</v>
      </c>
      <c r="AM51" t="b">
        <v>1</v>
      </c>
      <c r="AN51" t="b">
        <v>1</v>
      </c>
      <c r="AO51" t="b">
        <v>0</v>
      </c>
      <c r="AP51">
        <v>0</v>
      </c>
      <c r="AQ51" t="s">
        <v>3</v>
      </c>
      <c r="AR51" t="b">
        <v>1</v>
      </c>
      <c r="AS51" s="22" t="b">
        <v>1</v>
      </c>
    </row>
    <row r="52" spans="1:45">
      <c r="A52" t="s">
        <v>352</v>
      </c>
      <c r="B52" t="s">
        <v>146</v>
      </c>
      <c r="C52" t="b">
        <v>0</v>
      </c>
      <c r="D52" t="b">
        <v>0</v>
      </c>
      <c r="E52" t="s">
        <v>367</v>
      </c>
      <c r="F52" t="b">
        <v>0</v>
      </c>
      <c r="G52" t="s">
        <v>340</v>
      </c>
      <c r="H52" t="b">
        <v>1</v>
      </c>
      <c r="I52" t="b">
        <v>0</v>
      </c>
      <c r="J52" t="b">
        <v>1</v>
      </c>
      <c r="K52" t="b">
        <v>1</v>
      </c>
      <c r="L52">
        <v>0.02</v>
      </c>
      <c r="M52">
        <v>0.01</v>
      </c>
      <c r="P52" t="s">
        <v>338</v>
      </c>
      <c r="Q52" t="s">
        <v>35</v>
      </c>
      <c r="R52">
        <v>20</v>
      </c>
      <c r="S52">
        <v>2.75E-2</v>
      </c>
      <c r="T52">
        <v>5</v>
      </c>
      <c r="U52">
        <v>999</v>
      </c>
      <c r="V52">
        <v>0</v>
      </c>
      <c r="W52" t="s">
        <v>339</v>
      </c>
      <c r="X52" t="b">
        <v>0</v>
      </c>
      <c r="Y52" t="s">
        <v>119</v>
      </c>
      <c r="Z52" t="s">
        <v>20</v>
      </c>
      <c r="AA52">
        <v>7.0000000000000007E-2</v>
      </c>
      <c r="AB52">
        <v>7.7200000000000005E-2</v>
      </c>
      <c r="AC52" s="3">
        <v>0.12</v>
      </c>
      <c r="AD52" s="5">
        <v>2.5000000000000001E-2</v>
      </c>
      <c r="AE52" s="38">
        <v>123</v>
      </c>
      <c r="AF52" t="s">
        <v>31</v>
      </c>
      <c r="AG52" t="s">
        <v>31</v>
      </c>
      <c r="AH52" s="23">
        <v>0.69179999999999997</v>
      </c>
      <c r="AI52" s="23">
        <v>0.69179999999999997</v>
      </c>
      <c r="AL52" s="43">
        <v>0.1</v>
      </c>
      <c r="AM52" t="b">
        <v>1</v>
      </c>
      <c r="AN52" t="b">
        <v>1</v>
      </c>
      <c r="AO52" t="b">
        <v>0</v>
      </c>
      <c r="AP52">
        <v>0</v>
      </c>
      <c r="AQ52" t="s">
        <v>3</v>
      </c>
      <c r="AR52" t="b">
        <v>1</v>
      </c>
      <c r="AS52" s="22" t="b">
        <v>1</v>
      </c>
    </row>
    <row r="53" spans="1:45">
      <c r="AC53" s="3"/>
      <c r="AD53" s="5"/>
      <c r="AE53" s="38"/>
      <c r="AH53" s="23"/>
      <c r="AI53" s="23"/>
      <c r="AL53" s="43"/>
      <c r="AS53" s="22"/>
    </row>
    <row r="55" spans="1:45">
      <c r="B55" s="56" t="s">
        <v>289</v>
      </c>
    </row>
    <row r="56" spans="1:45">
      <c r="A56" t="s">
        <v>388</v>
      </c>
      <c r="B56" t="s">
        <v>136</v>
      </c>
      <c r="C56" t="b">
        <v>0</v>
      </c>
      <c r="D56" t="b">
        <v>0</v>
      </c>
      <c r="E56" t="s">
        <v>310</v>
      </c>
      <c r="F56" t="b">
        <v>0</v>
      </c>
      <c r="G56" t="s">
        <v>325</v>
      </c>
      <c r="H56" t="b">
        <v>1</v>
      </c>
      <c r="I56" t="b">
        <v>1</v>
      </c>
      <c r="J56" t="b">
        <v>1</v>
      </c>
      <c r="K56" t="b">
        <v>1</v>
      </c>
      <c r="L56">
        <v>0.02</v>
      </c>
      <c r="M56">
        <v>0</v>
      </c>
      <c r="N56">
        <v>0.05</v>
      </c>
      <c r="O56">
        <v>1.22</v>
      </c>
      <c r="P56" t="s">
        <v>36</v>
      </c>
      <c r="Q56" t="s">
        <v>35</v>
      </c>
      <c r="R56">
        <v>20</v>
      </c>
      <c r="S56">
        <v>2.75E-2</v>
      </c>
      <c r="T56">
        <v>5</v>
      </c>
      <c r="U56">
        <v>999</v>
      </c>
      <c r="V56">
        <v>0</v>
      </c>
      <c r="W56" t="s">
        <v>339</v>
      </c>
      <c r="X56" t="b">
        <v>0</v>
      </c>
      <c r="Y56" t="s">
        <v>119</v>
      </c>
      <c r="Z56" t="s">
        <v>20</v>
      </c>
      <c r="AA56">
        <v>7.0000000000000007E-2</v>
      </c>
      <c r="AB56">
        <v>7.7200000000000005E-2</v>
      </c>
      <c r="AC56" s="3">
        <v>0.12</v>
      </c>
      <c r="AD56" s="5">
        <v>2.5000000000000001E-2</v>
      </c>
      <c r="AE56" s="38">
        <v>123</v>
      </c>
      <c r="AF56" t="s">
        <v>31</v>
      </c>
      <c r="AG56" t="s">
        <v>31</v>
      </c>
      <c r="AH56" s="23">
        <v>0.6976</v>
      </c>
      <c r="AI56" s="23">
        <v>0.6976</v>
      </c>
      <c r="AL56" s="43">
        <v>0.1</v>
      </c>
      <c r="AM56" t="b">
        <v>1</v>
      </c>
      <c r="AN56" t="b">
        <v>1</v>
      </c>
      <c r="AO56" t="b">
        <v>0</v>
      </c>
      <c r="AP56">
        <v>0</v>
      </c>
      <c r="AQ56" t="s">
        <v>3</v>
      </c>
      <c r="AR56" t="b">
        <v>1</v>
      </c>
      <c r="AS56" s="22" t="b">
        <v>1</v>
      </c>
    </row>
    <row r="57" spans="1:45">
      <c r="A57" t="s">
        <v>389</v>
      </c>
      <c r="B57" t="s">
        <v>168</v>
      </c>
      <c r="C57" t="b">
        <v>0</v>
      </c>
      <c r="D57" t="b">
        <v>0</v>
      </c>
      <c r="E57" t="s">
        <v>310</v>
      </c>
      <c r="F57" t="b">
        <v>0</v>
      </c>
      <c r="G57" t="s">
        <v>325</v>
      </c>
      <c r="H57" t="b">
        <v>1</v>
      </c>
      <c r="I57" t="b">
        <v>0</v>
      </c>
      <c r="J57" t="b">
        <v>1</v>
      </c>
      <c r="K57" t="b">
        <v>1</v>
      </c>
      <c r="L57">
        <v>0.02</v>
      </c>
      <c r="M57">
        <v>0</v>
      </c>
      <c r="N57">
        <v>0.05</v>
      </c>
      <c r="O57">
        <v>1.22</v>
      </c>
      <c r="P57" t="s">
        <v>36</v>
      </c>
      <c r="Q57" t="s">
        <v>35</v>
      </c>
      <c r="R57">
        <v>20</v>
      </c>
      <c r="S57">
        <v>2.75E-2</v>
      </c>
      <c r="T57">
        <v>5</v>
      </c>
      <c r="U57">
        <v>999</v>
      </c>
      <c r="V57">
        <v>0</v>
      </c>
      <c r="W57" t="s">
        <v>339</v>
      </c>
      <c r="X57" t="b">
        <v>0</v>
      </c>
      <c r="Y57" t="s">
        <v>119</v>
      </c>
      <c r="Z57" t="s">
        <v>20</v>
      </c>
      <c r="AA57">
        <v>7.0000000000000007E-2</v>
      </c>
      <c r="AB57">
        <v>7.7200000000000005E-2</v>
      </c>
      <c r="AC57" s="3">
        <v>0.12</v>
      </c>
      <c r="AD57" s="5">
        <v>2.5000000000000001E-2</v>
      </c>
      <c r="AE57" s="38">
        <v>123</v>
      </c>
      <c r="AF57" t="s">
        <v>31</v>
      </c>
      <c r="AG57" t="s">
        <v>31</v>
      </c>
      <c r="AH57" s="23">
        <v>0.6976</v>
      </c>
      <c r="AI57" s="23">
        <v>0.6976</v>
      </c>
      <c r="AL57" s="43">
        <v>0.1</v>
      </c>
      <c r="AM57" t="b">
        <v>1</v>
      </c>
      <c r="AN57" t="b">
        <v>1</v>
      </c>
      <c r="AO57" t="b">
        <v>0</v>
      </c>
      <c r="AP57">
        <v>0</v>
      </c>
      <c r="AQ57" t="s">
        <v>3</v>
      </c>
      <c r="AR57" t="b">
        <v>1</v>
      </c>
      <c r="AS57" s="22" t="b">
        <v>1</v>
      </c>
    </row>
    <row r="58" spans="1:45">
      <c r="AC58" s="3"/>
      <c r="AD58" s="5"/>
      <c r="AE58" s="38"/>
      <c r="AH58" s="23"/>
      <c r="AI58" s="23"/>
      <c r="AL58" s="43"/>
      <c r="AS58" s="22"/>
    </row>
    <row r="59" spans="1:45">
      <c r="A59" t="s">
        <v>390</v>
      </c>
      <c r="B59" t="s">
        <v>136</v>
      </c>
      <c r="C59" t="b">
        <v>0</v>
      </c>
      <c r="D59" t="b">
        <v>0</v>
      </c>
      <c r="E59" t="s">
        <v>359</v>
      </c>
      <c r="F59" t="b">
        <v>0</v>
      </c>
      <c r="G59" t="s">
        <v>340</v>
      </c>
      <c r="H59" t="b">
        <v>1</v>
      </c>
      <c r="I59" t="b">
        <v>1</v>
      </c>
      <c r="J59" t="b">
        <v>1</v>
      </c>
      <c r="K59" t="b">
        <v>1</v>
      </c>
      <c r="L59">
        <v>0.02</v>
      </c>
      <c r="M59">
        <v>0</v>
      </c>
      <c r="N59">
        <v>0.05</v>
      </c>
      <c r="O59">
        <v>1.25</v>
      </c>
      <c r="P59" t="s">
        <v>36</v>
      </c>
      <c r="Q59" t="s">
        <v>35</v>
      </c>
      <c r="R59">
        <v>20</v>
      </c>
      <c r="S59">
        <v>2.75E-2</v>
      </c>
      <c r="T59">
        <v>5</v>
      </c>
      <c r="U59">
        <v>999</v>
      </c>
      <c r="V59">
        <v>0</v>
      </c>
      <c r="W59" t="s">
        <v>339</v>
      </c>
      <c r="X59" t="b">
        <v>0</v>
      </c>
      <c r="Y59" t="s">
        <v>119</v>
      </c>
      <c r="Z59" t="s">
        <v>20</v>
      </c>
      <c r="AA59">
        <v>7.0000000000000007E-2</v>
      </c>
      <c r="AB59">
        <v>7.7200000000000005E-2</v>
      </c>
      <c r="AC59" s="3">
        <v>0.12</v>
      </c>
      <c r="AD59" s="5">
        <v>2.5000000000000001E-2</v>
      </c>
      <c r="AE59" s="38">
        <v>123</v>
      </c>
      <c r="AF59" t="s">
        <v>31</v>
      </c>
      <c r="AG59" t="s">
        <v>31</v>
      </c>
      <c r="AH59" s="23">
        <v>0.69179999999999997</v>
      </c>
      <c r="AI59" s="23">
        <v>0.69179999999999997</v>
      </c>
      <c r="AL59" s="43">
        <v>0.1</v>
      </c>
      <c r="AM59" t="b">
        <v>1</v>
      </c>
      <c r="AN59" t="b">
        <v>1</v>
      </c>
      <c r="AO59" t="b">
        <v>0</v>
      </c>
      <c r="AP59">
        <v>0</v>
      </c>
      <c r="AQ59" t="s">
        <v>3</v>
      </c>
      <c r="AR59" t="b">
        <v>1</v>
      </c>
      <c r="AS59" s="22" t="b">
        <v>1</v>
      </c>
    </row>
    <row r="60" spans="1:45">
      <c r="A60" t="s">
        <v>391</v>
      </c>
      <c r="B60" t="s">
        <v>168</v>
      </c>
      <c r="C60" t="b">
        <v>0</v>
      </c>
      <c r="D60" t="b">
        <v>0</v>
      </c>
      <c r="E60" t="s">
        <v>359</v>
      </c>
      <c r="F60" t="b">
        <v>0</v>
      </c>
      <c r="G60" t="s">
        <v>340</v>
      </c>
      <c r="H60" t="b">
        <v>1</v>
      </c>
      <c r="I60" t="b">
        <v>0</v>
      </c>
      <c r="J60" t="b">
        <v>1</v>
      </c>
      <c r="K60" t="b">
        <v>1</v>
      </c>
      <c r="L60">
        <v>0.02</v>
      </c>
      <c r="M60">
        <v>0</v>
      </c>
      <c r="N60">
        <v>0.05</v>
      </c>
      <c r="O60">
        <v>1.25</v>
      </c>
      <c r="P60" t="s">
        <v>36</v>
      </c>
      <c r="Q60" t="s">
        <v>35</v>
      </c>
      <c r="R60">
        <v>20</v>
      </c>
      <c r="S60">
        <v>2.75E-2</v>
      </c>
      <c r="T60">
        <v>5</v>
      </c>
      <c r="U60">
        <v>999</v>
      </c>
      <c r="V60">
        <v>0</v>
      </c>
      <c r="W60" t="s">
        <v>339</v>
      </c>
      <c r="X60" t="b">
        <v>0</v>
      </c>
      <c r="Y60" t="s">
        <v>119</v>
      </c>
      <c r="Z60" t="s">
        <v>20</v>
      </c>
      <c r="AA60">
        <v>7.0000000000000007E-2</v>
      </c>
      <c r="AB60">
        <v>7.7200000000000005E-2</v>
      </c>
      <c r="AC60" s="3">
        <v>0.12</v>
      </c>
      <c r="AD60" s="5">
        <v>2.5000000000000001E-2</v>
      </c>
      <c r="AE60" s="38">
        <v>123</v>
      </c>
      <c r="AF60" t="s">
        <v>31</v>
      </c>
      <c r="AG60" t="s">
        <v>31</v>
      </c>
      <c r="AH60" s="23">
        <v>0.69179999999999997</v>
      </c>
      <c r="AI60" s="23">
        <v>0.69179999999999997</v>
      </c>
      <c r="AL60" s="43">
        <v>0.1</v>
      </c>
      <c r="AM60" t="b">
        <v>1</v>
      </c>
      <c r="AN60" t="b">
        <v>1</v>
      </c>
      <c r="AO60" t="b">
        <v>0</v>
      </c>
      <c r="AP60">
        <v>0</v>
      </c>
      <c r="AQ60" t="s">
        <v>3</v>
      </c>
      <c r="AR60" t="b">
        <v>1</v>
      </c>
      <c r="AS60" s="22" t="b">
        <v>1</v>
      </c>
    </row>
    <row r="61" spans="1:45">
      <c r="AC61" s="3"/>
      <c r="AD61" s="5"/>
      <c r="AE61" s="38"/>
      <c r="AH61" s="23"/>
      <c r="AI61" s="23"/>
      <c r="AL61" s="43"/>
      <c r="AS61" s="22"/>
    </row>
    <row r="62" spans="1:45">
      <c r="A62" t="s">
        <v>394</v>
      </c>
      <c r="B62" t="s">
        <v>136</v>
      </c>
      <c r="C62" t="b">
        <v>1</v>
      </c>
      <c r="D62" t="b">
        <v>0</v>
      </c>
      <c r="E62" t="s">
        <v>313</v>
      </c>
      <c r="F62" t="b">
        <v>0</v>
      </c>
      <c r="G62" t="s">
        <v>325</v>
      </c>
      <c r="H62" t="b">
        <v>1</v>
      </c>
      <c r="I62" t="b">
        <v>1</v>
      </c>
      <c r="J62" t="b">
        <v>1</v>
      </c>
      <c r="K62" t="b">
        <v>1</v>
      </c>
      <c r="L62">
        <v>0.02</v>
      </c>
      <c r="M62">
        <v>0.01</v>
      </c>
      <c r="N62">
        <v>0.05</v>
      </c>
      <c r="O62">
        <v>1.22</v>
      </c>
      <c r="P62" t="s">
        <v>36</v>
      </c>
      <c r="Q62" t="s">
        <v>35</v>
      </c>
      <c r="R62">
        <v>20</v>
      </c>
      <c r="S62">
        <v>2.75E-2</v>
      </c>
      <c r="T62">
        <v>5</v>
      </c>
      <c r="U62">
        <v>999</v>
      </c>
      <c r="V62">
        <v>0</v>
      </c>
      <c r="W62" t="s">
        <v>339</v>
      </c>
      <c r="X62" t="b">
        <v>0</v>
      </c>
      <c r="Y62" t="s">
        <v>119</v>
      </c>
      <c r="Z62" t="s">
        <v>20</v>
      </c>
      <c r="AA62">
        <v>7.0000000000000007E-2</v>
      </c>
      <c r="AB62">
        <v>7.7200000000000005E-2</v>
      </c>
      <c r="AC62" s="3">
        <v>0.12</v>
      </c>
      <c r="AD62" s="5">
        <v>2.5000000000000001E-2</v>
      </c>
      <c r="AE62" s="38">
        <v>123</v>
      </c>
      <c r="AF62" t="s">
        <v>31</v>
      </c>
      <c r="AG62" t="s">
        <v>31</v>
      </c>
      <c r="AH62" s="23">
        <v>0.6976</v>
      </c>
      <c r="AI62" s="23">
        <v>0.6976</v>
      </c>
      <c r="AL62" s="43">
        <v>0.1</v>
      </c>
      <c r="AM62" t="b">
        <v>1</v>
      </c>
      <c r="AN62" t="b">
        <v>1</v>
      </c>
      <c r="AO62" t="b">
        <v>0</v>
      </c>
      <c r="AP62">
        <v>0</v>
      </c>
      <c r="AQ62" t="s">
        <v>3</v>
      </c>
      <c r="AR62" t="b">
        <v>1</v>
      </c>
      <c r="AS62" s="22" t="b">
        <v>1</v>
      </c>
    </row>
    <row r="63" spans="1:45">
      <c r="A63" t="s">
        <v>395</v>
      </c>
      <c r="B63" t="s">
        <v>168</v>
      </c>
      <c r="C63" t="b">
        <v>1</v>
      </c>
      <c r="D63" t="b">
        <v>0</v>
      </c>
      <c r="E63" t="s">
        <v>313</v>
      </c>
      <c r="F63" t="b">
        <v>0</v>
      </c>
      <c r="G63" t="s">
        <v>325</v>
      </c>
      <c r="H63" t="b">
        <v>1</v>
      </c>
      <c r="I63" t="b">
        <v>0</v>
      </c>
      <c r="J63" t="b">
        <v>1</v>
      </c>
      <c r="K63" t="b">
        <v>1</v>
      </c>
      <c r="L63">
        <v>0.02</v>
      </c>
      <c r="M63">
        <v>0.01</v>
      </c>
      <c r="N63">
        <v>0.05</v>
      </c>
      <c r="O63">
        <v>1.22</v>
      </c>
      <c r="P63" t="s">
        <v>36</v>
      </c>
      <c r="Q63" t="s">
        <v>35</v>
      </c>
      <c r="R63">
        <v>20</v>
      </c>
      <c r="S63">
        <v>2.75E-2</v>
      </c>
      <c r="T63">
        <v>5</v>
      </c>
      <c r="U63">
        <v>999</v>
      </c>
      <c r="V63">
        <v>0</v>
      </c>
      <c r="W63" t="s">
        <v>339</v>
      </c>
      <c r="X63" t="b">
        <v>0</v>
      </c>
      <c r="Y63" t="s">
        <v>119</v>
      </c>
      <c r="Z63" t="s">
        <v>20</v>
      </c>
      <c r="AA63">
        <v>7.0000000000000007E-2</v>
      </c>
      <c r="AB63">
        <v>7.7200000000000005E-2</v>
      </c>
      <c r="AC63" s="3">
        <v>0.12</v>
      </c>
      <c r="AD63" s="5">
        <v>2.5000000000000001E-2</v>
      </c>
      <c r="AE63" s="38">
        <v>123</v>
      </c>
      <c r="AF63" t="s">
        <v>31</v>
      </c>
      <c r="AG63" t="s">
        <v>31</v>
      </c>
      <c r="AH63" s="23">
        <v>0.6976</v>
      </c>
      <c r="AI63" s="23">
        <v>0.6976</v>
      </c>
      <c r="AL63" s="43">
        <v>0.1</v>
      </c>
      <c r="AM63" t="b">
        <v>1</v>
      </c>
      <c r="AN63" t="b">
        <v>1</v>
      </c>
      <c r="AO63" t="b">
        <v>0</v>
      </c>
      <c r="AP63">
        <v>0</v>
      </c>
      <c r="AQ63" t="s">
        <v>3</v>
      </c>
      <c r="AR63" t="b">
        <v>1</v>
      </c>
      <c r="AS63" s="22" t="b">
        <v>1</v>
      </c>
    </row>
    <row r="64" spans="1:45">
      <c r="AC64" s="3"/>
      <c r="AD64" s="5"/>
      <c r="AE64" s="38"/>
      <c r="AH64" s="23"/>
      <c r="AI64" s="23"/>
      <c r="AL64" s="43"/>
      <c r="AS64" s="22"/>
    </row>
    <row r="65" spans="1:45">
      <c r="A65" t="s">
        <v>396</v>
      </c>
      <c r="B65" t="s">
        <v>136</v>
      </c>
      <c r="C65" t="b">
        <v>1</v>
      </c>
      <c r="D65" t="b">
        <v>0</v>
      </c>
      <c r="E65" t="s">
        <v>365</v>
      </c>
      <c r="F65" t="b">
        <v>0</v>
      </c>
      <c r="G65" t="s">
        <v>340</v>
      </c>
      <c r="H65" t="b">
        <v>1</v>
      </c>
      <c r="I65" t="b">
        <v>1</v>
      </c>
      <c r="J65" t="b">
        <v>1</v>
      </c>
      <c r="K65" t="b">
        <v>1</v>
      </c>
      <c r="L65">
        <v>0.02</v>
      </c>
      <c r="M65">
        <v>0.01</v>
      </c>
      <c r="N65">
        <v>0.05</v>
      </c>
      <c r="O65">
        <v>1.25</v>
      </c>
      <c r="P65" t="s">
        <v>36</v>
      </c>
      <c r="Q65" t="s">
        <v>35</v>
      </c>
      <c r="R65">
        <v>20</v>
      </c>
      <c r="S65">
        <v>2.75E-2</v>
      </c>
      <c r="T65">
        <v>5</v>
      </c>
      <c r="U65">
        <v>999</v>
      </c>
      <c r="V65">
        <v>0</v>
      </c>
      <c r="W65" t="s">
        <v>339</v>
      </c>
      <c r="X65" t="b">
        <v>0</v>
      </c>
      <c r="Y65" t="s">
        <v>119</v>
      </c>
      <c r="Z65" t="s">
        <v>20</v>
      </c>
      <c r="AA65">
        <v>7.0000000000000007E-2</v>
      </c>
      <c r="AB65">
        <v>7.7200000000000005E-2</v>
      </c>
      <c r="AC65" s="3">
        <v>0.12</v>
      </c>
      <c r="AD65" s="5">
        <v>2.5000000000000001E-2</v>
      </c>
      <c r="AE65" s="38">
        <v>123</v>
      </c>
      <c r="AF65" t="s">
        <v>31</v>
      </c>
      <c r="AG65" t="s">
        <v>31</v>
      </c>
      <c r="AH65" s="23">
        <v>0.69179999999999997</v>
      </c>
      <c r="AI65" s="23">
        <v>0.69179999999999997</v>
      </c>
      <c r="AL65" s="43">
        <v>0.1</v>
      </c>
      <c r="AM65" t="b">
        <v>1</v>
      </c>
      <c r="AN65" t="b">
        <v>1</v>
      </c>
      <c r="AO65" t="b">
        <v>0</v>
      </c>
      <c r="AP65">
        <v>0</v>
      </c>
      <c r="AQ65" t="s">
        <v>3</v>
      </c>
      <c r="AR65" t="b">
        <v>1</v>
      </c>
      <c r="AS65" s="22" t="b">
        <v>1</v>
      </c>
    </row>
    <row r="66" spans="1:45">
      <c r="A66" t="s">
        <v>397</v>
      </c>
      <c r="B66" t="s">
        <v>168</v>
      </c>
      <c r="C66" t="b">
        <v>1</v>
      </c>
      <c r="D66" t="b">
        <v>0</v>
      </c>
      <c r="E66" t="s">
        <v>365</v>
      </c>
      <c r="F66" t="b">
        <v>0</v>
      </c>
      <c r="G66" t="s">
        <v>340</v>
      </c>
      <c r="H66" t="b">
        <v>1</v>
      </c>
      <c r="I66" t="b">
        <v>0</v>
      </c>
      <c r="J66" t="b">
        <v>1</v>
      </c>
      <c r="K66" t="b">
        <v>1</v>
      </c>
      <c r="L66">
        <v>0.02</v>
      </c>
      <c r="M66">
        <v>0.01</v>
      </c>
      <c r="N66">
        <v>0.05</v>
      </c>
      <c r="O66">
        <v>1.25</v>
      </c>
      <c r="P66" t="s">
        <v>36</v>
      </c>
      <c r="Q66" t="s">
        <v>35</v>
      </c>
      <c r="R66">
        <v>20</v>
      </c>
      <c r="S66">
        <v>2.75E-2</v>
      </c>
      <c r="T66">
        <v>5</v>
      </c>
      <c r="U66">
        <v>999</v>
      </c>
      <c r="V66">
        <v>0</v>
      </c>
      <c r="W66" t="s">
        <v>339</v>
      </c>
      <c r="X66" t="b">
        <v>0</v>
      </c>
      <c r="Y66" t="s">
        <v>119</v>
      </c>
      <c r="Z66" t="s">
        <v>20</v>
      </c>
      <c r="AA66">
        <v>7.0000000000000007E-2</v>
      </c>
      <c r="AB66">
        <v>7.7200000000000005E-2</v>
      </c>
      <c r="AC66" s="3">
        <v>0.12</v>
      </c>
      <c r="AD66" s="5">
        <v>2.5000000000000001E-2</v>
      </c>
      <c r="AE66" s="38">
        <v>123</v>
      </c>
      <c r="AF66" t="s">
        <v>31</v>
      </c>
      <c r="AG66" t="s">
        <v>31</v>
      </c>
      <c r="AH66" s="23">
        <v>0.69179999999999997</v>
      </c>
      <c r="AI66" s="23">
        <v>0.69179999999999997</v>
      </c>
      <c r="AL66" s="43">
        <v>0.1</v>
      </c>
      <c r="AM66" t="b">
        <v>1</v>
      </c>
      <c r="AN66" t="b">
        <v>1</v>
      </c>
      <c r="AO66" t="b">
        <v>0</v>
      </c>
      <c r="AP66">
        <v>0</v>
      </c>
      <c r="AQ66" t="s">
        <v>3</v>
      </c>
      <c r="AR66" t="b">
        <v>1</v>
      </c>
      <c r="AS66" s="22" t="b">
        <v>1</v>
      </c>
    </row>
    <row r="67" spans="1:45">
      <c r="AC67" s="3"/>
      <c r="AD67" s="5"/>
      <c r="AE67" s="38"/>
      <c r="AH67" s="23"/>
      <c r="AI67" s="23"/>
      <c r="AL67" s="43"/>
      <c r="AS67" s="22"/>
    </row>
    <row r="68" spans="1:45">
      <c r="AC68" s="3"/>
      <c r="AD68" s="5"/>
      <c r="AE68" s="38"/>
      <c r="AH68" s="23"/>
      <c r="AI68" s="23"/>
      <c r="AL68" s="43"/>
      <c r="AS68" s="22"/>
    </row>
    <row r="69" spans="1:45">
      <c r="AC69" s="3"/>
      <c r="AD69" s="5"/>
      <c r="AE69" s="38"/>
      <c r="AH69" s="23"/>
      <c r="AI69" s="23"/>
      <c r="AL69" s="43"/>
      <c r="AS69" s="22"/>
    </row>
    <row r="70" spans="1:45">
      <c r="B70" s="56" t="s">
        <v>226</v>
      </c>
    </row>
    <row r="71" spans="1:45">
      <c r="A71" t="s">
        <v>144</v>
      </c>
      <c r="B71" t="s">
        <v>137</v>
      </c>
      <c r="C71" t="b">
        <v>0</v>
      </c>
      <c r="D71" t="b">
        <v>0</v>
      </c>
      <c r="E71" t="s">
        <v>142</v>
      </c>
      <c r="F71" t="b">
        <v>0</v>
      </c>
      <c r="G71" t="s">
        <v>139</v>
      </c>
      <c r="H71" t="b">
        <v>0</v>
      </c>
      <c r="J71" t="b">
        <v>1</v>
      </c>
      <c r="K71" t="b">
        <v>1</v>
      </c>
      <c r="L71">
        <v>0.02</v>
      </c>
      <c r="M71">
        <v>0</v>
      </c>
      <c r="P71" t="s">
        <v>36</v>
      </c>
      <c r="Q71" t="s">
        <v>35</v>
      </c>
      <c r="R71">
        <v>20</v>
      </c>
      <c r="S71">
        <v>2.75E-2</v>
      </c>
      <c r="T71">
        <v>5</v>
      </c>
      <c r="U71">
        <v>999</v>
      </c>
      <c r="V71">
        <v>0</v>
      </c>
      <c r="W71" t="s">
        <v>339</v>
      </c>
      <c r="X71" t="b">
        <v>0</v>
      </c>
      <c r="Y71" t="s">
        <v>119</v>
      </c>
      <c r="Z71" t="s">
        <v>20</v>
      </c>
      <c r="AA71">
        <v>7.0000000000000007E-2</v>
      </c>
      <c r="AB71">
        <v>7.7200000000000005E-2</v>
      </c>
      <c r="AC71" s="3">
        <v>0.12</v>
      </c>
      <c r="AD71" s="5">
        <v>2.5000000000000001E-2</v>
      </c>
      <c r="AE71" s="38">
        <v>123</v>
      </c>
      <c r="AF71" t="s">
        <v>31</v>
      </c>
      <c r="AG71" t="s">
        <v>31</v>
      </c>
      <c r="AH71" s="23">
        <v>0.6976</v>
      </c>
      <c r="AI71" s="23">
        <v>0.6976</v>
      </c>
      <c r="AL71" s="43">
        <v>0.1</v>
      </c>
      <c r="AM71" t="b">
        <v>1</v>
      </c>
      <c r="AN71" t="b">
        <v>1</v>
      </c>
      <c r="AO71" t="b">
        <v>0</v>
      </c>
      <c r="AP71">
        <v>0</v>
      </c>
      <c r="AQ71" t="s">
        <v>3</v>
      </c>
      <c r="AR71" t="b">
        <v>1</v>
      </c>
      <c r="AS71" s="22" t="b">
        <v>1</v>
      </c>
    </row>
    <row r="72" spans="1:45">
      <c r="A72" t="s">
        <v>268</v>
      </c>
      <c r="B72" t="s">
        <v>146</v>
      </c>
      <c r="C72" t="b">
        <v>0</v>
      </c>
      <c r="D72" t="b">
        <v>0</v>
      </c>
      <c r="E72" t="s">
        <v>143</v>
      </c>
      <c r="F72" t="b">
        <v>0</v>
      </c>
      <c r="G72" t="s">
        <v>139</v>
      </c>
      <c r="H72" t="b">
        <v>1</v>
      </c>
      <c r="J72" t="b">
        <v>1</v>
      </c>
      <c r="K72" t="b">
        <v>1</v>
      </c>
      <c r="L72">
        <v>0.02</v>
      </c>
      <c r="M72">
        <v>0</v>
      </c>
      <c r="P72" t="s">
        <v>36</v>
      </c>
      <c r="Q72" t="s">
        <v>35</v>
      </c>
      <c r="R72">
        <v>20</v>
      </c>
      <c r="S72">
        <v>2.75E-2</v>
      </c>
      <c r="T72">
        <v>5</v>
      </c>
      <c r="U72">
        <v>999</v>
      </c>
      <c r="V72">
        <v>0</v>
      </c>
      <c r="W72" t="s">
        <v>339</v>
      </c>
      <c r="X72" t="b">
        <v>0</v>
      </c>
      <c r="Y72" t="s">
        <v>119</v>
      </c>
      <c r="Z72" t="s">
        <v>20</v>
      </c>
      <c r="AA72">
        <v>7.0000000000000007E-2</v>
      </c>
      <c r="AB72">
        <v>7.7200000000000005E-2</v>
      </c>
      <c r="AC72" s="3">
        <v>0.12</v>
      </c>
      <c r="AD72" s="5">
        <v>2.5000000000000001E-2</v>
      </c>
      <c r="AE72" s="38">
        <v>123</v>
      </c>
      <c r="AF72" t="s">
        <v>31</v>
      </c>
      <c r="AG72" t="s">
        <v>31</v>
      </c>
      <c r="AH72" s="23">
        <v>0.6976</v>
      </c>
      <c r="AI72" s="23">
        <v>0.6976</v>
      </c>
      <c r="AL72" s="43">
        <v>0.1</v>
      </c>
      <c r="AM72" t="b">
        <v>1</v>
      </c>
      <c r="AN72" t="b">
        <v>1</v>
      </c>
      <c r="AO72" t="b">
        <v>0</v>
      </c>
      <c r="AP72">
        <v>0</v>
      </c>
      <c r="AQ72" t="s">
        <v>3</v>
      </c>
      <c r="AR72" t="b">
        <v>1</v>
      </c>
      <c r="AS72" s="22" t="b">
        <v>1</v>
      </c>
    </row>
  </sheetData>
  <phoneticPr fontId="15" type="noConversion"/>
  <dataValidations count="3">
    <dataValidation type="list" allowBlank="1" showInputMessage="1" showErrorMessage="1" sqref="AN5:AO6 C5:C6 AN48:AO49 AN51:AO53 AN13:AO14 AN41:AO46 AN16:AO18 AN71:AO72 C71:C72 AN20:AO21 AN23:AO24 AN38:AO39 AN26:AO27 C32:C33 AN32:AO36 AN8:AO11 C56:C69 C8:C27 AN56:AO69 C35:C53" xr:uid="{1240F49A-5091-456D-B77A-0673AD56E758}">
      <formula1>"TRUE, FALSE"</formula1>
    </dataValidation>
    <dataValidation type="list" allowBlank="1" showInputMessage="1" showErrorMessage="1" sqref="Y5:Y6 Y48:Y49 Y26:Y27 Y51:Y53 Y13:Y14 Y16:Y18 Y71:Y72 Y20:Y21 Y23:Y24 Y32:Y36 Y41:Y46 Y38:Y39 Y8:Y11 Y56:Y69" xr:uid="{8909875A-86FC-4594-BBAF-A364A5851F3C}">
      <formula1>"simple, internal"</formula1>
    </dataValidation>
    <dataValidation type="list" allowBlank="1" showInputMessage="1" showErrorMessage="1" sqref="D5:D6 D48:D49 D26:D27 D51:D53 D13:D14 D16:D18 D71:D72 D20:D21 D23:D24 D32:D36 D41:D46 D38:D39 D8:D11 D56:D69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158</v>
      </c>
      <c r="C1" t="s">
        <v>157</v>
      </c>
    </row>
    <row r="2" spans="1:5">
      <c r="C2" t="s">
        <v>147</v>
      </c>
    </row>
    <row r="3" spans="1:5">
      <c r="A3" t="s">
        <v>156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148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149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150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151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152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153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154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155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373</v>
      </c>
      <c r="B18">
        <v>136231421</v>
      </c>
      <c r="E18" s="25">
        <f>B18/$B$11</f>
        <v>0.37264370485438381</v>
      </c>
      <c r="F18" t="s">
        <v>374</v>
      </c>
    </row>
    <row r="19" spans="1:6">
      <c r="E19" s="25">
        <f>B18/B3</f>
        <v>0.52418721086122733</v>
      </c>
      <c r="F19" t="s">
        <v>375</v>
      </c>
    </row>
    <row r="20" spans="1:6">
      <c r="E20" s="25">
        <f>B18/SUM(B3:B5)</f>
        <v>0.38483941353819634</v>
      </c>
      <c r="F20" t="s">
        <v>392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76"/>
  <sheetViews>
    <sheetView tabSelected="1" zoomScaleNormal="100" workbookViewId="0">
      <pane xSplit="3" ySplit="4" topLeftCell="D38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42" spans="1:18">
      <c r="A42" s="59" t="s">
        <v>307</v>
      </c>
      <c r="B42" t="s">
        <v>316</v>
      </c>
      <c r="C42" t="b">
        <v>0</v>
      </c>
      <c r="D42" t="s">
        <v>70</v>
      </c>
      <c r="E42" t="s">
        <v>302</v>
      </c>
      <c r="F42" t="s">
        <v>68</v>
      </c>
      <c r="G42">
        <v>2.75E-2</v>
      </c>
      <c r="H42">
        <v>0</v>
      </c>
      <c r="I42" t="b">
        <v>1</v>
      </c>
      <c r="J42">
        <v>7.0000000000000007E-2</v>
      </c>
      <c r="K42">
        <v>0</v>
      </c>
      <c r="L42">
        <v>2018</v>
      </c>
      <c r="N42" t="b">
        <v>1</v>
      </c>
      <c r="O42" s="43">
        <v>0.11</v>
      </c>
      <c r="P42">
        <v>0.02</v>
      </c>
      <c r="Q42">
        <v>0.05</v>
      </c>
      <c r="R42">
        <v>0</v>
      </c>
    </row>
    <row r="43" spans="1:18">
      <c r="A43" s="59" t="s">
        <v>308</v>
      </c>
      <c r="B43" t="s">
        <v>317</v>
      </c>
      <c r="C43" t="b">
        <v>0</v>
      </c>
      <c r="D43" t="s">
        <v>70</v>
      </c>
      <c r="E43" t="s">
        <v>302</v>
      </c>
      <c r="F43" t="s">
        <v>68</v>
      </c>
      <c r="G43">
        <v>2.75E-2</v>
      </c>
      <c r="H43">
        <v>0</v>
      </c>
      <c r="I43" t="b">
        <v>1</v>
      </c>
      <c r="J43">
        <v>7.0000000000000007E-2</v>
      </c>
      <c r="K43">
        <v>0.25</v>
      </c>
      <c r="L43">
        <v>2018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s="59" t="s">
        <v>309</v>
      </c>
      <c r="B44" t="s">
        <v>318</v>
      </c>
      <c r="C44" t="b">
        <v>0</v>
      </c>
      <c r="D44" t="s">
        <v>70</v>
      </c>
      <c r="E44" t="s">
        <v>302</v>
      </c>
      <c r="F44" t="s">
        <v>68</v>
      </c>
      <c r="G44">
        <v>2.75E-2</v>
      </c>
      <c r="H44">
        <v>0</v>
      </c>
      <c r="I44" t="b">
        <v>1</v>
      </c>
      <c r="J44">
        <v>7.0000000000000007E-2</v>
      </c>
      <c r="K44">
        <v>0.5</v>
      </c>
      <c r="L44">
        <v>2018</v>
      </c>
      <c r="N44" t="b">
        <v>1</v>
      </c>
      <c r="O44" s="43">
        <v>0.11</v>
      </c>
      <c r="P44">
        <v>0.02</v>
      </c>
      <c r="Q44">
        <v>0.05</v>
      </c>
      <c r="R44">
        <v>0</v>
      </c>
    </row>
    <row r="45" spans="1:18">
      <c r="A45" s="59"/>
      <c r="O45" s="43"/>
    </row>
    <row r="46" spans="1:18">
      <c r="A46" s="59" t="s">
        <v>310</v>
      </c>
      <c r="B46" t="s">
        <v>319</v>
      </c>
      <c r="C46" t="b">
        <v>0</v>
      </c>
      <c r="D46" t="s">
        <v>70</v>
      </c>
      <c r="E46" t="s">
        <v>302</v>
      </c>
      <c r="F46" t="s">
        <v>68</v>
      </c>
      <c r="G46">
        <v>2.75E-2</v>
      </c>
      <c r="H46">
        <v>0</v>
      </c>
      <c r="I46" t="b">
        <v>1</v>
      </c>
      <c r="J46">
        <v>7.0000000000000007E-2</v>
      </c>
      <c r="K46">
        <v>0</v>
      </c>
      <c r="L46">
        <v>2018</v>
      </c>
      <c r="M46">
        <v>0.01</v>
      </c>
      <c r="N46" t="b">
        <v>1</v>
      </c>
      <c r="O46" s="43">
        <v>0.11</v>
      </c>
      <c r="P46">
        <v>0.02</v>
      </c>
      <c r="Q46">
        <v>0.05</v>
      </c>
      <c r="R46">
        <v>0</v>
      </c>
    </row>
    <row r="47" spans="1:18">
      <c r="A47" s="59" t="s">
        <v>311</v>
      </c>
      <c r="B47" t="s">
        <v>320</v>
      </c>
      <c r="C47" t="b">
        <v>0</v>
      </c>
      <c r="D47" t="s">
        <v>70</v>
      </c>
      <c r="E47" t="s">
        <v>302</v>
      </c>
      <c r="F47" t="s">
        <v>68</v>
      </c>
      <c r="G47">
        <v>2.75E-2</v>
      </c>
      <c r="H47">
        <v>0</v>
      </c>
      <c r="I47" t="b">
        <v>1</v>
      </c>
      <c r="J47">
        <v>7.0000000000000007E-2</v>
      </c>
      <c r="K47">
        <v>0.25</v>
      </c>
      <c r="L47">
        <v>2018</v>
      </c>
      <c r="M47">
        <v>0.01</v>
      </c>
      <c r="N47" t="b">
        <v>1</v>
      </c>
      <c r="O47" s="43">
        <v>0.11</v>
      </c>
      <c r="P47">
        <v>0.02</v>
      </c>
      <c r="Q47">
        <v>0.05</v>
      </c>
      <c r="R47">
        <v>0</v>
      </c>
    </row>
    <row r="48" spans="1:18">
      <c r="A48" s="59" t="s">
        <v>312</v>
      </c>
      <c r="B48" t="s">
        <v>321</v>
      </c>
      <c r="C48" t="b">
        <v>0</v>
      </c>
      <c r="D48" t="s">
        <v>70</v>
      </c>
      <c r="E48" t="s">
        <v>302</v>
      </c>
      <c r="F48" t="s">
        <v>68</v>
      </c>
      <c r="G48">
        <v>2.75E-2</v>
      </c>
      <c r="H48">
        <v>0</v>
      </c>
      <c r="I48" t="b">
        <v>1</v>
      </c>
      <c r="J48">
        <v>7.0000000000000007E-2</v>
      </c>
      <c r="K48">
        <v>0.5</v>
      </c>
      <c r="L48">
        <v>2018</v>
      </c>
      <c r="M48">
        <v>0.01</v>
      </c>
      <c r="N48" t="b">
        <v>1</v>
      </c>
      <c r="O48" s="43">
        <v>0.11</v>
      </c>
      <c r="P48">
        <v>0.02</v>
      </c>
      <c r="Q48">
        <v>0.05</v>
      </c>
      <c r="R48">
        <v>0</v>
      </c>
    </row>
    <row r="49" spans="1:18">
      <c r="A49" s="59"/>
    </row>
    <row r="50" spans="1:18">
      <c r="A50" s="59" t="s">
        <v>313</v>
      </c>
      <c r="B50" t="s">
        <v>322</v>
      </c>
      <c r="C50" t="b">
        <v>0</v>
      </c>
      <c r="D50" t="s">
        <v>70</v>
      </c>
      <c r="E50" t="s">
        <v>302</v>
      </c>
      <c r="F50" t="s">
        <v>68</v>
      </c>
      <c r="G50">
        <v>2.75E-2</v>
      </c>
      <c r="H50">
        <v>0</v>
      </c>
      <c r="I50" t="b">
        <v>1</v>
      </c>
      <c r="J50">
        <v>7.0000000000000007E-2</v>
      </c>
      <c r="K50">
        <v>0</v>
      </c>
      <c r="L50">
        <v>2018</v>
      </c>
      <c r="M50">
        <v>1.4999999999999999E-2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9" t="s">
        <v>314</v>
      </c>
      <c r="B51" t="s">
        <v>323</v>
      </c>
      <c r="C51" t="b">
        <v>0</v>
      </c>
      <c r="D51" t="s">
        <v>70</v>
      </c>
      <c r="E51" t="s">
        <v>302</v>
      </c>
      <c r="F51" t="s">
        <v>68</v>
      </c>
      <c r="G51">
        <v>2.75E-2</v>
      </c>
      <c r="H51">
        <v>0</v>
      </c>
      <c r="I51" t="b">
        <v>1</v>
      </c>
      <c r="J51">
        <v>7.0000000000000007E-2</v>
      </c>
      <c r="K51">
        <v>0.25</v>
      </c>
      <c r="L51">
        <v>2018</v>
      </c>
      <c r="M51">
        <v>1.4999999999999999E-2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  <row r="52" spans="1:18">
      <c r="A52" s="59" t="s">
        <v>315</v>
      </c>
      <c r="B52" t="s">
        <v>324</v>
      </c>
      <c r="C52" t="b">
        <v>0</v>
      </c>
      <c r="D52" t="s">
        <v>70</v>
      </c>
      <c r="E52" t="s">
        <v>302</v>
      </c>
      <c r="F52" t="s">
        <v>68</v>
      </c>
      <c r="G52">
        <v>2.75E-2</v>
      </c>
      <c r="H52">
        <v>0</v>
      </c>
      <c r="I52" t="b">
        <v>1</v>
      </c>
      <c r="J52">
        <v>7.0000000000000007E-2</v>
      </c>
      <c r="K52">
        <v>0.5</v>
      </c>
      <c r="L52">
        <v>2018</v>
      </c>
      <c r="M52">
        <v>1.4999999999999999E-2</v>
      </c>
      <c r="N52" t="b">
        <v>1</v>
      </c>
      <c r="O52" s="43">
        <v>0.11</v>
      </c>
      <c r="P52">
        <v>0.02</v>
      </c>
      <c r="Q52">
        <v>0.05</v>
      </c>
      <c r="R52">
        <v>0</v>
      </c>
    </row>
    <row r="53" spans="1:18">
      <c r="A53" s="59"/>
    </row>
    <row r="54" spans="1:18">
      <c r="A54" s="59" t="s">
        <v>384</v>
      </c>
      <c r="B54" t="s">
        <v>386</v>
      </c>
      <c r="C54" t="b">
        <v>0</v>
      </c>
      <c r="D54" t="s">
        <v>70</v>
      </c>
      <c r="E54" t="s">
        <v>302</v>
      </c>
      <c r="F54" t="s">
        <v>68</v>
      </c>
      <c r="G54">
        <v>2.75E-2</v>
      </c>
      <c r="H54">
        <v>0</v>
      </c>
      <c r="I54" t="b">
        <v>1</v>
      </c>
      <c r="J54">
        <v>7.0000000000000007E-2</v>
      </c>
      <c r="K54">
        <v>0</v>
      </c>
      <c r="L54">
        <v>2018</v>
      </c>
      <c r="M54">
        <v>5.0000000000000001E-3</v>
      </c>
      <c r="N54" t="b">
        <v>1</v>
      </c>
      <c r="O54" s="43">
        <v>0.11</v>
      </c>
      <c r="P54">
        <v>0.02</v>
      </c>
      <c r="Q54">
        <v>0.05</v>
      </c>
      <c r="R54">
        <v>0</v>
      </c>
    </row>
    <row r="55" spans="1:18">
      <c r="A55" s="59"/>
      <c r="O55" s="43"/>
    </row>
    <row r="56" spans="1:18">
      <c r="A56" s="59"/>
    </row>
    <row r="57" spans="1:18">
      <c r="A57" s="59" t="s">
        <v>353</v>
      </c>
      <c r="B57" t="s">
        <v>354</v>
      </c>
      <c r="C57" t="b">
        <v>1</v>
      </c>
      <c r="D57" t="s">
        <v>70</v>
      </c>
      <c r="E57" t="s">
        <v>371</v>
      </c>
      <c r="F57" t="s">
        <v>68</v>
      </c>
      <c r="G57">
        <v>2.75E-2</v>
      </c>
      <c r="H57">
        <v>0</v>
      </c>
      <c r="I57" t="b">
        <v>1</v>
      </c>
      <c r="J57">
        <v>7.0000000000000007E-2</v>
      </c>
      <c r="K57">
        <v>0</v>
      </c>
      <c r="L57">
        <v>2018</v>
      </c>
      <c r="N57" t="b">
        <v>1</v>
      </c>
      <c r="O57" s="43">
        <v>0.11</v>
      </c>
      <c r="P57">
        <v>0.03</v>
      </c>
      <c r="Q57">
        <v>0.05</v>
      </c>
      <c r="R57">
        <v>0</v>
      </c>
    </row>
    <row r="58" spans="1:18">
      <c r="A58" s="59" t="s">
        <v>355</v>
      </c>
      <c r="B58" t="s">
        <v>356</v>
      </c>
      <c r="C58" t="b">
        <v>0</v>
      </c>
      <c r="D58" t="s">
        <v>70</v>
      </c>
      <c r="E58" t="s">
        <v>371</v>
      </c>
      <c r="F58" t="s">
        <v>68</v>
      </c>
      <c r="G58">
        <v>2.75E-2</v>
      </c>
      <c r="H58">
        <v>0</v>
      </c>
      <c r="I58" t="b">
        <v>1</v>
      </c>
      <c r="J58">
        <v>7.0000000000000007E-2</v>
      </c>
      <c r="K58">
        <v>0.25</v>
      </c>
      <c r="L58">
        <v>2018</v>
      </c>
      <c r="N58" t="b">
        <v>1</v>
      </c>
      <c r="O58" s="43">
        <v>0.11</v>
      </c>
      <c r="P58">
        <v>0.03</v>
      </c>
      <c r="Q58">
        <v>0.05</v>
      </c>
      <c r="R58">
        <v>0</v>
      </c>
    </row>
    <row r="59" spans="1:18">
      <c r="A59" s="59" t="s">
        <v>357</v>
      </c>
      <c r="B59" t="s">
        <v>358</v>
      </c>
      <c r="C59" t="b">
        <v>0</v>
      </c>
      <c r="D59" t="s">
        <v>70</v>
      </c>
      <c r="E59" t="s">
        <v>371</v>
      </c>
      <c r="F59" t="s">
        <v>68</v>
      </c>
      <c r="G59">
        <v>2.75E-2</v>
      </c>
      <c r="H59">
        <v>0</v>
      </c>
      <c r="I59" t="b">
        <v>1</v>
      </c>
      <c r="J59">
        <v>7.0000000000000007E-2</v>
      </c>
      <c r="K59">
        <v>0.5</v>
      </c>
      <c r="L59">
        <v>2018</v>
      </c>
      <c r="N59" t="b">
        <v>1</v>
      </c>
      <c r="O59" s="43">
        <v>0.11</v>
      </c>
      <c r="P59">
        <v>0.03</v>
      </c>
      <c r="Q59">
        <v>0.05</v>
      </c>
      <c r="R59">
        <v>0</v>
      </c>
    </row>
    <row r="60" spans="1:18">
      <c r="A60" s="59"/>
      <c r="O60" s="43"/>
    </row>
    <row r="61" spans="1:18">
      <c r="A61" s="59" t="s">
        <v>359</v>
      </c>
      <c r="B61" t="s">
        <v>360</v>
      </c>
      <c r="C61" t="b">
        <v>0</v>
      </c>
      <c r="D61" t="s">
        <v>70</v>
      </c>
      <c r="E61" t="s">
        <v>371</v>
      </c>
      <c r="F61" t="s">
        <v>68</v>
      </c>
      <c r="G61">
        <v>2.75E-2</v>
      </c>
      <c r="H61">
        <v>0</v>
      </c>
      <c r="I61" t="b">
        <v>1</v>
      </c>
      <c r="J61">
        <v>7.0000000000000007E-2</v>
      </c>
      <c r="K61">
        <v>0</v>
      </c>
      <c r="L61">
        <v>2018</v>
      </c>
      <c r="M61">
        <v>0.01</v>
      </c>
      <c r="N61" t="b">
        <v>1</v>
      </c>
      <c r="O61" s="43">
        <v>0.11</v>
      </c>
      <c r="P61">
        <v>0.03</v>
      </c>
      <c r="Q61">
        <v>0.05</v>
      </c>
      <c r="R61">
        <v>0</v>
      </c>
    </row>
    <row r="62" spans="1:18">
      <c r="A62" s="59" t="s">
        <v>361</v>
      </c>
      <c r="B62" t="s">
        <v>362</v>
      </c>
      <c r="C62" t="b">
        <v>0</v>
      </c>
      <c r="D62" t="s">
        <v>70</v>
      </c>
      <c r="E62" t="s">
        <v>371</v>
      </c>
      <c r="F62" t="s">
        <v>68</v>
      </c>
      <c r="G62">
        <v>2.75E-2</v>
      </c>
      <c r="H62">
        <v>0</v>
      </c>
      <c r="I62" t="b">
        <v>1</v>
      </c>
      <c r="J62">
        <v>7.0000000000000007E-2</v>
      </c>
      <c r="K62">
        <v>0.25</v>
      </c>
      <c r="L62">
        <v>2018</v>
      </c>
      <c r="M62">
        <v>0.01</v>
      </c>
      <c r="N62" t="b">
        <v>1</v>
      </c>
      <c r="O62" s="43">
        <v>0.11</v>
      </c>
      <c r="P62">
        <v>0.03</v>
      </c>
      <c r="Q62">
        <v>0.05</v>
      </c>
      <c r="R62">
        <v>0</v>
      </c>
    </row>
    <row r="63" spans="1:18">
      <c r="A63" s="59" t="s">
        <v>363</v>
      </c>
      <c r="B63" t="s">
        <v>364</v>
      </c>
      <c r="C63" t="b">
        <v>0</v>
      </c>
      <c r="D63" t="s">
        <v>70</v>
      </c>
      <c r="E63" t="s">
        <v>371</v>
      </c>
      <c r="F63" t="s">
        <v>68</v>
      </c>
      <c r="G63">
        <v>2.75E-2</v>
      </c>
      <c r="H63">
        <v>0</v>
      </c>
      <c r="I63" t="b">
        <v>1</v>
      </c>
      <c r="J63">
        <v>7.0000000000000007E-2</v>
      </c>
      <c r="K63">
        <v>0.5</v>
      </c>
      <c r="L63">
        <v>2018</v>
      </c>
      <c r="M63">
        <v>0.01</v>
      </c>
      <c r="N63" t="b">
        <v>1</v>
      </c>
      <c r="O63" s="43">
        <v>0.11</v>
      </c>
      <c r="P63">
        <v>0.03</v>
      </c>
      <c r="Q63">
        <v>0.05</v>
      </c>
      <c r="R63">
        <v>0</v>
      </c>
    </row>
    <row r="64" spans="1:18">
      <c r="A64" s="59"/>
    </row>
    <row r="65" spans="1:18">
      <c r="A65" s="59" t="s">
        <v>365</v>
      </c>
      <c r="B65" t="s">
        <v>366</v>
      </c>
      <c r="C65" t="b">
        <v>0</v>
      </c>
      <c r="D65" t="s">
        <v>70</v>
      </c>
      <c r="E65" t="s">
        <v>371</v>
      </c>
      <c r="F65" t="s">
        <v>68</v>
      </c>
      <c r="G65">
        <v>2.75E-2</v>
      </c>
      <c r="H65">
        <v>0</v>
      </c>
      <c r="I65" t="b">
        <v>1</v>
      </c>
      <c r="J65">
        <v>7.0000000000000007E-2</v>
      </c>
      <c r="K65">
        <v>0</v>
      </c>
      <c r="L65">
        <v>2018</v>
      </c>
      <c r="M65">
        <v>1.4999999999999999E-2</v>
      </c>
      <c r="N65" t="b">
        <v>1</v>
      </c>
      <c r="O65" s="43">
        <v>0.11</v>
      </c>
      <c r="P65">
        <v>0.03</v>
      </c>
      <c r="Q65">
        <v>0.05</v>
      </c>
      <c r="R65">
        <v>0</v>
      </c>
    </row>
    <row r="66" spans="1:18">
      <c r="A66" s="59" t="s">
        <v>367</v>
      </c>
      <c r="B66" t="s">
        <v>368</v>
      </c>
      <c r="C66" t="b">
        <v>0</v>
      </c>
      <c r="D66" t="s">
        <v>70</v>
      </c>
      <c r="E66" t="s">
        <v>371</v>
      </c>
      <c r="F66" t="s">
        <v>68</v>
      </c>
      <c r="G66">
        <v>2.75E-2</v>
      </c>
      <c r="H66">
        <v>0</v>
      </c>
      <c r="I66" t="b">
        <v>1</v>
      </c>
      <c r="J66">
        <v>7.0000000000000007E-2</v>
      </c>
      <c r="K66">
        <v>0.25</v>
      </c>
      <c r="L66">
        <v>2018</v>
      </c>
      <c r="M66">
        <v>1.4999999999999999E-2</v>
      </c>
      <c r="N66" t="b">
        <v>1</v>
      </c>
      <c r="O66" s="43">
        <v>0.11</v>
      </c>
      <c r="P66">
        <v>0.03</v>
      </c>
      <c r="Q66">
        <v>0.05</v>
      </c>
      <c r="R66">
        <v>0</v>
      </c>
    </row>
    <row r="67" spans="1:18">
      <c r="A67" s="59" t="s">
        <v>369</v>
      </c>
      <c r="B67" t="s">
        <v>370</v>
      </c>
      <c r="C67" t="b">
        <v>0</v>
      </c>
      <c r="D67" t="s">
        <v>70</v>
      </c>
      <c r="E67" t="s">
        <v>371</v>
      </c>
      <c r="F67" t="s">
        <v>68</v>
      </c>
      <c r="G67">
        <v>2.75E-2</v>
      </c>
      <c r="H67">
        <v>0</v>
      </c>
      <c r="I67" t="b">
        <v>1</v>
      </c>
      <c r="J67">
        <v>7.0000000000000007E-2</v>
      </c>
      <c r="K67">
        <v>0.5</v>
      </c>
      <c r="L67">
        <v>2018</v>
      </c>
      <c r="M67">
        <v>1.4999999999999999E-2</v>
      </c>
      <c r="N67" t="b">
        <v>1</v>
      </c>
      <c r="O67" s="43">
        <v>0.11</v>
      </c>
      <c r="P67">
        <v>0.03</v>
      </c>
      <c r="Q67">
        <v>0.05</v>
      </c>
      <c r="R67">
        <v>0</v>
      </c>
    </row>
    <row r="68" spans="1:18">
      <c r="A68" s="59"/>
    </row>
    <row r="69" spans="1:18">
      <c r="A69" s="59" t="s">
        <v>385</v>
      </c>
      <c r="B69" t="s">
        <v>387</v>
      </c>
      <c r="C69" t="b">
        <v>0</v>
      </c>
      <c r="D69" t="s">
        <v>70</v>
      </c>
      <c r="E69" t="s">
        <v>371</v>
      </c>
      <c r="F69" t="s">
        <v>68</v>
      </c>
      <c r="G69">
        <v>2.75E-2</v>
      </c>
      <c r="H69">
        <v>0</v>
      </c>
      <c r="I69" t="b">
        <v>1</v>
      </c>
      <c r="J69">
        <v>7.0000000000000007E-2</v>
      </c>
      <c r="K69">
        <v>0</v>
      </c>
      <c r="L69">
        <v>2018</v>
      </c>
      <c r="M69">
        <v>5.0000000000000001E-3</v>
      </c>
      <c r="N69" t="b">
        <v>1</v>
      </c>
      <c r="O69" s="43">
        <v>0.11</v>
      </c>
      <c r="P69">
        <v>0.03</v>
      </c>
      <c r="Q69">
        <v>0.05</v>
      </c>
      <c r="R69">
        <v>0</v>
      </c>
    </row>
    <row r="72" spans="1:18">
      <c r="A72" t="s">
        <v>376</v>
      </c>
      <c r="B72" t="s">
        <v>377</v>
      </c>
      <c r="C72" t="b">
        <v>0</v>
      </c>
      <c r="D72" t="s">
        <v>70</v>
      </c>
      <c r="E72" t="s">
        <v>302</v>
      </c>
      <c r="F72" t="s">
        <v>68</v>
      </c>
      <c r="G72">
        <v>2.75E-2</v>
      </c>
      <c r="H72">
        <v>0</v>
      </c>
      <c r="I72" t="b">
        <v>1</v>
      </c>
      <c r="J72">
        <v>0.05</v>
      </c>
      <c r="K72">
        <v>0</v>
      </c>
      <c r="L72">
        <v>2018</v>
      </c>
      <c r="N72" t="b">
        <v>1</v>
      </c>
      <c r="O72" s="43">
        <v>0.11</v>
      </c>
      <c r="P72">
        <v>0.02</v>
      </c>
      <c r="Q72">
        <v>0.05</v>
      </c>
      <c r="R72">
        <v>0</v>
      </c>
    </row>
    <row r="73" spans="1:18">
      <c r="A73" t="s">
        <v>378</v>
      </c>
      <c r="B73" t="s">
        <v>379</v>
      </c>
      <c r="C73" t="b">
        <v>0</v>
      </c>
      <c r="D73" t="s">
        <v>70</v>
      </c>
      <c r="E73" t="s">
        <v>371</v>
      </c>
      <c r="F73" t="s">
        <v>68</v>
      </c>
      <c r="G73">
        <v>2.75E-2</v>
      </c>
      <c r="H73">
        <v>0</v>
      </c>
      <c r="I73" t="b">
        <v>1</v>
      </c>
      <c r="J73">
        <v>0.05</v>
      </c>
      <c r="K73">
        <v>0</v>
      </c>
      <c r="L73">
        <v>2018</v>
      </c>
      <c r="N73" t="b">
        <v>1</v>
      </c>
      <c r="O73" s="43">
        <v>0.11</v>
      </c>
      <c r="P73">
        <v>0.03</v>
      </c>
      <c r="Q73">
        <v>0.05</v>
      </c>
      <c r="R73">
        <v>0</v>
      </c>
    </row>
    <row r="75" spans="1:18">
      <c r="A75" t="s">
        <v>380</v>
      </c>
      <c r="B75" t="s">
        <v>381</v>
      </c>
      <c r="C75" t="b">
        <v>0</v>
      </c>
      <c r="D75" t="s">
        <v>70</v>
      </c>
      <c r="E75" t="s">
        <v>302</v>
      </c>
      <c r="F75" t="s">
        <v>68</v>
      </c>
      <c r="G75">
        <v>2.75E-2</v>
      </c>
      <c r="H75">
        <v>0</v>
      </c>
      <c r="I75" t="b">
        <v>1</v>
      </c>
      <c r="J75">
        <v>0.05</v>
      </c>
      <c r="K75">
        <v>0.5</v>
      </c>
      <c r="L75">
        <v>2018</v>
      </c>
      <c r="M75">
        <v>0.01</v>
      </c>
      <c r="N75" t="b">
        <v>1</v>
      </c>
      <c r="O75" s="43">
        <v>0.11</v>
      </c>
      <c r="P75">
        <v>0.02</v>
      </c>
      <c r="Q75">
        <v>0.05</v>
      </c>
      <c r="R75">
        <v>0</v>
      </c>
    </row>
    <row r="76" spans="1:18">
      <c r="A76" t="s">
        <v>382</v>
      </c>
      <c r="B76" t="s">
        <v>383</v>
      </c>
      <c r="C76" t="b">
        <v>0</v>
      </c>
      <c r="D76" t="s">
        <v>70</v>
      </c>
      <c r="E76" t="s">
        <v>371</v>
      </c>
      <c r="F76" t="s">
        <v>68</v>
      </c>
      <c r="G76">
        <v>2.75E-2</v>
      </c>
      <c r="H76">
        <v>0</v>
      </c>
      <c r="I76" t="b">
        <v>1</v>
      </c>
      <c r="J76">
        <v>0.05</v>
      </c>
      <c r="K76">
        <v>0.5</v>
      </c>
      <c r="L76">
        <v>2018</v>
      </c>
      <c r="M76">
        <v>0.01</v>
      </c>
      <c r="N76" t="b">
        <v>1</v>
      </c>
      <c r="O76" s="43">
        <v>0.11</v>
      </c>
      <c r="P76">
        <v>0.03</v>
      </c>
      <c r="Q76">
        <v>0.05</v>
      </c>
      <c r="R76">
        <v>0</v>
      </c>
    </row>
  </sheetData>
  <dataValidations count="2">
    <dataValidation type="list" allowBlank="1" showInputMessage="1" showErrorMessage="1" sqref="C33:C37 C5:C31 C42:C52 C54:C55 C72:C76 C57:C69" xr:uid="{CE4DB086-8939-4E0F-A217-D1528E507A37}">
      <formula1>"TRUE, FALSE"</formula1>
    </dataValidation>
    <dataValidation type="list" allowBlank="1" showInputMessage="1" showErrorMessage="1" sqref="D24:D26 D5:D9 D11:D13 D28:D31 D20:D22 D15:D17 D33:D34 D36:D37 D42:D44 D46:D48 D50:D52 D61:D63 D65:D67 D57:D59 D72:D73 D75:D76 D54:D55 D69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4BAF-0ADF-4D5F-81C4-70A90EB01477}">
  <dimension ref="A2:AR74"/>
  <sheetViews>
    <sheetView zoomScaleNormal="100" workbookViewId="0">
      <pane xSplit="3" ySplit="4" topLeftCell="D32" activePane="bottomRight" state="frozen"/>
      <selection pane="topRight" activeCell="E1" sqref="E1"/>
      <selection pane="bottomLeft" activeCell="A5" sqref="A5"/>
      <selection pane="bottomRight" activeCell="B67" sqref="B67:B68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305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267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304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289</v>
      </c>
    </row>
    <row r="59" spans="1:44">
      <c r="A59" t="s">
        <v>292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293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294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295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B65" s="56" t="s">
        <v>303</v>
      </c>
      <c r="AB65" s="3"/>
      <c r="AC65" s="5"/>
      <c r="AD65" s="38"/>
      <c r="AG65" s="23"/>
      <c r="AH65" s="23"/>
      <c r="AK65" s="43"/>
      <c r="AR65" s="22"/>
    </row>
    <row r="66" spans="1:44">
      <c r="A66" t="s">
        <v>299</v>
      </c>
      <c r="B66" t="s">
        <v>234</v>
      </c>
      <c r="C66" t="b">
        <v>0</v>
      </c>
      <c r="D66" t="b">
        <v>0</v>
      </c>
      <c r="E66" t="s">
        <v>296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300</v>
      </c>
      <c r="B67" t="s">
        <v>234</v>
      </c>
      <c r="C67" t="b">
        <v>1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68" t="s">
        <v>306</v>
      </c>
      <c r="B68" t="s">
        <v>234</v>
      </c>
      <c r="C68" t="b">
        <v>0</v>
      </c>
      <c r="D68" t="b">
        <v>0</v>
      </c>
      <c r="E68" t="s">
        <v>300</v>
      </c>
      <c r="F68" t="b">
        <v>0</v>
      </c>
      <c r="G68" t="s">
        <v>299</v>
      </c>
      <c r="H68" t="b">
        <v>0</v>
      </c>
      <c r="I68" t="b">
        <v>0</v>
      </c>
      <c r="J68" t="b">
        <v>1</v>
      </c>
      <c r="K68">
        <v>0.02</v>
      </c>
      <c r="L68">
        <v>0.01</v>
      </c>
      <c r="O68" t="s">
        <v>36</v>
      </c>
      <c r="P68" t="s">
        <v>35</v>
      </c>
      <c r="Q68">
        <v>20</v>
      </c>
      <c r="R68">
        <v>2.75E-2</v>
      </c>
      <c r="S68">
        <v>5</v>
      </c>
      <c r="T68">
        <v>999</v>
      </c>
      <c r="U68">
        <v>0</v>
      </c>
      <c r="V68" t="s">
        <v>55</v>
      </c>
      <c r="W68" t="b">
        <v>0</v>
      </c>
      <c r="X68" t="s">
        <v>119</v>
      </c>
      <c r="Y68" t="s">
        <v>20</v>
      </c>
      <c r="Z68">
        <v>7.0000000000000007E-2</v>
      </c>
      <c r="AA68">
        <v>7.7200000000000005E-2</v>
      </c>
      <c r="AB68" s="3">
        <v>0.12</v>
      </c>
      <c r="AC68" s="5">
        <v>2.5000000000000001E-2</v>
      </c>
      <c r="AD68" s="38">
        <v>123</v>
      </c>
      <c r="AE68" t="s">
        <v>31</v>
      </c>
      <c r="AF68" t="s">
        <v>31</v>
      </c>
      <c r="AG68" s="23">
        <v>0.6976</v>
      </c>
      <c r="AH68" s="23">
        <v>0.6976</v>
      </c>
      <c r="AK68" s="43">
        <v>0.1</v>
      </c>
      <c r="AL68" t="b">
        <v>1</v>
      </c>
      <c r="AM68" t="b">
        <v>1</v>
      </c>
      <c r="AN68" t="b">
        <v>0</v>
      </c>
      <c r="AO68">
        <v>0</v>
      </c>
      <c r="AP68" t="s">
        <v>3</v>
      </c>
      <c r="AQ68" t="b">
        <v>1</v>
      </c>
      <c r="AR68" s="22" t="b">
        <v>1</v>
      </c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AB71" s="3"/>
      <c r="AC71" s="5"/>
      <c r="AD71" s="38"/>
      <c r="AG71" s="23"/>
      <c r="AH71" s="23"/>
      <c r="AK71" s="43"/>
      <c r="AR71" s="22"/>
    </row>
    <row r="72" spans="1:44">
      <c r="B72" s="56" t="s">
        <v>226</v>
      </c>
    </row>
    <row r="73" spans="1:44">
      <c r="A73" t="s">
        <v>144</v>
      </c>
      <c r="B73" t="s">
        <v>137</v>
      </c>
      <c r="C73" t="b">
        <v>0</v>
      </c>
      <c r="D73" t="b">
        <v>0</v>
      </c>
      <c r="E73" t="s">
        <v>142</v>
      </c>
      <c r="F73" t="b">
        <v>0</v>
      </c>
      <c r="G73" t="s">
        <v>139</v>
      </c>
      <c r="H73" t="b">
        <v>0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55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  <row r="74" spans="1:44">
      <c r="A74" t="s">
        <v>268</v>
      </c>
      <c r="B74" t="s">
        <v>146</v>
      </c>
      <c r="C74" t="b">
        <v>0</v>
      </c>
      <c r="D74" t="b">
        <v>0</v>
      </c>
      <c r="E74" t="s">
        <v>143</v>
      </c>
      <c r="F74" t="b">
        <v>0</v>
      </c>
      <c r="G74" t="s">
        <v>139</v>
      </c>
      <c r="H74" t="b">
        <v>1</v>
      </c>
      <c r="I74" t="b">
        <v>1</v>
      </c>
      <c r="J74" t="b">
        <v>1</v>
      </c>
      <c r="K74">
        <v>0.02</v>
      </c>
      <c r="L74">
        <v>0</v>
      </c>
      <c r="O74" t="s">
        <v>36</v>
      </c>
      <c r="P74" t="s">
        <v>35</v>
      </c>
      <c r="Q74">
        <v>20</v>
      </c>
      <c r="R74">
        <v>2.75E-2</v>
      </c>
      <c r="S74">
        <v>5</v>
      </c>
      <c r="T74">
        <v>999</v>
      </c>
      <c r="U74">
        <v>0</v>
      </c>
      <c r="V74" t="s">
        <v>55</v>
      </c>
      <c r="W74" t="b">
        <v>0</v>
      </c>
      <c r="X74" t="s">
        <v>119</v>
      </c>
      <c r="Y74" t="s">
        <v>20</v>
      </c>
      <c r="Z74">
        <v>7.0000000000000007E-2</v>
      </c>
      <c r="AA74">
        <v>7.7200000000000005E-2</v>
      </c>
      <c r="AB74" s="3">
        <v>0.12</v>
      </c>
      <c r="AC74" s="5">
        <v>2.5000000000000001E-2</v>
      </c>
      <c r="AD74" s="38">
        <v>123</v>
      </c>
      <c r="AE74" t="s">
        <v>31</v>
      </c>
      <c r="AF74" t="s">
        <v>31</v>
      </c>
      <c r="AG74" s="23">
        <v>0.6976</v>
      </c>
      <c r="AH74" s="23">
        <v>0.6976</v>
      </c>
      <c r="AK74" s="43">
        <v>0.1</v>
      </c>
      <c r="AL74" t="b">
        <v>1</v>
      </c>
      <c r="AM74" t="b">
        <v>1</v>
      </c>
      <c r="AN74" t="b">
        <v>0</v>
      </c>
      <c r="AO74">
        <v>0</v>
      </c>
      <c r="AP74" t="s">
        <v>3</v>
      </c>
      <c r="AQ74" t="b">
        <v>1</v>
      </c>
      <c r="AR74" s="22" t="b">
        <v>1</v>
      </c>
    </row>
  </sheetData>
  <dataValidations count="3">
    <dataValidation type="list" allowBlank="1" showInputMessage="1" showErrorMessage="1" sqref="D5:D8 D10:D14 D51:D52 D29:D30 D54:D56 D16:D17 D19:D21 D73:D74 D23:D24 D26:D27 D35:D39 D44:D49 D41:D42 D59:D71" xr:uid="{81CE615E-FDAB-439A-B7F4-35FD2C8DD511}">
      <formula1>"TRUE,FALSE"</formula1>
    </dataValidation>
    <dataValidation type="list" allowBlank="1" showInputMessage="1" showErrorMessage="1" sqref="X5:X8 X10:X14 X51:X52 X29:X30 X54:X56 X16:X17 X19:X21 X73:X74 X23:X24 X26:X27 X35:X39 X44:X49 X41:X42 X59:X71" xr:uid="{D63AB0A3-C873-4E54-84C9-5EF902623C2C}">
      <formula1>"simple, internal"</formula1>
    </dataValidation>
    <dataValidation type="list" allowBlank="1" showInputMessage="1" showErrorMessage="1" sqref="AM5:AN8 C5:C8 AM10:AN14 AM51:AN52 AM54:AN56 AM16:AN17 AM44:AN49 AM19:AN21 AM73:AN74 C73:C74 AM23:AN24 AM26:AN27 AM41:AN42 AM29:AN30 C35:C56 AM35:AN39 C10:C30 AM59:AN71 C59:C71" xr:uid="{ACC2DB63-A74C-4F86-870D-BBE8EC103AB1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zoomScaleNormal="100" workbookViewId="0">
      <pane xSplit="3" ySplit="4" topLeftCell="J5" activePane="bottomRight" state="frozen"/>
      <selection pane="topRight" activeCell="E1" sqref="E1"/>
      <selection pane="bottomLeft" activeCell="A5" sqref="A5"/>
      <selection pane="bottomRight" activeCell="C46" sqref="C46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296</v>
      </c>
      <c r="B39" t="s">
        <v>297</v>
      </c>
      <c r="C39" t="b">
        <v>0</v>
      </c>
      <c r="D39" t="s">
        <v>70</v>
      </c>
      <c r="E39" t="s">
        <v>298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300</v>
      </c>
      <c r="B41" t="s">
        <v>301</v>
      </c>
      <c r="C41" t="b">
        <v>1</v>
      </c>
      <c r="D41" t="s">
        <v>70</v>
      </c>
      <c r="E41" t="s">
        <v>302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1" sqref="D11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50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7" sqref="D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39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M22" sqref="M22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203</v>
      </c>
    </row>
    <row r="3" spans="1:11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  <c r="K3" s="58" t="s">
        <v>372</v>
      </c>
    </row>
    <row r="4" spans="1:11">
      <c r="A4" s="29" t="s">
        <v>86</v>
      </c>
    </row>
    <row r="5" spans="1:11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90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91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92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71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98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99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87</v>
      </c>
      <c r="G14" s="27"/>
      <c r="H14" s="27"/>
      <c r="I14" s="27"/>
    </row>
    <row r="15" spans="1:11">
      <c r="A15" s="30" t="s">
        <v>93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94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95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96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88</v>
      </c>
      <c r="G21" s="27"/>
      <c r="H21" s="27"/>
      <c r="I21" s="27"/>
    </row>
    <row r="22" spans="1:11">
      <c r="A22" s="30" t="s">
        <v>100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101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102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103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7" spans="1:11" ht="25.5">
      <c r="A27" s="33" t="s">
        <v>104</v>
      </c>
    </row>
    <row r="28" spans="1:11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  <c r="K28" s="36">
        <f>K22/$K$12</f>
        <v>0.20536748675571453</v>
      </c>
    </row>
    <row r="29" spans="1:11">
      <c r="A29" s="30" t="s">
        <v>101</v>
      </c>
      <c r="B29" s="34">
        <v>6.905E-2</v>
      </c>
      <c r="C29" s="37">
        <v>7.9689999999999997E-2</v>
      </c>
      <c r="D29" s="36">
        <f t="shared" ref="D29:D31" si="6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7">I23/$I$12</f>
        <v>0.10999646669803917</v>
      </c>
      <c r="K29" s="36">
        <f t="shared" ref="K29:K31" si="8">K23/$K$12</f>
        <v>8.3405015983528522E-2</v>
      </c>
    </row>
    <row r="30" spans="1:11">
      <c r="A30" s="30" t="s">
        <v>102</v>
      </c>
      <c r="B30" s="34">
        <v>9.9080000000000001E-2</v>
      </c>
      <c r="C30" s="37">
        <v>0.10292</v>
      </c>
      <c r="D30" s="36">
        <f t="shared" si="6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7"/>
        <v>0.1657317238399087</v>
      </c>
      <c r="K30" s="36">
        <f t="shared" si="8"/>
        <v>0.12196247077218601</v>
      </c>
    </row>
    <row r="31" spans="1:11" ht="15" customHeight="1">
      <c r="A31" s="30" t="s">
        <v>103</v>
      </c>
      <c r="B31" s="34">
        <v>0.21068999999999999</v>
      </c>
      <c r="C31" s="37">
        <v>0.10531</v>
      </c>
      <c r="D31" s="36">
        <f t="shared" si="6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7"/>
        <v>0.23142460290287567</v>
      </c>
      <c r="K31" s="36">
        <f t="shared" si="8"/>
        <v>0.21401703536262867</v>
      </c>
    </row>
    <row r="32" spans="1:11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  <c r="K32" s="36">
        <f>SUM(K24:K25)/$K$12</f>
        <v>0.3359795061348147</v>
      </c>
    </row>
    <row r="34" spans="1:11" ht="25.5">
      <c r="A34" s="33" t="s">
        <v>105</v>
      </c>
    </row>
    <row r="35" spans="1:11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  <c r="K35" s="36">
        <f>K22/K$11</f>
        <v>0.21681800768917101</v>
      </c>
    </row>
    <row r="36" spans="1:11">
      <c r="A36" s="30" t="s">
        <v>101</v>
      </c>
      <c r="B36" s="36">
        <f t="shared" ref="B36:C38" si="9">B23/B$11</f>
        <v>7.2901953892441071E-2</v>
      </c>
      <c r="C36" s="36">
        <f t="shared" si="9"/>
        <v>8.4133215728005153E-2</v>
      </c>
      <c r="D36" s="36">
        <f t="shared" ref="D36:F36" si="10">D23/D$11</f>
        <v>7.3508362018101112E-2</v>
      </c>
      <c r="F36" s="36">
        <f t="shared" si="10"/>
        <v>0.110696043016053</v>
      </c>
      <c r="G36" s="36">
        <f t="shared" ref="G36:H36" si="11">G23/G$11</f>
        <v>0.12094743606951874</v>
      </c>
      <c r="H36" s="36">
        <f t="shared" si="11"/>
        <v>0.11109723023670871</v>
      </c>
      <c r="I36" s="36">
        <f t="shared" ref="I36:K36" si="12">I23/I$11</f>
        <v>0.11612945720018038</v>
      </c>
      <c r="K36" s="36">
        <f t="shared" si="12"/>
        <v>8.8055366905973612E-2</v>
      </c>
    </row>
    <row r="37" spans="1:11">
      <c r="A37" s="30" t="s">
        <v>102</v>
      </c>
      <c r="B37" s="36">
        <f t="shared" si="9"/>
        <v>0.1045992543670918</v>
      </c>
      <c r="C37" s="36">
        <f t="shared" si="9"/>
        <v>0.10865843260522542</v>
      </c>
      <c r="D37" s="36">
        <f t="shared" ref="D37:F37" si="13">D24/D$11</f>
        <v>0.10481842107366009</v>
      </c>
      <c r="F37" s="36">
        <f t="shared" si="13"/>
        <v>0.13409160112945948</v>
      </c>
      <c r="G37" s="36">
        <f t="shared" ref="G37:H37" si="14">G24/G$11</f>
        <v>0.19466033730326945</v>
      </c>
      <c r="H37" s="36">
        <f t="shared" si="14"/>
        <v>0.20402489555851064</v>
      </c>
      <c r="I37" s="36">
        <f t="shared" ref="I37:K37" si="15">I24/I$11</f>
        <v>0.17497230327600952</v>
      </c>
      <c r="K37" s="36">
        <f t="shared" si="15"/>
        <v>0.12876264078319741</v>
      </c>
    </row>
    <row r="38" spans="1:11">
      <c r="A38" s="30" t="s">
        <v>103</v>
      </c>
      <c r="B38" s="36">
        <f t="shared" si="9"/>
        <v>0.222433714666711</v>
      </c>
      <c r="C38" s="36">
        <f t="shared" si="9"/>
        <v>0.11118197881078788</v>
      </c>
      <c r="D38" s="36">
        <f t="shared" ref="D38:F38" si="16">D25/D$11</f>
        <v>0.21642691350718413</v>
      </c>
      <c r="F38" s="36">
        <f t="shared" si="16"/>
        <v>9.3173975543692972E-2</v>
      </c>
      <c r="G38" s="36">
        <f t="shared" ref="G38:H38" si="17">G25/G$11</f>
        <v>0.30363134916273504</v>
      </c>
      <c r="H38" s="36">
        <f t="shared" si="17"/>
        <v>0.40625874427848757</v>
      </c>
      <c r="I38" s="36">
        <f t="shared" ref="I38:K38" si="18">I25/I$11</f>
        <v>0.24432797093070013</v>
      </c>
      <c r="K38" s="36">
        <f t="shared" si="18"/>
        <v>0.22594982269060079</v>
      </c>
    </row>
    <row r="39" spans="1:11">
      <c r="A39" s="30" t="s">
        <v>71</v>
      </c>
      <c r="B39" s="36">
        <f>SUM(B24:B25)/B$11</f>
        <v>0.3270329690338028</v>
      </c>
      <c r="C39" s="36">
        <f t="shared" ref="C39:D39" si="19">SUM(C24:C25)/C$11</f>
        <v>0.21984041141601332</v>
      </c>
      <c r="D39" s="36">
        <f t="shared" si="19"/>
        <v>0.3212453345808442</v>
      </c>
      <c r="F39" s="36">
        <f t="shared" ref="F39:G39" si="20">SUM(F24:F25)/F$11</f>
        <v>0.22726557667315242</v>
      </c>
      <c r="G39" s="36">
        <f t="shared" si="20"/>
        <v>0.49829168646600452</v>
      </c>
      <c r="H39" s="36">
        <f t="shared" ref="H39:I39" si="21">SUM(H24:H25)/H$11</f>
        <v>0.61028363983699829</v>
      </c>
      <c r="I39" s="36">
        <f t="shared" si="21"/>
        <v>0.41930027420670968</v>
      </c>
      <c r="K39" s="36">
        <f t="shared" ref="K39" si="22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271</v>
      </c>
      <c r="I2" t="s">
        <v>275</v>
      </c>
      <c r="Q2" s="1" t="s">
        <v>278</v>
      </c>
    </row>
    <row r="3" spans="1:18">
      <c r="B3" s="60" t="s">
        <v>269</v>
      </c>
      <c r="C3" s="60"/>
      <c r="D3" s="60" t="s">
        <v>270</v>
      </c>
      <c r="E3" s="60"/>
      <c r="F3" s="60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272</v>
      </c>
      <c r="R4" s="1" t="s">
        <v>273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277</v>
      </c>
      <c r="Q7">
        <f>10827+2402</f>
        <v>13229</v>
      </c>
      <c r="R7">
        <f>1420+74</f>
        <v>1494</v>
      </c>
    </row>
    <row r="8" spans="1:18">
      <c r="A8" s="49" t="s">
        <v>274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279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272</v>
      </c>
      <c r="B19" s="50">
        <f>B16*Q10</f>
        <v>0.91828712281097447</v>
      </c>
    </row>
    <row r="20" spans="1:2">
      <c r="A20" s="55" t="s">
        <v>273</v>
      </c>
      <c r="B20" s="50">
        <f>B16*R10</f>
        <v>1.828551175267033E-2</v>
      </c>
    </row>
    <row r="21" spans="1:2">
      <c r="B21" s="50"/>
    </row>
    <row r="22" spans="1:2">
      <c r="A22" s="1" t="s">
        <v>280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params_sim_old</vt:lpstr>
      <vt:lpstr>params_val_old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2020-11-25T16:32:23Z</dcterms:modified>
</cp:coreProperties>
</file>