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Git\Proj_PewRiskSharing\model_MEPERS\inputs\data_raw\"/>
    </mc:Choice>
  </mc:AlternateContent>
  <xr:revisionPtr revIDLastSave="0" documentId="13_ncr:1_{4FD23E53-3244-4F86-BA7D-A8EF7B6D4E9B}" xr6:coauthVersionLast="46" xr6:coauthVersionMax="46" xr10:uidLastSave="{00000000-0000-0000-0000-000000000000}"/>
  <bookViews>
    <workbookView xWindow="-28920" yWindow="1845" windowWidth="29040" windowHeight="15840" activeTab="7" xr2:uid="{00000000-000D-0000-FFFF-FFFF00000000}"/>
  </bookViews>
  <sheets>
    <sheet name="other" sheetId="37" r:id="rId1"/>
    <sheet name="actives_regular" sheetId="33" r:id="rId2"/>
    <sheet name="actives_special" sheetId="39" r:id="rId3"/>
    <sheet name="retirees_regular" sheetId="35" r:id="rId4"/>
    <sheet name="retirees_special" sheetId="40" r:id="rId5"/>
    <sheet name="actives_regular_raw" sheetId="34" r:id="rId6"/>
    <sheet name="actives_special_raw" sheetId="38" r:id="rId7"/>
    <sheet name="retirees_raw" sheetId="3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9" i="36" l="1"/>
  <c r="C16" i="37"/>
  <c r="C15" i="37"/>
  <c r="B16" i="37"/>
  <c r="B15" i="37"/>
  <c r="B17" i="37"/>
  <c r="C11" i="37"/>
  <c r="C10" i="37"/>
  <c r="B12" i="37"/>
  <c r="C6" i="37"/>
  <c r="C5" i="37"/>
  <c r="B7" i="37"/>
</calcChain>
</file>

<file path=xl/sharedStrings.xml><?xml version="1.0" encoding="utf-8"?>
<sst xmlns="http://schemas.openxmlformats.org/spreadsheetml/2006/main" count="480" uniqueCount="179">
  <si>
    <t>TOC</t>
  </si>
  <si>
    <r>
      <rPr>
        <b/>
        <sz val="9"/>
        <color rgb="FFFFFFFF"/>
        <rFont val="Liberation Sans Narrow"/>
        <family val="2"/>
      </rPr>
      <t>5 - 9</t>
    </r>
  </si>
  <si>
    <r>
      <rPr>
        <b/>
        <sz val="9"/>
        <color rgb="FFFFFFFF"/>
        <rFont val="Liberation Sans Narrow"/>
        <family val="2"/>
      </rPr>
      <t>10 - 14</t>
    </r>
  </si>
  <si>
    <r>
      <rPr>
        <b/>
        <sz val="9"/>
        <color rgb="FFFFFFFF"/>
        <rFont val="Liberation Sans Narrow"/>
        <family val="2"/>
      </rPr>
      <t>15 - 19</t>
    </r>
  </si>
  <si>
    <r>
      <rPr>
        <b/>
        <sz val="9"/>
        <color rgb="FFFFFFFF"/>
        <rFont val="Liberation Sans Narrow"/>
        <family val="2"/>
      </rPr>
      <t>20-24</t>
    </r>
  </si>
  <si>
    <r>
      <rPr>
        <sz val="9"/>
        <rFont val="Liberation Sans Narrow"/>
        <family val="2"/>
      </rPr>
      <t>25 - 29</t>
    </r>
  </si>
  <si>
    <r>
      <rPr>
        <sz val="9"/>
        <rFont val="Liberation Sans Narrow"/>
        <family val="2"/>
      </rPr>
      <t>30 - 34</t>
    </r>
  </si>
  <si>
    <r>
      <rPr>
        <sz val="9"/>
        <rFont val="Liberation Sans Narrow"/>
        <family val="2"/>
      </rPr>
      <t>35 - 39</t>
    </r>
  </si>
  <si>
    <r>
      <rPr>
        <sz val="9"/>
        <rFont val="Liberation Sans Narrow"/>
        <family val="2"/>
      </rPr>
      <t>40 - 44</t>
    </r>
  </si>
  <si>
    <r>
      <rPr>
        <sz val="9"/>
        <rFont val="Liberation Sans Narrow"/>
        <family val="2"/>
      </rPr>
      <t>45 - 49</t>
    </r>
  </si>
  <si>
    <r>
      <rPr>
        <sz val="9"/>
        <rFont val="Liberation Sans Narrow"/>
        <family val="2"/>
      </rPr>
      <t>50 - 54</t>
    </r>
  </si>
  <si>
    <r>
      <rPr>
        <sz val="9"/>
        <rFont val="Liberation Sans Narrow"/>
        <family val="2"/>
      </rPr>
      <t>55 - 59</t>
    </r>
  </si>
  <si>
    <r>
      <rPr>
        <sz val="9"/>
        <rFont val="Liberation Sans Narrow"/>
        <family val="2"/>
      </rPr>
      <t>60 - 64</t>
    </r>
  </si>
  <si>
    <t>Age</t>
  </si>
  <si>
    <t>5-9</t>
  </si>
  <si>
    <t>type</t>
  </si>
  <si>
    <t>age.cell</t>
  </si>
  <si>
    <t>agegrp</t>
  </si>
  <si>
    <t>yosgrp</t>
  </si>
  <si>
    <t>nactives</t>
  </si>
  <si>
    <r>
      <rPr>
        <sz val="9"/>
        <color rgb="FFC00000"/>
        <rFont val="Arial"/>
        <family val="2"/>
      </rPr>
      <t>20</t>
    </r>
    <r>
      <rPr>
        <sz val="9"/>
        <rFont val="Arial"/>
        <family val="2"/>
      </rPr>
      <t>-24</t>
    </r>
  </si>
  <si>
    <t>salary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</si>
  <si>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</si>
  <si>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</si>
  <si>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</si>
  <si>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</si>
  <si>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</si>
  <si>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</si>
  <si>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</si>
  <si>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</si>
  <si>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10-14</t>
  </si>
  <si>
    <t>15-19</t>
  </si>
  <si>
    <t>20-24</t>
  </si>
  <si>
    <t>cell_range</t>
  </si>
  <si>
    <t>grp_name</t>
  </si>
  <si>
    <t>AV_date</t>
  </si>
  <si>
    <t>Less than 25</t>
  </si>
  <si>
    <t>65 - 69</t>
  </si>
  <si>
    <t>70-74</t>
  </si>
  <si>
    <t>65-69</t>
  </si>
  <si>
    <t>Source: AV2020 np43, extracted using GetData</t>
  </si>
  <si>
    <t>100 and older</t>
  </si>
  <si>
    <t>100 and over</t>
  </si>
  <si>
    <t>Ratios (gender, occupation)</t>
  </si>
  <si>
    <t>Source: AV2020, np71-72, extracted by Nuance</t>
  </si>
  <si>
    <r>
      <rPr>
        <b/>
        <sz val="7.5"/>
        <rFont val="Times New Roman"/>
        <family val="1"/>
      </rPr>
      <t>Distribution of Active Members</t>
    </r>
  </si>
  <si>
    <r>
      <rPr>
        <b/>
        <sz val="7.5"/>
        <rFont val="Times New Roman"/>
        <family val="1"/>
      </rPr>
      <t>As of June 30, 2020</t>
    </r>
  </si>
  <si>
    <r>
      <rPr>
        <b/>
        <sz val="7.5"/>
        <rFont val="Times New Roman"/>
        <family val="1"/>
      </rPr>
      <t>Regular Plan Participants</t>
    </r>
  </si>
  <si>
    <r>
      <rPr>
        <b/>
        <sz val="7.5"/>
        <rFont val="Times New Roman"/>
        <family val="1"/>
      </rPr>
      <t>Years of Service</t>
    </r>
  </si>
  <si>
    <r>
      <rPr>
        <sz val="7.5"/>
        <rFont val="Times New Roman"/>
        <family val="1"/>
      </rPr>
      <t>Totals</t>
    </r>
  </si>
  <si>
    <r>
      <rPr>
        <sz val="7.5"/>
        <rFont val="Times New Roman"/>
        <family val="1"/>
      </rPr>
      <t>Under 1</t>
    </r>
  </si>
  <si>
    <r>
      <rPr>
        <sz val="7.5"/>
        <rFont val="Times New Roman"/>
        <family val="1"/>
      </rPr>
      <t>1 to 4</t>
    </r>
  </si>
  <si>
    <r>
      <rPr>
        <sz val="7.5"/>
        <rFont val="Times New Roman"/>
        <family val="1"/>
      </rPr>
      <t>5 to 9</t>
    </r>
  </si>
  <si>
    <r>
      <rPr>
        <sz val="7.5"/>
        <rFont val="Times New Roman"/>
        <family val="1"/>
      </rPr>
      <t>10 to 14</t>
    </r>
  </si>
  <si>
    <r>
      <rPr>
        <sz val="7.5"/>
        <rFont val="Times New Roman"/>
        <family val="1"/>
      </rPr>
      <t>15 to 19</t>
    </r>
  </si>
  <si>
    <r>
      <rPr>
        <sz val="7.5"/>
        <rFont val="Times New Roman"/>
        <family val="1"/>
      </rPr>
      <t>20 to 24</t>
    </r>
  </si>
  <si>
    <r>
      <rPr>
        <sz val="7.5"/>
        <rFont val="Times New Roman"/>
        <family val="1"/>
      </rPr>
      <t>25 to 29</t>
    </r>
  </si>
  <si>
    <r>
      <rPr>
        <sz val="7.5"/>
        <rFont val="Times New Roman"/>
        <family val="1"/>
      </rPr>
      <t>30 to 34</t>
    </r>
  </si>
  <si>
    <r>
      <rPr>
        <sz val="7.5"/>
        <rFont val="Times New Roman"/>
        <family val="1"/>
      </rPr>
      <t>35 to 39</t>
    </r>
  </si>
  <si>
    <r>
      <rPr>
        <sz val="7.5"/>
        <rFont val="Times New Roman"/>
        <family val="1"/>
      </rPr>
      <t>40 and up</t>
    </r>
  </si>
  <si>
    <r>
      <rPr>
        <sz val="7.5"/>
        <rFont val="Times New Roman"/>
        <family val="1"/>
      </rPr>
      <t>Under 25</t>
    </r>
  </si>
  <si>
    <r>
      <rPr>
        <sz val="7.5"/>
        <rFont val="Times New Roman"/>
        <family val="1"/>
      </rPr>
      <t>40 to 44</t>
    </r>
  </si>
  <si>
    <r>
      <rPr>
        <sz val="7.5"/>
        <rFont val="Times New Roman"/>
        <family val="1"/>
      </rPr>
      <t>45 to 49</t>
    </r>
  </si>
  <si>
    <r>
      <rPr>
        <sz val="7.5"/>
        <rFont val="Times New Roman"/>
        <family val="1"/>
      </rPr>
      <t>50 to 54</t>
    </r>
  </si>
  <si>
    <r>
      <rPr>
        <sz val="7.5"/>
        <rFont val="Times New Roman"/>
        <family val="1"/>
      </rPr>
      <t>55 to 59</t>
    </r>
  </si>
  <si>
    <r>
      <rPr>
        <sz val="7.5"/>
        <rFont val="Times New Roman"/>
        <family val="1"/>
      </rPr>
      <t>60 to 64</t>
    </r>
  </si>
  <si>
    <r>
      <rPr>
        <sz val="7.5"/>
        <rFont val="Times New Roman"/>
        <family val="1"/>
      </rPr>
      <t>65 to 69</t>
    </r>
  </si>
  <si>
    <r>
      <rPr>
        <sz val="7.5"/>
        <rFont val="Times New Roman"/>
        <family val="1"/>
      </rPr>
      <t>70 and up</t>
    </r>
  </si>
  <si>
    <r>
      <rPr>
        <sz val="7.5"/>
        <rFont val="Times New Roman"/>
        <family val="1"/>
      </rPr>
      <t>Total</t>
    </r>
  </si>
  <si>
    <r>
      <rPr>
        <b/>
        <sz val="7.5"/>
        <rFont val="Times New Roman"/>
        <family val="1"/>
      </rPr>
      <t xml:space="preserve">verage Salary
</t>
    </r>
    <r>
      <rPr>
        <sz val="7.5"/>
        <rFont val="Times New Roman"/>
        <family val="1"/>
      </rPr>
      <t>Under 1  1 to 4</t>
    </r>
  </si>
  <si>
    <r>
      <rPr>
        <b/>
        <sz val="7.5"/>
        <rFont val="Times New Roman"/>
        <family val="1"/>
      </rPr>
      <t xml:space="preserve">Years of Service
</t>
    </r>
    <r>
      <rPr>
        <sz val="7.5"/>
        <rFont val="Times New Roman"/>
        <family val="1"/>
      </rPr>
      <t>15 to 19  20 to 24</t>
    </r>
  </si>
  <si>
    <r>
      <rPr>
        <sz val="7.5"/>
        <rFont val="Times New Roman"/>
        <family val="1"/>
      </rPr>
      <t>Average</t>
    </r>
  </si>
  <si>
    <r>
      <rPr>
        <sz val="7.5"/>
        <rFont val="Times New Roman"/>
        <family val="1"/>
      </rPr>
      <t>$  35,453</t>
    </r>
  </si>
  <si>
    <r>
      <rPr>
        <sz val="7.5"/>
        <rFont val="Times New Roman"/>
        <family val="1"/>
      </rPr>
      <t>$  53,607</t>
    </r>
  </si>
  <si>
    <r>
      <rPr>
        <sz val="7.5"/>
        <rFont val="Times New Roman"/>
        <family val="1"/>
      </rPr>
      <t>$  0</t>
    </r>
  </si>
  <si>
    <r>
      <rPr>
        <sz val="7.5"/>
        <rFont val="Times New Roman"/>
        <family val="1"/>
      </rPr>
      <t>$  27,072</t>
    </r>
  </si>
  <si>
    <r>
      <rPr>
        <sz val="7.5"/>
        <rFont val="Times New Roman"/>
        <family val="1"/>
      </rPr>
      <t>$  31,774</t>
    </r>
  </si>
  <si>
    <r>
      <rPr>
        <sz val="7.5"/>
        <rFont val="Times New Roman"/>
        <family val="1"/>
      </rPr>
      <t>$  42,420</t>
    </r>
  </si>
  <si>
    <r>
      <rPr>
        <sz val="7.5"/>
        <rFont val="Times New Roman"/>
        <family val="1"/>
      </rPr>
      <t>$  51,466</t>
    </r>
  </si>
  <si>
    <r>
      <rPr>
        <sz val="7.5"/>
        <rFont val="Times New Roman"/>
        <family val="1"/>
      </rPr>
      <t>$  58,239</t>
    </r>
  </si>
  <si>
    <r>
      <rPr>
        <sz val="7.5"/>
        <rFont val="Times New Roman"/>
        <family val="1"/>
      </rPr>
      <t>$  55,323</t>
    </r>
  </si>
  <si>
    <r>
      <rPr>
        <sz val="7.5"/>
        <rFont val="Times New Roman"/>
        <family val="1"/>
      </rPr>
      <t>$  56,895</t>
    </r>
  </si>
  <si>
    <r>
      <rPr>
        <sz val="7.5"/>
        <rFont val="Times New Roman"/>
        <family val="1"/>
      </rPr>
      <t>$  61,079</t>
    </r>
  </si>
  <si>
    <r>
      <rPr>
        <sz val="7.5"/>
        <rFont val="Times New Roman"/>
        <family val="1"/>
      </rPr>
      <t>$  63,212</t>
    </r>
  </si>
  <si>
    <r>
      <rPr>
        <sz val="7.5"/>
        <rFont val="Times New Roman"/>
        <family val="1"/>
      </rPr>
      <t>$  64,085</t>
    </r>
  </si>
  <si>
    <r>
      <rPr>
        <sz val="7.5"/>
        <rFont val="Times New Roman"/>
        <family val="1"/>
      </rPr>
      <t>$  47,745</t>
    </r>
  </si>
  <si>
    <r>
      <rPr>
        <b/>
        <sz val="7.5"/>
        <rFont val="Times New Roman"/>
        <family val="1"/>
      </rPr>
      <t>Special Plan Participants</t>
    </r>
  </si>
  <si>
    <r>
      <rPr>
        <b/>
        <sz val="7"/>
        <rFont val="Times New Roman"/>
        <family val="1"/>
      </rPr>
      <t>Special Plan Participants</t>
    </r>
  </si>
  <si>
    <r>
      <rPr>
        <b/>
        <sz val="7"/>
        <rFont val="Times New Roman"/>
        <family val="1"/>
      </rPr>
      <t xml:space="preserve">Average Salary
</t>
    </r>
    <r>
      <rPr>
        <b/>
        <sz val="7"/>
        <rFont val="Times New Roman"/>
        <family val="1"/>
      </rPr>
      <t>Years of Service</t>
    </r>
  </si>
  <si>
    <r>
      <rPr>
        <sz val="6.5"/>
        <rFont val="Tahoma"/>
        <family val="2"/>
      </rPr>
      <t>Average</t>
    </r>
  </si>
  <si>
    <r>
      <rPr>
        <sz val="6.5"/>
        <rFont val="Tahoma"/>
        <family val="2"/>
      </rPr>
      <t>Under 1</t>
    </r>
  </si>
  <si>
    <r>
      <rPr>
        <sz val="6.5"/>
        <rFont val="Tahoma"/>
        <family val="2"/>
      </rPr>
      <t>1 to 4</t>
    </r>
  </si>
  <si>
    <r>
      <rPr>
        <sz val="6.5"/>
        <rFont val="Tahoma"/>
        <family val="2"/>
      </rPr>
      <t>5 to 9</t>
    </r>
  </si>
  <si>
    <r>
      <rPr>
        <sz val="6.5"/>
        <rFont val="Tahoma"/>
        <family val="2"/>
      </rPr>
      <t>10 to 14</t>
    </r>
  </si>
  <si>
    <r>
      <rPr>
        <sz val="6.5"/>
        <rFont val="Tahoma"/>
        <family val="2"/>
      </rPr>
      <t>15 to 19</t>
    </r>
  </si>
  <si>
    <r>
      <rPr>
        <sz val="6.5"/>
        <rFont val="Tahoma"/>
        <family val="2"/>
      </rPr>
      <t>20 to 24</t>
    </r>
  </si>
  <si>
    <r>
      <rPr>
        <sz val="6.5"/>
        <rFont val="Tahoma"/>
        <family val="2"/>
      </rPr>
      <t>25 to 29</t>
    </r>
  </si>
  <si>
    <r>
      <rPr>
        <sz val="6.5"/>
        <rFont val="Tahoma"/>
        <family val="2"/>
      </rPr>
      <t>30 to 34</t>
    </r>
  </si>
  <si>
    <r>
      <rPr>
        <sz val="6.5"/>
        <rFont val="Tahoma"/>
        <family val="2"/>
      </rPr>
      <t>35 to 39</t>
    </r>
  </si>
  <si>
    <r>
      <rPr>
        <sz val="6.5"/>
        <rFont val="Tahoma"/>
        <family val="2"/>
      </rPr>
      <t>40 and up</t>
    </r>
  </si>
  <si>
    <r>
      <rPr>
        <sz val="6.5"/>
        <rFont val="Tahoma"/>
        <family val="2"/>
      </rPr>
      <t>Under 25</t>
    </r>
  </si>
  <si>
    <r>
      <rPr>
        <sz val="6.5"/>
        <rFont val="Tahoma"/>
        <family val="2"/>
      </rPr>
      <t>$  52,790</t>
    </r>
  </si>
  <si>
    <r>
      <rPr>
        <sz val="6.5"/>
        <rFont val="Tahoma"/>
        <family val="2"/>
      </rPr>
      <t>$  55,360</t>
    </r>
  </si>
  <si>
    <r>
      <rPr>
        <sz val="6.5"/>
        <rFont val="Tahoma"/>
        <family val="2"/>
      </rPr>
      <t>$  0</t>
    </r>
  </si>
  <si>
    <r>
      <rPr>
        <sz val="6.5"/>
        <rFont val="Tahoma"/>
        <family val="2"/>
      </rPr>
      <t>$  0  $</t>
    </r>
  </si>
  <si>
    <r>
      <rPr>
        <sz val="6.5"/>
        <rFont val="Tahoma"/>
        <family val="2"/>
      </rPr>
      <t>$  48,512</t>
    </r>
  </si>
  <si>
    <r>
      <rPr>
        <sz val="6.5"/>
        <rFont val="Tahoma"/>
        <family val="2"/>
      </rPr>
      <t>40 to 44</t>
    </r>
  </si>
  <si>
    <r>
      <rPr>
        <sz val="6.5"/>
        <rFont val="Tahoma"/>
        <family val="2"/>
      </rPr>
      <t>45 to 49</t>
    </r>
  </si>
  <si>
    <r>
      <rPr>
        <sz val="6.5"/>
        <rFont val="Tahoma"/>
        <family val="2"/>
      </rPr>
      <t>50 to 54</t>
    </r>
  </si>
  <si>
    <r>
      <rPr>
        <sz val="6.5"/>
        <rFont val="Tahoma"/>
        <family val="2"/>
      </rPr>
      <t>55 to 59</t>
    </r>
  </si>
  <si>
    <r>
      <rPr>
        <sz val="6.5"/>
        <rFont val="Tahoma"/>
        <family val="2"/>
      </rPr>
      <t>60 to 64</t>
    </r>
  </si>
  <si>
    <r>
      <rPr>
        <sz val="6.5"/>
        <rFont val="Tahoma"/>
        <family val="2"/>
      </rPr>
      <t>65 to 69</t>
    </r>
  </si>
  <si>
    <r>
      <rPr>
        <sz val="6.5"/>
        <rFont val="Tahoma"/>
        <family val="2"/>
      </rPr>
      <t>70 and up</t>
    </r>
  </si>
  <si>
    <r>
      <rPr>
        <sz val="6.5"/>
        <rFont val="Tahoma"/>
        <family val="2"/>
      </rPr>
      <t>$  56,652</t>
    </r>
  </si>
  <si>
    <r>
      <rPr>
        <sz val="6.5"/>
        <rFont val="Tahoma"/>
        <family val="2"/>
      </rPr>
      <t>$  64,607</t>
    </r>
  </si>
  <si>
    <r>
      <rPr>
        <sz val="6.5"/>
        <rFont val="Tahoma"/>
        <family val="2"/>
      </rPr>
      <t>$  71,485</t>
    </r>
  </si>
  <si>
    <r>
      <rPr>
        <sz val="6.5"/>
        <rFont val="Tahoma"/>
        <family val="2"/>
      </rPr>
      <t>$  76,385  $  77,332</t>
    </r>
  </si>
  <si>
    <r>
      <rPr>
        <sz val="6.5"/>
        <rFont val="Tahoma"/>
        <family val="2"/>
      </rPr>
      <t>$  81,751</t>
    </r>
  </si>
  <si>
    <r>
      <rPr>
        <sz val="6.5"/>
        <rFont val="Tahoma"/>
        <family val="2"/>
      </rPr>
      <t>$  78,130</t>
    </r>
  </si>
  <si>
    <r>
      <rPr>
        <sz val="6.5"/>
        <rFont val="Tahoma"/>
        <family val="2"/>
      </rPr>
      <t>$  78,384</t>
    </r>
  </si>
  <si>
    <r>
      <rPr>
        <sz val="6.5"/>
        <rFont val="Tahoma"/>
        <family val="2"/>
      </rPr>
      <t>$  60,558</t>
    </r>
  </si>
  <si>
    <r>
      <rPr>
        <sz val="6.5"/>
        <rFont val="Tahoma"/>
        <family val="2"/>
      </rPr>
      <t>$  65,774</t>
    </r>
  </si>
  <si>
    <t>source: AV2020 np75</t>
  </si>
  <si>
    <r>
      <rPr>
        <b/>
        <sz val="8.5"/>
        <rFont val="Times New Roman"/>
        <family val="1"/>
      </rPr>
      <t>Distribution of Retirees, Disabled</t>
    </r>
  </si>
  <si>
    <r>
      <rPr>
        <b/>
        <sz val="8.5"/>
        <rFont val="Times New Roman"/>
        <family val="1"/>
      </rPr>
      <t>Members, Beneficiaries, and Survivors</t>
    </r>
  </si>
  <si>
    <r>
      <rPr>
        <b/>
        <sz val="8.5"/>
        <rFont val="Times New Roman"/>
        <family val="1"/>
      </rPr>
      <t>As of June 30, 2020</t>
    </r>
  </si>
  <si>
    <r>
      <rPr>
        <b/>
        <sz val="8.5"/>
        <rFont val="Times New Roman"/>
        <family val="1"/>
      </rPr>
      <t>Regular Plan Participants</t>
    </r>
  </si>
  <si>
    <r>
      <rPr>
        <b/>
        <sz val="7"/>
        <rFont val="Times New Roman"/>
        <family val="1"/>
      </rPr>
      <t>Age</t>
    </r>
  </si>
  <si>
    <r>
      <rPr>
        <b/>
        <sz val="7"/>
        <rFont val="Times New Roman"/>
        <family val="1"/>
      </rPr>
      <t>Count</t>
    </r>
  </si>
  <si>
    <r>
      <rPr>
        <b/>
        <sz val="7"/>
        <rFont val="Times New Roman"/>
        <family val="1"/>
      </rPr>
      <t>Annual Benefit</t>
    </r>
  </si>
  <si>
    <r>
      <rPr>
        <sz val="7"/>
        <rFont val="Times New Roman"/>
        <family val="1"/>
      </rPr>
      <t>Under 45</t>
    </r>
  </si>
  <si>
    <r>
      <rPr>
        <sz val="7"/>
        <rFont val="Times New Roman"/>
        <family val="1"/>
      </rPr>
      <t>$  299,282</t>
    </r>
  </si>
  <si>
    <r>
      <rPr>
        <sz val="7"/>
        <rFont val="Times New Roman"/>
        <family val="1"/>
      </rPr>
      <t>45 to 49</t>
    </r>
  </si>
  <si>
    <r>
      <rPr>
        <sz val="7"/>
        <rFont val="Times New Roman"/>
        <family val="1"/>
      </rPr>
      <t>50 to 54</t>
    </r>
  </si>
  <si>
    <r>
      <rPr>
        <sz val="7"/>
        <rFont val="Times New Roman"/>
        <family val="1"/>
      </rPr>
      <t>55 to 59</t>
    </r>
  </si>
  <si>
    <r>
      <rPr>
        <sz val="7"/>
        <rFont val="Times New Roman"/>
        <family val="1"/>
      </rPr>
      <t>60 to 64</t>
    </r>
  </si>
  <si>
    <r>
      <rPr>
        <sz val="7"/>
        <rFont val="Times New Roman"/>
        <family val="1"/>
      </rPr>
      <t>65 to 69</t>
    </r>
  </si>
  <si>
    <r>
      <rPr>
        <sz val="7"/>
        <rFont val="Times New Roman"/>
        <family val="1"/>
      </rPr>
      <t>70 to 74</t>
    </r>
  </si>
  <si>
    <r>
      <rPr>
        <sz val="7"/>
        <rFont val="Times New Roman"/>
        <family val="1"/>
      </rPr>
      <t>75 to 79</t>
    </r>
  </si>
  <si>
    <r>
      <rPr>
        <sz val="7"/>
        <rFont val="Times New Roman"/>
        <family val="1"/>
      </rPr>
      <t>80 to 84</t>
    </r>
  </si>
  <si>
    <r>
      <rPr>
        <sz val="7"/>
        <rFont val="Times New Roman"/>
        <family val="1"/>
      </rPr>
      <t>85 to 89</t>
    </r>
  </si>
  <si>
    <r>
      <rPr>
        <sz val="7"/>
        <rFont val="Times New Roman"/>
        <family val="1"/>
      </rPr>
      <t>90 &amp; up</t>
    </r>
  </si>
  <si>
    <r>
      <rPr>
        <sz val="7"/>
        <rFont val="Times New Roman"/>
        <family val="1"/>
      </rPr>
      <t>Total</t>
    </r>
  </si>
  <si>
    <r>
      <rPr>
        <b/>
        <sz val="8.5"/>
        <rFont val="Times New Roman"/>
        <family val="1"/>
      </rPr>
      <t xml:space="preserve">Special Plan Participants  </t>
    </r>
  </si>
  <si>
    <r>
      <rPr>
        <b/>
        <sz val="8.5"/>
        <rFont val="Times New Roman"/>
        <family val="1"/>
      </rPr>
      <t>Annual Benefit Distribution</t>
    </r>
  </si>
  <si>
    <r>
      <rPr>
        <sz val="7"/>
        <rFont val="Times New Roman"/>
        <family val="1"/>
      </rPr>
      <t>$  270,259</t>
    </r>
  </si>
  <si>
    <t>70 and up</t>
  </si>
  <si>
    <r>
      <t>70-</t>
    </r>
    <r>
      <rPr>
        <sz val="9"/>
        <color rgb="FFC00000"/>
        <rFont val="Arial"/>
        <family val="2"/>
      </rPr>
      <t>74</t>
    </r>
  </si>
  <si>
    <t>under 1</t>
  </si>
  <si>
    <t>1-4</t>
  </si>
  <si>
    <t>40 and up'</t>
  </si>
  <si>
    <t>regular</t>
  </si>
  <si>
    <t>special</t>
  </si>
  <si>
    <t>D7:P30</t>
  </si>
  <si>
    <t>benefit_tot</t>
  </si>
  <si>
    <t>75-79</t>
  </si>
  <si>
    <t>80-84</t>
  </si>
  <si>
    <t>85-89</t>
  </si>
  <si>
    <t>90-94</t>
  </si>
  <si>
    <t>retirees_all</t>
  </si>
  <si>
    <t>D6:G17</t>
  </si>
  <si>
    <t>Under 45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</si>
  <si>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</si>
  <si>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</si>
  <si>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</si>
  <si>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</si>
  <si>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</si>
  <si>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</si>
  <si>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</si>
  <si>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</si>
  <si>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 to 89</t>
  </si>
  <si>
    <t>90 &amp; up</t>
  </si>
  <si>
    <t>0-0</t>
  </si>
  <si>
    <t>n_retirees_all</t>
  </si>
  <si>
    <r>
      <t>40-</t>
    </r>
    <r>
      <rPr>
        <sz val="9"/>
        <color rgb="FFC00000"/>
        <rFont val="Arial"/>
        <family val="2"/>
      </rPr>
      <t>44</t>
    </r>
  </si>
  <si>
    <t>total</t>
  </si>
  <si>
    <t>active members, as of June30, 2020</t>
  </si>
  <si>
    <t>servRets, as of June30, 2020</t>
  </si>
  <si>
    <t>disbRet (all), as of June 30,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</si>
</sst>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;&quot;$&quot;\-#,##0"/>
    <numFmt numFmtId="171" formatCode="0.000"/>
  </numFmts>
  <fonts count="1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Liberation Sans Narrow"/>
      <family val="2"/>
    </font>
    <font>
      <b/>
      <sz val="9"/>
      <color rgb="FFFFFFFF"/>
      <name val="Liberation Sans Narrow"/>
      <family val="2"/>
    </font>
    <font>
      <sz val="9"/>
      <name val="Liberation Sans Narrow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rgb="FFC00000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7.5"/>
      <name val="Times New Roman"/>
      <family val="1"/>
    </font>
    <font>
      <sz val="7.5"/>
      <name val="Times New Roman"/>
      <family val="1"/>
    </font>
    <font>
      <b/>
      <sz val="7"/>
      <name val="Times New Roman"/>
      <family val="1"/>
    </font>
    <font>
      <sz val="6.5"/>
      <name val="Tahoma"/>
      <family val="2"/>
    </font>
    <font>
      <b/>
      <sz val="8.5"/>
      <name val="Times New Roman"/>
      <family val="1"/>
    </font>
    <font>
      <sz val="7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A9A9A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7">
    <xf numFmtId="0" fontId="0" fillId="0" borderId="0" xfId="0"/>
    <xf numFmtId="0" fontId="1" fillId="0" borderId="0" xfId="1"/>
    <xf numFmtId="0" fontId="2" fillId="2" borderId="2" xfId="0" applyFont="1" applyFill="1" applyBorder="1" applyAlignment="1">
      <alignment horizontal="righ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6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1" fontId="5" fillId="3" borderId="0" xfId="0" applyNumberFormat="1" applyFont="1" applyFill="1" applyAlignment="1">
      <alignment horizontal="center" vertical="center" wrapText="1"/>
    </xf>
    <xf numFmtId="1" fontId="6" fillId="3" borderId="0" xfId="0" applyNumberFormat="1" applyFont="1" applyFill="1" applyAlignment="1">
      <alignment horizontal="center" vertical="center" wrapText="1"/>
    </xf>
    <xf numFmtId="1" fontId="5" fillId="3" borderId="0" xfId="0" quotePrefix="1" applyNumberFormat="1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left" vertical="top"/>
    </xf>
    <xf numFmtId="0" fontId="3" fillId="2" borderId="2" xfId="0" applyFont="1" applyFill="1" applyBorder="1" applyAlignment="1">
      <alignment horizontal="right" vertical="top" wrapText="1"/>
    </xf>
    <xf numFmtId="16" fontId="2" fillId="2" borderId="2" xfId="0" quotePrefix="1" applyNumberFormat="1" applyFont="1" applyFill="1" applyBorder="1" applyAlignment="1">
      <alignment horizontal="right" vertical="top" wrapText="1"/>
    </xf>
    <xf numFmtId="1" fontId="5" fillId="4" borderId="0" xfId="0" applyNumberFormat="1" applyFont="1" applyFill="1" applyAlignment="1">
      <alignment horizontal="right" vertical="center" wrapText="1"/>
    </xf>
    <xf numFmtId="1" fontId="8" fillId="4" borderId="0" xfId="0" applyNumberFormat="1" applyFont="1" applyFill="1" applyAlignment="1">
      <alignment horizontal="right"/>
    </xf>
    <xf numFmtId="1" fontId="5" fillId="5" borderId="0" xfId="0" applyNumberFormat="1" applyFont="1" applyFill="1" applyAlignment="1">
      <alignment horizontal="right" vertical="center" wrapText="1"/>
    </xf>
    <xf numFmtId="1" fontId="8" fillId="5" borderId="0" xfId="0" applyNumberFormat="1" applyFont="1" applyFill="1" applyAlignment="1">
      <alignment horizontal="right"/>
    </xf>
    <xf numFmtId="2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0" fontId="10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11" fillId="0" borderId="7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right" vertical="center" wrapText="1" indent="1"/>
    </xf>
    <xf numFmtId="1" fontId="11" fillId="0" borderId="11" xfId="0" applyNumberFormat="1" applyFont="1" applyBorder="1" applyAlignment="1">
      <alignment horizontal="right" vertical="center" wrapText="1" indent="1"/>
    </xf>
    <xf numFmtId="1" fontId="11" fillId="0" borderId="12" xfId="0" applyNumberFormat="1" applyFont="1" applyBorder="1" applyAlignment="1">
      <alignment horizontal="right" vertical="center" wrapText="1" indent="1"/>
    </xf>
    <xf numFmtId="1" fontId="11" fillId="0" borderId="13" xfId="0" applyNumberFormat="1" applyFont="1" applyBorder="1" applyAlignment="1">
      <alignment horizontal="right" vertical="center" wrapText="1" indent="1"/>
    </xf>
    <xf numFmtId="1" fontId="11" fillId="0" borderId="6" xfId="0" applyNumberFormat="1" applyFont="1" applyBorder="1" applyAlignment="1">
      <alignment horizontal="right" vertical="center" wrapText="1" indent="1"/>
    </xf>
    <xf numFmtId="0" fontId="11" fillId="0" borderId="4" xfId="0" applyFont="1" applyBorder="1" applyAlignment="1">
      <alignment horizontal="right" vertical="center" wrapText="1" indent="1"/>
    </xf>
    <xf numFmtId="1" fontId="11" fillId="0" borderId="14" xfId="0" applyNumberFormat="1" applyFont="1" applyBorder="1" applyAlignment="1">
      <alignment horizontal="right" vertical="center" wrapText="1" indent="1"/>
    </xf>
    <xf numFmtId="1" fontId="11" fillId="0" borderId="0" xfId="0" applyNumberFormat="1" applyFont="1" applyAlignment="1">
      <alignment horizontal="right" vertical="center" wrapText="1" indent="1"/>
    </xf>
    <xf numFmtId="1" fontId="11" fillId="0" borderId="8" xfId="0" applyNumberFormat="1" applyFont="1" applyBorder="1" applyAlignment="1">
      <alignment horizontal="right" vertical="center" wrapText="1" indent="1"/>
    </xf>
    <xf numFmtId="1" fontId="11" fillId="0" borderId="4" xfId="0" applyNumberFormat="1" applyFont="1" applyBorder="1" applyAlignment="1">
      <alignment horizontal="right" vertical="center" wrapText="1" indent="1"/>
    </xf>
    <xf numFmtId="3" fontId="11" fillId="0" borderId="4" xfId="0" applyNumberFormat="1" applyFont="1" applyBorder="1" applyAlignment="1">
      <alignment horizontal="right" vertical="center" wrapText="1" indent="1"/>
    </xf>
    <xf numFmtId="0" fontId="11" fillId="0" borderId="5" xfId="0" applyFont="1" applyBorder="1" applyAlignment="1">
      <alignment horizontal="right" vertical="center" wrapText="1" indent="1"/>
    </xf>
    <xf numFmtId="1" fontId="11" fillId="0" borderId="7" xfId="0" applyNumberFormat="1" applyFont="1" applyBorder="1" applyAlignment="1">
      <alignment horizontal="right" vertical="center" wrapText="1" indent="1"/>
    </xf>
    <xf numFmtId="1" fontId="11" fillId="0" borderId="9" xfId="0" applyNumberFormat="1" applyFont="1" applyBorder="1" applyAlignment="1">
      <alignment horizontal="right" vertical="center" wrapText="1" indent="1"/>
    </xf>
    <xf numFmtId="1" fontId="11" fillId="0" borderId="10" xfId="0" applyNumberFormat="1" applyFont="1" applyBorder="1" applyAlignment="1">
      <alignment horizontal="right" vertical="center" wrapText="1" indent="1"/>
    </xf>
    <xf numFmtId="1" fontId="11" fillId="0" borderId="5" xfId="0" applyNumberFormat="1" applyFont="1" applyBorder="1" applyAlignment="1">
      <alignment horizontal="right" vertical="center" wrapText="1" indent="1"/>
    </xf>
    <xf numFmtId="0" fontId="11" fillId="0" borderId="15" xfId="0" applyFont="1" applyBorder="1" applyAlignment="1">
      <alignment horizontal="right" vertical="center" wrapText="1" indent="1"/>
    </xf>
    <xf numFmtId="3" fontId="11" fillId="0" borderId="16" xfId="0" applyNumberFormat="1" applyFont="1" applyBorder="1" applyAlignment="1">
      <alignment horizontal="right" vertical="center" wrapText="1" indent="1"/>
    </xf>
    <xf numFmtId="3" fontId="11" fillId="0" borderId="17" xfId="0" applyNumberFormat="1" applyFont="1" applyBorder="1" applyAlignment="1">
      <alignment horizontal="right" vertical="center" wrapText="1" indent="1"/>
    </xf>
    <xf numFmtId="1" fontId="11" fillId="0" borderId="17" xfId="0" applyNumberFormat="1" applyFont="1" applyBorder="1" applyAlignment="1">
      <alignment horizontal="right" vertical="center" wrapText="1" indent="1"/>
    </xf>
    <xf numFmtId="1" fontId="11" fillId="0" borderId="18" xfId="0" applyNumberFormat="1" applyFont="1" applyBorder="1" applyAlignment="1">
      <alignment horizontal="right" vertical="center" wrapText="1" indent="1"/>
    </xf>
    <xf numFmtId="3" fontId="11" fillId="0" borderId="15" xfId="0" applyNumberFormat="1" applyFont="1" applyBorder="1" applyAlignment="1">
      <alignment horizontal="right" vertical="center" wrapText="1" indent="1"/>
    </xf>
    <xf numFmtId="0" fontId="0" fillId="0" borderId="10" xfId="0" applyBorder="1" applyAlignment="1">
      <alignment horizontal="left" vertical="top" wrapText="1"/>
    </xf>
    <xf numFmtId="0" fontId="11" fillId="0" borderId="9" xfId="0" applyFont="1" applyBorder="1" applyAlignment="1">
      <alignment horizontal="center" wrapText="1"/>
    </xf>
    <xf numFmtId="0" fontId="11" fillId="0" borderId="9" xfId="0" applyFont="1" applyBorder="1" applyAlignment="1">
      <alignment horizontal="right" wrapText="1"/>
    </xf>
    <xf numFmtId="0" fontId="11" fillId="0" borderId="10" xfId="0" applyFont="1" applyBorder="1" applyAlignment="1">
      <alignment horizontal="right" wrapText="1"/>
    </xf>
    <xf numFmtId="0" fontId="11" fillId="0" borderId="7" xfId="0" applyFont="1" applyBorder="1" applyAlignment="1">
      <alignment horizontal="right" wrapText="1"/>
    </xf>
    <xf numFmtId="0" fontId="11" fillId="0" borderId="13" xfId="0" applyFont="1" applyBorder="1" applyAlignment="1">
      <alignment horizontal="right" vertical="center" wrapText="1" indent="1"/>
    </xf>
    <xf numFmtId="164" fontId="11" fillId="0" borderId="11" xfId="0" applyNumberFormat="1" applyFont="1" applyBorder="1" applyAlignment="1">
      <alignment horizontal="right" vertical="center" wrapText="1"/>
    </xf>
    <xf numFmtId="0" fontId="11" fillId="0" borderId="12" xfId="0" applyFont="1" applyBorder="1" applyAlignment="1">
      <alignment horizontal="right" vertical="center" wrapText="1"/>
    </xf>
    <xf numFmtId="0" fontId="11" fillId="0" borderId="13" xfId="0" applyFont="1" applyBorder="1" applyAlignment="1">
      <alignment horizontal="right" vertical="center" wrapText="1"/>
    </xf>
    <xf numFmtId="0" fontId="11" fillId="0" borderId="11" xfId="0" applyFont="1" applyBorder="1" applyAlignment="1">
      <alignment horizontal="right" vertical="center" wrapText="1"/>
    </xf>
    <xf numFmtId="0" fontId="11" fillId="0" borderId="8" xfId="0" applyFont="1" applyBorder="1" applyAlignment="1">
      <alignment horizontal="right" vertical="center" wrapText="1" indent="1"/>
    </xf>
    <xf numFmtId="3" fontId="11" fillId="0" borderId="14" xfId="0" applyNumberFormat="1" applyFont="1" applyBorder="1" applyAlignment="1">
      <alignment horizontal="right" vertical="center" wrapText="1"/>
    </xf>
    <xf numFmtId="3" fontId="11" fillId="0" borderId="0" xfId="0" applyNumberFormat="1" applyFont="1" applyAlignment="1">
      <alignment horizontal="right" vertical="center" wrapText="1"/>
    </xf>
    <xf numFmtId="1" fontId="11" fillId="0" borderId="0" xfId="0" applyNumberFormat="1" applyFont="1" applyAlignment="1">
      <alignment horizontal="right" vertical="center" wrapText="1"/>
    </xf>
    <xf numFmtId="1" fontId="11" fillId="0" borderId="8" xfId="0" applyNumberFormat="1" applyFont="1" applyBorder="1" applyAlignment="1">
      <alignment horizontal="right" vertical="center" wrapText="1"/>
    </xf>
    <xf numFmtId="3" fontId="11" fillId="0" borderId="8" xfId="0" applyNumberFormat="1" applyFont="1" applyBorder="1" applyAlignment="1">
      <alignment horizontal="right" vertical="center" wrapText="1"/>
    </xf>
    <xf numFmtId="0" fontId="11" fillId="0" borderId="10" xfId="0" applyFont="1" applyBorder="1" applyAlignment="1">
      <alignment horizontal="right" vertical="center" wrapText="1" indent="1"/>
    </xf>
    <xf numFmtId="3" fontId="11" fillId="0" borderId="7" xfId="0" applyNumberFormat="1" applyFont="1" applyBorder="1" applyAlignment="1">
      <alignment horizontal="right" vertical="center" wrapText="1"/>
    </xf>
    <xf numFmtId="3" fontId="11" fillId="0" borderId="9" xfId="0" applyNumberFormat="1" applyFont="1" applyBorder="1" applyAlignment="1">
      <alignment horizontal="right" vertical="center" wrapText="1"/>
    </xf>
    <xf numFmtId="3" fontId="11" fillId="0" borderId="10" xfId="0" applyNumberFormat="1" applyFont="1" applyBorder="1" applyAlignment="1">
      <alignment horizontal="right" vertical="center" wrapText="1"/>
    </xf>
    <xf numFmtId="0" fontId="11" fillId="0" borderId="18" xfId="0" applyFont="1" applyBorder="1" applyAlignment="1">
      <alignment horizontal="right" vertical="center" wrapText="1" indent="1"/>
    </xf>
    <xf numFmtId="0" fontId="11" fillId="0" borderId="16" xfId="0" applyFont="1" applyBorder="1" applyAlignment="1">
      <alignment horizontal="right" vertical="center" wrapText="1"/>
    </xf>
    <xf numFmtId="0" fontId="11" fillId="0" borderId="17" xfId="0" applyFont="1" applyBorder="1" applyAlignment="1">
      <alignment horizontal="right" vertical="center" wrapText="1"/>
    </xf>
    <xf numFmtId="164" fontId="11" fillId="0" borderId="18" xfId="0" applyNumberFormat="1" applyFont="1" applyBorder="1" applyAlignment="1">
      <alignment horizontal="right" vertical="center" wrapText="1"/>
    </xf>
    <xf numFmtId="1" fontId="11" fillId="0" borderId="16" xfId="0" applyNumberFormat="1" applyFont="1" applyBorder="1" applyAlignment="1">
      <alignment horizontal="right" vertical="center" wrapText="1" indent="1"/>
    </xf>
    <xf numFmtId="0" fontId="12" fillId="0" borderId="0" xfId="0" applyFont="1" applyAlignment="1">
      <alignment horizontal="left" vertical="top"/>
    </xf>
    <xf numFmtId="0" fontId="13" fillId="0" borderId="7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164" fontId="13" fillId="0" borderId="11" xfId="0" applyNumberFormat="1" applyFont="1" applyBorder="1" applyAlignment="1">
      <alignment horizontal="right" vertical="center" wrapText="1"/>
    </xf>
    <xf numFmtId="0" fontId="13" fillId="0" borderId="12" xfId="0" applyFont="1" applyBorder="1" applyAlignment="1">
      <alignment horizontal="right" vertical="center" wrapText="1"/>
    </xf>
    <xf numFmtId="1" fontId="13" fillId="0" borderId="12" xfId="0" applyNumberFormat="1" applyFont="1" applyBorder="1" applyAlignment="1">
      <alignment horizontal="right" vertical="center" wrapText="1"/>
    </xf>
    <xf numFmtId="0" fontId="13" fillId="0" borderId="13" xfId="0" applyFont="1" applyBorder="1" applyAlignment="1">
      <alignment horizontal="right" vertical="center" wrapText="1"/>
    </xf>
    <xf numFmtId="0" fontId="13" fillId="0" borderId="6" xfId="0" applyFont="1" applyBorder="1" applyAlignment="1">
      <alignment horizontal="right" vertical="center" wrapText="1"/>
    </xf>
    <xf numFmtId="0" fontId="13" fillId="0" borderId="4" xfId="0" applyFont="1" applyBorder="1" applyAlignment="1">
      <alignment horizontal="center" vertical="center" wrapText="1"/>
    </xf>
    <xf numFmtId="3" fontId="13" fillId="0" borderId="14" xfId="0" applyNumberFormat="1" applyFont="1" applyBorder="1" applyAlignment="1">
      <alignment horizontal="right" vertical="center" wrapText="1"/>
    </xf>
    <xf numFmtId="3" fontId="13" fillId="0" borderId="0" xfId="0" applyNumberFormat="1" applyFont="1" applyAlignment="1">
      <alignment horizontal="right" vertical="center" wrapText="1"/>
    </xf>
    <xf numFmtId="1" fontId="13" fillId="0" borderId="0" xfId="0" applyNumberFormat="1" applyFont="1" applyAlignment="1">
      <alignment horizontal="right" vertical="center" wrapText="1" indent="1"/>
    </xf>
    <xf numFmtId="1" fontId="13" fillId="0" borderId="0" xfId="0" applyNumberFormat="1" applyFont="1" applyAlignment="1">
      <alignment horizontal="right" vertical="center" wrapText="1"/>
    </xf>
    <xf numFmtId="1" fontId="13" fillId="0" borderId="8" xfId="0" applyNumberFormat="1" applyFont="1" applyBorder="1" applyAlignment="1">
      <alignment horizontal="right" vertical="center" wrapText="1"/>
    </xf>
    <xf numFmtId="3" fontId="13" fillId="0" borderId="4" xfId="0" applyNumberFormat="1" applyFont="1" applyBorder="1" applyAlignment="1">
      <alignment horizontal="right" vertical="center" wrapText="1"/>
    </xf>
    <xf numFmtId="3" fontId="13" fillId="0" borderId="0" xfId="0" applyNumberFormat="1" applyFont="1" applyAlignment="1">
      <alignment horizontal="right" vertical="center" wrapText="1" indent="1"/>
    </xf>
    <xf numFmtId="3" fontId="13" fillId="0" borderId="8" xfId="0" applyNumberFormat="1" applyFont="1" applyBorder="1" applyAlignment="1">
      <alignment horizontal="right" vertical="center" wrapText="1"/>
    </xf>
    <xf numFmtId="1" fontId="13" fillId="0" borderId="14" xfId="0" applyNumberFormat="1" applyFont="1" applyBorder="1" applyAlignment="1">
      <alignment horizontal="right" vertical="center" wrapText="1"/>
    </xf>
    <xf numFmtId="0" fontId="13" fillId="0" borderId="5" xfId="0" applyFont="1" applyBorder="1" applyAlignment="1">
      <alignment horizontal="center" vertical="center" wrapText="1"/>
    </xf>
    <xf numFmtId="1" fontId="13" fillId="0" borderId="7" xfId="0" applyNumberFormat="1" applyFont="1" applyBorder="1" applyAlignment="1">
      <alignment horizontal="right" vertical="center" wrapText="1"/>
    </xf>
    <xf numFmtId="1" fontId="13" fillId="0" borderId="9" xfId="0" applyNumberFormat="1" applyFont="1" applyBorder="1" applyAlignment="1">
      <alignment horizontal="right" vertical="center" wrapText="1"/>
    </xf>
    <xf numFmtId="1" fontId="13" fillId="0" borderId="9" xfId="0" applyNumberFormat="1" applyFont="1" applyBorder="1" applyAlignment="1">
      <alignment horizontal="right" vertical="center" wrapText="1" indent="1"/>
    </xf>
    <xf numFmtId="3" fontId="13" fillId="0" borderId="9" xfId="0" applyNumberFormat="1" applyFont="1" applyBorder="1" applyAlignment="1">
      <alignment horizontal="right" vertical="center" wrapText="1"/>
    </xf>
    <xf numFmtId="1" fontId="13" fillId="0" borderId="10" xfId="0" applyNumberFormat="1" applyFont="1" applyBorder="1" applyAlignment="1">
      <alignment horizontal="right" vertical="center" wrapText="1"/>
    </xf>
    <xf numFmtId="3" fontId="13" fillId="0" borderId="5" xfId="0" applyNumberFormat="1" applyFont="1" applyBorder="1" applyAlignment="1">
      <alignment horizontal="right" vertical="center" wrapText="1"/>
    </xf>
    <xf numFmtId="0" fontId="13" fillId="0" borderId="15" xfId="0" applyFont="1" applyBorder="1" applyAlignment="1">
      <alignment horizontal="center" vertical="center" wrapText="1"/>
    </xf>
    <xf numFmtId="164" fontId="13" fillId="0" borderId="16" xfId="0" applyNumberFormat="1" applyFont="1" applyBorder="1" applyAlignment="1">
      <alignment horizontal="right" vertical="center" wrapText="1"/>
    </xf>
    <xf numFmtId="0" fontId="13" fillId="0" borderId="17" xfId="0" applyFont="1" applyBorder="1" applyAlignment="1">
      <alignment horizontal="right" vertical="center" wrapText="1"/>
    </xf>
    <xf numFmtId="0" fontId="13" fillId="0" borderId="18" xfId="0" applyFont="1" applyBorder="1" applyAlignment="1">
      <alignment horizontal="right" vertical="center" wrapText="1"/>
    </xf>
    <xf numFmtId="0" fontId="13" fillId="0" borderId="15" xfId="0" applyFont="1" applyBorder="1" applyAlignment="1">
      <alignment horizontal="right" vertical="center" wrapText="1"/>
    </xf>
    <xf numFmtId="0" fontId="14" fillId="0" borderId="0" xfId="0" applyFont="1" applyAlignment="1">
      <alignment horizontal="left" vertical="top"/>
    </xf>
    <xf numFmtId="0" fontId="12" fillId="0" borderId="0" xfId="0" applyFont="1" applyAlignment="1">
      <alignment horizontal="right" vertical="center" wrapText="1" indent="1"/>
    </xf>
    <xf numFmtId="0" fontId="12" fillId="0" borderId="0" xfId="0" applyFont="1" applyAlignment="1">
      <alignment horizontal="right" vertical="center" wrapText="1"/>
    </xf>
    <xf numFmtId="0" fontId="15" fillId="0" borderId="0" xfId="0" applyFont="1" applyAlignment="1">
      <alignment horizontal="right" vertical="center" wrapText="1" indent="1"/>
    </xf>
    <xf numFmtId="1" fontId="15" fillId="0" borderId="0" xfId="0" applyNumberFormat="1" applyFont="1" applyAlignment="1">
      <alignment horizontal="right" vertical="center" wrapText="1"/>
    </xf>
    <xf numFmtId="0" fontId="15" fillId="0" borderId="0" xfId="0" applyFont="1" applyAlignment="1">
      <alignment horizontal="right" vertical="center" wrapText="1"/>
    </xf>
    <xf numFmtId="3" fontId="15" fillId="0" borderId="0" xfId="0" applyNumberFormat="1" applyFont="1" applyAlignment="1">
      <alignment horizontal="right" vertical="center" wrapText="1"/>
    </xf>
    <xf numFmtId="1" fontId="15" fillId="0" borderId="9" xfId="0" applyNumberFormat="1" applyFont="1" applyBorder="1" applyAlignment="1">
      <alignment horizontal="right" vertical="center" wrapText="1"/>
    </xf>
    <xf numFmtId="3" fontId="15" fillId="0" borderId="9" xfId="0" applyNumberFormat="1" applyFont="1" applyBorder="1" applyAlignment="1">
      <alignment horizontal="right" vertical="center" wrapText="1"/>
    </xf>
    <xf numFmtId="3" fontId="15" fillId="0" borderId="1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 vertical="center" wrapText="1" indent="1"/>
    </xf>
    <xf numFmtId="0" fontId="16" fillId="3" borderId="0" xfId="0" applyFont="1" applyFill="1" applyAlignment="1">
      <alignment horizontal="right" vertical="center" wrapText="1" indent="1"/>
    </xf>
    <xf numFmtId="0" fontId="16" fillId="3" borderId="0" xfId="0" applyFont="1" applyFill="1" applyAlignment="1">
      <alignment horizontal="right" vertical="center" wrapText="1"/>
    </xf>
    <xf numFmtId="0" fontId="17" fillId="0" borderId="0" xfId="0" applyFont="1" applyAlignment="1">
      <alignment horizontal="right" vertical="center" wrapText="1" indent="1"/>
    </xf>
    <xf numFmtId="0" fontId="17" fillId="3" borderId="0" xfId="0" applyFont="1" applyFill="1" applyAlignment="1">
      <alignment horizontal="right" vertical="center" wrapText="1" indent="1"/>
    </xf>
    <xf numFmtId="1" fontId="17" fillId="3" borderId="0" xfId="0" applyNumberFormat="1" applyFont="1" applyFill="1" applyAlignment="1">
      <alignment horizontal="right" vertical="center" wrapText="1"/>
    </xf>
    <xf numFmtId="1" fontId="17" fillId="3" borderId="9" xfId="0" applyNumberFormat="1" applyFont="1" applyFill="1" applyBorder="1" applyAlignment="1">
      <alignment horizontal="right" vertical="center" wrapText="1"/>
    </xf>
    <xf numFmtId="0" fontId="9" fillId="0" borderId="0" xfId="0" applyFont="1"/>
    <xf numFmtId="0" fontId="6" fillId="3" borderId="0" xfId="0" quotePrefix="1" applyFont="1" applyFill="1" applyAlignment="1">
      <alignment horizontal="center" vertical="center" wrapText="1"/>
    </xf>
    <xf numFmtId="0" fontId="0" fillId="0" borderId="7" xfId="0" applyBorder="1" applyAlignment="1">
      <alignment horizontal="left" vertical="top" wrapText="1"/>
    </xf>
    <xf numFmtId="0" fontId="10" fillId="0" borderId="0" xfId="0" applyFont="1" applyAlignment="1">
      <alignment horizontal="center" vertical="center" wrapText="1"/>
    </xf>
    <xf numFmtId="0" fontId="11" fillId="0" borderId="5" xfId="0" applyFont="1" applyBorder="1" applyAlignment="1">
      <alignment horizontal="center" wrapText="1"/>
    </xf>
    <xf numFmtId="0" fontId="10" fillId="0" borderId="7" xfId="0" applyFont="1" applyBorder="1" applyAlignment="1">
      <alignment horizontal="right" vertical="top" wrapText="1" indent="5"/>
    </xf>
    <xf numFmtId="0" fontId="10" fillId="0" borderId="9" xfId="0" applyFont="1" applyBorder="1" applyAlignment="1">
      <alignment horizontal="right" wrapText="1" indent="2"/>
    </xf>
    <xf numFmtId="0" fontId="13" fillId="0" borderId="17" xfId="0" applyFont="1" applyBorder="1" applyAlignment="1">
      <alignment horizontal="right" vertical="center" wrapText="1"/>
    </xf>
    <xf numFmtId="0" fontId="12" fillId="0" borderId="0" xfId="0" applyFont="1" applyAlignment="1">
      <alignment horizontal="center" vertical="top" wrapText="1"/>
    </xf>
    <xf numFmtId="0" fontId="13" fillId="0" borderId="5" xfId="0" applyFont="1" applyBorder="1" applyAlignment="1">
      <alignment horizontal="center" wrapText="1"/>
    </xf>
    <xf numFmtId="171" fontId="0" fillId="0" borderId="0" xfId="0" applyNumberFormat="1"/>
    <xf numFmtId="0" fontId="18" fillId="0" borderId="0" xfId="0" applyFont="1"/>
    <xf numFmtId="6" fontId="15" fillId="0" borderId="12" xfId="0" applyNumberFormat="1" applyFont="1" applyBorder="1" applyAlignment="1">
      <alignment horizontal="right" vertical="center" wrapText="1"/>
    </xf>
    <xf numFmtId="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247650</xdr:colOff>
      <xdr:row>5</xdr:row>
      <xdr:rowOff>0</xdr:rowOff>
    </xdr:from>
    <xdr:to>
      <xdr:col>16</xdr:col>
      <xdr:colOff>66675</xdr:colOff>
      <xdr:row>26</xdr:row>
      <xdr:rowOff>66675</xdr:rowOff>
    </xdr:to>
    <xdr:pic>
      <xdr:nvPicPr>
        <xdr:cNvPr id="2" name="Picture 1" descr="APPENDIX B - MEMBERSHIP INFOR.WXTION &#10;Active Member Data as of June 30.2020 &#10;Regular Plan Members &#10;Count &#10;Average Current Age &#10;Average Benefit Service &#10;Average Vesting Service &#10;Average Valuation Pay &#10;Special Plan Members &#10;Count &#10;Average Current Age &#10;Average Benefit Service &#10;Average Vesting Service &#10;Average Valuation Pay &#10;All Plan Members &#10;Count &#10;Average Current Age &#10;Average Benefit Service &#10;Average Vesting Service &#10;Avera &quot;Caluatron P a &#10;S &#10;s &#10;s &#10;8,600 &#10;47.6 &#10;8.6 &#10;47, 745 &#10;3,238 &#10;40.2 &#10;10.3 &#10;10.9 &#10;65,774 &#10;11,838 &#10;45.6 &#10;9.0 &#10;9.4 &#10;52,677 ">
          <a:extLst>
            <a:ext uri="{FF2B5EF4-FFF2-40B4-BE49-F238E27FC236}">
              <a16:creationId xmlns:a16="http://schemas.microsoft.com/office/drawing/2014/main" id="{97FC496B-D35E-4257-BA33-53061047D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" y="952500"/>
          <a:ext cx="4086225" cy="406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114300</xdr:colOff>
      <xdr:row>6</xdr:row>
      <xdr:rowOff>133350</xdr:rowOff>
    </xdr:from>
    <xdr:to>
      <xdr:col>23</xdr:col>
      <xdr:colOff>438150</xdr:colOff>
      <xdr:row>16</xdr:row>
      <xdr:rowOff>66675</xdr:rowOff>
    </xdr:to>
    <xdr:pic>
      <xdr:nvPicPr>
        <xdr:cNvPr id="3" name="Picture 2" descr="Participating Local Districts of the Maine Public Employees Retirement System &#10;Inactive Member Data as of June 30, 2020 &#10;Regular Plans &#10;Retired &#10;Retired - Concurrent Beneficiary &#10;Disability Section 1 122 &#10;Disability Sections 3 and 3A &#10;Beneficiary of Above &#10;Pre-Retlrement Death Beneficiary &#10;Terminated Vested &#10;Due Refund &#10;Count &#10;5,648 &#10;375 &#10;25 &#10;266 &#10;1 ,034 &#10;136 &#10;2,074 &#10;8,606 &#10;Average &#10;Age &#10;73.1 &#10;71.7 &#10;76.7 &#10;66_5 &#10;74_0 &#10;73.1 &#10;53.3 &#10;Total &#10;Annual Benefit &#10;329,481 &#10;874,197 &#10;Average &#10;Annual Benefit &#10;s 15,085 &#10;3,650 &#10;13,179 &#10;21,828 &#10;10,615 &#10;6,428 &#10;5,224 ">
          <a:extLst>
            <a:ext uri="{FF2B5EF4-FFF2-40B4-BE49-F238E27FC236}">
              <a16:creationId xmlns:a16="http://schemas.microsoft.com/office/drawing/2014/main" id="{A9C72B99-BAE2-41AD-96A7-753166F60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34650" y="1276350"/>
          <a:ext cx="4591050" cy="1838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76201</xdr:colOff>
      <xdr:row>15</xdr:row>
      <xdr:rowOff>152400</xdr:rowOff>
    </xdr:from>
    <xdr:to>
      <xdr:col>23</xdr:col>
      <xdr:colOff>590551</xdr:colOff>
      <xdr:row>25</xdr:row>
      <xdr:rowOff>152245</xdr:rowOff>
    </xdr:to>
    <xdr:pic>
      <xdr:nvPicPr>
        <xdr:cNvPr id="4" name="Picture 3" descr="Participating Local Districts of the Maine Public Employees Retirement System &#10;Inactive Member Data as of June 30, 2020 &#10;Special Plans &#10;Retired &#10;Retired - Concurrent Beneficiary &#10;Disability Section 1122 &#10;Disability Sections 3 and 3A &#10;Beneficiary of Above &#10;Pre-Retlrement Death Beneficiary &#10;Terminated Vested &#10;Due Refund &#10;Count &#10;1,574 &#10;380 &#10;18 &#10;81 &#10;297 &#10;26 &#10;328 &#10;160 &#10;Average &#10;Age &#10;68.2 &#10;67.4 &#10;74.3 &#10;61.2 &#10;73.2 &#10;65.3 &#10;47.2 &#10;Total &#10;Annual Benefit &#10;402,225 &#10;185,199 &#10;3,091 ,S43 &#10;Average &#10;Annual Benefit &#10;s 34,154 &#10;6,713 &#10;22,346 &#10;31,306 &#10;18,586 &#10;7,123 &#10;9,426 ">
          <a:extLst>
            <a:ext uri="{FF2B5EF4-FFF2-40B4-BE49-F238E27FC236}">
              <a16:creationId xmlns:a16="http://schemas.microsoft.com/office/drawing/2014/main" id="{DE779B07-79BC-4C49-80C8-FAD0AFF71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96551" y="3200400"/>
          <a:ext cx="4781550" cy="19048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294409</xdr:colOff>
      <xdr:row>36</xdr:row>
      <xdr:rowOff>69273</xdr:rowOff>
    </xdr:from>
    <xdr:to>
      <xdr:col>29</xdr:col>
      <xdr:colOff>398318</xdr:colOff>
      <xdr:row>68</xdr:row>
      <xdr:rowOff>142297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D24FE3-8467-404C-AB1D-973CEB951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96500" y="6944591"/>
          <a:ext cx="7983682" cy="6169024"/>
        </a:xfrm>
        <a:prstGeom prst="rect">
          <a:avLst/>
        </a:prstGeom>
      </xdr:spPr>
    </xdr:pic>
    <xdr:clientData/>
  </xdr:twoCellAnchor>
  <xdr:twoCellAnchor editAs="oneCell">
    <xdr:from>
      <xdr:col>16</xdr:col>
      <xdr:colOff>316924</xdr:colOff>
      <xdr:row>3</xdr:row>
      <xdr:rowOff>10391</xdr:rowOff>
    </xdr:from>
    <xdr:to>
      <xdr:col>29</xdr:col>
      <xdr:colOff>346725</xdr:colOff>
      <xdr:row>34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99FEAD-A6DB-4D60-80BA-77C27AF1B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19015" y="581891"/>
          <a:ext cx="7909574" cy="59124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129888</xdr:colOff>
      <xdr:row>34</xdr:row>
      <xdr:rowOff>74470</xdr:rowOff>
    </xdr:from>
    <xdr:to>
      <xdr:col>27</xdr:col>
      <xdr:colOff>509269</xdr:colOff>
      <xdr:row>61</xdr:row>
      <xdr:rowOff>34636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1115FF-1E19-41C3-9F8D-BFB2D9345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21933" y="6551470"/>
          <a:ext cx="7653018" cy="5103666"/>
        </a:xfrm>
        <a:prstGeom prst="rect">
          <a:avLst/>
        </a:prstGeom>
      </xdr:spPr>
    </xdr:pic>
    <xdr:clientData/>
  </xdr:twoCellAnchor>
  <xdr:twoCellAnchor editAs="oneCell">
    <xdr:from>
      <xdr:col>15</xdr:col>
      <xdr:colOff>124693</xdr:colOff>
      <xdr:row>4</xdr:row>
      <xdr:rowOff>36368</xdr:rowOff>
    </xdr:from>
    <xdr:to>
      <xdr:col>27</xdr:col>
      <xdr:colOff>467592</xdr:colOff>
      <xdr:row>31</xdr:row>
      <xdr:rowOff>96941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ABFFDA-6C27-4BD6-BF95-C2AD80E60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16738" y="798368"/>
          <a:ext cx="7616536" cy="520407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14</xdr:row>
      <xdr:rowOff>1</xdr:rowOff>
    </xdr:from>
    <xdr:to>
      <xdr:col>25</xdr:col>
      <xdr:colOff>195431</xdr:colOff>
      <xdr:row>48</xdr:row>
      <xdr:rowOff>57151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9A7589-265D-40E0-94F2-42C16056D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39100" y="2857501"/>
          <a:ext cx="8729831" cy="6610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416DD-F418-48F2-BDB4-52F7049A5468}">
  <dimension ref="A2:C17"/>
  <sheetViews>
    <sheetView workbookViewId="0">
      <selection activeCell="B19" sqref="B19"/>
    </sheetView>
  </sheetViews>
  <sheetFormatPr defaultRowHeight="15"/>
  <cols>
    <col min="1" max="1" width="19.140625" customWidth="1"/>
  </cols>
  <sheetData>
    <row r="2" spans="1:3">
      <c r="A2" t="s">
        <v>43</v>
      </c>
    </row>
    <row r="4" spans="1:3">
      <c r="A4" s="134" t="s">
        <v>176</v>
      </c>
    </row>
    <row r="5" spans="1:3">
      <c r="A5" t="s">
        <v>151</v>
      </c>
      <c r="B5">
        <v>8600</v>
      </c>
      <c r="C5" s="133">
        <f>B5/$B$7</f>
        <v>0.72647406656529823</v>
      </c>
    </row>
    <row r="6" spans="1:3">
      <c r="A6" t="s">
        <v>152</v>
      </c>
      <c r="B6">
        <v>3238</v>
      </c>
      <c r="C6" s="133">
        <f>B6/$B$7</f>
        <v>0.27352593343470183</v>
      </c>
    </row>
    <row r="7" spans="1:3">
      <c r="A7" t="s">
        <v>175</v>
      </c>
      <c r="B7">
        <f>SUM(B5:B6)</f>
        <v>11838</v>
      </c>
    </row>
    <row r="9" spans="1:3">
      <c r="A9" s="134" t="s">
        <v>177</v>
      </c>
    </row>
    <row r="10" spans="1:3">
      <c r="A10" t="s">
        <v>151</v>
      </c>
      <c r="B10">
        <v>5648</v>
      </c>
      <c r="C10" s="133">
        <f>B10/$B$12</f>
        <v>0.7820548324563833</v>
      </c>
    </row>
    <row r="11" spans="1:3">
      <c r="A11" t="s">
        <v>152</v>
      </c>
      <c r="B11">
        <v>1574</v>
      </c>
      <c r="C11" s="133">
        <f>B11/$B$12</f>
        <v>0.21794516754361673</v>
      </c>
    </row>
    <row r="12" spans="1:3">
      <c r="A12" t="s">
        <v>175</v>
      </c>
      <c r="B12">
        <f>SUM(B10:B11)</f>
        <v>7222</v>
      </c>
    </row>
    <row r="14" spans="1:3">
      <c r="A14" t="s">
        <v>178</v>
      </c>
    </row>
    <row r="15" spans="1:3">
      <c r="A15" t="s">
        <v>151</v>
      </c>
      <c r="B15">
        <f>25+266</f>
        <v>291</v>
      </c>
      <c r="C15" s="133">
        <f>B15/$B$17</f>
        <v>0.74615384615384617</v>
      </c>
    </row>
    <row r="16" spans="1:3">
      <c r="A16" t="s">
        <v>152</v>
      </c>
      <c r="B16">
        <f>18+81</f>
        <v>99</v>
      </c>
      <c r="C16" s="133">
        <f>B16/$B$17</f>
        <v>0.25384615384615383</v>
      </c>
    </row>
    <row r="17" spans="1:2">
      <c r="A17" t="s">
        <v>175</v>
      </c>
      <c r="B17">
        <f>SUM(B15:B16)</f>
        <v>390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5E2A8-8066-4C09-9596-AB1EEC0396D2}">
  <dimension ref="A1:P30"/>
  <sheetViews>
    <sheetView workbookViewId="0">
      <selection activeCell="E35" sqref="E35"/>
    </sheetView>
  </sheetViews>
  <sheetFormatPr defaultRowHeight="15"/>
  <cols>
    <col min="1" max="1" width="10.5703125" customWidth="1"/>
    <col min="3" max="3" width="13.140625" customWidth="1"/>
    <col min="7" max="7" width="11.42578125" customWidth="1"/>
    <col min="8" max="8" width="9.7109375" customWidth="1"/>
    <col min="9" max="13" width="10.85546875" bestFit="1" customWidth="1"/>
    <col min="14" max="16" width="9.5703125" bestFit="1" customWidth="1"/>
  </cols>
  <sheetData>
    <row r="1" spans="1:16">
      <c r="A1" s="1" t="s">
        <v>0</v>
      </c>
    </row>
    <row r="2" spans="1:16">
      <c r="A2" t="s">
        <v>33</v>
      </c>
      <c r="B2" t="s">
        <v>153</v>
      </c>
    </row>
    <row r="3" spans="1:16">
      <c r="A3" t="s">
        <v>34</v>
      </c>
      <c r="B3" t="s">
        <v>151</v>
      </c>
    </row>
    <row r="4" spans="1:16">
      <c r="A4" t="s">
        <v>35</v>
      </c>
      <c r="B4">
        <v>20200630</v>
      </c>
    </row>
    <row r="6" spans="1:16">
      <c r="C6" s="5" t="s">
        <v>13</v>
      </c>
      <c r="D6" s="5"/>
      <c r="E6" s="5"/>
      <c r="F6" s="5"/>
      <c r="G6" s="5" t="s">
        <v>148</v>
      </c>
      <c r="H6" s="13" t="s">
        <v>149</v>
      </c>
      <c r="I6" s="2" t="s">
        <v>1</v>
      </c>
      <c r="J6" s="2" t="s">
        <v>2</v>
      </c>
      <c r="K6" s="2" t="s">
        <v>3</v>
      </c>
      <c r="L6" s="2" t="s">
        <v>4</v>
      </c>
      <c r="M6" s="12" t="s">
        <v>22</v>
      </c>
      <c r="N6" s="2" t="s">
        <v>23</v>
      </c>
      <c r="O6" s="2" t="s">
        <v>24</v>
      </c>
      <c r="P6" s="2" t="s">
        <v>150</v>
      </c>
    </row>
    <row r="7" spans="1:16">
      <c r="C7" s="5"/>
      <c r="D7" s="6" t="s">
        <v>15</v>
      </c>
      <c r="E7" s="6" t="s">
        <v>16</v>
      </c>
      <c r="F7" s="6" t="s">
        <v>17</v>
      </c>
      <c r="G7" s="6">
        <v>0</v>
      </c>
      <c r="H7" s="7">
        <v>2</v>
      </c>
      <c r="I7" s="7">
        <v>7</v>
      </c>
      <c r="J7" s="7">
        <v>12</v>
      </c>
      <c r="K7" s="7">
        <v>17</v>
      </c>
      <c r="L7" s="7">
        <v>22</v>
      </c>
      <c r="M7" s="7">
        <v>27</v>
      </c>
      <c r="N7" s="7">
        <v>32</v>
      </c>
      <c r="O7" s="7">
        <v>37</v>
      </c>
      <c r="P7" s="7">
        <v>42</v>
      </c>
    </row>
    <row r="8" spans="1:16">
      <c r="C8" s="5"/>
      <c r="D8" s="6" t="s">
        <v>18</v>
      </c>
      <c r="E8" s="8"/>
      <c r="F8" s="6"/>
      <c r="G8" s="124" t="s">
        <v>172</v>
      </c>
      <c r="H8" s="9" t="s">
        <v>149</v>
      </c>
      <c r="I8" s="7" t="s">
        <v>14</v>
      </c>
      <c r="J8" s="9" t="s">
        <v>30</v>
      </c>
      <c r="K8" s="7" t="s">
        <v>31</v>
      </c>
      <c r="L8" s="7" t="s">
        <v>32</v>
      </c>
      <c r="M8" s="7" t="s">
        <v>22</v>
      </c>
      <c r="N8" s="7" t="s">
        <v>23</v>
      </c>
      <c r="O8" s="7" t="s">
        <v>24</v>
      </c>
      <c r="P8" s="7" t="s">
        <v>174</v>
      </c>
    </row>
    <row r="9" spans="1:16">
      <c r="C9" s="11" t="s">
        <v>36</v>
      </c>
      <c r="D9" s="10" t="s">
        <v>19</v>
      </c>
      <c r="E9" s="7">
        <v>22</v>
      </c>
      <c r="F9" s="10" t="s">
        <v>20</v>
      </c>
      <c r="G9" s="14">
        <v>283</v>
      </c>
      <c r="H9" s="14">
        <v>208</v>
      </c>
      <c r="I9" s="14">
        <v>2</v>
      </c>
      <c r="J9" s="14">
        <v>0</v>
      </c>
      <c r="K9" s="14">
        <v>0</v>
      </c>
      <c r="L9" s="14">
        <v>0</v>
      </c>
      <c r="M9" s="14">
        <v>0</v>
      </c>
      <c r="N9" s="15">
        <v>0</v>
      </c>
      <c r="O9" s="15">
        <v>0</v>
      </c>
      <c r="P9" s="15">
        <v>0</v>
      </c>
    </row>
    <row r="10" spans="1:16">
      <c r="C10" s="3" t="s">
        <v>5</v>
      </c>
      <c r="D10" s="10" t="s">
        <v>19</v>
      </c>
      <c r="E10" s="7">
        <v>27</v>
      </c>
      <c r="F10" s="10" t="s">
        <v>22</v>
      </c>
      <c r="G10" s="14">
        <v>147</v>
      </c>
      <c r="H10" s="14">
        <v>331</v>
      </c>
      <c r="I10" s="14">
        <v>80</v>
      </c>
      <c r="J10" s="14">
        <v>3</v>
      </c>
      <c r="K10" s="14">
        <v>0</v>
      </c>
      <c r="L10" s="14">
        <v>0</v>
      </c>
      <c r="M10" s="14">
        <v>0</v>
      </c>
      <c r="N10" s="15">
        <v>0</v>
      </c>
      <c r="O10" s="15">
        <v>0</v>
      </c>
      <c r="P10" s="15">
        <v>0</v>
      </c>
    </row>
    <row r="11" spans="1:16">
      <c r="C11" s="3" t="s">
        <v>6</v>
      </c>
      <c r="D11" s="10" t="s">
        <v>19</v>
      </c>
      <c r="E11" s="7">
        <v>32</v>
      </c>
      <c r="F11" s="10" t="s">
        <v>23</v>
      </c>
      <c r="G11" s="14">
        <v>140</v>
      </c>
      <c r="H11" s="14">
        <v>325</v>
      </c>
      <c r="I11" s="14">
        <v>149</v>
      </c>
      <c r="J11" s="14">
        <v>44</v>
      </c>
      <c r="K11" s="14">
        <v>0</v>
      </c>
      <c r="L11" s="14">
        <v>0</v>
      </c>
      <c r="M11" s="14">
        <v>0</v>
      </c>
      <c r="N11" s="15">
        <v>0</v>
      </c>
      <c r="O11" s="15">
        <v>0</v>
      </c>
      <c r="P11" s="15">
        <v>0</v>
      </c>
    </row>
    <row r="12" spans="1:16">
      <c r="C12" s="3" t="s">
        <v>7</v>
      </c>
      <c r="D12" s="10" t="s">
        <v>19</v>
      </c>
      <c r="E12" s="7">
        <v>37</v>
      </c>
      <c r="F12" s="10" t="s">
        <v>24</v>
      </c>
      <c r="G12" s="14">
        <v>104</v>
      </c>
      <c r="H12" s="14">
        <v>367</v>
      </c>
      <c r="I12" s="14">
        <v>192</v>
      </c>
      <c r="J12" s="14">
        <v>114</v>
      </c>
      <c r="K12" s="14">
        <v>27</v>
      </c>
      <c r="L12" s="14">
        <v>3</v>
      </c>
      <c r="M12" s="14">
        <v>0</v>
      </c>
      <c r="N12" s="15">
        <v>0</v>
      </c>
      <c r="O12" s="15">
        <v>0</v>
      </c>
      <c r="P12" s="15">
        <v>0</v>
      </c>
    </row>
    <row r="13" spans="1:16">
      <c r="C13" s="3" t="s">
        <v>8</v>
      </c>
      <c r="D13" s="10" t="s">
        <v>19</v>
      </c>
      <c r="E13" s="7">
        <v>42</v>
      </c>
      <c r="F13" s="10" t="s">
        <v>25</v>
      </c>
      <c r="G13" s="14">
        <v>136</v>
      </c>
      <c r="H13" s="14">
        <v>325</v>
      </c>
      <c r="I13" s="14">
        <v>201</v>
      </c>
      <c r="J13" s="14">
        <v>133</v>
      </c>
      <c r="K13" s="14">
        <v>61</v>
      </c>
      <c r="L13" s="14">
        <v>15</v>
      </c>
      <c r="M13" s="14">
        <v>2</v>
      </c>
      <c r="N13" s="15">
        <v>0</v>
      </c>
      <c r="O13" s="15">
        <v>0</v>
      </c>
      <c r="P13" s="15">
        <v>0</v>
      </c>
    </row>
    <row r="14" spans="1:16">
      <c r="C14" s="3" t="s">
        <v>9</v>
      </c>
      <c r="D14" s="10" t="s">
        <v>19</v>
      </c>
      <c r="E14" s="7">
        <v>47</v>
      </c>
      <c r="F14" s="10" t="s">
        <v>26</v>
      </c>
      <c r="G14" s="14">
        <v>127</v>
      </c>
      <c r="H14" s="14">
        <v>362</v>
      </c>
      <c r="I14" s="14">
        <v>195</v>
      </c>
      <c r="J14" s="14">
        <v>159</v>
      </c>
      <c r="K14" s="14">
        <v>111</v>
      </c>
      <c r="L14" s="14">
        <v>50</v>
      </c>
      <c r="M14" s="14">
        <v>11</v>
      </c>
      <c r="N14" s="15">
        <v>2</v>
      </c>
      <c r="O14" s="15">
        <v>0</v>
      </c>
      <c r="P14" s="15">
        <v>0</v>
      </c>
    </row>
    <row r="15" spans="1:16">
      <c r="C15" s="3" t="s">
        <v>10</v>
      </c>
      <c r="D15" s="10" t="s">
        <v>19</v>
      </c>
      <c r="E15" s="7">
        <v>52</v>
      </c>
      <c r="F15" s="10" t="s">
        <v>27</v>
      </c>
      <c r="G15" s="14">
        <v>107</v>
      </c>
      <c r="H15" s="14">
        <v>334</v>
      </c>
      <c r="I15" s="14">
        <v>249</v>
      </c>
      <c r="J15" s="14">
        <v>233</v>
      </c>
      <c r="K15" s="14">
        <v>127</v>
      </c>
      <c r="L15" s="14">
        <v>100</v>
      </c>
      <c r="M15" s="14">
        <v>42</v>
      </c>
      <c r="N15" s="15">
        <v>21</v>
      </c>
      <c r="O15" s="15">
        <v>2</v>
      </c>
      <c r="P15" s="15">
        <v>0</v>
      </c>
    </row>
    <row r="16" spans="1:16">
      <c r="C16" s="3" t="s">
        <v>11</v>
      </c>
      <c r="D16" s="10" t="s">
        <v>19</v>
      </c>
      <c r="E16" s="7">
        <v>57</v>
      </c>
      <c r="F16" s="10" t="s">
        <v>28</v>
      </c>
      <c r="G16" s="14">
        <v>125</v>
      </c>
      <c r="H16" s="14">
        <v>326</v>
      </c>
      <c r="I16" s="14">
        <v>273</v>
      </c>
      <c r="J16" s="14">
        <v>268</v>
      </c>
      <c r="K16" s="14">
        <v>164</v>
      </c>
      <c r="L16" s="14">
        <v>128</v>
      </c>
      <c r="M16" s="14">
        <v>60</v>
      </c>
      <c r="N16" s="15">
        <v>60</v>
      </c>
      <c r="O16" s="15">
        <v>22</v>
      </c>
      <c r="P16" s="15">
        <v>0</v>
      </c>
    </row>
    <row r="17" spans="3:16">
      <c r="C17" s="3" t="s">
        <v>12</v>
      </c>
      <c r="D17" s="10" t="s">
        <v>19</v>
      </c>
      <c r="E17" s="7">
        <v>62</v>
      </c>
      <c r="F17" s="10" t="s">
        <v>29</v>
      </c>
      <c r="G17" s="14">
        <v>56</v>
      </c>
      <c r="H17" s="14">
        <v>177</v>
      </c>
      <c r="I17" s="14">
        <v>177</v>
      </c>
      <c r="J17" s="14">
        <v>212</v>
      </c>
      <c r="K17" s="14">
        <v>161</v>
      </c>
      <c r="L17" s="14">
        <v>100</v>
      </c>
      <c r="M17" s="14">
        <v>50</v>
      </c>
      <c r="N17" s="15">
        <v>67</v>
      </c>
      <c r="O17" s="15">
        <v>32</v>
      </c>
      <c r="P17" s="15">
        <v>15</v>
      </c>
    </row>
    <row r="18" spans="3:16">
      <c r="C18" s="4" t="s">
        <v>37</v>
      </c>
      <c r="D18" s="10" t="s">
        <v>19</v>
      </c>
      <c r="E18" s="7">
        <v>67</v>
      </c>
      <c r="F18" s="10" t="s">
        <v>39</v>
      </c>
      <c r="G18" s="14">
        <v>29</v>
      </c>
      <c r="H18" s="14">
        <v>69</v>
      </c>
      <c r="I18" s="14">
        <v>56</v>
      </c>
      <c r="J18" s="14">
        <v>80</v>
      </c>
      <c r="K18" s="14">
        <v>44</v>
      </c>
      <c r="L18" s="14">
        <v>38</v>
      </c>
      <c r="M18" s="14">
        <v>24</v>
      </c>
      <c r="N18" s="15">
        <v>13</v>
      </c>
      <c r="O18" s="15">
        <v>10</v>
      </c>
      <c r="P18" s="15">
        <v>8</v>
      </c>
    </row>
    <row r="19" spans="3:16">
      <c r="C19" s="3" t="s">
        <v>146</v>
      </c>
      <c r="D19" s="10" t="s">
        <v>19</v>
      </c>
      <c r="E19" s="7">
        <v>72</v>
      </c>
      <c r="F19" s="10" t="s">
        <v>147</v>
      </c>
      <c r="G19" s="14">
        <v>14</v>
      </c>
      <c r="H19" s="14">
        <v>21</v>
      </c>
      <c r="I19" s="14">
        <v>29</v>
      </c>
      <c r="J19" s="14">
        <v>18</v>
      </c>
      <c r="K19" s="14">
        <v>17</v>
      </c>
      <c r="L19" s="14">
        <v>12</v>
      </c>
      <c r="M19" s="14">
        <v>12</v>
      </c>
      <c r="N19" s="15">
        <v>2</v>
      </c>
      <c r="O19" s="15">
        <v>2</v>
      </c>
      <c r="P19" s="15">
        <v>5</v>
      </c>
    </row>
    <row r="20" spans="3:16">
      <c r="C20" s="11" t="s">
        <v>36</v>
      </c>
      <c r="D20" s="10" t="s">
        <v>21</v>
      </c>
      <c r="E20" s="7">
        <v>22</v>
      </c>
      <c r="F20" s="10" t="s">
        <v>20</v>
      </c>
      <c r="G20" s="16">
        <v>20724</v>
      </c>
      <c r="H20" s="16">
        <v>35453</v>
      </c>
      <c r="I20" s="16">
        <v>53607</v>
      </c>
      <c r="J20" s="16">
        <v>0</v>
      </c>
      <c r="K20" s="16">
        <v>0</v>
      </c>
      <c r="L20" s="16">
        <v>0</v>
      </c>
      <c r="M20" s="16">
        <v>0</v>
      </c>
      <c r="N20" s="17">
        <v>0</v>
      </c>
      <c r="O20" s="17">
        <v>0</v>
      </c>
      <c r="P20" s="17">
        <v>0</v>
      </c>
    </row>
    <row r="21" spans="3:16">
      <c r="C21" s="3" t="s">
        <v>5</v>
      </c>
      <c r="D21" s="10" t="s">
        <v>21</v>
      </c>
      <c r="E21" s="7">
        <v>27</v>
      </c>
      <c r="F21" s="10" t="s">
        <v>22</v>
      </c>
      <c r="G21" s="16">
        <v>32234</v>
      </c>
      <c r="H21" s="16">
        <v>40632</v>
      </c>
      <c r="I21" s="16">
        <v>51039</v>
      </c>
      <c r="J21" s="16">
        <v>54253</v>
      </c>
      <c r="K21" s="16">
        <v>0</v>
      </c>
      <c r="L21" s="16">
        <v>0</v>
      </c>
      <c r="M21" s="16">
        <v>0</v>
      </c>
      <c r="N21" s="17">
        <v>0</v>
      </c>
      <c r="O21" s="17">
        <v>0</v>
      </c>
      <c r="P21" s="17">
        <v>0</v>
      </c>
    </row>
    <row r="22" spans="3:16">
      <c r="C22" s="3" t="s">
        <v>6</v>
      </c>
      <c r="D22" s="10" t="s">
        <v>21</v>
      </c>
      <c r="E22" s="7">
        <v>32</v>
      </c>
      <c r="F22" s="10" t="s">
        <v>23</v>
      </c>
      <c r="G22" s="16">
        <v>35886</v>
      </c>
      <c r="H22" s="16">
        <v>43315</v>
      </c>
      <c r="I22" s="16">
        <v>51333</v>
      </c>
      <c r="J22" s="16">
        <v>57805</v>
      </c>
      <c r="K22" s="16">
        <v>0</v>
      </c>
      <c r="L22" s="16">
        <v>0</v>
      </c>
      <c r="M22" s="16">
        <v>0</v>
      </c>
      <c r="N22" s="17">
        <v>0</v>
      </c>
      <c r="O22" s="17">
        <v>0</v>
      </c>
      <c r="P22" s="17">
        <v>0</v>
      </c>
    </row>
    <row r="23" spans="3:16">
      <c r="C23" s="3" t="s">
        <v>7</v>
      </c>
      <c r="D23" s="10" t="s">
        <v>21</v>
      </c>
      <c r="E23" s="7">
        <v>37</v>
      </c>
      <c r="F23" s="10" t="s">
        <v>24</v>
      </c>
      <c r="G23" s="16">
        <v>35012</v>
      </c>
      <c r="H23" s="16">
        <v>43932</v>
      </c>
      <c r="I23" s="16">
        <v>52923</v>
      </c>
      <c r="J23" s="16">
        <v>56056</v>
      </c>
      <c r="K23" s="16">
        <v>54924</v>
      </c>
      <c r="L23" s="16">
        <v>58870</v>
      </c>
      <c r="M23" s="16">
        <v>0</v>
      </c>
      <c r="N23" s="17">
        <v>0</v>
      </c>
      <c r="O23" s="17">
        <v>0</v>
      </c>
      <c r="P23" s="17">
        <v>0</v>
      </c>
    </row>
    <row r="24" spans="3:16">
      <c r="C24" s="3" t="s">
        <v>8</v>
      </c>
      <c r="D24" s="10" t="s">
        <v>21</v>
      </c>
      <c r="E24" s="7">
        <v>42</v>
      </c>
      <c r="F24" s="10" t="s">
        <v>25</v>
      </c>
      <c r="G24" s="16">
        <v>34567</v>
      </c>
      <c r="H24" s="16">
        <v>45085</v>
      </c>
      <c r="I24" s="16">
        <v>53675</v>
      </c>
      <c r="J24" s="16">
        <v>61272</v>
      </c>
      <c r="K24" s="16">
        <v>58953</v>
      </c>
      <c r="L24" s="16">
        <v>58884</v>
      </c>
      <c r="M24" s="16">
        <v>96800</v>
      </c>
      <c r="N24" s="17">
        <v>0</v>
      </c>
      <c r="O24" s="17">
        <v>0</v>
      </c>
      <c r="P24" s="17">
        <v>0</v>
      </c>
    </row>
    <row r="25" spans="3:16">
      <c r="C25" s="3" t="s">
        <v>9</v>
      </c>
      <c r="D25" s="10" t="s">
        <v>21</v>
      </c>
      <c r="E25" s="7">
        <v>47</v>
      </c>
      <c r="F25" s="10" t="s">
        <v>26</v>
      </c>
      <c r="G25" s="16">
        <v>38104</v>
      </c>
      <c r="H25" s="16">
        <v>43889</v>
      </c>
      <c r="I25" s="16">
        <v>53850</v>
      </c>
      <c r="J25" s="16">
        <v>58658</v>
      </c>
      <c r="K25" s="16">
        <v>59437</v>
      </c>
      <c r="L25" s="16">
        <v>61259</v>
      </c>
      <c r="M25" s="16">
        <v>69540</v>
      </c>
      <c r="N25" s="17">
        <v>61575</v>
      </c>
      <c r="O25" s="17">
        <v>0</v>
      </c>
      <c r="P25" s="17">
        <v>0</v>
      </c>
    </row>
    <row r="26" spans="3:16">
      <c r="C26" s="3" t="s">
        <v>10</v>
      </c>
      <c r="D26" s="10" t="s">
        <v>21</v>
      </c>
      <c r="E26" s="7">
        <v>52</v>
      </c>
      <c r="F26" s="10" t="s">
        <v>27</v>
      </c>
      <c r="G26" s="16">
        <v>35544</v>
      </c>
      <c r="H26" s="16">
        <v>43304</v>
      </c>
      <c r="I26" s="16">
        <v>51218</v>
      </c>
      <c r="J26" s="16">
        <v>57693</v>
      </c>
      <c r="K26" s="16">
        <v>56998</v>
      </c>
      <c r="L26" s="16">
        <v>61690</v>
      </c>
      <c r="M26" s="16">
        <v>68184</v>
      </c>
      <c r="N26" s="17">
        <v>64609</v>
      </c>
      <c r="O26" s="17">
        <v>60010</v>
      </c>
      <c r="P26" s="17">
        <v>0</v>
      </c>
    </row>
    <row r="27" spans="3:16">
      <c r="C27" s="3" t="s">
        <v>11</v>
      </c>
      <c r="D27" s="10" t="s">
        <v>21</v>
      </c>
      <c r="E27" s="7">
        <v>57</v>
      </c>
      <c r="F27" s="10" t="s">
        <v>28</v>
      </c>
      <c r="G27" s="16">
        <v>38841</v>
      </c>
      <c r="H27" s="16">
        <v>44744</v>
      </c>
      <c r="I27" s="16">
        <v>50594</v>
      </c>
      <c r="J27" s="16">
        <v>58072</v>
      </c>
      <c r="K27" s="16">
        <v>54578</v>
      </c>
      <c r="L27" s="16">
        <v>56947</v>
      </c>
      <c r="M27" s="16">
        <v>60091</v>
      </c>
      <c r="N27" s="17">
        <v>66126</v>
      </c>
      <c r="O27" s="17">
        <v>66698</v>
      </c>
      <c r="P27" s="17">
        <v>0</v>
      </c>
    </row>
    <row r="28" spans="3:16">
      <c r="C28" s="3" t="s">
        <v>12</v>
      </c>
      <c r="D28" s="10" t="s">
        <v>21</v>
      </c>
      <c r="E28" s="7">
        <v>62</v>
      </c>
      <c r="F28" s="10" t="s">
        <v>29</v>
      </c>
      <c r="G28" s="16">
        <v>34747</v>
      </c>
      <c r="H28" s="16">
        <v>38841</v>
      </c>
      <c r="I28" s="16">
        <v>50618</v>
      </c>
      <c r="J28" s="16">
        <v>57969</v>
      </c>
      <c r="K28" s="16">
        <v>52195</v>
      </c>
      <c r="L28" s="16">
        <v>51220</v>
      </c>
      <c r="M28" s="16">
        <v>56018</v>
      </c>
      <c r="N28" s="17">
        <v>63283</v>
      </c>
      <c r="O28" s="17">
        <v>63259</v>
      </c>
      <c r="P28" s="17">
        <v>62103</v>
      </c>
    </row>
    <row r="29" spans="3:16">
      <c r="C29" s="4" t="s">
        <v>37</v>
      </c>
      <c r="D29" s="10" t="s">
        <v>21</v>
      </c>
      <c r="E29" s="7">
        <v>67</v>
      </c>
      <c r="F29" s="10" t="s">
        <v>39</v>
      </c>
      <c r="G29" s="16">
        <v>21133</v>
      </c>
      <c r="H29" s="16">
        <v>39292</v>
      </c>
      <c r="I29" s="16">
        <v>48921</v>
      </c>
      <c r="J29" s="16">
        <v>60454</v>
      </c>
      <c r="K29" s="16">
        <v>53182</v>
      </c>
      <c r="L29" s="16">
        <v>52265</v>
      </c>
      <c r="M29" s="16">
        <v>64665</v>
      </c>
      <c r="N29" s="17">
        <v>50801</v>
      </c>
      <c r="O29" s="17">
        <v>62220</v>
      </c>
      <c r="P29" s="17">
        <v>59201</v>
      </c>
    </row>
    <row r="30" spans="3:16">
      <c r="C30" s="3" t="s">
        <v>146</v>
      </c>
      <c r="D30" s="10" t="s">
        <v>21</v>
      </c>
      <c r="E30" s="7">
        <v>72</v>
      </c>
      <c r="F30" s="10" t="s">
        <v>147</v>
      </c>
      <c r="G30" s="16">
        <v>18813</v>
      </c>
      <c r="H30" s="17">
        <v>23046</v>
      </c>
      <c r="I30" s="17">
        <v>32622</v>
      </c>
      <c r="J30" s="17">
        <v>50590</v>
      </c>
      <c r="K30" s="17">
        <v>45919</v>
      </c>
      <c r="L30" s="17">
        <v>57159</v>
      </c>
      <c r="M30" s="17">
        <v>41353</v>
      </c>
      <c r="N30" s="17">
        <v>41001</v>
      </c>
      <c r="O30" s="17">
        <v>61947</v>
      </c>
      <c r="P30" s="17">
        <v>57375</v>
      </c>
    </row>
  </sheetData>
  <hyperlinks>
    <hyperlink ref="A1" location="TOC!A1" display="TOC" xr:uid="{6805DD40-8866-4106-9918-931AAD55B7A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56A88-0016-44C6-817C-4F168DB81BB3}">
  <dimension ref="A1:P30"/>
  <sheetViews>
    <sheetView workbookViewId="0">
      <selection activeCell="S13" sqref="S13"/>
    </sheetView>
  </sheetViews>
  <sheetFormatPr defaultRowHeight="15"/>
  <cols>
    <col min="1" max="1" width="10.5703125" customWidth="1"/>
    <col min="3" max="3" width="13.140625" customWidth="1"/>
    <col min="7" max="7" width="11.42578125" customWidth="1"/>
    <col min="8" max="8" width="9.7109375" customWidth="1"/>
    <col min="9" max="13" width="10.85546875" bestFit="1" customWidth="1"/>
    <col min="14" max="16" width="9.5703125" bestFit="1" customWidth="1"/>
  </cols>
  <sheetData>
    <row r="1" spans="1:16">
      <c r="A1" s="1" t="s">
        <v>0</v>
      </c>
    </row>
    <row r="2" spans="1:16">
      <c r="A2" t="s">
        <v>33</v>
      </c>
      <c r="B2" t="s">
        <v>153</v>
      </c>
    </row>
    <row r="3" spans="1:16">
      <c r="A3" t="s">
        <v>34</v>
      </c>
      <c r="B3" t="s">
        <v>152</v>
      </c>
    </row>
    <row r="4" spans="1:16">
      <c r="A4" t="s">
        <v>35</v>
      </c>
      <c r="B4">
        <v>20200630</v>
      </c>
    </row>
    <row r="6" spans="1:16">
      <c r="C6" s="5" t="s">
        <v>13</v>
      </c>
      <c r="D6" s="5"/>
      <c r="E6" s="5"/>
      <c r="F6" s="5"/>
      <c r="G6" s="5" t="s">
        <v>148</v>
      </c>
      <c r="H6" s="13" t="s">
        <v>149</v>
      </c>
      <c r="I6" s="2" t="s">
        <v>1</v>
      </c>
      <c r="J6" s="2" t="s">
        <v>2</v>
      </c>
      <c r="K6" s="2" t="s">
        <v>3</v>
      </c>
      <c r="L6" s="2" t="s">
        <v>4</v>
      </c>
      <c r="M6" s="12" t="s">
        <v>22</v>
      </c>
      <c r="N6" s="2" t="s">
        <v>23</v>
      </c>
      <c r="O6" s="2" t="s">
        <v>24</v>
      </c>
      <c r="P6" s="2" t="s">
        <v>150</v>
      </c>
    </row>
    <row r="7" spans="1:16">
      <c r="C7" s="5"/>
      <c r="D7" s="6" t="s">
        <v>15</v>
      </c>
      <c r="E7" s="6" t="s">
        <v>16</v>
      </c>
      <c r="F7" s="6" t="s">
        <v>17</v>
      </c>
      <c r="G7" s="6">
        <v>0</v>
      </c>
      <c r="H7" s="7">
        <v>2</v>
      </c>
      <c r="I7" s="7">
        <v>7</v>
      </c>
      <c r="J7" s="7">
        <v>12</v>
      </c>
      <c r="K7" s="7">
        <v>17</v>
      </c>
      <c r="L7" s="7">
        <v>22</v>
      </c>
      <c r="M7" s="7">
        <v>27</v>
      </c>
      <c r="N7" s="7">
        <v>32</v>
      </c>
      <c r="O7" s="7">
        <v>37</v>
      </c>
      <c r="P7" s="7">
        <v>42</v>
      </c>
    </row>
    <row r="8" spans="1:16">
      <c r="C8" s="5"/>
      <c r="D8" s="6" t="s">
        <v>18</v>
      </c>
      <c r="E8" s="8"/>
      <c r="F8" s="6"/>
      <c r="G8" s="6" t="s">
        <v>172</v>
      </c>
      <c r="H8" s="9" t="s">
        <v>149</v>
      </c>
      <c r="I8" s="7" t="s">
        <v>14</v>
      </c>
      <c r="J8" s="9" t="s">
        <v>30</v>
      </c>
      <c r="K8" s="7" t="s">
        <v>31</v>
      </c>
      <c r="L8" s="7" t="s">
        <v>32</v>
      </c>
      <c r="M8" s="7" t="s">
        <v>22</v>
      </c>
      <c r="N8" s="7" t="s">
        <v>23</v>
      </c>
      <c r="O8" s="7" t="s">
        <v>24</v>
      </c>
      <c r="P8" s="7" t="s">
        <v>174</v>
      </c>
    </row>
    <row r="9" spans="1:16">
      <c r="C9" s="11" t="s">
        <v>36</v>
      </c>
      <c r="D9" s="10" t="s">
        <v>19</v>
      </c>
      <c r="E9" s="7">
        <v>22</v>
      </c>
      <c r="F9" s="10" t="s">
        <v>20</v>
      </c>
      <c r="G9" s="14">
        <v>86</v>
      </c>
      <c r="H9" s="14">
        <v>161</v>
      </c>
      <c r="I9" s="14">
        <v>2</v>
      </c>
      <c r="J9" s="14">
        <v>0</v>
      </c>
      <c r="K9" s="14">
        <v>0</v>
      </c>
      <c r="L9" s="14">
        <v>0</v>
      </c>
      <c r="M9" s="14">
        <v>0</v>
      </c>
      <c r="N9" s="15">
        <v>0</v>
      </c>
      <c r="O9" s="15">
        <v>0</v>
      </c>
      <c r="P9" s="15">
        <v>0</v>
      </c>
    </row>
    <row r="10" spans="1:16">
      <c r="C10" s="3" t="s">
        <v>5</v>
      </c>
      <c r="D10" s="10" t="s">
        <v>19</v>
      </c>
      <c r="E10" s="7">
        <v>27</v>
      </c>
      <c r="F10" s="10" t="s">
        <v>22</v>
      </c>
      <c r="G10" s="14">
        <v>43</v>
      </c>
      <c r="H10" s="14">
        <v>320</v>
      </c>
      <c r="I10" s="14">
        <v>124</v>
      </c>
      <c r="J10" s="14">
        <v>1</v>
      </c>
      <c r="K10" s="14">
        <v>0</v>
      </c>
      <c r="L10" s="14">
        <v>0</v>
      </c>
      <c r="M10" s="14">
        <v>0</v>
      </c>
      <c r="N10" s="15">
        <v>0</v>
      </c>
      <c r="O10" s="15">
        <v>0</v>
      </c>
      <c r="P10" s="15">
        <v>0</v>
      </c>
    </row>
    <row r="11" spans="1:16">
      <c r="C11" s="3" t="s">
        <v>6</v>
      </c>
      <c r="D11" s="10" t="s">
        <v>19</v>
      </c>
      <c r="E11" s="7">
        <v>32</v>
      </c>
      <c r="F11" s="10" t="s">
        <v>23</v>
      </c>
      <c r="G11" s="14">
        <v>39</v>
      </c>
      <c r="H11" s="14">
        <v>157</v>
      </c>
      <c r="I11" s="14">
        <v>198</v>
      </c>
      <c r="J11" s="14">
        <v>61</v>
      </c>
      <c r="K11" s="14">
        <v>0</v>
      </c>
      <c r="L11" s="14">
        <v>0</v>
      </c>
      <c r="M11" s="14">
        <v>0</v>
      </c>
      <c r="N11" s="15">
        <v>0</v>
      </c>
      <c r="O11" s="15">
        <v>0</v>
      </c>
      <c r="P11" s="15">
        <v>0</v>
      </c>
    </row>
    <row r="12" spans="1:16">
      <c r="C12" s="3" t="s">
        <v>7</v>
      </c>
      <c r="D12" s="10" t="s">
        <v>19</v>
      </c>
      <c r="E12" s="7">
        <v>37</v>
      </c>
      <c r="F12" s="10" t="s">
        <v>24</v>
      </c>
      <c r="G12" s="14">
        <v>14</v>
      </c>
      <c r="H12" s="14">
        <v>83</v>
      </c>
      <c r="I12" s="14">
        <v>139</v>
      </c>
      <c r="J12" s="14">
        <v>162</v>
      </c>
      <c r="K12" s="14">
        <v>47</v>
      </c>
      <c r="L12" s="14">
        <v>0</v>
      </c>
      <c r="M12" s="14">
        <v>0</v>
      </c>
      <c r="N12" s="15">
        <v>0</v>
      </c>
      <c r="O12" s="15">
        <v>0</v>
      </c>
      <c r="P12" s="15">
        <v>0</v>
      </c>
    </row>
    <row r="13" spans="1:16">
      <c r="C13" s="3" t="s">
        <v>8</v>
      </c>
      <c r="D13" s="10" t="s">
        <v>19</v>
      </c>
      <c r="E13" s="7">
        <v>42</v>
      </c>
      <c r="F13" s="10" t="s">
        <v>25</v>
      </c>
      <c r="G13" s="14">
        <v>13</v>
      </c>
      <c r="H13" s="14">
        <v>44</v>
      </c>
      <c r="I13" s="14">
        <v>85</v>
      </c>
      <c r="J13" s="14">
        <v>128</v>
      </c>
      <c r="K13" s="14">
        <v>119</v>
      </c>
      <c r="L13" s="14">
        <v>37</v>
      </c>
      <c r="M13" s="14">
        <v>0</v>
      </c>
      <c r="N13" s="15">
        <v>0</v>
      </c>
      <c r="O13" s="15">
        <v>0</v>
      </c>
      <c r="P13" s="15">
        <v>0</v>
      </c>
    </row>
    <row r="14" spans="1:16">
      <c r="C14" s="3" t="s">
        <v>9</v>
      </c>
      <c r="D14" s="10" t="s">
        <v>19</v>
      </c>
      <c r="E14" s="7">
        <v>47</v>
      </c>
      <c r="F14" s="10" t="s">
        <v>26</v>
      </c>
      <c r="G14" s="14">
        <v>19</v>
      </c>
      <c r="H14" s="14">
        <v>27</v>
      </c>
      <c r="I14" s="14">
        <v>59</v>
      </c>
      <c r="J14" s="14">
        <v>99</v>
      </c>
      <c r="K14" s="14">
        <v>127</v>
      </c>
      <c r="L14" s="14">
        <v>117</v>
      </c>
      <c r="M14" s="14">
        <v>24</v>
      </c>
      <c r="N14" s="15">
        <v>0</v>
      </c>
      <c r="O14" s="15">
        <v>0</v>
      </c>
      <c r="P14" s="15">
        <v>0</v>
      </c>
    </row>
    <row r="15" spans="1:16">
      <c r="C15" s="3" t="s">
        <v>10</v>
      </c>
      <c r="D15" s="10" t="s">
        <v>19</v>
      </c>
      <c r="E15" s="7">
        <v>52</v>
      </c>
      <c r="F15" s="10" t="s">
        <v>27</v>
      </c>
      <c r="G15" s="14">
        <v>7</v>
      </c>
      <c r="H15" s="14">
        <v>28</v>
      </c>
      <c r="I15" s="14">
        <v>40</v>
      </c>
      <c r="J15" s="14">
        <v>87</v>
      </c>
      <c r="K15" s="14">
        <v>93</v>
      </c>
      <c r="L15" s="14">
        <v>86</v>
      </c>
      <c r="M15" s="14">
        <v>40</v>
      </c>
      <c r="N15" s="15">
        <v>11</v>
      </c>
      <c r="O15" s="15">
        <v>0</v>
      </c>
      <c r="P15" s="15">
        <v>0</v>
      </c>
    </row>
    <row r="16" spans="1:16">
      <c r="C16" s="3" t="s">
        <v>11</v>
      </c>
      <c r="D16" s="10" t="s">
        <v>19</v>
      </c>
      <c r="E16" s="7">
        <v>57</v>
      </c>
      <c r="F16" s="10" t="s">
        <v>28</v>
      </c>
      <c r="G16" s="14">
        <v>4</v>
      </c>
      <c r="H16" s="14">
        <v>10</v>
      </c>
      <c r="I16" s="14">
        <v>15</v>
      </c>
      <c r="J16" s="14">
        <v>50</v>
      </c>
      <c r="K16" s="14">
        <v>43</v>
      </c>
      <c r="L16" s="14">
        <v>34</v>
      </c>
      <c r="M16" s="14">
        <v>18</v>
      </c>
      <c r="N16" s="15">
        <v>24</v>
      </c>
      <c r="O16" s="15">
        <v>1</v>
      </c>
      <c r="P16" s="15">
        <v>0</v>
      </c>
    </row>
    <row r="17" spans="3:16">
      <c r="C17" s="3" t="s">
        <v>12</v>
      </c>
      <c r="D17" s="10" t="s">
        <v>19</v>
      </c>
      <c r="E17" s="7">
        <v>62</v>
      </c>
      <c r="F17" s="10" t="s">
        <v>29</v>
      </c>
      <c r="G17" s="14">
        <v>2</v>
      </c>
      <c r="H17" s="14">
        <v>6</v>
      </c>
      <c r="I17" s="14">
        <v>12</v>
      </c>
      <c r="J17" s="14">
        <v>19</v>
      </c>
      <c r="K17" s="14">
        <v>17</v>
      </c>
      <c r="L17" s="14">
        <v>18</v>
      </c>
      <c r="M17" s="14">
        <v>9</v>
      </c>
      <c r="N17" s="15">
        <v>2</v>
      </c>
      <c r="O17" s="15">
        <v>3</v>
      </c>
      <c r="P17" s="15">
        <v>1</v>
      </c>
    </row>
    <row r="18" spans="3:16">
      <c r="C18" s="4" t="s">
        <v>37</v>
      </c>
      <c r="D18" s="10" t="s">
        <v>19</v>
      </c>
      <c r="E18" s="7">
        <v>67</v>
      </c>
      <c r="F18" s="10" t="s">
        <v>39</v>
      </c>
      <c r="G18" s="14">
        <v>0</v>
      </c>
      <c r="H18" s="14">
        <v>3</v>
      </c>
      <c r="I18" s="14">
        <v>4</v>
      </c>
      <c r="J18" s="14">
        <v>4</v>
      </c>
      <c r="K18" s="14">
        <v>2</v>
      </c>
      <c r="L18" s="14">
        <v>1</v>
      </c>
      <c r="M18" s="14">
        <v>2</v>
      </c>
      <c r="N18" s="15">
        <v>2</v>
      </c>
      <c r="O18" s="15">
        <v>1</v>
      </c>
      <c r="P18" s="15">
        <v>0</v>
      </c>
    </row>
    <row r="19" spans="3:16">
      <c r="C19" s="3" t="s">
        <v>146</v>
      </c>
      <c r="D19" s="10" t="s">
        <v>19</v>
      </c>
      <c r="E19" s="7">
        <v>72</v>
      </c>
      <c r="F19" s="10" t="s">
        <v>147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1</v>
      </c>
      <c r="N19" s="15">
        <v>3</v>
      </c>
      <c r="O19" s="15">
        <v>0</v>
      </c>
      <c r="P19" s="15">
        <v>0</v>
      </c>
    </row>
    <row r="20" spans="3:16">
      <c r="C20" s="11" t="s">
        <v>36</v>
      </c>
      <c r="D20" s="10" t="s">
        <v>21</v>
      </c>
      <c r="E20" s="7">
        <v>22</v>
      </c>
      <c r="F20" s="10" t="s">
        <v>20</v>
      </c>
      <c r="G20" s="16">
        <v>40345</v>
      </c>
      <c r="H20" s="16">
        <v>52790</v>
      </c>
      <c r="I20" s="16">
        <v>55360</v>
      </c>
      <c r="J20" s="16">
        <v>0</v>
      </c>
      <c r="K20" s="16">
        <v>0</v>
      </c>
      <c r="L20" s="16">
        <v>0</v>
      </c>
      <c r="M20" s="16">
        <v>0</v>
      </c>
      <c r="N20" s="17">
        <v>0</v>
      </c>
      <c r="O20" s="17">
        <v>0</v>
      </c>
      <c r="P20" s="17">
        <v>0</v>
      </c>
    </row>
    <row r="21" spans="3:16">
      <c r="C21" s="3" t="s">
        <v>5</v>
      </c>
      <c r="D21" s="10" t="s">
        <v>21</v>
      </c>
      <c r="E21" s="7">
        <v>27</v>
      </c>
      <c r="F21" s="10" t="s">
        <v>22</v>
      </c>
      <c r="G21" s="16">
        <v>44124</v>
      </c>
      <c r="H21" s="16">
        <v>57103</v>
      </c>
      <c r="I21" s="16">
        <v>62656</v>
      </c>
      <c r="J21" s="16">
        <v>52880</v>
      </c>
      <c r="K21" s="16">
        <v>0</v>
      </c>
      <c r="L21" s="16">
        <v>0</v>
      </c>
      <c r="M21" s="16">
        <v>0</v>
      </c>
      <c r="N21" s="17">
        <v>0</v>
      </c>
      <c r="O21" s="17">
        <v>0</v>
      </c>
      <c r="P21" s="17">
        <v>0</v>
      </c>
    </row>
    <row r="22" spans="3:16">
      <c r="C22" s="3" t="s">
        <v>6</v>
      </c>
      <c r="D22" s="10" t="s">
        <v>21</v>
      </c>
      <c r="E22" s="7">
        <v>32</v>
      </c>
      <c r="F22" s="10" t="s">
        <v>23</v>
      </c>
      <c r="G22" s="16">
        <v>41460</v>
      </c>
      <c r="H22" s="16">
        <v>57104</v>
      </c>
      <c r="I22" s="16">
        <v>64727</v>
      </c>
      <c r="J22" s="16">
        <v>72198</v>
      </c>
      <c r="K22" s="16">
        <v>0</v>
      </c>
      <c r="L22" s="16">
        <v>0</v>
      </c>
      <c r="M22" s="16">
        <v>0</v>
      </c>
      <c r="N22" s="17">
        <v>0</v>
      </c>
      <c r="O22" s="17">
        <v>0</v>
      </c>
      <c r="P22" s="17">
        <v>0</v>
      </c>
    </row>
    <row r="23" spans="3:16">
      <c r="C23" s="3" t="s">
        <v>7</v>
      </c>
      <c r="D23" s="10" t="s">
        <v>21</v>
      </c>
      <c r="E23" s="7">
        <v>37</v>
      </c>
      <c r="F23" s="10" t="s">
        <v>24</v>
      </c>
      <c r="G23" s="16">
        <v>46822</v>
      </c>
      <c r="H23" s="16">
        <v>58797</v>
      </c>
      <c r="I23" s="16">
        <v>64554</v>
      </c>
      <c r="J23" s="16">
        <v>70897</v>
      </c>
      <c r="K23" s="16">
        <v>77004</v>
      </c>
      <c r="L23" s="16">
        <v>0</v>
      </c>
      <c r="M23" s="16">
        <v>0</v>
      </c>
      <c r="N23" s="17">
        <v>0</v>
      </c>
      <c r="O23" s="17">
        <v>0</v>
      </c>
      <c r="P23" s="17">
        <v>0</v>
      </c>
    </row>
    <row r="24" spans="3:16">
      <c r="C24" s="3" t="s">
        <v>8</v>
      </c>
      <c r="D24" s="10" t="s">
        <v>21</v>
      </c>
      <c r="E24" s="7">
        <v>42</v>
      </c>
      <c r="F24" s="10" t="s">
        <v>25</v>
      </c>
      <c r="G24" s="16">
        <v>44915</v>
      </c>
      <c r="H24" s="16">
        <v>58236</v>
      </c>
      <c r="I24" s="16">
        <v>64333</v>
      </c>
      <c r="J24" s="16">
        <v>70811</v>
      </c>
      <c r="K24" s="16">
        <v>77997</v>
      </c>
      <c r="L24" s="16">
        <v>79922</v>
      </c>
      <c r="M24" s="16">
        <v>0</v>
      </c>
      <c r="N24" s="17">
        <v>0</v>
      </c>
      <c r="O24" s="17">
        <v>0</v>
      </c>
      <c r="P24" s="17">
        <v>0</v>
      </c>
    </row>
    <row r="25" spans="3:16">
      <c r="C25" s="3" t="s">
        <v>9</v>
      </c>
      <c r="D25" s="10" t="s">
        <v>21</v>
      </c>
      <c r="E25" s="7">
        <v>47</v>
      </c>
      <c r="F25" s="10" t="s">
        <v>26</v>
      </c>
      <c r="G25" s="16">
        <v>42339</v>
      </c>
      <c r="H25" s="16">
        <v>59095</v>
      </c>
      <c r="I25" s="16">
        <v>67164</v>
      </c>
      <c r="J25" s="16">
        <v>72773</v>
      </c>
      <c r="K25" s="16">
        <v>75551</v>
      </c>
      <c r="L25" s="16">
        <v>78985</v>
      </c>
      <c r="M25" s="16">
        <v>83815</v>
      </c>
      <c r="N25" s="17">
        <v>0</v>
      </c>
      <c r="O25" s="17">
        <v>0</v>
      </c>
      <c r="P25" s="17">
        <v>0</v>
      </c>
    </row>
    <row r="26" spans="3:16">
      <c r="C26" s="3" t="s">
        <v>10</v>
      </c>
      <c r="D26" s="10" t="s">
        <v>21</v>
      </c>
      <c r="E26" s="7">
        <v>52</v>
      </c>
      <c r="F26" s="10" t="s">
        <v>27</v>
      </c>
      <c r="G26" s="16">
        <v>54989</v>
      </c>
      <c r="H26" s="16">
        <v>58998</v>
      </c>
      <c r="I26" s="16">
        <v>66200</v>
      </c>
      <c r="J26" s="16">
        <v>70660</v>
      </c>
      <c r="K26" s="16">
        <v>76506</v>
      </c>
      <c r="L26" s="16">
        <v>76424</v>
      </c>
      <c r="M26" s="16">
        <v>85640</v>
      </c>
      <c r="N26" s="17">
        <v>84790</v>
      </c>
      <c r="O26" s="17">
        <v>0</v>
      </c>
      <c r="P26" s="17">
        <v>0</v>
      </c>
    </row>
    <row r="27" spans="3:16">
      <c r="C27" s="3" t="s">
        <v>11</v>
      </c>
      <c r="D27" s="10" t="s">
        <v>21</v>
      </c>
      <c r="E27" s="7">
        <v>57</v>
      </c>
      <c r="F27" s="10" t="s">
        <v>28</v>
      </c>
      <c r="G27" s="16">
        <v>51927</v>
      </c>
      <c r="H27" s="16">
        <v>55859</v>
      </c>
      <c r="I27" s="16">
        <v>70227</v>
      </c>
      <c r="J27" s="16">
        <v>72368</v>
      </c>
      <c r="K27" s="16">
        <v>73513</v>
      </c>
      <c r="L27" s="16">
        <v>77590</v>
      </c>
      <c r="M27" s="16">
        <v>78641</v>
      </c>
      <c r="N27" s="17">
        <v>81258</v>
      </c>
      <c r="O27" s="17">
        <v>43839</v>
      </c>
      <c r="P27" s="17">
        <v>0</v>
      </c>
    </row>
    <row r="28" spans="3:16">
      <c r="C28" s="3" t="s">
        <v>12</v>
      </c>
      <c r="D28" s="10" t="s">
        <v>21</v>
      </c>
      <c r="E28" s="7">
        <v>62</v>
      </c>
      <c r="F28" s="10" t="s">
        <v>29</v>
      </c>
      <c r="G28" s="16">
        <v>23529</v>
      </c>
      <c r="H28" s="16">
        <v>64853</v>
      </c>
      <c r="I28" s="16">
        <v>62547</v>
      </c>
      <c r="J28" s="16">
        <v>74152</v>
      </c>
      <c r="K28" s="16">
        <v>76143</v>
      </c>
      <c r="L28" s="16">
        <v>68005</v>
      </c>
      <c r="M28" s="16">
        <v>65629</v>
      </c>
      <c r="N28" s="17">
        <v>72832</v>
      </c>
      <c r="O28" s="17">
        <v>93126</v>
      </c>
      <c r="P28" s="17">
        <v>60558</v>
      </c>
    </row>
    <row r="29" spans="3:16">
      <c r="C29" s="4" t="s">
        <v>37</v>
      </c>
      <c r="D29" s="10" t="s">
        <v>21</v>
      </c>
      <c r="E29" s="7">
        <v>67</v>
      </c>
      <c r="F29" s="10" t="s">
        <v>39</v>
      </c>
      <c r="G29" s="16">
        <v>0</v>
      </c>
      <c r="H29" s="16">
        <v>52036</v>
      </c>
      <c r="I29" s="16">
        <v>62974</v>
      </c>
      <c r="J29" s="16">
        <v>73040</v>
      </c>
      <c r="K29" s="16">
        <v>76951</v>
      </c>
      <c r="L29" s="16">
        <v>25443</v>
      </c>
      <c r="M29" s="16">
        <v>64167</v>
      </c>
      <c r="N29" s="17">
        <v>62527</v>
      </c>
      <c r="O29" s="17">
        <v>68702</v>
      </c>
      <c r="P29" s="17">
        <v>0</v>
      </c>
    </row>
    <row r="30" spans="3:16">
      <c r="C30" s="3" t="s">
        <v>146</v>
      </c>
      <c r="D30" s="10" t="s">
        <v>21</v>
      </c>
      <c r="E30" s="7">
        <v>72</v>
      </c>
      <c r="F30" s="10" t="s">
        <v>147</v>
      </c>
      <c r="G30" s="16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112929</v>
      </c>
      <c r="N30" s="17">
        <v>42625</v>
      </c>
      <c r="O30" s="17">
        <v>0</v>
      </c>
      <c r="P30" s="17">
        <v>0</v>
      </c>
    </row>
  </sheetData>
  <hyperlinks>
    <hyperlink ref="A1" location="TOC!A1" display="TOC" xr:uid="{4D12A7EB-6D70-410E-ACC0-2043E32CA04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9E105-16C0-41C6-9FC9-A346646159A7}">
  <dimension ref="A1:Q56"/>
  <sheetViews>
    <sheetView zoomScaleNormal="100" workbookViewId="0">
      <selection activeCell="W17" sqref="W17"/>
    </sheetView>
  </sheetViews>
  <sheetFormatPr defaultRowHeight="15"/>
  <cols>
    <col min="1" max="1" width="12.85546875" customWidth="1"/>
    <col min="2" max="2" width="12.5703125" customWidth="1"/>
    <col min="6" max="6" width="17.7109375" customWidth="1"/>
    <col min="7" max="7" width="15.42578125" customWidth="1"/>
  </cols>
  <sheetData>
    <row r="1" spans="1:17">
      <c r="A1" s="1" t="s">
        <v>0</v>
      </c>
    </row>
    <row r="2" spans="1:17">
      <c r="A2" t="s">
        <v>33</v>
      </c>
      <c r="B2" t="s">
        <v>160</v>
      </c>
    </row>
    <row r="3" spans="1:17">
      <c r="A3" t="s">
        <v>34</v>
      </c>
      <c r="B3" t="s">
        <v>151</v>
      </c>
    </row>
    <row r="4" spans="1:17">
      <c r="A4" t="s">
        <v>35</v>
      </c>
      <c r="B4">
        <v>20200630</v>
      </c>
    </row>
    <row r="6" spans="1:17" ht="24">
      <c r="C6" s="116"/>
      <c r="D6" s="117" t="s">
        <v>16</v>
      </c>
      <c r="E6" s="117" t="s">
        <v>17</v>
      </c>
      <c r="F6" s="118" t="s">
        <v>173</v>
      </c>
      <c r="G6" s="118" t="s">
        <v>154</v>
      </c>
      <c r="M6" s="116"/>
      <c r="N6" s="117" t="s">
        <v>16</v>
      </c>
      <c r="O6" s="117" t="s">
        <v>17</v>
      </c>
      <c r="P6" s="118" t="s">
        <v>159</v>
      </c>
      <c r="Q6" s="118" t="s">
        <v>154</v>
      </c>
    </row>
    <row r="7" spans="1:17">
      <c r="C7" s="119" t="s">
        <v>161</v>
      </c>
      <c r="D7" s="120">
        <v>42</v>
      </c>
      <c r="E7" s="120" t="s">
        <v>25</v>
      </c>
      <c r="F7" s="121">
        <v>48</v>
      </c>
      <c r="G7" s="121">
        <v>299282</v>
      </c>
      <c r="M7" s="119" t="s">
        <v>161</v>
      </c>
      <c r="N7" s="120">
        <v>42</v>
      </c>
      <c r="O7" s="120" t="s">
        <v>25</v>
      </c>
      <c r="P7" s="121">
        <v>48</v>
      </c>
      <c r="Q7" s="121">
        <v>299282</v>
      </c>
    </row>
    <row r="8" spans="1:17">
      <c r="C8" s="119" t="s">
        <v>162</v>
      </c>
      <c r="D8" s="120">
        <v>47</v>
      </c>
      <c r="E8" s="120" t="s">
        <v>26</v>
      </c>
      <c r="F8" s="121">
        <v>35</v>
      </c>
      <c r="G8" s="121">
        <v>305303</v>
      </c>
      <c r="M8" s="119" t="s">
        <v>162</v>
      </c>
      <c r="N8" s="120">
        <v>47</v>
      </c>
      <c r="O8" s="120" t="s">
        <v>26</v>
      </c>
      <c r="P8" s="121">
        <v>35</v>
      </c>
      <c r="Q8" s="121">
        <v>305303</v>
      </c>
    </row>
    <row r="9" spans="1:17">
      <c r="C9" s="119" t="s">
        <v>163</v>
      </c>
      <c r="D9" s="120">
        <v>52</v>
      </c>
      <c r="E9" s="120" t="s">
        <v>27</v>
      </c>
      <c r="F9" s="121">
        <v>75</v>
      </c>
      <c r="G9" s="121">
        <v>1080552</v>
      </c>
      <c r="M9" s="119" t="s">
        <v>163</v>
      </c>
      <c r="N9" s="120">
        <v>52</v>
      </c>
      <c r="O9" s="120" t="s">
        <v>27</v>
      </c>
      <c r="P9" s="121">
        <v>75</v>
      </c>
      <c r="Q9" s="121">
        <v>1080552</v>
      </c>
    </row>
    <row r="10" spans="1:17">
      <c r="C10" s="119" t="s">
        <v>164</v>
      </c>
      <c r="D10" s="120">
        <v>57</v>
      </c>
      <c r="E10" s="120" t="s">
        <v>28</v>
      </c>
      <c r="F10" s="121">
        <v>167</v>
      </c>
      <c r="G10" s="121">
        <v>2621153</v>
      </c>
      <c r="M10" s="119" t="s">
        <v>164</v>
      </c>
      <c r="N10" s="120">
        <v>57</v>
      </c>
      <c r="O10" s="120" t="s">
        <v>28</v>
      </c>
      <c r="P10" s="121">
        <v>167</v>
      </c>
      <c r="Q10" s="121">
        <v>2621153</v>
      </c>
    </row>
    <row r="11" spans="1:17">
      <c r="C11" s="119" t="s">
        <v>165</v>
      </c>
      <c r="D11" s="120">
        <v>62</v>
      </c>
      <c r="E11" s="120" t="s">
        <v>29</v>
      </c>
      <c r="F11" s="121">
        <v>911</v>
      </c>
      <c r="G11" s="121">
        <v>15151083</v>
      </c>
      <c r="M11" s="119" t="s">
        <v>165</v>
      </c>
      <c r="N11" s="120">
        <v>62</v>
      </c>
      <c r="O11" s="120" t="s">
        <v>29</v>
      </c>
      <c r="P11" s="121">
        <v>911</v>
      </c>
      <c r="Q11" s="121">
        <v>15151083</v>
      </c>
    </row>
    <row r="12" spans="1:17">
      <c r="C12" s="119" t="s">
        <v>166</v>
      </c>
      <c r="D12" s="120">
        <v>67</v>
      </c>
      <c r="E12" s="120" t="s">
        <v>39</v>
      </c>
      <c r="F12" s="121">
        <v>1812</v>
      </c>
      <c r="G12" s="121">
        <v>27977407</v>
      </c>
      <c r="M12" s="119" t="s">
        <v>166</v>
      </c>
      <c r="N12" s="120">
        <v>67</v>
      </c>
      <c r="O12" s="120" t="s">
        <v>39</v>
      </c>
      <c r="P12" s="121">
        <v>1812</v>
      </c>
      <c r="Q12" s="121">
        <v>27977407</v>
      </c>
    </row>
    <row r="13" spans="1:17">
      <c r="C13" s="119" t="s">
        <v>167</v>
      </c>
      <c r="D13" s="120">
        <v>72</v>
      </c>
      <c r="E13" s="120" t="s">
        <v>38</v>
      </c>
      <c r="F13" s="121">
        <v>1646</v>
      </c>
      <c r="G13" s="121">
        <v>23895970</v>
      </c>
      <c r="M13" s="119" t="s">
        <v>167</v>
      </c>
      <c r="N13" s="120">
        <v>72</v>
      </c>
      <c r="O13" s="120" t="s">
        <v>38</v>
      </c>
      <c r="P13" s="121">
        <v>1646</v>
      </c>
      <c r="Q13" s="121">
        <v>23895970</v>
      </c>
    </row>
    <row r="14" spans="1:17">
      <c r="C14" s="119" t="s">
        <v>168</v>
      </c>
      <c r="D14" s="120">
        <v>77</v>
      </c>
      <c r="E14" s="120" t="s">
        <v>155</v>
      </c>
      <c r="F14" s="121">
        <v>1144</v>
      </c>
      <c r="G14" s="121">
        <v>14802666</v>
      </c>
      <c r="M14" s="119" t="s">
        <v>168</v>
      </c>
      <c r="N14" s="120">
        <v>77</v>
      </c>
      <c r="O14" s="120" t="s">
        <v>155</v>
      </c>
      <c r="P14" s="121">
        <v>1144</v>
      </c>
      <c r="Q14" s="121">
        <v>14802666</v>
      </c>
    </row>
    <row r="15" spans="1:17">
      <c r="C15" s="119" t="s">
        <v>169</v>
      </c>
      <c r="D15" s="120">
        <v>82</v>
      </c>
      <c r="E15" s="120" t="s">
        <v>156</v>
      </c>
      <c r="F15" s="121">
        <v>806</v>
      </c>
      <c r="G15" s="121">
        <v>9906934</v>
      </c>
      <c r="M15" s="119" t="s">
        <v>169</v>
      </c>
      <c r="N15" s="120">
        <v>82</v>
      </c>
      <c r="O15" s="120" t="s">
        <v>156</v>
      </c>
      <c r="P15" s="121">
        <v>806</v>
      </c>
      <c r="Q15" s="121">
        <v>9906934</v>
      </c>
    </row>
    <row r="16" spans="1:17">
      <c r="C16" s="119" t="s">
        <v>170</v>
      </c>
      <c r="D16" s="120">
        <v>87</v>
      </c>
      <c r="E16" s="120" t="s">
        <v>157</v>
      </c>
      <c r="F16" s="121">
        <v>493</v>
      </c>
      <c r="G16" s="121">
        <v>5381150</v>
      </c>
      <c r="M16" s="119" t="s">
        <v>170</v>
      </c>
      <c r="N16" s="120">
        <v>87</v>
      </c>
      <c r="O16" s="120" t="s">
        <v>157</v>
      </c>
      <c r="P16" s="121">
        <v>493</v>
      </c>
      <c r="Q16" s="121">
        <v>5381150</v>
      </c>
    </row>
    <row r="17" spans="3:17">
      <c r="C17" s="119" t="s">
        <v>171</v>
      </c>
      <c r="D17" s="120">
        <v>92</v>
      </c>
      <c r="E17" s="120" t="s">
        <v>158</v>
      </c>
      <c r="F17" s="122">
        <v>347</v>
      </c>
      <c r="G17" s="122">
        <v>3133980</v>
      </c>
      <c r="M17" s="119" t="s">
        <v>171</v>
      </c>
      <c r="N17" s="120">
        <v>92</v>
      </c>
      <c r="O17" s="120" t="s">
        <v>158</v>
      </c>
      <c r="P17" s="122">
        <v>347</v>
      </c>
      <c r="Q17" s="122">
        <v>3133980</v>
      </c>
    </row>
    <row r="18" spans="3:17">
      <c r="C18" s="19"/>
      <c r="D18" s="19"/>
      <c r="E18" s="19"/>
      <c r="F18" s="18"/>
    </row>
    <row r="19" spans="3:17">
      <c r="C19" s="19"/>
      <c r="D19" s="19"/>
      <c r="E19" s="19"/>
      <c r="F19" s="18"/>
    </row>
    <row r="20" spans="3:17">
      <c r="C20" s="19"/>
      <c r="D20" s="19"/>
      <c r="E20" s="19"/>
      <c r="F20" s="18"/>
    </row>
    <row r="21" spans="3:17">
      <c r="C21" s="19"/>
      <c r="D21" s="19"/>
      <c r="E21" s="19"/>
      <c r="F21" s="18"/>
    </row>
    <row r="22" spans="3:17">
      <c r="C22" s="19"/>
      <c r="D22" s="19"/>
      <c r="E22" s="19"/>
      <c r="F22" s="18"/>
    </row>
    <row r="23" spans="3:17">
      <c r="C23" s="19"/>
      <c r="D23" s="19"/>
      <c r="E23" s="19"/>
      <c r="F23" s="18"/>
    </row>
    <row r="24" spans="3:17">
      <c r="C24" s="19"/>
      <c r="D24" s="19"/>
      <c r="E24" s="19"/>
      <c r="F24" s="18"/>
    </row>
    <row r="25" spans="3:17">
      <c r="C25" s="19"/>
      <c r="D25" s="19"/>
      <c r="E25" s="19"/>
      <c r="F25" s="18"/>
    </row>
    <row r="26" spans="3:17">
      <c r="C26" s="19"/>
      <c r="D26" s="19"/>
      <c r="E26" s="19"/>
      <c r="F26" s="18"/>
    </row>
    <row r="27" spans="3:17">
      <c r="C27" s="19"/>
      <c r="D27" s="19"/>
      <c r="E27" s="19"/>
      <c r="F27" s="18"/>
    </row>
    <row r="28" spans="3:17">
      <c r="C28" s="19"/>
      <c r="D28" s="19"/>
      <c r="E28" s="19"/>
      <c r="F28" s="18"/>
    </row>
    <row r="29" spans="3:17">
      <c r="C29" s="19"/>
      <c r="D29" s="19"/>
      <c r="E29" s="19"/>
      <c r="F29" s="18"/>
    </row>
    <row r="30" spans="3:17">
      <c r="C30" s="19"/>
      <c r="D30" s="19"/>
      <c r="E30" s="19"/>
      <c r="F30" s="18"/>
    </row>
    <row r="31" spans="3:17">
      <c r="C31" s="19"/>
      <c r="D31" s="19"/>
      <c r="E31" s="19"/>
      <c r="F31" s="18"/>
    </row>
    <row r="32" spans="3:17">
      <c r="C32" s="19"/>
      <c r="D32" s="19"/>
      <c r="E32" s="19"/>
      <c r="F32" s="18"/>
    </row>
    <row r="33" spans="3:6">
      <c r="C33" s="19"/>
      <c r="D33" s="19"/>
      <c r="E33" s="19"/>
      <c r="F33" s="18"/>
    </row>
    <row r="34" spans="3:6">
      <c r="C34" s="19"/>
      <c r="D34" s="19"/>
      <c r="E34" s="19"/>
      <c r="F34" s="18"/>
    </row>
    <row r="35" spans="3:6">
      <c r="C35" s="19"/>
      <c r="D35" s="19"/>
      <c r="E35" s="19"/>
      <c r="F35" s="18"/>
    </row>
    <row r="36" spans="3:6">
      <c r="C36" s="19"/>
      <c r="D36" s="19"/>
      <c r="E36" s="19"/>
      <c r="F36" s="18"/>
    </row>
    <row r="37" spans="3:6">
      <c r="C37" s="19"/>
      <c r="D37" s="19"/>
      <c r="E37" s="19"/>
      <c r="F37" s="18"/>
    </row>
    <row r="38" spans="3:6">
      <c r="C38" s="19"/>
      <c r="D38" s="19"/>
      <c r="E38" s="19"/>
      <c r="F38" s="18"/>
    </row>
    <row r="39" spans="3:6">
      <c r="C39" s="19"/>
      <c r="D39" s="19"/>
      <c r="E39" s="19"/>
      <c r="F39" s="18"/>
    </row>
    <row r="40" spans="3:6">
      <c r="C40" s="19"/>
      <c r="D40" s="19"/>
      <c r="E40" s="19"/>
      <c r="F40" s="18"/>
    </row>
    <row r="41" spans="3:6">
      <c r="C41" s="19"/>
      <c r="D41" s="19"/>
      <c r="E41" s="19"/>
      <c r="F41" s="18"/>
    </row>
    <row r="42" spans="3:6">
      <c r="C42" s="19"/>
      <c r="D42" s="19"/>
      <c r="E42" s="19"/>
      <c r="F42" s="18"/>
    </row>
    <row r="43" spans="3:6">
      <c r="C43" s="19"/>
      <c r="D43" s="19"/>
      <c r="E43" s="19"/>
      <c r="F43" s="18"/>
    </row>
    <row r="44" spans="3:6">
      <c r="C44" s="19"/>
      <c r="D44" s="19"/>
      <c r="E44" s="19"/>
      <c r="F44" s="18"/>
    </row>
    <row r="45" spans="3:6">
      <c r="C45" s="19"/>
      <c r="D45" s="19"/>
      <c r="E45" s="19"/>
      <c r="F45" s="18"/>
    </row>
    <row r="46" spans="3:6">
      <c r="C46" s="19"/>
      <c r="D46" s="19"/>
      <c r="E46" s="19"/>
      <c r="F46" s="18"/>
    </row>
    <row r="47" spans="3:6">
      <c r="C47" s="19"/>
      <c r="D47" s="19"/>
      <c r="E47" s="19"/>
      <c r="F47" s="18"/>
    </row>
    <row r="48" spans="3:6">
      <c r="C48" s="19"/>
      <c r="D48" s="19"/>
      <c r="E48" s="19"/>
      <c r="F48" s="18"/>
    </row>
    <row r="49" spans="3:6">
      <c r="C49" s="19"/>
      <c r="D49" s="19"/>
      <c r="E49" s="19"/>
      <c r="F49" s="18"/>
    </row>
    <row r="50" spans="3:6">
      <c r="C50" s="19"/>
      <c r="D50" s="19"/>
      <c r="E50" s="19"/>
      <c r="F50" s="18"/>
    </row>
    <row r="51" spans="3:6">
      <c r="C51" s="19"/>
      <c r="D51" s="19"/>
      <c r="E51" s="19"/>
      <c r="F51" s="18"/>
    </row>
    <row r="52" spans="3:6">
      <c r="C52" s="19"/>
      <c r="D52" s="19"/>
      <c r="E52" s="19"/>
      <c r="F52" s="18"/>
    </row>
    <row r="53" spans="3:6">
      <c r="C53" s="19"/>
      <c r="D53" s="19"/>
      <c r="E53" s="19"/>
      <c r="F53" s="18"/>
    </row>
    <row r="54" spans="3:6">
      <c r="C54" s="19"/>
      <c r="D54" s="19"/>
      <c r="E54" s="19"/>
      <c r="F54" s="18"/>
    </row>
    <row r="55" spans="3:6">
      <c r="C55" s="19"/>
      <c r="D55" s="19"/>
      <c r="E55" s="19"/>
      <c r="F55" s="18"/>
    </row>
    <row r="56" spans="3:6">
      <c r="C56" s="19"/>
      <c r="D56" s="19"/>
      <c r="E56" s="19"/>
      <c r="F56" s="18"/>
    </row>
  </sheetData>
  <hyperlinks>
    <hyperlink ref="A1" location="TOC!A1" display="TOC" xr:uid="{F1D66FAF-25D0-4C53-A5DB-A59806D9A5F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7E328-6DDE-4EB8-9D93-9F55593A3CD0}">
  <dimension ref="A1:H53"/>
  <sheetViews>
    <sheetView workbookViewId="0">
      <selection activeCell="G7" sqref="G7:G17"/>
    </sheetView>
  </sheetViews>
  <sheetFormatPr defaultRowHeight="15"/>
  <cols>
    <col min="1" max="1" width="12.85546875" customWidth="1"/>
    <col min="2" max="2" width="12.5703125" customWidth="1"/>
    <col min="6" max="6" width="14.5703125" customWidth="1"/>
    <col min="7" max="8" width="12.5703125" customWidth="1"/>
  </cols>
  <sheetData>
    <row r="1" spans="1:7">
      <c r="A1" s="1" t="s">
        <v>0</v>
      </c>
    </row>
    <row r="2" spans="1:7">
      <c r="A2" t="s">
        <v>33</v>
      </c>
      <c r="B2" t="s">
        <v>160</v>
      </c>
    </row>
    <row r="3" spans="1:7">
      <c r="A3" t="s">
        <v>34</v>
      </c>
      <c r="B3" t="s">
        <v>152</v>
      </c>
    </row>
    <row r="4" spans="1:7">
      <c r="A4" t="s">
        <v>35</v>
      </c>
      <c r="B4">
        <v>20200630</v>
      </c>
    </row>
    <row r="6" spans="1:7">
      <c r="C6" s="116"/>
      <c r="D6" s="117" t="s">
        <v>16</v>
      </c>
      <c r="E6" s="117" t="s">
        <v>17</v>
      </c>
      <c r="F6" s="118" t="s">
        <v>173</v>
      </c>
      <c r="G6" s="118" t="s">
        <v>154</v>
      </c>
    </row>
    <row r="7" spans="1:7">
      <c r="C7" s="119" t="s">
        <v>161</v>
      </c>
      <c r="D7" s="120">
        <v>42</v>
      </c>
      <c r="E7" s="120" t="s">
        <v>25</v>
      </c>
      <c r="F7" s="121">
        <v>16</v>
      </c>
      <c r="G7" s="121">
        <v>270259</v>
      </c>
    </row>
    <row r="8" spans="1:7">
      <c r="C8" s="119" t="s">
        <v>162</v>
      </c>
      <c r="D8" s="120">
        <v>47</v>
      </c>
      <c r="E8" s="120" t="s">
        <v>26</v>
      </c>
      <c r="F8" s="121">
        <v>58</v>
      </c>
      <c r="G8" s="121">
        <v>1707096</v>
      </c>
    </row>
    <row r="9" spans="1:7">
      <c r="C9" s="119" t="s">
        <v>163</v>
      </c>
      <c r="D9" s="120">
        <v>52</v>
      </c>
      <c r="E9" s="120" t="s">
        <v>27</v>
      </c>
      <c r="F9" s="121">
        <v>186</v>
      </c>
      <c r="G9" s="121">
        <v>5764136</v>
      </c>
    </row>
    <row r="10" spans="1:7">
      <c r="C10" s="119" t="s">
        <v>164</v>
      </c>
      <c r="D10" s="120">
        <v>57</v>
      </c>
      <c r="E10" s="120" t="s">
        <v>28</v>
      </c>
      <c r="F10" s="121">
        <v>305</v>
      </c>
      <c r="G10" s="121">
        <v>9227742</v>
      </c>
    </row>
    <row r="11" spans="1:7">
      <c r="C11" s="119" t="s">
        <v>165</v>
      </c>
      <c r="D11" s="120">
        <v>62</v>
      </c>
      <c r="E11" s="120" t="s">
        <v>29</v>
      </c>
      <c r="F11" s="121">
        <v>315</v>
      </c>
      <c r="G11" s="121">
        <v>9743620</v>
      </c>
    </row>
    <row r="12" spans="1:7">
      <c r="C12" s="119" t="s">
        <v>166</v>
      </c>
      <c r="D12" s="120">
        <v>67</v>
      </c>
      <c r="E12" s="120" t="s">
        <v>39</v>
      </c>
      <c r="F12" s="121">
        <v>390</v>
      </c>
      <c r="G12" s="121">
        <v>11629598</v>
      </c>
    </row>
    <row r="13" spans="1:7">
      <c r="C13" s="119" t="s">
        <v>167</v>
      </c>
      <c r="D13" s="120">
        <v>72</v>
      </c>
      <c r="E13" s="120" t="s">
        <v>38</v>
      </c>
      <c r="F13" s="121">
        <v>464</v>
      </c>
      <c r="G13" s="121">
        <v>12022476</v>
      </c>
    </row>
    <row r="14" spans="1:7">
      <c r="C14" s="119" t="s">
        <v>168</v>
      </c>
      <c r="D14" s="120">
        <v>77</v>
      </c>
      <c r="E14" s="120" t="s">
        <v>155</v>
      </c>
      <c r="F14" s="121">
        <v>320</v>
      </c>
      <c r="G14" s="121">
        <v>7956815</v>
      </c>
    </row>
    <row r="15" spans="1:7">
      <c r="C15" s="119" t="s">
        <v>169</v>
      </c>
      <c r="D15" s="120">
        <v>82</v>
      </c>
      <c r="E15" s="120" t="s">
        <v>156</v>
      </c>
      <c r="F15" s="121">
        <v>169</v>
      </c>
      <c r="G15" s="121">
        <v>3671738</v>
      </c>
    </row>
    <row r="16" spans="1:7">
      <c r="C16" s="119" t="s">
        <v>170</v>
      </c>
      <c r="D16" s="120">
        <v>87</v>
      </c>
      <c r="E16" s="120" t="s">
        <v>157</v>
      </c>
      <c r="F16" s="121">
        <v>94</v>
      </c>
      <c r="G16" s="121">
        <v>1885703</v>
      </c>
    </row>
    <row r="17" spans="3:8">
      <c r="C17" s="119" t="s">
        <v>171</v>
      </c>
      <c r="D17" s="120">
        <v>92</v>
      </c>
      <c r="E17" s="120" t="s">
        <v>158</v>
      </c>
      <c r="F17" s="122">
        <v>59</v>
      </c>
      <c r="G17" s="122">
        <v>1073531</v>
      </c>
    </row>
    <row r="18" spans="3:8">
      <c r="D18" s="123"/>
      <c r="E18" s="123"/>
      <c r="F18" s="123"/>
      <c r="G18" s="123"/>
      <c r="H18" s="123"/>
    </row>
    <row r="53" spans="2:2">
      <c r="B53" t="s">
        <v>42</v>
      </c>
    </row>
  </sheetData>
  <hyperlinks>
    <hyperlink ref="A1" location="TOC!A1" display="TOC" xr:uid="{2FC396F9-E8C6-4C63-814A-C10B7086742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E88DF-A66D-4D5B-9543-81B9EF75DDB4}">
  <dimension ref="A1:N38"/>
  <sheetViews>
    <sheetView topLeftCell="A4" zoomScaleNormal="100" workbookViewId="0">
      <selection activeCell="Q36" sqref="Q36"/>
    </sheetView>
  </sheetViews>
  <sheetFormatPr defaultRowHeight="15"/>
  <cols>
    <col min="1" max="1" width="10.5703125" customWidth="1"/>
  </cols>
  <sheetData>
    <row r="1" spans="1:14">
      <c r="A1" s="1"/>
    </row>
    <row r="2" spans="1:14">
      <c r="A2" t="s">
        <v>44</v>
      </c>
    </row>
    <row r="6" spans="1:14">
      <c r="C6" s="20" t="s">
        <v>45</v>
      </c>
    </row>
    <row r="7" spans="1:14">
      <c r="C7" s="20" t="s">
        <v>46</v>
      </c>
    </row>
    <row r="9" spans="1:14">
      <c r="C9" s="20" t="s">
        <v>47</v>
      </c>
    </row>
    <row r="10" spans="1:14">
      <c r="C10" s="125"/>
      <c r="D10" s="21"/>
      <c r="E10" s="21"/>
      <c r="F10" s="21"/>
      <c r="G10" s="21"/>
      <c r="H10" s="126" t="s">
        <v>48</v>
      </c>
      <c r="I10" s="126"/>
      <c r="J10" s="21"/>
      <c r="K10" s="21"/>
      <c r="L10" s="21"/>
      <c r="M10" s="22"/>
      <c r="N10" s="127" t="s">
        <v>49</v>
      </c>
    </row>
    <row r="11" spans="1:14">
      <c r="C11" s="125"/>
      <c r="D11" s="23" t="s">
        <v>50</v>
      </c>
      <c r="E11" s="24" t="s">
        <v>51</v>
      </c>
      <c r="F11" s="24" t="s">
        <v>52</v>
      </c>
      <c r="G11" s="24" t="s">
        <v>53</v>
      </c>
      <c r="H11" s="24" t="s">
        <v>54</v>
      </c>
      <c r="I11" s="24" t="s">
        <v>55</v>
      </c>
      <c r="J11" s="24" t="s">
        <v>56</v>
      </c>
      <c r="K11" s="24" t="s">
        <v>57</v>
      </c>
      <c r="L11" s="24" t="s">
        <v>58</v>
      </c>
      <c r="M11" s="25" t="s">
        <v>59</v>
      </c>
      <c r="N11" s="127"/>
    </row>
    <row r="12" spans="1:14">
      <c r="C12" s="26" t="s">
        <v>60</v>
      </c>
      <c r="D12" s="27">
        <v>283</v>
      </c>
      <c r="E12" s="28">
        <v>208</v>
      </c>
      <c r="F12" s="28">
        <v>2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9">
        <v>0</v>
      </c>
      <c r="N12" s="30">
        <v>493</v>
      </c>
    </row>
    <row r="13" spans="1:14">
      <c r="C13" s="31" t="s">
        <v>56</v>
      </c>
      <c r="D13" s="32">
        <v>147</v>
      </c>
      <c r="E13" s="33">
        <v>331</v>
      </c>
      <c r="F13" s="33">
        <v>80</v>
      </c>
      <c r="G13" s="33">
        <v>3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4">
        <v>0</v>
      </c>
      <c r="N13" s="35">
        <v>561</v>
      </c>
    </row>
    <row r="14" spans="1:14">
      <c r="C14" s="31" t="s">
        <v>57</v>
      </c>
      <c r="D14" s="32">
        <v>140</v>
      </c>
      <c r="E14" s="33">
        <v>325</v>
      </c>
      <c r="F14" s="33">
        <v>149</v>
      </c>
      <c r="G14" s="33">
        <v>44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4">
        <v>0</v>
      </c>
      <c r="N14" s="35">
        <v>658</v>
      </c>
    </row>
    <row r="15" spans="1:14">
      <c r="C15" s="31" t="s">
        <v>58</v>
      </c>
      <c r="D15" s="32">
        <v>104</v>
      </c>
      <c r="E15" s="33">
        <v>367</v>
      </c>
      <c r="F15" s="33">
        <v>192</v>
      </c>
      <c r="G15" s="33">
        <v>114</v>
      </c>
      <c r="H15" s="33">
        <v>27</v>
      </c>
      <c r="I15" s="33">
        <v>3</v>
      </c>
      <c r="J15" s="33">
        <v>0</v>
      </c>
      <c r="K15" s="33">
        <v>0</v>
      </c>
      <c r="L15" s="33">
        <v>0</v>
      </c>
      <c r="M15" s="34">
        <v>0</v>
      </c>
      <c r="N15" s="35">
        <v>807</v>
      </c>
    </row>
    <row r="16" spans="1:14">
      <c r="C16" s="31" t="s">
        <v>61</v>
      </c>
      <c r="D16" s="32">
        <v>136</v>
      </c>
      <c r="E16" s="33">
        <v>325</v>
      </c>
      <c r="F16" s="33">
        <v>201</v>
      </c>
      <c r="G16" s="33">
        <v>133</v>
      </c>
      <c r="H16" s="33">
        <v>61</v>
      </c>
      <c r="I16" s="33">
        <v>15</v>
      </c>
      <c r="J16" s="33">
        <v>2</v>
      </c>
      <c r="K16" s="33">
        <v>0</v>
      </c>
      <c r="L16" s="33">
        <v>0</v>
      </c>
      <c r="M16" s="34">
        <v>0</v>
      </c>
      <c r="N16" s="35">
        <v>873</v>
      </c>
    </row>
    <row r="17" spans="3:14">
      <c r="C17" s="31" t="s">
        <v>62</v>
      </c>
      <c r="D17" s="32">
        <v>127</v>
      </c>
      <c r="E17" s="33">
        <v>362</v>
      </c>
      <c r="F17" s="33">
        <v>195</v>
      </c>
      <c r="G17" s="33">
        <v>159</v>
      </c>
      <c r="H17" s="33">
        <v>111</v>
      </c>
      <c r="I17" s="33">
        <v>50</v>
      </c>
      <c r="J17" s="33">
        <v>11</v>
      </c>
      <c r="K17" s="33">
        <v>2</v>
      </c>
      <c r="L17" s="33">
        <v>0</v>
      </c>
      <c r="M17" s="34">
        <v>0</v>
      </c>
      <c r="N17" s="36">
        <v>1017</v>
      </c>
    </row>
    <row r="18" spans="3:14">
      <c r="C18" s="31" t="s">
        <v>63</v>
      </c>
      <c r="D18" s="32">
        <v>107</v>
      </c>
      <c r="E18" s="33">
        <v>334</v>
      </c>
      <c r="F18" s="33">
        <v>249</v>
      </c>
      <c r="G18" s="33">
        <v>233</v>
      </c>
      <c r="H18" s="33">
        <v>127</v>
      </c>
      <c r="I18" s="33">
        <v>100</v>
      </c>
      <c r="J18" s="33">
        <v>42</v>
      </c>
      <c r="K18" s="33">
        <v>21</v>
      </c>
      <c r="L18" s="33">
        <v>2</v>
      </c>
      <c r="M18" s="34">
        <v>0</v>
      </c>
      <c r="N18" s="36">
        <v>1215</v>
      </c>
    </row>
    <row r="19" spans="3:14">
      <c r="C19" s="31" t="s">
        <v>64</v>
      </c>
      <c r="D19" s="32">
        <v>125</v>
      </c>
      <c r="E19" s="33">
        <v>326</v>
      </c>
      <c r="F19" s="33">
        <v>273</v>
      </c>
      <c r="G19" s="33">
        <v>268</v>
      </c>
      <c r="H19" s="33">
        <v>164</v>
      </c>
      <c r="I19" s="33">
        <v>128</v>
      </c>
      <c r="J19" s="33">
        <v>60</v>
      </c>
      <c r="K19" s="33">
        <v>60</v>
      </c>
      <c r="L19" s="33">
        <v>22</v>
      </c>
      <c r="M19" s="34">
        <v>0</v>
      </c>
      <c r="N19" s="36">
        <v>1426</v>
      </c>
    </row>
    <row r="20" spans="3:14">
      <c r="C20" s="31" t="s">
        <v>65</v>
      </c>
      <c r="D20" s="32">
        <v>56</v>
      </c>
      <c r="E20" s="33">
        <v>177</v>
      </c>
      <c r="F20" s="33">
        <v>177</v>
      </c>
      <c r="G20" s="33">
        <v>212</v>
      </c>
      <c r="H20" s="33">
        <v>161</v>
      </c>
      <c r="I20" s="33">
        <v>100</v>
      </c>
      <c r="J20" s="33">
        <v>50</v>
      </c>
      <c r="K20" s="33">
        <v>67</v>
      </c>
      <c r="L20" s="33">
        <v>32</v>
      </c>
      <c r="M20" s="34">
        <v>15</v>
      </c>
      <c r="N20" s="36">
        <v>1047</v>
      </c>
    </row>
    <row r="21" spans="3:14">
      <c r="C21" s="31" t="s">
        <v>66</v>
      </c>
      <c r="D21" s="32">
        <v>29</v>
      </c>
      <c r="E21" s="33">
        <v>69</v>
      </c>
      <c r="F21" s="33">
        <v>56</v>
      </c>
      <c r="G21" s="33">
        <v>80</v>
      </c>
      <c r="H21" s="33">
        <v>44</v>
      </c>
      <c r="I21" s="33">
        <v>38</v>
      </c>
      <c r="J21" s="33">
        <v>24</v>
      </c>
      <c r="K21" s="33">
        <v>13</v>
      </c>
      <c r="L21" s="33">
        <v>10</v>
      </c>
      <c r="M21" s="34">
        <v>8</v>
      </c>
      <c r="N21" s="35">
        <v>371</v>
      </c>
    </row>
    <row r="22" spans="3:14">
      <c r="C22" s="37" t="s">
        <v>67</v>
      </c>
      <c r="D22" s="38">
        <v>14</v>
      </c>
      <c r="E22" s="39">
        <v>21</v>
      </c>
      <c r="F22" s="39">
        <v>29</v>
      </c>
      <c r="G22" s="39">
        <v>18</v>
      </c>
      <c r="H22" s="39">
        <v>17</v>
      </c>
      <c r="I22" s="39">
        <v>12</v>
      </c>
      <c r="J22" s="39">
        <v>12</v>
      </c>
      <c r="K22" s="39">
        <v>2</v>
      </c>
      <c r="L22" s="39">
        <v>2</v>
      </c>
      <c r="M22" s="40">
        <v>5</v>
      </c>
      <c r="N22" s="41">
        <v>132</v>
      </c>
    </row>
    <row r="23" spans="3:14">
      <c r="C23" s="42" t="s">
        <v>68</v>
      </c>
      <c r="D23" s="43">
        <v>1268</v>
      </c>
      <c r="E23" s="44">
        <v>2845</v>
      </c>
      <c r="F23" s="44">
        <v>1603</v>
      </c>
      <c r="G23" s="44">
        <v>1264</v>
      </c>
      <c r="H23" s="45">
        <v>712</v>
      </c>
      <c r="I23" s="45">
        <v>446</v>
      </c>
      <c r="J23" s="45">
        <v>201</v>
      </c>
      <c r="K23" s="45">
        <v>165</v>
      </c>
      <c r="L23" s="45">
        <v>68</v>
      </c>
      <c r="M23" s="46">
        <v>28</v>
      </c>
      <c r="N23" s="47">
        <v>8600</v>
      </c>
    </row>
    <row r="25" spans="3:14">
      <c r="C25" s="20" t="s">
        <v>47</v>
      </c>
    </row>
    <row r="26" spans="3:14" ht="16.5">
      <c r="C26" s="48"/>
      <c r="D26" s="128" t="s">
        <v>69</v>
      </c>
      <c r="E26" s="128"/>
      <c r="F26" s="49" t="s">
        <v>52</v>
      </c>
      <c r="G26" s="50" t="s">
        <v>53</v>
      </c>
      <c r="H26" s="129" t="s">
        <v>70</v>
      </c>
      <c r="I26" s="129"/>
      <c r="J26" s="50" t="s">
        <v>56</v>
      </c>
      <c r="K26" s="50" t="s">
        <v>57</v>
      </c>
      <c r="L26" s="50" t="s">
        <v>58</v>
      </c>
      <c r="M26" s="51" t="s">
        <v>59</v>
      </c>
      <c r="N26" s="52" t="s">
        <v>71</v>
      </c>
    </row>
    <row r="27" spans="3:14">
      <c r="C27" s="53" t="s">
        <v>60</v>
      </c>
      <c r="D27" s="54">
        <v>20724</v>
      </c>
      <c r="E27" s="55" t="s">
        <v>72</v>
      </c>
      <c r="F27" s="55" t="s">
        <v>73</v>
      </c>
      <c r="G27" s="55" t="s">
        <v>74</v>
      </c>
      <c r="H27" s="55" t="s">
        <v>74</v>
      </c>
      <c r="I27" s="55" t="s">
        <v>74</v>
      </c>
      <c r="J27" s="55" t="s">
        <v>74</v>
      </c>
      <c r="K27" s="55" t="s">
        <v>74</v>
      </c>
      <c r="L27" s="55" t="s">
        <v>74</v>
      </c>
      <c r="M27" s="56" t="s">
        <v>74</v>
      </c>
      <c r="N27" s="57" t="s">
        <v>75</v>
      </c>
    </row>
    <row r="28" spans="3:14">
      <c r="C28" s="58" t="s">
        <v>56</v>
      </c>
      <c r="D28" s="59">
        <v>32234</v>
      </c>
      <c r="E28" s="60">
        <v>40632</v>
      </c>
      <c r="F28" s="60">
        <v>51039</v>
      </c>
      <c r="G28" s="60">
        <v>54253</v>
      </c>
      <c r="H28" s="61">
        <v>0</v>
      </c>
      <c r="I28" s="61">
        <v>0</v>
      </c>
      <c r="J28" s="61">
        <v>0</v>
      </c>
      <c r="K28" s="61">
        <v>0</v>
      </c>
      <c r="L28" s="61">
        <v>0</v>
      </c>
      <c r="M28" s="62">
        <v>0</v>
      </c>
      <c r="N28" s="59">
        <v>39988</v>
      </c>
    </row>
    <row r="29" spans="3:14">
      <c r="C29" s="58" t="s">
        <v>57</v>
      </c>
      <c r="D29" s="59">
        <v>35886</v>
      </c>
      <c r="E29" s="60">
        <v>43315</v>
      </c>
      <c r="F29" s="60">
        <v>51333</v>
      </c>
      <c r="G29" s="60">
        <v>57805</v>
      </c>
      <c r="H29" s="61">
        <v>0</v>
      </c>
      <c r="I29" s="61">
        <v>0</v>
      </c>
      <c r="J29" s="61">
        <v>0</v>
      </c>
      <c r="K29" s="61">
        <v>0</v>
      </c>
      <c r="L29" s="61">
        <v>0</v>
      </c>
      <c r="M29" s="62">
        <v>0</v>
      </c>
      <c r="N29" s="59">
        <v>44519</v>
      </c>
    </row>
    <row r="30" spans="3:14">
      <c r="C30" s="58" t="s">
        <v>58</v>
      </c>
      <c r="D30" s="59">
        <v>35012</v>
      </c>
      <c r="E30" s="60">
        <v>43932</v>
      </c>
      <c r="F30" s="60">
        <v>52923</v>
      </c>
      <c r="G30" s="60">
        <v>56056</v>
      </c>
      <c r="H30" s="60">
        <v>54924</v>
      </c>
      <c r="I30" s="60">
        <v>58870</v>
      </c>
      <c r="J30" s="61">
        <v>0</v>
      </c>
      <c r="K30" s="61">
        <v>0</v>
      </c>
      <c r="L30" s="61">
        <v>0</v>
      </c>
      <c r="M30" s="62">
        <v>0</v>
      </c>
      <c r="N30" s="59">
        <v>47058</v>
      </c>
    </row>
    <row r="31" spans="3:14">
      <c r="C31" s="58" t="s">
        <v>61</v>
      </c>
      <c r="D31" s="59">
        <v>34567</v>
      </c>
      <c r="E31" s="60">
        <v>45085</v>
      </c>
      <c r="F31" s="60">
        <v>53675</v>
      </c>
      <c r="G31" s="60">
        <v>61272</v>
      </c>
      <c r="H31" s="60">
        <v>58953</v>
      </c>
      <c r="I31" s="60">
        <v>58884</v>
      </c>
      <c r="J31" s="60">
        <v>96800</v>
      </c>
      <c r="K31" s="61">
        <v>0</v>
      </c>
      <c r="L31" s="61">
        <v>0</v>
      </c>
      <c r="M31" s="62">
        <v>0</v>
      </c>
      <c r="N31" s="59">
        <v>49215</v>
      </c>
    </row>
    <row r="32" spans="3:14">
      <c r="C32" s="58" t="s">
        <v>62</v>
      </c>
      <c r="D32" s="59">
        <v>38104</v>
      </c>
      <c r="E32" s="60">
        <v>43889</v>
      </c>
      <c r="F32" s="60">
        <v>53850</v>
      </c>
      <c r="G32" s="60">
        <v>58658</v>
      </c>
      <c r="H32" s="60">
        <v>59437</v>
      </c>
      <c r="I32" s="60">
        <v>61259</v>
      </c>
      <c r="J32" s="60">
        <v>69540</v>
      </c>
      <c r="K32" s="60">
        <v>61575</v>
      </c>
      <c r="L32" s="61">
        <v>0</v>
      </c>
      <c r="M32" s="62">
        <v>0</v>
      </c>
      <c r="N32" s="59">
        <v>50249</v>
      </c>
    </row>
    <row r="33" spans="3:14">
      <c r="C33" s="58" t="s">
        <v>63</v>
      </c>
      <c r="D33" s="59">
        <v>35544</v>
      </c>
      <c r="E33" s="60">
        <v>43304</v>
      </c>
      <c r="F33" s="60">
        <v>51218</v>
      </c>
      <c r="G33" s="60">
        <v>57693</v>
      </c>
      <c r="H33" s="60">
        <v>56998</v>
      </c>
      <c r="I33" s="60">
        <v>61690</v>
      </c>
      <c r="J33" s="60">
        <v>68184</v>
      </c>
      <c r="K33" s="60">
        <v>64609</v>
      </c>
      <c r="L33" s="60">
        <v>60010</v>
      </c>
      <c r="M33" s="62">
        <v>0</v>
      </c>
      <c r="N33" s="59">
        <v>51203</v>
      </c>
    </row>
    <row r="34" spans="3:14">
      <c r="C34" s="58" t="s">
        <v>64</v>
      </c>
      <c r="D34" s="59">
        <v>38841</v>
      </c>
      <c r="E34" s="60">
        <v>44744</v>
      </c>
      <c r="F34" s="60">
        <v>50594</v>
      </c>
      <c r="G34" s="60">
        <v>58072</v>
      </c>
      <c r="H34" s="60">
        <v>54578</v>
      </c>
      <c r="I34" s="60">
        <v>56947</v>
      </c>
      <c r="J34" s="60">
        <v>60091</v>
      </c>
      <c r="K34" s="60">
        <v>66126</v>
      </c>
      <c r="L34" s="60">
        <v>66698</v>
      </c>
      <c r="M34" s="62">
        <v>0</v>
      </c>
      <c r="N34" s="59">
        <v>51962</v>
      </c>
    </row>
    <row r="35" spans="3:14">
      <c r="C35" s="58" t="s">
        <v>65</v>
      </c>
      <c r="D35" s="59">
        <v>34747</v>
      </c>
      <c r="E35" s="60">
        <v>38841</v>
      </c>
      <c r="F35" s="60">
        <v>50618</v>
      </c>
      <c r="G35" s="60">
        <v>57969</v>
      </c>
      <c r="H35" s="60">
        <v>52195</v>
      </c>
      <c r="I35" s="60">
        <v>51220</v>
      </c>
      <c r="J35" s="60">
        <v>56018</v>
      </c>
      <c r="K35" s="60">
        <v>63283</v>
      </c>
      <c r="L35" s="60">
        <v>63259</v>
      </c>
      <c r="M35" s="63">
        <v>62103</v>
      </c>
      <c r="N35" s="59">
        <v>51186</v>
      </c>
    </row>
    <row r="36" spans="3:14">
      <c r="C36" s="58" t="s">
        <v>66</v>
      </c>
      <c r="D36" s="59">
        <v>21133</v>
      </c>
      <c r="E36" s="60">
        <v>39292</v>
      </c>
      <c r="F36" s="60">
        <v>48921</v>
      </c>
      <c r="G36" s="60">
        <v>60454</v>
      </c>
      <c r="H36" s="60">
        <v>53182</v>
      </c>
      <c r="I36" s="60">
        <v>52265</v>
      </c>
      <c r="J36" s="60">
        <v>64665</v>
      </c>
      <c r="K36" s="60">
        <v>50801</v>
      </c>
      <c r="L36" s="60">
        <v>62220</v>
      </c>
      <c r="M36" s="63">
        <v>59201</v>
      </c>
      <c r="N36" s="59">
        <v>49957</v>
      </c>
    </row>
    <row r="37" spans="3:14">
      <c r="C37" s="64" t="s">
        <v>67</v>
      </c>
      <c r="D37" s="65">
        <v>18813</v>
      </c>
      <c r="E37" s="66">
        <v>23046</v>
      </c>
      <c r="F37" s="66">
        <v>32622</v>
      </c>
      <c r="G37" s="66">
        <v>50590</v>
      </c>
      <c r="H37" s="66">
        <v>45919</v>
      </c>
      <c r="I37" s="66">
        <v>57159</v>
      </c>
      <c r="J37" s="66">
        <v>41353</v>
      </c>
      <c r="K37" s="66">
        <v>41001</v>
      </c>
      <c r="L37" s="66">
        <v>61947</v>
      </c>
      <c r="M37" s="67">
        <v>57375</v>
      </c>
      <c r="N37" s="65">
        <v>38330</v>
      </c>
    </row>
    <row r="38" spans="3:14">
      <c r="C38" s="68" t="s">
        <v>71</v>
      </c>
      <c r="D38" s="69" t="s">
        <v>76</v>
      </c>
      <c r="E38" s="70" t="s">
        <v>77</v>
      </c>
      <c r="F38" s="70" t="s">
        <v>78</v>
      </c>
      <c r="G38" s="70" t="s">
        <v>79</v>
      </c>
      <c r="H38" s="70" t="s">
        <v>80</v>
      </c>
      <c r="I38" s="70" t="s">
        <v>81</v>
      </c>
      <c r="J38" s="70" t="s">
        <v>82</v>
      </c>
      <c r="K38" s="70" t="s">
        <v>83</v>
      </c>
      <c r="L38" s="70" t="s">
        <v>84</v>
      </c>
      <c r="M38" s="71">
        <v>60430</v>
      </c>
      <c r="N38" s="69" t="s">
        <v>85</v>
      </c>
    </row>
  </sheetData>
  <mergeCells count="5">
    <mergeCell ref="C10:C11"/>
    <mergeCell ref="H10:I10"/>
    <mergeCell ref="N10:N11"/>
    <mergeCell ref="D26:E26"/>
    <mergeCell ref="H26:I2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54833-2EF6-41D7-BCFA-CF6974C33866}">
  <dimension ref="C5:N39"/>
  <sheetViews>
    <sheetView topLeftCell="A10" zoomScale="130" zoomScaleNormal="130" workbookViewId="0">
      <selection activeCell="N22" sqref="N22"/>
    </sheetView>
  </sheetViews>
  <sheetFormatPr defaultRowHeight="15"/>
  <sheetData>
    <row r="5" spans="3:14">
      <c r="C5" s="20" t="s">
        <v>45</v>
      </c>
    </row>
    <row r="6" spans="3:14">
      <c r="C6" s="20" t="s">
        <v>46</v>
      </c>
    </row>
    <row r="8" spans="3:14">
      <c r="C8" s="20" t="s">
        <v>86</v>
      </c>
    </row>
    <row r="9" spans="3:14">
      <c r="C9" s="125"/>
      <c r="D9" s="21"/>
      <c r="E9" s="21"/>
      <c r="F9" s="21"/>
      <c r="G9" s="21"/>
      <c r="H9" s="126" t="s">
        <v>48</v>
      </c>
      <c r="I9" s="126"/>
      <c r="J9" s="21"/>
      <c r="K9" s="21"/>
      <c r="L9" s="21"/>
      <c r="M9" s="22"/>
      <c r="N9" s="127" t="s">
        <v>49</v>
      </c>
    </row>
    <row r="10" spans="3:14">
      <c r="C10" s="125"/>
      <c r="D10" s="23" t="s">
        <v>50</v>
      </c>
      <c r="E10" s="24" t="s">
        <v>51</v>
      </c>
      <c r="F10" s="24" t="s">
        <v>52</v>
      </c>
      <c r="G10" s="24" t="s">
        <v>53</v>
      </c>
      <c r="H10" s="24" t="s">
        <v>54</v>
      </c>
      <c r="I10" s="24" t="s">
        <v>55</v>
      </c>
      <c r="J10" s="24" t="s">
        <v>56</v>
      </c>
      <c r="K10" s="24" t="s">
        <v>57</v>
      </c>
      <c r="L10" s="24" t="s">
        <v>58</v>
      </c>
      <c r="M10" s="25" t="s">
        <v>59</v>
      </c>
      <c r="N10" s="127"/>
    </row>
    <row r="11" spans="3:14">
      <c r="C11" s="26" t="s">
        <v>60</v>
      </c>
      <c r="D11" s="27">
        <v>86</v>
      </c>
      <c r="E11" s="28">
        <v>161</v>
      </c>
      <c r="F11" s="28">
        <v>2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9">
        <v>0</v>
      </c>
      <c r="N11" s="30">
        <v>249</v>
      </c>
    </row>
    <row r="12" spans="3:14">
      <c r="C12" s="31" t="s">
        <v>56</v>
      </c>
      <c r="D12" s="32">
        <v>43</v>
      </c>
      <c r="E12" s="33">
        <v>320</v>
      </c>
      <c r="F12" s="33">
        <v>124</v>
      </c>
      <c r="G12" s="33">
        <v>1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4">
        <v>0</v>
      </c>
      <c r="N12" s="35">
        <v>488</v>
      </c>
    </row>
    <row r="13" spans="3:14">
      <c r="C13" s="31" t="s">
        <v>57</v>
      </c>
      <c r="D13" s="32">
        <v>39</v>
      </c>
      <c r="E13" s="33">
        <v>157</v>
      </c>
      <c r="F13" s="33">
        <v>198</v>
      </c>
      <c r="G13" s="33">
        <v>61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4">
        <v>0</v>
      </c>
      <c r="N13" s="35">
        <v>455</v>
      </c>
    </row>
    <row r="14" spans="3:14">
      <c r="C14" s="31" t="s">
        <v>58</v>
      </c>
      <c r="D14" s="32">
        <v>14</v>
      </c>
      <c r="E14" s="33">
        <v>83</v>
      </c>
      <c r="F14" s="33">
        <v>139</v>
      </c>
      <c r="G14" s="33">
        <v>162</v>
      </c>
      <c r="H14" s="33">
        <v>47</v>
      </c>
      <c r="I14" s="33">
        <v>0</v>
      </c>
      <c r="J14" s="33">
        <v>0</v>
      </c>
      <c r="K14" s="33">
        <v>0</v>
      </c>
      <c r="L14" s="33">
        <v>0</v>
      </c>
      <c r="M14" s="34">
        <v>0</v>
      </c>
      <c r="N14" s="35">
        <v>445</v>
      </c>
    </row>
    <row r="15" spans="3:14">
      <c r="C15" s="31" t="s">
        <v>61</v>
      </c>
      <c r="D15" s="32">
        <v>13</v>
      </c>
      <c r="E15" s="33">
        <v>44</v>
      </c>
      <c r="F15" s="33">
        <v>85</v>
      </c>
      <c r="G15" s="33">
        <v>128</v>
      </c>
      <c r="H15" s="33">
        <v>119</v>
      </c>
      <c r="I15" s="33">
        <v>37</v>
      </c>
      <c r="J15" s="33">
        <v>0</v>
      </c>
      <c r="K15" s="33">
        <v>0</v>
      </c>
      <c r="L15" s="33">
        <v>0</v>
      </c>
      <c r="M15" s="34">
        <v>0</v>
      </c>
      <c r="N15" s="35">
        <v>426</v>
      </c>
    </row>
    <row r="16" spans="3:14">
      <c r="C16" s="31" t="s">
        <v>62</v>
      </c>
      <c r="D16" s="32">
        <v>19</v>
      </c>
      <c r="E16" s="33">
        <v>27</v>
      </c>
      <c r="F16" s="33">
        <v>59</v>
      </c>
      <c r="G16" s="33">
        <v>99</v>
      </c>
      <c r="H16" s="33">
        <v>127</v>
      </c>
      <c r="I16" s="33">
        <v>117</v>
      </c>
      <c r="J16" s="33">
        <v>24</v>
      </c>
      <c r="K16" s="33">
        <v>0</v>
      </c>
      <c r="L16" s="33">
        <v>0</v>
      </c>
      <c r="M16" s="34">
        <v>0</v>
      </c>
      <c r="N16" s="35">
        <v>472</v>
      </c>
    </row>
    <row r="17" spans="3:14">
      <c r="C17" s="31" t="s">
        <v>63</v>
      </c>
      <c r="D17" s="32">
        <v>7</v>
      </c>
      <c r="E17" s="33">
        <v>28</v>
      </c>
      <c r="F17" s="33">
        <v>40</v>
      </c>
      <c r="G17" s="33">
        <v>87</v>
      </c>
      <c r="H17" s="33">
        <v>93</v>
      </c>
      <c r="I17" s="33">
        <v>86</v>
      </c>
      <c r="J17" s="33">
        <v>40</v>
      </c>
      <c r="K17" s="33">
        <v>11</v>
      </c>
      <c r="L17" s="33">
        <v>0</v>
      </c>
      <c r="M17" s="34">
        <v>0</v>
      </c>
      <c r="N17" s="35">
        <v>392</v>
      </c>
    </row>
    <row r="18" spans="3:14">
      <c r="C18" s="31" t="s">
        <v>64</v>
      </c>
      <c r="D18" s="32">
        <v>4</v>
      </c>
      <c r="E18" s="33">
        <v>10</v>
      </c>
      <c r="F18" s="33">
        <v>15</v>
      </c>
      <c r="G18" s="33">
        <v>50</v>
      </c>
      <c r="H18" s="33">
        <v>43</v>
      </c>
      <c r="I18" s="33">
        <v>34</v>
      </c>
      <c r="J18" s="33">
        <v>18</v>
      </c>
      <c r="K18" s="33">
        <v>24</v>
      </c>
      <c r="L18" s="33">
        <v>1</v>
      </c>
      <c r="M18" s="34">
        <v>0</v>
      </c>
      <c r="N18" s="35">
        <v>199</v>
      </c>
    </row>
    <row r="19" spans="3:14">
      <c r="C19" s="31" t="s">
        <v>65</v>
      </c>
      <c r="D19" s="32">
        <v>2</v>
      </c>
      <c r="E19" s="33">
        <v>6</v>
      </c>
      <c r="F19" s="33">
        <v>12</v>
      </c>
      <c r="G19" s="33">
        <v>19</v>
      </c>
      <c r="H19" s="33">
        <v>17</v>
      </c>
      <c r="I19" s="33">
        <v>18</v>
      </c>
      <c r="J19" s="33">
        <v>9</v>
      </c>
      <c r="K19" s="33">
        <v>2</v>
      </c>
      <c r="L19" s="33">
        <v>3</v>
      </c>
      <c r="M19" s="34">
        <v>1</v>
      </c>
      <c r="N19" s="35">
        <v>89</v>
      </c>
    </row>
    <row r="20" spans="3:14">
      <c r="C20" s="31" t="s">
        <v>66</v>
      </c>
      <c r="D20" s="32">
        <v>0</v>
      </c>
      <c r="E20" s="33">
        <v>3</v>
      </c>
      <c r="F20" s="33">
        <v>4</v>
      </c>
      <c r="G20" s="33">
        <v>4</v>
      </c>
      <c r="H20" s="33">
        <v>2</v>
      </c>
      <c r="I20" s="33">
        <v>1</v>
      </c>
      <c r="J20" s="33">
        <v>2</v>
      </c>
      <c r="K20" s="33">
        <v>2</v>
      </c>
      <c r="L20" s="33">
        <v>1</v>
      </c>
      <c r="M20" s="34">
        <v>0</v>
      </c>
      <c r="N20" s="35">
        <v>19</v>
      </c>
    </row>
    <row r="21" spans="3:14">
      <c r="C21" s="37" t="s">
        <v>67</v>
      </c>
      <c r="D21" s="38">
        <v>0</v>
      </c>
      <c r="E21" s="39">
        <v>0</v>
      </c>
      <c r="F21" s="39">
        <v>0</v>
      </c>
      <c r="G21" s="39">
        <v>0</v>
      </c>
      <c r="H21" s="39">
        <v>0</v>
      </c>
      <c r="I21" s="39">
        <v>0</v>
      </c>
      <c r="J21" s="39">
        <v>1</v>
      </c>
      <c r="K21" s="39">
        <v>3</v>
      </c>
      <c r="L21" s="39">
        <v>0</v>
      </c>
      <c r="M21" s="40">
        <v>0</v>
      </c>
      <c r="N21" s="41">
        <v>4</v>
      </c>
    </row>
    <row r="22" spans="3:14">
      <c r="C22" s="42" t="s">
        <v>68</v>
      </c>
      <c r="D22" s="72">
        <v>227</v>
      </c>
      <c r="E22" s="45">
        <v>839</v>
      </c>
      <c r="F22" s="45">
        <v>678</v>
      </c>
      <c r="G22" s="45">
        <v>611</v>
      </c>
      <c r="H22" s="45">
        <v>448</v>
      </c>
      <c r="I22" s="45">
        <v>293</v>
      </c>
      <c r="J22" s="45">
        <v>94</v>
      </c>
      <c r="K22" s="45">
        <v>42</v>
      </c>
      <c r="L22" s="45">
        <v>5</v>
      </c>
      <c r="M22" s="46">
        <v>1</v>
      </c>
      <c r="N22" s="47">
        <v>3238</v>
      </c>
    </row>
    <row r="25" spans="3:14">
      <c r="C25" s="73" t="s">
        <v>87</v>
      </c>
    </row>
    <row r="26" spans="3:14">
      <c r="C26" s="125"/>
      <c r="D26" s="21"/>
      <c r="E26" s="21"/>
      <c r="F26" s="21"/>
      <c r="G26" s="21"/>
      <c r="H26" s="131" t="s">
        <v>88</v>
      </c>
      <c r="I26" s="131"/>
      <c r="J26" s="21"/>
      <c r="K26" s="21"/>
      <c r="L26" s="21"/>
      <c r="M26" s="22"/>
      <c r="N26" s="132" t="s">
        <v>89</v>
      </c>
    </row>
    <row r="27" spans="3:14">
      <c r="C27" s="125"/>
      <c r="D27" s="74" t="s">
        <v>90</v>
      </c>
      <c r="E27" s="75" t="s">
        <v>91</v>
      </c>
      <c r="F27" s="75" t="s">
        <v>92</v>
      </c>
      <c r="G27" s="75" t="s">
        <v>93</v>
      </c>
      <c r="H27" s="75" t="s">
        <v>94</v>
      </c>
      <c r="I27" s="76" t="s">
        <v>95</v>
      </c>
      <c r="J27" s="75" t="s">
        <v>96</v>
      </c>
      <c r="K27" s="75" t="s">
        <v>97</v>
      </c>
      <c r="L27" s="75" t="s">
        <v>98</v>
      </c>
      <c r="M27" s="77" t="s">
        <v>99</v>
      </c>
      <c r="N27" s="132"/>
    </row>
    <row r="28" spans="3:14">
      <c r="C28" s="78" t="s">
        <v>100</v>
      </c>
      <c r="D28" s="79">
        <v>40345</v>
      </c>
      <c r="E28" s="80" t="s">
        <v>101</v>
      </c>
      <c r="F28" s="80" t="s">
        <v>102</v>
      </c>
      <c r="G28" s="80" t="s">
        <v>103</v>
      </c>
      <c r="H28" s="80" t="s">
        <v>104</v>
      </c>
      <c r="I28" s="81">
        <v>0</v>
      </c>
      <c r="J28" s="80" t="s">
        <v>103</v>
      </c>
      <c r="K28" s="80" t="s">
        <v>103</v>
      </c>
      <c r="L28" s="80" t="s">
        <v>103</v>
      </c>
      <c r="M28" s="82" t="s">
        <v>103</v>
      </c>
      <c r="N28" s="83" t="s">
        <v>105</v>
      </c>
    </row>
    <row r="29" spans="3:14">
      <c r="C29" s="84" t="s">
        <v>96</v>
      </c>
      <c r="D29" s="85">
        <v>44124</v>
      </c>
      <c r="E29" s="86">
        <v>57103</v>
      </c>
      <c r="F29" s="86">
        <v>62656</v>
      </c>
      <c r="G29" s="86">
        <v>52880</v>
      </c>
      <c r="H29" s="87">
        <v>0</v>
      </c>
      <c r="I29" s="88">
        <v>0</v>
      </c>
      <c r="J29" s="88">
        <v>0</v>
      </c>
      <c r="K29" s="88">
        <v>0</v>
      </c>
      <c r="L29" s="88">
        <v>0</v>
      </c>
      <c r="M29" s="89">
        <v>0</v>
      </c>
      <c r="N29" s="90">
        <v>57362</v>
      </c>
    </row>
    <row r="30" spans="3:14">
      <c r="C30" s="84" t="s">
        <v>97</v>
      </c>
      <c r="D30" s="85">
        <v>41460</v>
      </c>
      <c r="E30" s="86">
        <v>57104</v>
      </c>
      <c r="F30" s="86">
        <v>64727</v>
      </c>
      <c r="G30" s="86">
        <v>72198</v>
      </c>
      <c r="H30" s="87">
        <v>0</v>
      </c>
      <c r="I30" s="88">
        <v>0</v>
      </c>
      <c r="J30" s="88">
        <v>0</v>
      </c>
      <c r="K30" s="88">
        <v>0</v>
      </c>
      <c r="L30" s="88">
        <v>0</v>
      </c>
      <c r="M30" s="89">
        <v>0</v>
      </c>
      <c r="N30" s="90">
        <v>61104</v>
      </c>
    </row>
    <row r="31" spans="3:14">
      <c r="C31" s="84" t="s">
        <v>98</v>
      </c>
      <c r="D31" s="85">
        <v>46822</v>
      </c>
      <c r="E31" s="86">
        <v>58797</v>
      </c>
      <c r="F31" s="86">
        <v>64554</v>
      </c>
      <c r="G31" s="86">
        <v>70897</v>
      </c>
      <c r="H31" s="91">
        <v>77004</v>
      </c>
      <c r="I31" s="88">
        <v>0</v>
      </c>
      <c r="J31" s="88">
        <v>0</v>
      </c>
      <c r="K31" s="88">
        <v>0</v>
      </c>
      <c r="L31" s="88">
        <v>0</v>
      </c>
      <c r="M31" s="89">
        <v>0</v>
      </c>
      <c r="N31" s="90">
        <v>66547</v>
      </c>
    </row>
    <row r="32" spans="3:14">
      <c r="C32" s="84" t="s">
        <v>106</v>
      </c>
      <c r="D32" s="85">
        <v>44915</v>
      </c>
      <c r="E32" s="86">
        <v>58236</v>
      </c>
      <c r="F32" s="86">
        <v>64333</v>
      </c>
      <c r="G32" s="86">
        <v>70811</v>
      </c>
      <c r="H32" s="91">
        <v>77997</v>
      </c>
      <c r="I32" s="86">
        <v>79922</v>
      </c>
      <c r="J32" s="88">
        <v>0</v>
      </c>
      <c r="K32" s="88">
        <v>0</v>
      </c>
      <c r="L32" s="88">
        <v>0</v>
      </c>
      <c r="M32" s="89">
        <v>0</v>
      </c>
      <c r="N32" s="90">
        <v>70228</v>
      </c>
    </row>
    <row r="33" spans="3:14">
      <c r="C33" s="84" t="s">
        <v>107</v>
      </c>
      <c r="D33" s="85">
        <v>42339</v>
      </c>
      <c r="E33" s="86">
        <v>59095</v>
      </c>
      <c r="F33" s="86">
        <v>67164</v>
      </c>
      <c r="G33" s="86">
        <v>72773</v>
      </c>
      <c r="H33" s="91">
        <v>75551</v>
      </c>
      <c r="I33" s="86">
        <v>78985</v>
      </c>
      <c r="J33" s="86">
        <v>83815</v>
      </c>
      <c r="K33" s="88">
        <v>0</v>
      </c>
      <c r="L33" s="88">
        <v>0</v>
      </c>
      <c r="M33" s="89">
        <v>0</v>
      </c>
      <c r="N33" s="90">
        <v>72913</v>
      </c>
    </row>
    <row r="34" spans="3:14">
      <c r="C34" s="84" t="s">
        <v>108</v>
      </c>
      <c r="D34" s="85">
        <v>54989</v>
      </c>
      <c r="E34" s="86">
        <v>58998</v>
      </c>
      <c r="F34" s="86">
        <v>66200</v>
      </c>
      <c r="G34" s="86">
        <v>70660</v>
      </c>
      <c r="H34" s="91">
        <v>76506</v>
      </c>
      <c r="I34" s="86">
        <v>76424</v>
      </c>
      <c r="J34" s="86">
        <v>85640</v>
      </c>
      <c r="K34" s="86">
        <v>84790</v>
      </c>
      <c r="L34" s="88">
        <v>0</v>
      </c>
      <c r="M34" s="89">
        <v>0</v>
      </c>
      <c r="N34" s="90">
        <v>73669</v>
      </c>
    </row>
    <row r="35" spans="3:14">
      <c r="C35" s="84" t="s">
        <v>109</v>
      </c>
      <c r="D35" s="85">
        <v>51927</v>
      </c>
      <c r="E35" s="86">
        <v>55859</v>
      </c>
      <c r="F35" s="86">
        <v>70227</v>
      </c>
      <c r="G35" s="86">
        <v>72368</v>
      </c>
      <c r="H35" s="91">
        <v>73513</v>
      </c>
      <c r="I35" s="86">
        <v>77590</v>
      </c>
      <c r="J35" s="86">
        <v>78641</v>
      </c>
      <c r="K35" s="86">
        <v>81258</v>
      </c>
      <c r="L35" s="86">
        <v>43839</v>
      </c>
      <c r="M35" s="89">
        <v>0</v>
      </c>
      <c r="N35" s="90">
        <v>73602</v>
      </c>
    </row>
    <row r="36" spans="3:14">
      <c r="C36" s="84" t="s">
        <v>110</v>
      </c>
      <c r="D36" s="85">
        <v>23529</v>
      </c>
      <c r="E36" s="86">
        <v>64853</v>
      </c>
      <c r="F36" s="86">
        <v>62547</v>
      </c>
      <c r="G36" s="86">
        <v>74152</v>
      </c>
      <c r="H36" s="91">
        <v>76143</v>
      </c>
      <c r="I36" s="86">
        <v>68005</v>
      </c>
      <c r="J36" s="86">
        <v>65629</v>
      </c>
      <c r="K36" s="86">
        <v>72832</v>
      </c>
      <c r="L36" s="86">
        <v>93126</v>
      </c>
      <c r="M36" s="92">
        <v>60558</v>
      </c>
      <c r="N36" s="90">
        <v>69555</v>
      </c>
    </row>
    <row r="37" spans="3:14">
      <c r="C37" s="84" t="s">
        <v>111</v>
      </c>
      <c r="D37" s="93">
        <v>0</v>
      </c>
      <c r="E37" s="86">
        <v>52036</v>
      </c>
      <c r="F37" s="86">
        <v>62974</v>
      </c>
      <c r="G37" s="86">
        <v>73040</v>
      </c>
      <c r="H37" s="91">
        <v>76951</v>
      </c>
      <c r="I37" s="86">
        <v>25443</v>
      </c>
      <c r="J37" s="86">
        <v>64167</v>
      </c>
      <c r="K37" s="86">
        <v>62527</v>
      </c>
      <c r="L37" s="86">
        <v>68702</v>
      </c>
      <c r="M37" s="89">
        <v>0</v>
      </c>
      <c r="N37" s="90">
        <v>63242</v>
      </c>
    </row>
    <row r="38" spans="3:14">
      <c r="C38" s="94" t="s">
        <v>112</v>
      </c>
      <c r="D38" s="95">
        <v>0</v>
      </c>
      <c r="E38" s="96">
        <v>0</v>
      </c>
      <c r="F38" s="96">
        <v>0</v>
      </c>
      <c r="G38" s="96">
        <v>0</v>
      </c>
      <c r="H38" s="97">
        <v>0</v>
      </c>
      <c r="I38" s="96">
        <v>0</v>
      </c>
      <c r="J38" s="98">
        <v>112929</v>
      </c>
      <c r="K38" s="98">
        <v>42625</v>
      </c>
      <c r="L38" s="96">
        <v>0</v>
      </c>
      <c r="M38" s="99">
        <v>0</v>
      </c>
      <c r="N38" s="100">
        <v>60201</v>
      </c>
    </row>
    <row r="39" spans="3:14">
      <c r="C39" s="101" t="s">
        <v>89</v>
      </c>
      <c r="D39" s="102">
        <v>42588</v>
      </c>
      <c r="E39" s="103" t="s">
        <v>113</v>
      </c>
      <c r="F39" s="103" t="s">
        <v>114</v>
      </c>
      <c r="G39" s="103" t="s">
        <v>115</v>
      </c>
      <c r="H39" s="130" t="s">
        <v>116</v>
      </c>
      <c r="I39" s="130"/>
      <c r="J39" s="103" t="s">
        <v>117</v>
      </c>
      <c r="K39" s="103" t="s">
        <v>118</v>
      </c>
      <c r="L39" s="103" t="s">
        <v>119</v>
      </c>
      <c r="M39" s="104" t="s">
        <v>120</v>
      </c>
      <c r="N39" s="105" t="s">
        <v>121</v>
      </c>
    </row>
  </sheetData>
  <mergeCells count="7">
    <mergeCell ref="H39:I39"/>
    <mergeCell ref="C9:C10"/>
    <mergeCell ref="H9:I9"/>
    <mergeCell ref="N9:N10"/>
    <mergeCell ref="C26:C27"/>
    <mergeCell ref="H26:I26"/>
    <mergeCell ref="N26:N2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8D4E-591D-474D-A8D2-370BC4CDCCC6}">
  <dimension ref="A1:E56"/>
  <sheetViews>
    <sheetView tabSelected="1" topLeftCell="A13" zoomScaleNormal="100" workbookViewId="0">
      <selection activeCell="E49" sqref="E49"/>
    </sheetView>
  </sheetViews>
  <sheetFormatPr defaultRowHeight="15"/>
  <cols>
    <col min="2" max="2" width="16.28515625" customWidth="1"/>
    <col min="3" max="5" width="13.42578125" customWidth="1"/>
  </cols>
  <sheetData>
    <row r="1" spans="1:3">
      <c r="A1" s="1" t="s">
        <v>0</v>
      </c>
    </row>
    <row r="3" spans="1:3">
      <c r="A3" t="s">
        <v>40</v>
      </c>
    </row>
    <row r="6" spans="1:3" ht="30" customHeight="1"/>
    <row r="11" spans="1:3">
      <c r="A11" t="s">
        <v>122</v>
      </c>
    </row>
    <row r="13" spans="1:3">
      <c r="C13" s="106" t="s">
        <v>123</v>
      </c>
    </row>
    <row r="14" spans="1:3">
      <c r="C14" s="106" t="s">
        <v>124</v>
      </c>
    </row>
    <row r="15" spans="1:3">
      <c r="C15" s="106" t="s">
        <v>125</v>
      </c>
    </row>
    <row r="17" spans="3:5">
      <c r="C17" s="106" t="s">
        <v>126</v>
      </c>
    </row>
    <row r="18" spans="3:5">
      <c r="C18" s="107" t="s">
        <v>127</v>
      </c>
      <c r="D18" s="108" t="s">
        <v>128</v>
      </c>
      <c r="E18" s="108" t="s">
        <v>129</v>
      </c>
    </row>
    <row r="19" spans="3:5">
      <c r="C19" s="109" t="s">
        <v>130</v>
      </c>
      <c r="D19" s="110">
        <v>48</v>
      </c>
      <c r="E19" s="111" t="s">
        <v>131</v>
      </c>
    </row>
    <row r="20" spans="3:5">
      <c r="C20" s="109" t="s">
        <v>132</v>
      </c>
      <c r="D20" s="110">
        <v>35</v>
      </c>
      <c r="E20" s="112">
        <v>305303</v>
      </c>
    </row>
    <row r="21" spans="3:5">
      <c r="C21" s="109" t="s">
        <v>133</v>
      </c>
      <c r="D21" s="110">
        <v>75</v>
      </c>
      <c r="E21" s="112">
        <v>1080552</v>
      </c>
    </row>
    <row r="22" spans="3:5">
      <c r="C22" s="109" t="s">
        <v>134</v>
      </c>
      <c r="D22" s="110">
        <v>167</v>
      </c>
      <c r="E22" s="112">
        <v>2621153</v>
      </c>
    </row>
    <row r="23" spans="3:5">
      <c r="C23" s="109" t="s">
        <v>135</v>
      </c>
      <c r="D23" s="110">
        <v>911</v>
      </c>
      <c r="E23" s="112">
        <v>15151083</v>
      </c>
    </row>
    <row r="24" spans="3:5">
      <c r="C24" s="109" t="s">
        <v>136</v>
      </c>
      <c r="D24" s="112">
        <v>1812</v>
      </c>
      <c r="E24" s="112">
        <v>27977407</v>
      </c>
    </row>
    <row r="25" spans="3:5">
      <c r="C25" s="109" t="s">
        <v>137</v>
      </c>
      <c r="D25" s="112">
        <v>1646</v>
      </c>
      <c r="E25" s="112">
        <v>23895970</v>
      </c>
    </row>
    <row r="26" spans="3:5">
      <c r="C26" s="109" t="s">
        <v>138</v>
      </c>
      <c r="D26" s="112">
        <v>1144</v>
      </c>
      <c r="E26" s="112">
        <v>14802666</v>
      </c>
    </row>
    <row r="27" spans="3:5">
      <c r="C27" s="109" t="s">
        <v>139</v>
      </c>
      <c r="D27" s="110">
        <v>806</v>
      </c>
      <c r="E27" s="112">
        <v>9906934</v>
      </c>
    </row>
    <row r="28" spans="3:5">
      <c r="C28" s="109" t="s">
        <v>140</v>
      </c>
      <c r="D28" s="110">
        <v>493</v>
      </c>
      <c r="E28" s="112">
        <v>5381150</v>
      </c>
    </row>
    <row r="29" spans="3:5">
      <c r="C29" s="109" t="s">
        <v>141</v>
      </c>
      <c r="D29" s="113">
        <v>347</v>
      </c>
      <c r="E29" s="114">
        <v>3133980</v>
      </c>
    </row>
    <row r="30" spans="3:5">
      <c r="C30" s="109" t="s">
        <v>142</v>
      </c>
      <c r="D30" s="115">
        <v>7484</v>
      </c>
      <c r="E30" s="135">
        <v>104555480</v>
      </c>
    </row>
    <row r="33" spans="3:5">
      <c r="C33" s="106" t="s">
        <v>143</v>
      </c>
    </row>
    <row r="34" spans="3:5">
      <c r="C34" s="106" t="s">
        <v>144</v>
      </c>
    </row>
    <row r="35" spans="3:5">
      <c r="C35" s="107" t="s">
        <v>127</v>
      </c>
      <c r="D35" s="108" t="s">
        <v>128</v>
      </c>
      <c r="E35" s="108" t="s">
        <v>129</v>
      </c>
    </row>
    <row r="36" spans="3:5">
      <c r="C36" s="109" t="s">
        <v>130</v>
      </c>
      <c r="D36" s="110">
        <v>16</v>
      </c>
      <c r="E36" s="111" t="s">
        <v>145</v>
      </c>
    </row>
    <row r="37" spans="3:5">
      <c r="C37" s="109" t="s">
        <v>132</v>
      </c>
      <c r="D37" s="110">
        <v>58</v>
      </c>
      <c r="E37" s="112">
        <v>1707096</v>
      </c>
    </row>
    <row r="38" spans="3:5">
      <c r="C38" s="109" t="s">
        <v>133</v>
      </c>
      <c r="D38" s="110">
        <v>186</v>
      </c>
      <c r="E38" s="112">
        <v>5764136</v>
      </c>
    </row>
    <row r="39" spans="3:5">
      <c r="C39" s="109" t="s">
        <v>134</v>
      </c>
      <c r="D39" s="110">
        <v>305</v>
      </c>
      <c r="E39" s="112">
        <v>9227742</v>
      </c>
    </row>
    <row r="40" spans="3:5">
      <c r="C40" s="109" t="s">
        <v>135</v>
      </c>
      <c r="D40" s="110">
        <v>315</v>
      </c>
      <c r="E40" s="112">
        <v>9743620</v>
      </c>
    </row>
    <row r="41" spans="3:5">
      <c r="C41" s="109" t="s">
        <v>136</v>
      </c>
      <c r="D41" s="110">
        <v>390</v>
      </c>
      <c r="E41" s="112">
        <v>11629598</v>
      </c>
    </row>
    <row r="42" spans="3:5">
      <c r="C42" s="109" t="s">
        <v>137</v>
      </c>
      <c r="D42" s="110">
        <v>464</v>
      </c>
      <c r="E42" s="112">
        <v>12022476</v>
      </c>
    </row>
    <row r="43" spans="3:5">
      <c r="C43" s="109" t="s">
        <v>138</v>
      </c>
      <c r="D43" s="110">
        <v>320</v>
      </c>
      <c r="E43" s="112">
        <v>7956815</v>
      </c>
    </row>
    <row r="44" spans="3:5">
      <c r="C44" s="109" t="s">
        <v>139</v>
      </c>
      <c r="D44" s="110">
        <v>169</v>
      </c>
      <c r="E44" s="112">
        <v>3671738</v>
      </c>
    </row>
    <row r="45" spans="3:5">
      <c r="C45" s="109" t="s">
        <v>140</v>
      </c>
      <c r="D45" s="110">
        <v>94</v>
      </c>
      <c r="E45" s="112">
        <v>1885703</v>
      </c>
    </row>
    <row r="46" spans="3:5">
      <c r="C46" s="109" t="s">
        <v>141</v>
      </c>
      <c r="D46" s="110">
        <v>59</v>
      </c>
      <c r="E46" s="114">
        <v>1073531</v>
      </c>
    </row>
    <row r="47" spans="3:5">
      <c r="C47" s="109" t="s">
        <v>142</v>
      </c>
      <c r="D47" s="112">
        <v>2376</v>
      </c>
      <c r="E47" s="135">
        <v>64952714</v>
      </c>
    </row>
    <row r="49" spans="2:5">
      <c r="E49" s="136">
        <f>E30+E47</f>
        <v>169508194</v>
      </c>
    </row>
    <row r="56" spans="2:5">
      <c r="B56" t="s">
        <v>41</v>
      </c>
    </row>
  </sheetData>
  <hyperlinks>
    <hyperlink ref="A1" location="TOC!A1" display="TOC" xr:uid="{13697FD0-04D1-4E9B-9ED1-D709EA1A5DBF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other</vt:lpstr>
      <vt:lpstr>actives_regular</vt:lpstr>
      <vt:lpstr>actives_special</vt:lpstr>
      <vt:lpstr>retirees_regular</vt:lpstr>
      <vt:lpstr>retirees_special</vt:lpstr>
      <vt:lpstr>actives_regular_raw</vt:lpstr>
      <vt:lpstr>actives_special_raw</vt:lpstr>
      <vt:lpstr>retirees_raw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2015-06-05T18:17:20Z</dcterms:created>
  <dcterms:modified xsi:type="dcterms:W3CDTF">2021-03-07T16:06:25Z</dcterms:modified>
</cp:coreProperties>
</file>