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\Proj_CAPlans\model_SJ\inputs\data_raw\"/>
    </mc:Choice>
  </mc:AlternateContent>
  <xr:revisionPtr revIDLastSave="0" documentId="13_ncr:1_{8B775F06-4247-4AEB-9287-78C959E0090B}" xr6:coauthVersionLast="46" xr6:coauthVersionMax="46" xr10:uidLastSave="{00000000-0000-0000-0000-000000000000}"/>
  <bookViews>
    <workbookView xWindow="-120" yWindow="-120" windowWidth="29040" windowHeight="17640" activeTab="5" xr2:uid="{00000000-000D-0000-FFFF-FFFF00000000}"/>
  </bookViews>
  <sheets>
    <sheet name="Init_unrecReturn" sheetId="12" r:id="rId1"/>
    <sheet name="Init_amort" sheetId="13" r:id="rId2"/>
    <sheet name="init_amort_t1_raw" sheetId="14" r:id="rId3"/>
    <sheet name="init_amort_t2_raw" sheetId="20" r:id="rId4"/>
    <sheet name="Init_unrecReturn_raw" sheetId="19" r:id="rId5"/>
    <sheet name="benfactor" sheetId="2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21" l="1"/>
  <c r="C5" i="21"/>
  <c r="G36" i="14"/>
  <c r="H3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G24" i="14"/>
  <c r="H24" i="14"/>
  <c r="G25" i="14"/>
  <c r="H25" i="14"/>
  <c r="G26" i="14"/>
  <c r="H26" i="14"/>
  <c r="G27" i="14"/>
  <c r="H27" i="14"/>
  <c r="G28" i="14"/>
  <c r="H28" i="14"/>
  <c r="G29" i="14"/>
  <c r="H29" i="14"/>
  <c r="G30" i="14"/>
  <c r="H30" i="14"/>
  <c r="G31" i="14"/>
  <c r="H31" i="14"/>
  <c r="G32" i="14"/>
  <c r="H32" i="14"/>
  <c r="G33" i="14"/>
  <c r="H33" i="14"/>
  <c r="G34" i="14"/>
  <c r="H34" i="14"/>
  <c r="G35" i="14"/>
  <c r="H35" i="14"/>
  <c r="H6" i="14"/>
  <c r="G6" i="14"/>
  <c r="H10" i="20"/>
  <c r="H11" i="20"/>
  <c r="H12" i="20"/>
  <c r="H13" i="20"/>
  <c r="H14" i="20"/>
  <c r="H15" i="20"/>
  <c r="H16" i="20"/>
  <c r="H17" i="20"/>
  <c r="H18" i="20"/>
  <c r="H19" i="20"/>
  <c r="H20" i="20"/>
  <c r="H21" i="20"/>
  <c r="H9" i="20"/>
</calcChain>
</file>

<file path=xl/sharedStrings.xml><?xml version="1.0" encoding="utf-8"?>
<sst xmlns="http://schemas.openxmlformats.org/spreadsheetml/2006/main" count="416" uniqueCount="82">
  <si>
    <t>year</t>
  </si>
  <si>
    <t>DeferredReturn</t>
  </si>
  <si>
    <t>TOC</t>
  </si>
  <si>
    <t>type</t>
  </si>
  <si>
    <t>year.est</t>
  </si>
  <si>
    <t>balance</t>
  </si>
  <si>
    <t>year.remaining</t>
  </si>
  <si>
    <r>
      <rPr>
        <b/>
        <sz val="9"/>
        <color rgb="FFFFFFFF"/>
        <rFont val="Liberation Sans Narrow"/>
        <family val="2"/>
      </rPr>
      <t>Reason for Base</t>
    </r>
  </si>
  <si>
    <r>
      <rPr>
        <b/>
        <sz val="9"/>
        <color rgb="FFFFFFFF"/>
        <rFont val="Liberation Sans Narrow"/>
        <family val="2"/>
      </rPr>
      <t>Date Established</t>
    </r>
  </si>
  <si>
    <r>
      <rPr>
        <b/>
        <sz val="9"/>
        <color rgb="FFFFFFFF"/>
        <rFont val="Liberation Sans Narrow"/>
        <family val="2"/>
      </rPr>
      <t xml:space="preserve">Remaining Amortization
</t>
    </r>
    <r>
      <rPr>
        <b/>
        <sz val="9"/>
        <color rgb="FFFFFFFF"/>
        <rFont val="Liberation Sans Narrow"/>
        <family val="2"/>
      </rPr>
      <t>Period</t>
    </r>
  </si>
  <si>
    <r>
      <rPr>
        <b/>
        <sz val="9"/>
        <color rgb="FFFFFFFF"/>
        <rFont val="Liberation Sans Narrow"/>
        <family val="2"/>
      </rPr>
      <t>Balance on 6/30/2018</t>
    </r>
  </si>
  <si>
    <t>cell_range</t>
  </si>
  <si>
    <t>grp_name</t>
  </si>
  <si>
    <t>AV_date</t>
  </si>
  <si>
    <t>mixed</t>
  </si>
  <si>
    <t>grp</t>
  </si>
  <si>
    <t>C6:D10</t>
  </si>
  <si>
    <t>amort.method</t>
  </si>
  <si>
    <t>amort.type</t>
  </si>
  <si>
    <t>skipY1</t>
  </si>
  <si>
    <t>cp</t>
  </si>
  <si>
    <t>closed</t>
  </si>
  <si>
    <t>all</t>
  </si>
  <si>
    <t>Source: AV2019, ep33-34</t>
  </si>
  <si>
    <r>
      <rPr>
        <sz val="10.5"/>
        <rFont val="Times New Roman"/>
      </rPr>
      <t>orce</t>
    </r>
  </si>
  <si>
    <r>
      <rPr>
        <sz val="10.5"/>
        <rFont val="Times New Roman"/>
      </rPr>
      <t>Date</t>
    </r>
  </si>
  <si>
    <r>
      <rPr>
        <sz val="10.5"/>
        <rFont val="Times New Roman"/>
      </rPr>
      <t>Balance</t>
    </r>
  </si>
  <si>
    <r>
      <rPr>
        <sz val="10.5"/>
        <rFont val="Times New Roman"/>
      </rPr>
      <t xml:space="preserve">Remaining </t>
    </r>
    <r>
      <rPr>
        <sz val="10.5"/>
        <rFont val="Times New Roman"/>
      </rPr>
      <t>Period</t>
    </r>
  </si>
  <si>
    <r>
      <rPr>
        <sz val="10.5"/>
        <rFont val="Times New Roman"/>
      </rPr>
      <t>Amortization Payment</t>
    </r>
  </si>
  <si>
    <r>
      <rPr>
        <sz val="10.5"/>
        <rFont val="Times New Roman"/>
      </rPr>
      <t>Fire</t>
    </r>
  </si>
  <si>
    <r>
      <rPr>
        <sz val="10.5"/>
        <rFont val="Times New Roman"/>
      </rPr>
      <t>Police</t>
    </r>
  </si>
  <si>
    <r>
      <rPr>
        <sz val="10.5"/>
        <rFont val="Times New Roman"/>
      </rPr>
      <t>Total</t>
    </r>
  </si>
  <si>
    <r>
      <rPr>
        <sz val="10.5"/>
        <rFont val="Times New Roman"/>
      </rPr>
      <t>Experience Loss</t>
    </r>
  </si>
  <si>
    <r>
      <rPr>
        <sz val="10.5"/>
        <rFont val="Times New Roman"/>
      </rPr>
      <t>$  2,922</t>
    </r>
  </si>
  <si>
    <r>
      <rPr>
        <sz val="10.5"/>
        <rFont val="Times New Roman"/>
      </rPr>
      <t>$  3,827</t>
    </r>
  </si>
  <si>
    <r>
      <rPr>
        <sz val="10.5"/>
        <rFont val="Times New Roman"/>
      </rPr>
      <t>$  6,749</t>
    </r>
  </si>
  <si>
    <r>
      <rPr>
        <sz val="10.5"/>
        <rFont val="Times New Roman"/>
      </rPr>
      <t>Ben improvement</t>
    </r>
  </si>
  <si>
    <r>
      <rPr>
        <sz val="10.5"/>
        <rFont val="Times New Roman"/>
      </rPr>
      <t>Ben Improvement</t>
    </r>
  </si>
  <si>
    <r>
      <rPr>
        <sz val="10.5"/>
        <rFont val="Times New Roman"/>
      </rPr>
      <t>Experience Gain</t>
    </r>
  </si>
  <si>
    <r>
      <rPr>
        <sz val="10.5"/>
        <rFont val="Times New Roman"/>
      </rPr>
      <t>Assumption Change</t>
    </r>
  </si>
  <si>
    <r>
      <rPr>
        <sz val="10.5"/>
        <rFont val="Times New Roman"/>
      </rPr>
      <t>SRBR Elimination</t>
    </r>
  </si>
  <si>
    <r>
      <rPr>
        <sz val="10.5"/>
        <rFont val="Times New Roman"/>
      </rPr>
      <t>Measure F (Rehires)</t>
    </r>
  </si>
  <si>
    <r>
      <rPr>
        <sz val="10.5"/>
        <rFont val="Times New Roman"/>
      </rPr>
      <t>Measure F (Classic/Fed)</t>
    </r>
  </si>
  <si>
    <r>
      <rPr>
        <sz val="10.5"/>
        <rFont val="Times New Roman"/>
      </rPr>
      <t>2020 UAL Payment</t>
    </r>
  </si>
  <si>
    <r>
      <rPr>
        <sz val="10.5"/>
        <rFont val="Times New Roman"/>
      </rPr>
      <t>Total City</t>
    </r>
  </si>
  <si>
    <r>
      <rPr>
        <sz val="10.5"/>
        <rFont val="Times New Roman"/>
      </rPr>
      <t>$  59,247</t>
    </r>
  </si>
  <si>
    <r>
      <rPr>
        <sz val="10.5"/>
        <rFont val="Times New Roman"/>
      </rPr>
      <t>Retirement</t>
    </r>
  </si>
  <si>
    <r>
      <rPr>
        <sz val="10.5"/>
        <rFont val="Times New Roman"/>
      </rPr>
      <t>COLA</t>
    </r>
  </si>
  <si>
    <t>pf.t1</t>
  </si>
  <si>
    <r>
      <rPr>
        <sz val="9"/>
        <rFont val="Times New Roman"/>
      </rPr>
      <t>Source</t>
    </r>
  </si>
  <si>
    <r>
      <rPr>
        <b/>
        <sz val="9"/>
        <rFont val="Times New Roman"/>
      </rPr>
      <t>Date</t>
    </r>
  </si>
  <si>
    <r>
      <rPr>
        <b/>
        <sz val="9"/>
        <rFont val="Times New Roman"/>
      </rPr>
      <t>Outstanding Balance</t>
    </r>
  </si>
  <si>
    <r>
      <rPr>
        <b/>
        <sz val="9"/>
        <rFont val="Times New Roman"/>
      </rPr>
      <t xml:space="preserve">Remaining </t>
    </r>
    <r>
      <rPr>
        <b/>
        <sz val="9"/>
        <rFont val="Times New Roman"/>
      </rPr>
      <t>Period</t>
    </r>
  </si>
  <si>
    <r>
      <rPr>
        <b/>
        <sz val="9"/>
        <rFont val="Times New Roman"/>
      </rPr>
      <t>Amortization Payment</t>
    </r>
  </si>
  <si>
    <r>
      <rPr>
        <b/>
        <sz val="9"/>
        <rFont val="Times New Roman"/>
      </rPr>
      <t>Fire</t>
    </r>
  </si>
  <si>
    <r>
      <rPr>
        <b/>
        <sz val="9"/>
        <rFont val="Times New Roman"/>
      </rPr>
      <t>Police</t>
    </r>
  </si>
  <si>
    <r>
      <rPr>
        <b/>
        <sz val="9"/>
        <rFont val="Times New Roman"/>
      </rPr>
      <t>Members and City</t>
    </r>
  </si>
  <si>
    <r>
      <rPr>
        <sz val="9"/>
        <rFont val="Times New Roman"/>
      </rPr>
      <t>Experience Gain</t>
    </r>
  </si>
  <si>
    <r>
      <rPr>
        <sz val="9"/>
        <rFont val="Times New Roman"/>
      </rPr>
      <t>Assumption Change</t>
    </r>
  </si>
  <si>
    <r>
      <rPr>
        <sz val="9"/>
        <rFont val="Times New Roman"/>
      </rPr>
      <t>Measure F (Rehires)</t>
    </r>
  </si>
  <si>
    <r>
      <rPr>
        <sz val="9"/>
        <rFont val="Times New Roman"/>
      </rPr>
      <t>Experience Loss</t>
    </r>
  </si>
  <si>
    <r>
      <rPr>
        <sz val="9"/>
        <rFont val="Times New Roman"/>
      </rPr>
      <t>Assumption/Method Change</t>
    </r>
  </si>
  <si>
    <r>
      <rPr>
        <b/>
        <sz val="9"/>
        <rFont val="Times New Roman"/>
      </rPr>
      <t>Total Tier 2</t>
    </r>
  </si>
  <si>
    <r>
      <rPr>
        <b/>
        <sz val="9"/>
        <rFont val="Times New Roman"/>
      </rPr>
      <t>$  (6)</t>
    </r>
  </si>
  <si>
    <r>
      <rPr>
        <b/>
        <sz val="9"/>
        <rFont val="Times New Roman"/>
      </rPr>
      <t>$  33</t>
    </r>
  </si>
  <si>
    <r>
      <rPr>
        <sz val="9"/>
        <rFont val="Times New Roman"/>
      </rPr>
      <t>Retirement</t>
    </r>
  </si>
  <si>
    <r>
      <rPr>
        <sz val="9"/>
        <rFont val="Times New Roman"/>
      </rPr>
      <t>COLA</t>
    </r>
  </si>
  <si>
    <t>Annual increase of payments: 2.5%</t>
  </si>
  <si>
    <t>total</t>
  </si>
  <si>
    <t>fire</t>
  </si>
  <si>
    <t>police</t>
  </si>
  <si>
    <t>pf.t1.fire</t>
  </si>
  <si>
    <t>pf.t1.police</t>
  </si>
  <si>
    <t>pf.t2.police</t>
  </si>
  <si>
    <t>pf.t2.fire</t>
  </si>
  <si>
    <t>C7:J93</t>
  </si>
  <si>
    <t>yos</t>
  </si>
  <si>
    <t>1-19</t>
  </si>
  <si>
    <t>21+</t>
  </si>
  <si>
    <t>Service Ret</t>
  </si>
  <si>
    <t>Disb Ret</t>
  </si>
  <si>
    <t>'1-19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</si>
</sst>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&quot;$&quot;#,##0;&quot;$&quot;\-#,##0"/>
    <numFmt numFmtId="166" formatCode="0.0"/>
    <numFmt numFmtId="167" formatCode="0_);\(0\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Times New Roman"/>
      <family val="1"/>
    </font>
    <font>
      <b/>
      <sz val="9"/>
      <name val="Liberation Sans Narrow"/>
      <family val="2"/>
    </font>
    <font>
      <b/>
      <sz val="9"/>
      <color rgb="FFFFFFFF"/>
      <name val="Liberation Sans Narrow"/>
      <family val="2"/>
    </font>
    <font>
      <sz val="9"/>
      <name val="Liberation Sans Narrow"/>
      <family val="2"/>
    </font>
    <font>
      <sz val="9"/>
      <color rgb="FF000000"/>
      <name val="Liberation Sans Narrow"/>
      <family val="2"/>
    </font>
    <font>
      <b/>
      <sz val="9"/>
      <color theme="5" tint="-0.249977111117893"/>
      <name val="Liberation Sans Narrow"/>
      <family val="2"/>
    </font>
    <font>
      <sz val="9"/>
      <name val="Liberation Sans Narrow"/>
    </font>
    <font>
      <sz val="9"/>
      <color theme="1"/>
      <name val="Liberation Sans Narrow"/>
    </font>
    <font>
      <sz val="11"/>
      <name val="Calibri"/>
      <family val="2"/>
      <scheme val="minor"/>
    </font>
    <font>
      <sz val="10.5"/>
      <name val="Times New Roman"/>
    </font>
    <font>
      <sz val="8"/>
      <name val="Calibri"/>
      <family val="2"/>
      <scheme val="minor"/>
    </font>
    <font>
      <sz val="9"/>
      <name val="Times New Roman"/>
    </font>
    <font>
      <b/>
      <sz val="9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8">
    <xf numFmtId="0" fontId="0" fillId="0" borderId="0" xfId="0"/>
    <xf numFmtId="1" fontId="0" fillId="0" borderId="0" xfId="0" applyNumberFormat="1"/>
    <xf numFmtId="0" fontId="3" fillId="0" borderId="0" xfId="2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4" fillId="0" borderId="0" xfId="0" applyNumberFormat="1" applyFont="1" applyAlignment="1">
      <alignment horizontal="right" vertical="center" wrapText="1"/>
    </xf>
    <xf numFmtId="164" fontId="0" fillId="0" borderId="0" xfId="1" applyNumberFormat="1" applyFont="1" applyAlignment="1">
      <alignment horizontal="right" vertical="center"/>
    </xf>
    <xf numFmtId="164" fontId="0" fillId="0" borderId="0" xfId="1" applyNumberFormat="1" applyFont="1" applyAlignment="1">
      <alignment horizontal="right"/>
    </xf>
    <xf numFmtId="0" fontId="0" fillId="0" borderId="0" xfId="0" applyAlignment="1">
      <alignment horizontal="left" vertical="top" wrapText="1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right" vertical="top" wrapText="1"/>
    </xf>
    <xf numFmtId="0" fontId="5" fillId="0" borderId="0" xfId="0" applyFont="1" applyFill="1" applyBorder="1" applyAlignment="1">
      <alignment horizontal="left" vertical="center" wrapText="1" indent="2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left" wrapText="1"/>
    </xf>
    <xf numFmtId="164" fontId="9" fillId="0" borderId="0" xfId="1" applyNumberFormat="1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wrapText="1"/>
    </xf>
    <xf numFmtId="1" fontId="11" fillId="0" borderId="0" xfId="1" applyNumberFormat="1" applyFont="1" applyFill="1" applyBorder="1" applyAlignment="1">
      <alignment horizontal="right" wrapText="1"/>
    </xf>
    <xf numFmtId="1" fontId="11" fillId="0" borderId="0" xfId="1" applyNumberFormat="1" applyFont="1" applyFill="1" applyBorder="1" applyAlignment="1">
      <alignment horizontal="right" vertical="top" shrinkToFit="1"/>
    </xf>
    <xf numFmtId="164" fontId="12" fillId="0" borderId="0" xfId="1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1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right" vertical="center" wrapText="1"/>
    </xf>
    <xf numFmtId="166" fontId="13" fillId="0" borderId="2" xfId="0" applyNumberFormat="1" applyFont="1" applyBorder="1" applyAlignment="1">
      <alignment horizontal="right" vertical="center" wrapText="1" indent="3"/>
    </xf>
    <xf numFmtId="0" fontId="13" fillId="0" borderId="2" xfId="0" applyFont="1" applyBorder="1" applyAlignment="1">
      <alignment horizontal="right" vertical="center" wrapText="1"/>
    </xf>
    <xf numFmtId="3" fontId="13" fillId="0" borderId="0" xfId="0" applyNumberFormat="1" applyFont="1" applyAlignment="1">
      <alignment horizontal="right" vertical="center" wrapText="1" indent="1"/>
    </xf>
    <xf numFmtId="166" fontId="13" fillId="0" borderId="0" xfId="0" applyNumberFormat="1" applyFont="1" applyAlignment="1">
      <alignment horizontal="right" vertical="center" wrapText="1" indent="3"/>
    </xf>
    <xf numFmtId="1" fontId="13" fillId="0" borderId="0" xfId="0" applyNumberFormat="1" applyFont="1" applyAlignment="1">
      <alignment horizontal="right" vertical="center" wrapText="1"/>
    </xf>
    <xf numFmtId="3" fontId="13" fillId="0" borderId="0" xfId="0" applyNumberFormat="1" applyFont="1" applyAlignment="1">
      <alignment horizontal="right" vertical="center" wrapText="1"/>
    </xf>
    <xf numFmtId="37" fontId="13" fillId="0" borderId="0" xfId="0" applyNumberFormat="1" applyFont="1" applyAlignment="1">
      <alignment horizontal="right" vertical="center" wrapText="1"/>
    </xf>
    <xf numFmtId="167" fontId="13" fillId="0" borderId="0" xfId="0" applyNumberFormat="1" applyFont="1" applyAlignment="1">
      <alignment horizontal="right" vertical="center" wrapText="1"/>
    </xf>
    <xf numFmtId="1" fontId="13" fillId="0" borderId="0" xfId="0" applyNumberFormat="1" applyFont="1" applyAlignment="1">
      <alignment horizontal="right" vertical="center" wrapText="1" indent="1"/>
    </xf>
    <xf numFmtId="0" fontId="13" fillId="0" borderId="1" xfId="0" applyFont="1" applyBorder="1" applyAlignment="1">
      <alignment horizontal="left" vertical="center" wrapText="1"/>
    </xf>
    <xf numFmtId="3" fontId="13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horizontal="left" vertical="top" wrapText="1"/>
    </xf>
    <xf numFmtId="0" fontId="13" fillId="0" borderId="2" xfId="0" applyFont="1" applyBorder="1" applyAlignment="1">
      <alignment horizontal="left" vertical="center" wrapText="1"/>
    </xf>
    <xf numFmtId="165" fontId="13" fillId="0" borderId="2" xfId="0" applyNumberFormat="1" applyFont="1" applyBorder="1" applyAlignment="1">
      <alignment horizontal="right" vertical="center" wrapText="1"/>
    </xf>
    <xf numFmtId="0" fontId="13" fillId="0" borderId="0" xfId="0" applyFont="1" applyAlignment="1">
      <alignment horizontal="left" vertical="center" wrapText="1" indent="1"/>
    </xf>
    <xf numFmtId="6" fontId="13" fillId="0" borderId="0" xfId="0" applyNumberFormat="1" applyFont="1" applyAlignment="1">
      <alignment horizontal="right" vertical="center" wrapText="1"/>
    </xf>
    <xf numFmtId="0" fontId="13" fillId="0" borderId="0" xfId="0" applyFont="1" applyAlignment="1">
      <alignment horizont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15" fillId="0" borderId="0" xfId="0" applyFont="1" applyAlignment="1">
      <alignment horizontal="left" vertical="center" wrapText="1" indent="2"/>
    </xf>
    <xf numFmtId="14" fontId="15" fillId="0" borderId="0" xfId="0" applyNumberFormat="1" applyFont="1" applyAlignment="1">
      <alignment horizontal="center" vertical="center" wrapText="1"/>
    </xf>
    <xf numFmtId="166" fontId="15" fillId="0" borderId="0" xfId="0" applyNumberFormat="1" applyFont="1" applyAlignment="1">
      <alignment horizontal="right" vertical="center" wrapText="1"/>
    </xf>
    <xf numFmtId="1" fontId="15" fillId="0" borderId="0" xfId="0" applyNumberFormat="1" applyFont="1" applyAlignment="1">
      <alignment horizontal="right" vertical="center" wrapText="1"/>
    </xf>
    <xf numFmtId="167" fontId="15" fillId="0" borderId="0" xfId="0" applyNumberFormat="1" applyFont="1" applyAlignment="1">
      <alignment horizontal="right" vertical="center" wrapText="1"/>
    </xf>
    <xf numFmtId="167" fontId="15" fillId="0" borderId="0" xfId="0" applyNumberFormat="1" applyFont="1" applyAlignment="1">
      <alignment horizontal="right" vertical="center" wrapText="1" indent="1"/>
    </xf>
    <xf numFmtId="1" fontId="15" fillId="0" borderId="0" xfId="0" applyNumberFormat="1" applyFont="1" applyAlignment="1">
      <alignment horizontal="right" vertical="center" wrapText="1" indent="1"/>
    </xf>
    <xf numFmtId="37" fontId="15" fillId="0" borderId="0" xfId="0" applyNumberFormat="1" applyFont="1" applyAlignment="1">
      <alignment horizontal="right" vertical="center" wrapText="1"/>
    </xf>
    <xf numFmtId="1" fontId="16" fillId="0" borderId="0" xfId="0" applyNumberFormat="1" applyFont="1" applyAlignment="1">
      <alignment horizontal="right" vertical="center" wrapText="1"/>
    </xf>
    <xf numFmtId="0" fontId="15" fillId="0" borderId="1" xfId="0" applyFont="1" applyBorder="1" applyAlignment="1">
      <alignment horizontal="left" vertical="center" wrapText="1" indent="2"/>
    </xf>
    <xf numFmtId="167" fontId="15" fillId="0" borderId="1" xfId="0" applyNumberFormat="1" applyFont="1" applyBorder="1" applyAlignment="1">
      <alignment horizontal="right" vertical="center" wrapText="1"/>
    </xf>
    <xf numFmtId="167" fontId="15" fillId="0" borderId="1" xfId="0" applyNumberFormat="1" applyFont="1" applyBorder="1" applyAlignment="1">
      <alignment horizontal="right" vertical="center" wrapText="1" indent="1"/>
    </xf>
    <xf numFmtId="0" fontId="16" fillId="0" borderId="2" xfId="0" applyFont="1" applyBorder="1" applyAlignment="1">
      <alignment horizontal="left" vertical="center" wrapText="1" indent="1"/>
    </xf>
    <xf numFmtId="0" fontId="16" fillId="0" borderId="2" xfId="0" applyFont="1" applyBorder="1" applyAlignment="1">
      <alignment horizontal="right" vertical="center" wrapText="1"/>
    </xf>
    <xf numFmtId="0" fontId="16" fillId="0" borderId="2" xfId="0" applyFont="1" applyBorder="1" applyAlignment="1">
      <alignment horizontal="right" vertical="center" wrapText="1" indent="1"/>
    </xf>
    <xf numFmtId="6" fontId="15" fillId="0" borderId="0" xfId="0" applyNumberFormat="1" applyFont="1" applyAlignment="1">
      <alignment horizontal="right" vertical="center" wrapText="1" indent="1"/>
    </xf>
    <xf numFmtId="6" fontId="15" fillId="0" borderId="0" xfId="0" applyNumberFormat="1" applyFont="1" applyAlignment="1">
      <alignment horizontal="right" vertical="center" wrapText="1"/>
    </xf>
    <xf numFmtId="2" fontId="15" fillId="0" borderId="0" xfId="0" applyNumberFormat="1" applyFont="1" applyAlignment="1">
      <alignment horizontal="right" vertical="center" wrapText="1"/>
    </xf>
    <xf numFmtId="2" fontId="15" fillId="0" borderId="0" xfId="0" applyNumberFormat="1" applyFont="1" applyAlignment="1">
      <alignment horizontal="right" vertical="center" wrapText="1" indent="1"/>
    </xf>
    <xf numFmtId="2" fontId="15" fillId="0" borderId="1" xfId="0" applyNumberFormat="1" applyFont="1" applyBorder="1" applyAlignment="1">
      <alignment horizontal="right" vertical="center" wrapText="1"/>
    </xf>
    <xf numFmtId="14" fontId="10" fillId="0" borderId="0" xfId="0" applyNumberFormat="1" applyFont="1" applyFill="1" applyBorder="1" applyAlignment="1">
      <alignment horizontal="right" wrapText="1"/>
    </xf>
    <xf numFmtId="166" fontId="11" fillId="0" borderId="0" xfId="0" applyNumberFormat="1" applyFont="1" applyFill="1" applyBorder="1" applyAlignment="1">
      <alignment horizontal="center" wrapText="1"/>
    </xf>
    <xf numFmtId="14" fontId="8" fillId="0" borderId="0" xfId="0" applyNumberFormat="1" applyFont="1" applyFill="1" applyBorder="1" applyAlignment="1">
      <alignment horizontal="right" vertical="top" shrinkToFit="1"/>
    </xf>
    <xf numFmtId="14" fontId="0" fillId="0" borderId="0" xfId="0" applyNumberFormat="1"/>
    <xf numFmtId="166" fontId="0" fillId="0" borderId="0" xfId="0" applyNumberFormat="1"/>
    <xf numFmtId="1" fontId="0" fillId="0" borderId="0" xfId="1" applyNumberFormat="1" applyFont="1" applyAlignment="1">
      <alignment horizontal="right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right" vertical="center" wrapText="1"/>
    </xf>
    <xf numFmtId="6" fontId="16" fillId="0" borderId="2" xfId="0" applyNumberFormat="1" applyFont="1" applyBorder="1" applyAlignment="1">
      <alignment horizontal="right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left" wrapText="1" indent="4"/>
    </xf>
    <xf numFmtId="0" fontId="13" fillId="0" borderId="0" xfId="0" applyFont="1" applyAlignment="1">
      <alignment horizontal="center" wrapText="1"/>
    </xf>
    <xf numFmtId="0" fontId="13" fillId="0" borderId="1" xfId="0" applyFont="1" applyBorder="1" applyAlignment="1">
      <alignment horizontal="left" vertical="top" wrapText="1" indent="2"/>
    </xf>
    <xf numFmtId="0" fontId="15" fillId="0" borderId="0" xfId="0" applyFont="1" applyAlignment="1">
      <alignment horizontal="left" wrapText="1" indent="2"/>
    </xf>
    <xf numFmtId="0" fontId="16" fillId="0" borderId="0" xfId="0" applyFont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top" wrapText="1" indent="2"/>
    </xf>
    <xf numFmtId="16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0</xdr:row>
      <xdr:rowOff>152400</xdr:rowOff>
    </xdr:from>
    <xdr:to>
      <xdr:col>21</xdr:col>
      <xdr:colOff>333375</xdr:colOff>
      <xdr:row>5</xdr:row>
      <xdr:rowOff>159504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E47DD2-E0D9-4745-A37A-420C2D7E3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9725" y="152400"/>
          <a:ext cx="6943725" cy="959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381000</xdr:colOff>
      <xdr:row>0</xdr:row>
      <xdr:rowOff>0</xdr:rowOff>
    </xdr:from>
    <xdr:to>
      <xdr:col>25</xdr:col>
      <xdr:colOff>372410</xdr:colOff>
      <xdr:row>32</xdr:row>
      <xdr:rowOff>20208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F650FC-6967-46E7-9562-5CCF39DB3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6200" y="0"/>
          <a:ext cx="6697010" cy="8297433"/>
        </a:xfrm>
        <a:prstGeom prst="rect">
          <a:avLst/>
        </a:prstGeom>
      </xdr:spPr>
    </xdr:pic>
    <xdr:clientData/>
  </xdr:twoCellAnchor>
  <xdr:twoCellAnchor editAs="oneCell">
    <xdr:from>
      <xdr:col>24</xdr:col>
      <xdr:colOff>514350</xdr:colOff>
      <xdr:row>1</xdr:row>
      <xdr:rowOff>9525</xdr:rowOff>
    </xdr:from>
    <xdr:to>
      <xdr:col>35</xdr:col>
      <xdr:colOff>181864</xdr:colOff>
      <xdr:row>26</xdr:row>
      <xdr:rowOff>105736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11AA94-DBD2-4743-A82B-88523066C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25550" y="200025"/>
          <a:ext cx="6373114" cy="68875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</xdr:colOff>
      <xdr:row>23</xdr:row>
      <xdr:rowOff>47625</xdr:rowOff>
    </xdr:from>
    <xdr:to>
      <xdr:col>26</xdr:col>
      <xdr:colOff>29510</xdr:colOff>
      <xdr:row>65</xdr:row>
      <xdr:rowOff>172608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0391C4-D2BA-4FEC-8928-CFAD95A6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0" y="6286500"/>
          <a:ext cx="6697010" cy="8297433"/>
        </a:xfrm>
        <a:prstGeom prst="rect">
          <a:avLst/>
        </a:prstGeom>
      </xdr:spPr>
    </xdr:pic>
    <xdr:clientData/>
  </xdr:twoCellAnchor>
  <xdr:twoCellAnchor editAs="oneCell">
    <xdr:from>
      <xdr:col>12</xdr:col>
      <xdr:colOff>323850</xdr:colOff>
      <xdr:row>1</xdr:row>
      <xdr:rowOff>28575</xdr:rowOff>
    </xdr:from>
    <xdr:to>
      <xdr:col>22</xdr:col>
      <xdr:colOff>600964</xdr:colOff>
      <xdr:row>26</xdr:row>
      <xdr:rowOff>124786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FCC850-BCE3-43D7-9FEC-2FDF947DE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29450" y="219075"/>
          <a:ext cx="6373114" cy="68875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2</xdr:row>
      <xdr:rowOff>133350</xdr:rowOff>
    </xdr:from>
    <xdr:to>
      <xdr:col>24</xdr:col>
      <xdr:colOff>200994</xdr:colOff>
      <xdr:row>11</xdr:row>
      <xdr:rowOff>28800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CCBD4D-2D79-4097-AE51-A5B90BB1C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514350"/>
          <a:ext cx="6944694" cy="1609950"/>
        </a:xfrm>
        <a:prstGeom prst="rect">
          <a:avLst/>
        </a:prstGeom>
      </xdr:spPr>
    </xdr:pic>
    <xdr:clientData/>
  </xdr:twoCellAnchor>
  <xdr:twoCellAnchor editAs="oneCell">
    <xdr:from>
      <xdr:col>16</xdr:col>
      <xdr:colOff>304800</xdr:colOff>
      <xdr:row>4</xdr:row>
      <xdr:rowOff>19050</xdr:rowOff>
    </xdr:from>
    <xdr:to>
      <xdr:col>29</xdr:col>
      <xdr:colOff>29643</xdr:colOff>
      <xdr:row>24</xdr:row>
      <xdr:rowOff>124371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8902D1-BE01-4974-8763-2036433CA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58400" y="781050"/>
          <a:ext cx="7649643" cy="3915321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13</xdr:row>
      <xdr:rowOff>0</xdr:rowOff>
    </xdr:from>
    <xdr:to>
      <xdr:col>19</xdr:col>
      <xdr:colOff>391558</xdr:colOff>
      <xdr:row>41</xdr:row>
      <xdr:rowOff>67429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FE2751-78AF-4D48-AF88-8F7799185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2286000"/>
          <a:ext cx="7401958" cy="540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E154-32C8-48F8-AF28-84298376E385}">
  <dimension ref="A1:D10"/>
  <sheetViews>
    <sheetView workbookViewId="0">
      <selection activeCell="I34" sqref="I34"/>
    </sheetView>
  </sheetViews>
  <sheetFormatPr defaultRowHeight="15"/>
  <cols>
    <col min="4" max="4" width="23.42578125" customWidth="1"/>
  </cols>
  <sheetData>
    <row r="1" spans="1:4">
      <c r="A1" s="2" t="s">
        <v>2</v>
      </c>
    </row>
    <row r="2" spans="1:4">
      <c r="A2" t="s">
        <v>11</v>
      </c>
      <c r="B2" t="s">
        <v>16</v>
      </c>
    </row>
    <row r="3" spans="1:4">
      <c r="A3" t="s">
        <v>12</v>
      </c>
      <c r="B3" t="s">
        <v>22</v>
      </c>
    </row>
    <row r="4" spans="1:4">
      <c r="A4" t="s">
        <v>13</v>
      </c>
      <c r="B4">
        <v>2019630</v>
      </c>
    </row>
    <row r="6" spans="1:4">
      <c r="C6" t="s">
        <v>0</v>
      </c>
      <c r="D6" t="s">
        <v>1</v>
      </c>
    </row>
    <row r="7" spans="1:4">
      <c r="C7">
        <v>2020</v>
      </c>
      <c r="D7" s="1">
        <v>1</v>
      </c>
    </row>
    <row r="8" spans="1:4">
      <c r="C8">
        <v>2021</v>
      </c>
      <c r="D8" s="1">
        <v>1</v>
      </c>
    </row>
    <row r="9" spans="1:4">
      <c r="C9">
        <v>2022</v>
      </c>
      <c r="D9" s="1">
        <v>1</v>
      </c>
    </row>
    <row r="10" spans="1:4">
      <c r="C10">
        <v>2023</v>
      </c>
      <c r="D10" s="1">
        <v>1</v>
      </c>
    </row>
  </sheetData>
  <hyperlinks>
    <hyperlink ref="A1" location="TOC!A1" display="TOC" xr:uid="{B38CAC69-7A72-4CDB-9B8A-E7F392B7BC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FA73-2D4A-4AA3-8BAA-C57267D0CB48}">
  <dimension ref="A1:J93"/>
  <sheetViews>
    <sheetView workbookViewId="0">
      <selection activeCell="I12" sqref="I12"/>
    </sheetView>
  </sheetViews>
  <sheetFormatPr defaultRowHeight="15"/>
  <cols>
    <col min="1" max="1" width="13.7109375" customWidth="1"/>
    <col min="3" max="3" width="14" customWidth="1"/>
    <col min="4" max="4" width="18.5703125" customWidth="1"/>
    <col min="5" max="5" width="13.42578125" customWidth="1"/>
    <col min="6" max="6" width="15.140625" customWidth="1"/>
    <col min="7" max="7" width="13.28515625" style="8" customWidth="1"/>
    <col min="8" max="9" width="17.7109375" customWidth="1"/>
  </cols>
  <sheetData>
    <row r="1" spans="1:10">
      <c r="A1" s="2" t="s">
        <v>2</v>
      </c>
      <c r="C1" s="3"/>
      <c r="D1" s="1"/>
      <c r="E1" s="4"/>
      <c r="F1" s="5"/>
      <c r="G1" s="7"/>
    </row>
    <row r="2" spans="1:10">
      <c r="A2" t="s">
        <v>11</v>
      </c>
      <c r="B2" t="s">
        <v>75</v>
      </c>
      <c r="C2" s="3"/>
      <c r="D2" s="1"/>
      <c r="E2" s="4"/>
      <c r="F2" s="5"/>
      <c r="G2" s="7"/>
    </row>
    <row r="3" spans="1:10">
      <c r="A3" t="s">
        <v>12</v>
      </c>
      <c r="B3" t="s">
        <v>22</v>
      </c>
      <c r="C3" s="3"/>
      <c r="D3" s="1"/>
      <c r="E3" s="4"/>
      <c r="F3" s="6"/>
      <c r="G3" s="7"/>
    </row>
    <row r="4" spans="1:10">
      <c r="A4" t="s">
        <v>13</v>
      </c>
      <c r="B4">
        <v>20190630</v>
      </c>
      <c r="C4" s="3"/>
      <c r="D4" s="1"/>
      <c r="E4" s="4"/>
      <c r="F4" s="5"/>
      <c r="G4" s="7"/>
    </row>
    <row r="5" spans="1:10">
      <c r="C5" s="3"/>
      <c r="D5" s="1"/>
      <c r="E5" s="4"/>
      <c r="F5" s="5"/>
      <c r="G5" s="7"/>
    </row>
    <row r="6" spans="1:10" s="3" customFormat="1" ht="36">
      <c r="C6" s="10"/>
      <c r="D6" s="11" t="s">
        <v>7</v>
      </c>
      <c r="E6" s="12" t="s">
        <v>8</v>
      </c>
      <c r="F6" s="13" t="s">
        <v>9</v>
      </c>
      <c r="G6" s="14" t="s">
        <v>10</v>
      </c>
      <c r="H6" s="15"/>
      <c r="I6" s="15"/>
      <c r="J6" s="15"/>
    </row>
    <row r="7" spans="1:10" ht="13.5" customHeight="1">
      <c r="C7" s="16" t="s">
        <v>15</v>
      </c>
      <c r="D7" s="11" t="s">
        <v>3</v>
      </c>
      <c r="E7" s="11" t="s">
        <v>4</v>
      </c>
      <c r="F7" s="17" t="s">
        <v>6</v>
      </c>
      <c r="G7" s="18" t="s">
        <v>5</v>
      </c>
      <c r="H7" s="19" t="s">
        <v>17</v>
      </c>
      <c r="I7" s="19" t="s">
        <v>18</v>
      </c>
      <c r="J7" s="19" t="s">
        <v>19</v>
      </c>
    </row>
    <row r="8" spans="1:10" ht="13.5" customHeight="1">
      <c r="C8" s="16" t="s">
        <v>71</v>
      </c>
      <c r="D8" s="21"/>
      <c r="E8" s="69">
        <v>38533</v>
      </c>
      <c r="F8" s="70">
        <v>2</v>
      </c>
      <c r="G8" s="22">
        <v>5365.1539487331456</v>
      </c>
      <c r="H8" s="16" t="s">
        <v>20</v>
      </c>
      <c r="I8" s="24" t="s">
        <v>21</v>
      </c>
      <c r="J8" s="16" t="b">
        <v>0</v>
      </c>
    </row>
    <row r="9" spans="1:10" ht="13.5" customHeight="1">
      <c r="C9" s="16" t="s">
        <v>71</v>
      </c>
      <c r="D9" s="20"/>
      <c r="E9" s="71">
        <v>38533</v>
      </c>
      <c r="F9" s="70">
        <v>2</v>
      </c>
      <c r="G9" s="23">
        <v>0</v>
      </c>
      <c r="H9" s="16" t="s">
        <v>20</v>
      </c>
      <c r="I9" s="24" t="s">
        <v>21</v>
      </c>
      <c r="J9" s="16" t="b">
        <v>0</v>
      </c>
    </row>
    <row r="10" spans="1:10" ht="13.5" customHeight="1">
      <c r="C10" s="16" t="s">
        <v>71</v>
      </c>
      <c r="D10" s="20"/>
      <c r="E10" s="71">
        <v>39263</v>
      </c>
      <c r="F10" s="70">
        <v>4</v>
      </c>
      <c r="G10" s="23">
        <v>15928</v>
      </c>
      <c r="H10" s="16" t="s">
        <v>20</v>
      </c>
      <c r="I10" s="24" t="s">
        <v>21</v>
      </c>
      <c r="J10" s="16" t="b">
        <v>0</v>
      </c>
    </row>
    <row r="11" spans="1:10" ht="13.5" customHeight="1">
      <c r="C11" s="16" t="s">
        <v>71</v>
      </c>
      <c r="D11" s="20"/>
      <c r="E11" s="71">
        <v>39263</v>
      </c>
      <c r="F11" s="70">
        <v>7</v>
      </c>
      <c r="G11" s="23">
        <v>-28783.448046258982</v>
      </c>
      <c r="H11" s="16" t="s">
        <v>20</v>
      </c>
      <c r="I11" s="24" t="s">
        <v>21</v>
      </c>
      <c r="J11" s="16" t="b">
        <v>0</v>
      </c>
    </row>
    <row r="12" spans="1:10" ht="13.5" customHeight="1">
      <c r="C12" s="16" t="s">
        <v>71</v>
      </c>
      <c r="D12" s="20"/>
      <c r="E12" s="71">
        <v>39263</v>
      </c>
      <c r="F12" s="70">
        <v>8</v>
      </c>
      <c r="G12" s="23">
        <v>6692.5961132234897</v>
      </c>
      <c r="H12" s="16" t="s">
        <v>20</v>
      </c>
      <c r="I12" s="24" t="s">
        <v>21</v>
      </c>
      <c r="J12" s="16" t="b">
        <v>0</v>
      </c>
    </row>
    <row r="13" spans="1:10" ht="13.5" customHeight="1">
      <c r="C13" s="16" t="s">
        <v>71</v>
      </c>
      <c r="D13" s="20"/>
      <c r="E13" s="71">
        <v>39994</v>
      </c>
      <c r="F13" s="70">
        <v>7</v>
      </c>
      <c r="G13" s="23">
        <v>65852.428697250522</v>
      </c>
      <c r="H13" s="16" t="s">
        <v>20</v>
      </c>
      <c r="I13" s="24" t="s">
        <v>21</v>
      </c>
      <c r="J13" s="16" t="b">
        <v>0</v>
      </c>
    </row>
    <row r="14" spans="1:10">
      <c r="C14" s="16" t="s">
        <v>71</v>
      </c>
      <c r="E14" s="72">
        <v>39994</v>
      </c>
      <c r="F14" s="73">
        <v>10</v>
      </c>
      <c r="G14" s="74">
        <v>39308.420560747662</v>
      </c>
      <c r="H14" s="16" t="s">
        <v>20</v>
      </c>
      <c r="I14" s="24" t="s">
        <v>21</v>
      </c>
      <c r="J14" s="16" t="b">
        <v>0</v>
      </c>
    </row>
    <row r="15" spans="1:10">
      <c r="C15" s="16" t="s">
        <v>71</v>
      </c>
      <c r="E15" s="72">
        <v>40359</v>
      </c>
      <c r="F15" s="73">
        <v>7</v>
      </c>
      <c r="G15" s="74">
        <v>47368.673854016932</v>
      </c>
      <c r="H15" s="16" t="s">
        <v>20</v>
      </c>
      <c r="I15" s="24" t="s">
        <v>21</v>
      </c>
      <c r="J15" s="16" t="b">
        <v>0</v>
      </c>
    </row>
    <row r="16" spans="1:10">
      <c r="C16" s="16" t="s">
        <v>71</v>
      </c>
      <c r="E16" s="72">
        <v>40359</v>
      </c>
      <c r="F16" s="73">
        <v>11</v>
      </c>
      <c r="G16" s="74">
        <v>31019.164437078252</v>
      </c>
      <c r="H16" s="16" t="s">
        <v>20</v>
      </c>
      <c r="I16" s="24" t="s">
        <v>21</v>
      </c>
      <c r="J16" s="16" t="b">
        <v>0</v>
      </c>
    </row>
    <row r="17" spans="3:10">
      <c r="C17" s="16" t="s">
        <v>71</v>
      </c>
      <c r="E17" s="72">
        <v>40724</v>
      </c>
      <c r="F17" s="73">
        <v>7</v>
      </c>
      <c r="G17" s="74">
        <v>-80133.174591685805</v>
      </c>
      <c r="H17" s="16" t="s">
        <v>20</v>
      </c>
      <c r="I17" s="24" t="s">
        <v>21</v>
      </c>
      <c r="J17" s="16" t="b">
        <v>0</v>
      </c>
    </row>
    <row r="18" spans="3:10">
      <c r="C18" s="16" t="s">
        <v>71</v>
      </c>
      <c r="E18" s="72">
        <v>40724</v>
      </c>
      <c r="F18" s="73">
        <v>12</v>
      </c>
      <c r="G18" s="74">
        <v>21380.750137892996</v>
      </c>
      <c r="H18" s="16" t="s">
        <v>20</v>
      </c>
      <c r="I18" s="24" t="s">
        <v>21</v>
      </c>
      <c r="J18" s="16" t="b">
        <v>0</v>
      </c>
    </row>
    <row r="19" spans="3:10">
      <c r="C19" s="16" t="s">
        <v>71</v>
      </c>
      <c r="E19" s="72">
        <v>41090</v>
      </c>
      <c r="F19" s="73">
        <v>9</v>
      </c>
      <c r="G19" s="74">
        <v>45698.075914800655</v>
      </c>
      <c r="H19" s="16" t="s">
        <v>20</v>
      </c>
      <c r="I19" s="24" t="s">
        <v>21</v>
      </c>
      <c r="J19" s="16" t="b">
        <v>0</v>
      </c>
    </row>
    <row r="20" spans="3:10">
      <c r="C20" s="16" t="s">
        <v>71</v>
      </c>
      <c r="E20" s="72">
        <v>41090</v>
      </c>
      <c r="F20" s="73">
        <v>9</v>
      </c>
      <c r="G20" s="74">
        <v>-11148.187849944008</v>
      </c>
      <c r="H20" s="16" t="s">
        <v>20</v>
      </c>
      <c r="I20" s="24" t="s">
        <v>21</v>
      </c>
      <c r="J20" s="16" t="b">
        <v>0</v>
      </c>
    </row>
    <row r="21" spans="3:10">
      <c r="C21" s="16" t="s">
        <v>71</v>
      </c>
      <c r="E21" s="72">
        <v>41090</v>
      </c>
      <c r="F21" s="73">
        <v>13</v>
      </c>
      <c r="G21" s="74">
        <v>42556.252259332025</v>
      </c>
      <c r="H21" s="16" t="s">
        <v>20</v>
      </c>
      <c r="I21" s="24" t="s">
        <v>21</v>
      </c>
      <c r="J21" s="16" t="b">
        <v>0</v>
      </c>
    </row>
    <row r="22" spans="3:10">
      <c r="C22" s="16" t="s">
        <v>71</v>
      </c>
      <c r="E22" s="72">
        <v>41455</v>
      </c>
      <c r="F22" s="73">
        <v>10</v>
      </c>
      <c r="G22" s="74">
        <v>29451.170593670595</v>
      </c>
      <c r="H22" s="16" t="s">
        <v>20</v>
      </c>
      <c r="I22" s="24" t="s">
        <v>21</v>
      </c>
      <c r="J22" s="16" t="b">
        <v>0</v>
      </c>
    </row>
    <row r="23" spans="3:10">
      <c r="C23" s="16" t="s">
        <v>71</v>
      </c>
      <c r="E23" s="72">
        <v>41455</v>
      </c>
      <c r="F23" s="73">
        <v>14</v>
      </c>
      <c r="G23" s="74">
        <v>11411.131242740999</v>
      </c>
      <c r="H23" s="16" t="s">
        <v>20</v>
      </c>
      <c r="I23" s="24" t="s">
        <v>21</v>
      </c>
      <c r="J23" s="16" t="b">
        <v>0</v>
      </c>
    </row>
    <row r="24" spans="3:10">
      <c r="C24" s="16" t="s">
        <v>71</v>
      </c>
      <c r="E24" s="72">
        <v>41820</v>
      </c>
      <c r="F24" s="73">
        <v>12</v>
      </c>
      <c r="G24" s="74">
        <v>-24123.412579436208</v>
      </c>
      <c r="H24" s="16" t="s">
        <v>20</v>
      </c>
      <c r="I24" s="24" t="s">
        <v>21</v>
      </c>
      <c r="J24" s="16" t="b">
        <v>0</v>
      </c>
    </row>
    <row r="25" spans="3:10">
      <c r="C25" s="16" t="s">
        <v>71</v>
      </c>
      <c r="E25" s="72">
        <v>41820</v>
      </c>
      <c r="F25" s="73">
        <v>15</v>
      </c>
      <c r="G25" s="74">
        <v>22988.900889967637</v>
      </c>
      <c r="H25" s="16" t="s">
        <v>20</v>
      </c>
      <c r="I25" s="24" t="s">
        <v>21</v>
      </c>
      <c r="J25" s="16" t="b">
        <v>0</v>
      </c>
    </row>
    <row r="26" spans="3:10">
      <c r="C26" s="16" t="s">
        <v>71</v>
      </c>
      <c r="E26" s="72">
        <v>42185</v>
      </c>
      <c r="F26" s="73">
        <v>12</v>
      </c>
      <c r="G26" s="74">
        <v>-3992.881022615536</v>
      </c>
      <c r="H26" s="16" t="s">
        <v>20</v>
      </c>
      <c r="I26" s="24" t="s">
        <v>21</v>
      </c>
      <c r="J26" s="16" t="b">
        <v>0</v>
      </c>
    </row>
    <row r="27" spans="3:10">
      <c r="C27" s="16" t="s">
        <v>71</v>
      </c>
      <c r="E27" s="72">
        <v>42185</v>
      </c>
      <c r="F27" s="73">
        <v>16</v>
      </c>
      <c r="G27" s="74">
        <v>37695.495737535522</v>
      </c>
      <c r="H27" s="16" t="s">
        <v>20</v>
      </c>
      <c r="I27" s="24" t="s">
        <v>21</v>
      </c>
      <c r="J27" s="16" t="b">
        <v>0</v>
      </c>
    </row>
    <row r="28" spans="3:10">
      <c r="C28" s="16" t="s">
        <v>71</v>
      </c>
      <c r="E28" s="72">
        <v>42551</v>
      </c>
      <c r="F28" s="73">
        <v>12</v>
      </c>
      <c r="G28" s="74">
        <v>64561.454423674113</v>
      </c>
      <c r="H28" s="16" t="s">
        <v>20</v>
      </c>
      <c r="I28" s="24" t="s">
        <v>21</v>
      </c>
      <c r="J28" s="16" t="b">
        <v>0</v>
      </c>
    </row>
    <row r="29" spans="3:10">
      <c r="C29" s="16" t="s">
        <v>71</v>
      </c>
      <c r="E29" s="72">
        <v>42551</v>
      </c>
      <c r="F29" s="73">
        <v>17</v>
      </c>
      <c r="G29" s="74">
        <v>30782.682681195311</v>
      </c>
      <c r="H29" s="16" t="s">
        <v>20</v>
      </c>
      <c r="I29" s="24" t="s">
        <v>21</v>
      </c>
      <c r="J29" s="16" t="b">
        <v>0</v>
      </c>
    </row>
    <row r="30" spans="3:10">
      <c r="C30" s="16" t="s">
        <v>71</v>
      </c>
      <c r="E30" s="72">
        <v>42551</v>
      </c>
      <c r="F30" s="73">
        <v>13</v>
      </c>
      <c r="G30" s="74">
        <v>395.83388704318935</v>
      </c>
      <c r="H30" s="16" t="s">
        <v>20</v>
      </c>
      <c r="I30" s="24" t="s">
        <v>21</v>
      </c>
      <c r="J30" s="16" t="b">
        <v>0</v>
      </c>
    </row>
    <row r="31" spans="3:10">
      <c r="C31" s="16" t="s">
        <v>71</v>
      </c>
      <c r="E31" s="72">
        <v>42916</v>
      </c>
      <c r="F31" s="73">
        <v>13</v>
      </c>
      <c r="G31" s="74">
        <v>44401.435605347389</v>
      </c>
      <c r="H31" s="16" t="s">
        <v>20</v>
      </c>
      <c r="I31" s="24" t="s">
        <v>21</v>
      </c>
      <c r="J31" s="16" t="b">
        <v>0</v>
      </c>
    </row>
    <row r="32" spans="3:10">
      <c r="C32" s="16" t="s">
        <v>71</v>
      </c>
      <c r="E32" s="72">
        <v>42916</v>
      </c>
      <c r="F32" s="73">
        <v>18</v>
      </c>
      <c r="G32" s="74">
        <v>-56178.162355375789</v>
      </c>
      <c r="H32" s="16" t="s">
        <v>20</v>
      </c>
      <c r="I32" s="24" t="s">
        <v>21</v>
      </c>
      <c r="J32" s="16" t="b">
        <v>0</v>
      </c>
    </row>
    <row r="33" spans="3:10">
      <c r="C33" s="16" t="s">
        <v>71</v>
      </c>
      <c r="E33" s="72">
        <v>43281</v>
      </c>
      <c r="F33" s="73">
        <v>14</v>
      </c>
      <c r="G33" s="74">
        <v>10.333333333333334</v>
      </c>
      <c r="H33" s="16" t="s">
        <v>20</v>
      </c>
      <c r="I33" s="24" t="s">
        <v>21</v>
      </c>
      <c r="J33" s="16" t="b">
        <v>0</v>
      </c>
    </row>
    <row r="34" spans="3:10">
      <c r="C34" s="16" t="s">
        <v>71</v>
      </c>
      <c r="E34" s="72">
        <v>43281</v>
      </c>
      <c r="F34" s="73">
        <v>14</v>
      </c>
      <c r="G34" s="74">
        <v>17678.091</v>
      </c>
      <c r="H34" s="16" t="s">
        <v>20</v>
      </c>
      <c r="I34" s="24" t="s">
        <v>21</v>
      </c>
      <c r="J34" s="16" t="b">
        <v>0</v>
      </c>
    </row>
    <row r="35" spans="3:10">
      <c r="C35" s="16" t="s">
        <v>71</v>
      </c>
      <c r="E35" s="72">
        <v>43281</v>
      </c>
      <c r="F35" s="73">
        <v>19</v>
      </c>
      <c r="G35" s="74">
        <v>32701.368632707774</v>
      </c>
      <c r="H35" s="16" t="s">
        <v>20</v>
      </c>
      <c r="I35" s="24" t="s">
        <v>21</v>
      </c>
      <c r="J35" s="16" t="b">
        <v>0</v>
      </c>
    </row>
    <row r="36" spans="3:10">
      <c r="C36" s="16" t="s">
        <v>71</v>
      </c>
      <c r="E36" s="72">
        <v>43646</v>
      </c>
      <c r="F36" s="73">
        <v>15</v>
      </c>
      <c r="G36" s="74">
        <v>62219.612597130901</v>
      </c>
      <c r="H36" s="16" t="s">
        <v>20</v>
      </c>
      <c r="I36" s="24" t="s">
        <v>21</v>
      </c>
      <c r="J36" s="16" t="b">
        <v>0</v>
      </c>
    </row>
    <row r="37" spans="3:10">
      <c r="C37" s="16" t="s">
        <v>71</v>
      </c>
      <c r="E37" s="72">
        <v>43646</v>
      </c>
      <c r="F37" s="73">
        <v>20</v>
      </c>
      <c r="G37" s="74">
        <v>35104.149822408785</v>
      </c>
      <c r="H37" s="16" t="s">
        <v>20</v>
      </c>
      <c r="I37" s="24" t="s">
        <v>21</v>
      </c>
      <c r="J37" s="16" t="b">
        <v>0</v>
      </c>
    </row>
    <row r="38" spans="3:10">
      <c r="C38" s="16" t="s">
        <v>72</v>
      </c>
      <c r="E38" s="72">
        <v>38533</v>
      </c>
      <c r="F38" s="73">
        <v>2</v>
      </c>
      <c r="G38" s="74">
        <v>7026.8460512668544</v>
      </c>
      <c r="H38" s="16" t="s">
        <v>20</v>
      </c>
      <c r="I38" s="24" t="s">
        <v>21</v>
      </c>
      <c r="J38" s="16" t="b">
        <v>0</v>
      </c>
    </row>
    <row r="39" spans="3:10">
      <c r="C39" s="16" t="s">
        <v>72</v>
      </c>
      <c r="E39" s="72">
        <v>38533</v>
      </c>
      <c r="F39" s="73">
        <v>2</v>
      </c>
      <c r="G39" s="74">
        <v>10151</v>
      </c>
      <c r="H39" s="16" t="s">
        <v>20</v>
      </c>
      <c r="I39" s="24" t="s">
        <v>21</v>
      </c>
      <c r="J39" s="16" t="b">
        <v>0</v>
      </c>
    </row>
    <row r="40" spans="3:10">
      <c r="C40" s="16" t="s">
        <v>72</v>
      </c>
      <c r="E40" s="72">
        <v>39263</v>
      </c>
      <c r="F40" s="73">
        <v>4</v>
      </c>
      <c r="G40" s="74">
        <v>0</v>
      </c>
      <c r="H40" s="16" t="s">
        <v>20</v>
      </c>
      <c r="I40" s="24" t="s">
        <v>21</v>
      </c>
      <c r="J40" s="16" t="b">
        <v>0</v>
      </c>
    </row>
    <row r="41" spans="3:10">
      <c r="C41" s="16" t="s">
        <v>72</v>
      </c>
      <c r="E41" s="72">
        <v>39263</v>
      </c>
      <c r="F41" s="73">
        <v>7</v>
      </c>
      <c r="G41" s="74">
        <v>-37694.551953741022</v>
      </c>
      <c r="H41" s="16" t="s">
        <v>20</v>
      </c>
      <c r="I41" s="24" t="s">
        <v>21</v>
      </c>
      <c r="J41" s="16" t="b">
        <v>0</v>
      </c>
    </row>
    <row r="42" spans="3:10">
      <c r="C42" s="16" t="s">
        <v>72</v>
      </c>
      <c r="E42" s="72">
        <v>39263</v>
      </c>
      <c r="F42" s="73">
        <v>8</v>
      </c>
      <c r="G42" s="74">
        <v>8762.4038867765103</v>
      </c>
      <c r="H42" s="16" t="s">
        <v>20</v>
      </c>
      <c r="I42" s="24" t="s">
        <v>21</v>
      </c>
      <c r="J42" s="16" t="b">
        <v>0</v>
      </c>
    </row>
    <row r="43" spans="3:10">
      <c r="C43" s="16" t="s">
        <v>72</v>
      </c>
      <c r="E43" s="72">
        <v>39994</v>
      </c>
      <c r="F43" s="73">
        <v>7</v>
      </c>
      <c r="G43" s="74">
        <v>86230.747262005054</v>
      </c>
      <c r="H43" s="16" t="s">
        <v>20</v>
      </c>
      <c r="I43" s="24" t="s">
        <v>21</v>
      </c>
      <c r="J43" s="16" t="b">
        <v>0</v>
      </c>
    </row>
    <row r="44" spans="3:10">
      <c r="C44" s="16" t="s">
        <v>72</v>
      </c>
      <c r="E44" s="72">
        <v>39994</v>
      </c>
      <c r="F44" s="73">
        <v>10</v>
      </c>
      <c r="G44" s="74">
        <v>51468.579439252338</v>
      </c>
      <c r="H44" s="16" t="s">
        <v>20</v>
      </c>
      <c r="I44" s="24" t="s">
        <v>21</v>
      </c>
      <c r="J44" s="16" t="b">
        <v>0</v>
      </c>
    </row>
    <row r="45" spans="3:10">
      <c r="C45" s="16" t="s">
        <v>72</v>
      </c>
      <c r="E45" s="72">
        <v>40359</v>
      </c>
      <c r="F45" s="73">
        <v>7</v>
      </c>
      <c r="G45" s="74">
        <v>62028.326145983068</v>
      </c>
      <c r="H45" s="16" t="s">
        <v>20</v>
      </c>
      <c r="I45" s="24" t="s">
        <v>21</v>
      </c>
      <c r="J45" s="16" t="b">
        <v>0</v>
      </c>
    </row>
    <row r="46" spans="3:10">
      <c r="C46" s="16" t="s">
        <v>72</v>
      </c>
      <c r="E46" s="72">
        <v>40359</v>
      </c>
      <c r="F46" s="73">
        <v>11</v>
      </c>
      <c r="G46" s="74">
        <v>40618.315378240797</v>
      </c>
      <c r="H46" s="16" t="s">
        <v>20</v>
      </c>
      <c r="I46" s="24" t="s">
        <v>21</v>
      </c>
      <c r="J46" s="16" t="b">
        <v>0</v>
      </c>
    </row>
    <row r="47" spans="3:10">
      <c r="C47" s="16" t="s">
        <v>72</v>
      </c>
      <c r="E47" s="72">
        <v>40724</v>
      </c>
      <c r="F47" s="73">
        <v>7</v>
      </c>
      <c r="G47" s="74">
        <v>-104932.00135317998</v>
      </c>
      <c r="H47" s="16" t="s">
        <v>20</v>
      </c>
      <c r="I47" s="24" t="s">
        <v>21</v>
      </c>
      <c r="J47" s="16" t="b">
        <v>0</v>
      </c>
    </row>
    <row r="48" spans="3:10">
      <c r="C48" s="16" t="s">
        <v>72</v>
      </c>
      <c r="E48" s="72">
        <v>40724</v>
      </c>
      <c r="F48" s="73">
        <v>12</v>
      </c>
      <c r="G48" s="74">
        <v>27999.249862107004</v>
      </c>
      <c r="H48" s="16" t="s">
        <v>20</v>
      </c>
      <c r="I48" s="24" t="s">
        <v>21</v>
      </c>
      <c r="J48" s="16" t="b">
        <v>0</v>
      </c>
    </row>
    <row r="49" spans="3:10">
      <c r="C49" s="16" t="s">
        <v>72</v>
      </c>
      <c r="E49" s="72">
        <v>41090</v>
      </c>
      <c r="F49" s="73">
        <v>9</v>
      </c>
      <c r="G49" s="74">
        <v>59842.718459857999</v>
      </c>
      <c r="H49" s="16" t="s">
        <v>20</v>
      </c>
      <c r="I49" s="24" t="s">
        <v>21</v>
      </c>
      <c r="J49" s="16" t="b">
        <v>0</v>
      </c>
    </row>
    <row r="50" spans="3:10">
      <c r="C50" s="16" t="s">
        <v>72</v>
      </c>
      <c r="E50" s="72">
        <v>41090</v>
      </c>
      <c r="F50" s="73">
        <v>9</v>
      </c>
      <c r="G50" s="74">
        <v>-14592.812150055992</v>
      </c>
      <c r="H50" s="16" t="s">
        <v>20</v>
      </c>
      <c r="I50" s="24" t="s">
        <v>21</v>
      </c>
      <c r="J50" s="16" t="b">
        <v>0</v>
      </c>
    </row>
    <row r="51" spans="3:10">
      <c r="C51" s="16" t="s">
        <v>72</v>
      </c>
      <c r="E51" s="72">
        <v>41090</v>
      </c>
      <c r="F51" s="73">
        <v>13</v>
      </c>
      <c r="G51" s="74">
        <v>55724.747740667975</v>
      </c>
      <c r="H51" s="16" t="s">
        <v>20</v>
      </c>
      <c r="I51" s="24" t="s">
        <v>21</v>
      </c>
      <c r="J51" s="16" t="b">
        <v>0</v>
      </c>
    </row>
    <row r="52" spans="3:10">
      <c r="C52" s="16" t="s">
        <v>72</v>
      </c>
      <c r="E52" s="72">
        <v>41455</v>
      </c>
      <c r="F52" s="73">
        <v>10</v>
      </c>
      <c r="G52" s="74">
        <v>38563.829406329409</v>
      </c>
      <c r="H52" s="16" t="s">
        <v>20</v>
      </c>
      <c r="I52" s="24" t="s">
        <v>21</v>
      </c>
      <c r="J52" s="16" t="b">
        <v>0</v>
      </c>
    </row>
    <row r="53" spans="3:10">
      <c r="C53" s="16" t="s">
        <v>72</v>
      </c>
      <c r="E53" s="72">
        <v>41455</v>
      </c>
      <c r="F53" s="73">
        <v>14</v>
      </c>
      <c r="G53" s="74">
        <v>14952.868757259001</v>
      </c>
      <c r="H53" s="16" t="s">
        <v>20</v>
      </c>
      <c r="I53" s="24" t="s">
        <v>21</v>
      </c>
      <c r="J53" s="16" t="b">
        <v>0</v>
      </c>
    </row>
    <row r="54" spans="3:10">
      <c r="C54" s="16" t="s">
        <v>72</v>
      </c>
      <c r="E54" s="72">
        <v>41820</v>
      </c>
      <c r="F54" s="73">
        <v>12</v>
      </c>
      <c r="G54" s="74">
        <v>-31595.587420563792</v>
      </c>
      <c r="H54" s="16" t="s">
        <v>20</v>
      </c>
      <c r="I54" s="24" t="s">
        <v>21</v>
      </c>
      <c r="J54" s="16" t="b">
        <v>0</v>
      </c>
    </row>
    <row r="55" spans="3:10">
      <c r="C55" s="16" t="s">
        <v>72</v>
      </c>
      <c r="E55" s="72">
        <v>41820</v>
      </c>
      <c r="F55" s="73">
        <v>15</v>
      </c>
      <c r="G55" s="74">
        <v>30097.099110032363</v>
      </c>
      <c r="H55" s="16" t="s">
        <v>20</v>
      </c>
      <c r="I55" s="24" t="s">
        <v>21</v>
      </c>
      <c r="J55" s="16" t="b">
        <v>0</v>
      </c>
    </row>
    <row r="56" spans="3:10">
      <c r="C56" s="16" t="s">
        <v>72</v>
      </c>
      <c r="E56" s="72">
        <v>42185</v>
      </c>
      <c r="F56" s="73">
        <v>12</v>
      </c>
      <c r="G56" s="74">
        <v>-5227.0442477876104</v>
      </c>
      <c r="H56" s="16" t="s">
        <v>20</v>
      </c>
      <c r="I56" s="24" t="s">
        <v>21</v>
      </c>
      <c r="J56" s="16" t="b">
        <v>0</v>
      </c>
    </row>
    <row r="57" spans="3:10">
      <c r="C57" s="16" t="s">
        <v>72</v>
      </c>
      <c r="E57" s="72">
        <v>42185</v>
      </c>
      <c r="F57" s="73">
        <v>16</v>
      </c>
      <c r="G57" s="74">
        <v>49357.258589511752</v>
      </c>
      <c r="H57" s="16" t="s">
        <v>20</v>
      </c>
      <c r="I57" s="24" t="s">
        <v>21</v>
      </c>
      <c r="J57" s="16" t="b">
        <v>0</v>
      </c>
    </row>
    <row r="58" spans="3:10">
      <c r="C58" s="16" t="s">
        <v>72</v>
      </c>
      <c r="E58" s="72">
        <v>42551</v>
      </c>
      <c r="F58" s="73">
        <v>12</v>
      </c>
      <c r="G58" s="74">
        <v>84544.54557632588</v>
      </c>
      <c r="H58" s="16" t="s">
        <v>20</v>
      </c>
      <c r="I58" s="24" t="s">
        <v>21</v>
      </c>
      <c r="J58" s="16" t="b">
        <v>0</v>
      </c>
    </row>
    <row r="59" spans="3:10">
      <c r="C59" s="16" t="s">
        <v>72</v>
      </c>
      <c r="E59" s="72">
        <v>42551</v>
      </c>
      <c r="F59" s="73">
        <v>17</v>
      </c>
      <c r="G59" s="74">
        <v>40300.317318804686</v>
      </c>
      <c r="H59" s="16" t="s">
        <v>20</v>
      </c>
      <c r="I59" s="24" t="s">
        <v>21</v>
      </c>
      <c r="J59" s="16" t="b">
        <v>0</v>
      </c>
    </row>
    <row r="60" spans="3:10">
      <c r="C60" s="16" t="s">
        <v>72</v>
      </c>
      <c r="E60" s="72">
        <v>42551</v>
      </c>
      <c r="F60" s="73">
        <v>13</v>
      </c>
      <c r="G60" s="74">
        <v>2510.1661129568106</v>
      </c>
      <c r="H60" s="16" t="s">
        <v>20</v>
      </c>
      <c r="I60" s="24" t="s">
        <v>21</v>
      </c>
      <c r="J60" s="16" t="b">
        <v>0</v>
      </c>
    </row>
    <row r="61" spans="3:10">
      <c r="C61" s="16" t="s">
        <v>72</v>
      </c>
      <c r="E61" s="72">
        <v>42916</v>
      </c>
      <c r="F61" s="73">
        <v>13</v>
      </c>
      <c r="G61" s="74">
        <v>58149.564394652611</v>
      </c>
      <c r="H61" s="16" t="s">
        <v>20</v>
      </c>
      <c r="I61" s="24" t="s">
        <v>21</v>
      </c>
      <c r="J61" s="16" t="b">
        <v>0</v>
      </c>
    </row>
    <row r="62" spans="3:10">
      <c r="C62" s="16" t="s">
        <v>72</v>
      </c>
      <c r="E62" s="72">
        <v>42916</v>
      </c>
      <c r="F62" s="73">
        <v>18</v>
      </c>
      <c r="G62" s="74">
        <v>-73569.837644624218</v>
      </c>
      <c r="H62" s="16" t="s">
        <v>20</v>
      </c>
      <c r="I62" s="24" t="s">
        <v>21</v>
      </c>
      <c r="J62" s="16" t="b">
        <v>0</v>
      </c>
    </row>
    <row r="63" spans="3:10">
      <c r="C63" s="16" t="s">
        <v>72</v>
      </c>
      <c r="E63" s="72">
        <v>43281</v>
      </c>
      <c r="F63" s="73">
        <v>14</v>
      </c>
      <c r="G63" s="74">
        <v>82.666666666666671</v>
      </c>
      <c r="H63" s="16" t="s">
        <v>20</v>
      </c>
      <c r="I63" s="24" t="s">
        <v>21</v>
      </c>
      <c r="J63" s="16" t="b">
        <v>0</v>
      </c>
    </row>
    <row r="64" spans="3:10">
      <c r="C64" s="16" t="s">
        <v>72</v>
      </c>
      <c r="E64" s="72">
        <v>43281</v>
      </c>
      <c r="F64" s="73">
        <v>14</v>
      </c>
      <c r="G64" s="74">
        <v>23148.909</v>
      </c>
      <c r="H64" s="16" t="s">
        <v>20</v>
      </c>
      <c r="I64" s="24" t="s">
        <v>21</v>
      </c>
      <c r="J64" s="16" t="b">
        <v>0</v>
      </c>
    </row>
    <row r="65" spans="3:10">
      <c r="C65" s="16" t="s">
        <v>72</v>
      </c>
      <c r="E65" s="72">
        <v>43281</v>
      </c>
      <c r="F65" s="73">
        <v>19</v>
      </c>
      <c r="G65" s="74">
        <v>42825.631367292226</v>
      </c>
      <c r="H65" s="16" t="s">
        <v>20</v>
      </c>
      <c r="I65" s="24" t="s">
        <v>21</v>
      </c>
      <c r="J65" s="16" t="b">
        <v>0</v>
      </c>
    </row>
    <row r="66" spans="3:10">
      <c r="C66" s="16" t="s">
        <v>72</v>
      </c>
      <c r="E66" s="72">
        <v>43646</v>
      </c>
      <c r="F66" s="73">
        <v>15</v>
      </c>
      <c r="G66" s="74">
        <v>81481.387402869092</v>
      </c>
      <c r="H66" s="16" t="s">
        <v>20</v>
      </c>
      <c r="I66" s="24" t="s">
        <v>21</v>
      </c>
      <c r="J66" s="16" t="b">
        <v>0</v>
      </c>
    </row>
    <row r="67" spans="3:10">
      <c r="C67" s="16" t="s">
        <v>72</v>
      </c>
      <c r="E67" s="72">
        <v>43646</v>
      </c>
      <c r="F67" s="73">
        <v>20</v>
      </c>
      <c r="G67" s="74">
        <v>45967.850177591215</v>
      </c>
      <c r="H67" s="16" t="s">
        <v>20</v>
      </c>
      <c r="I67" s="24" t="s">
        <v>21</v>
      </c>
      <c r="J67" s="16" t="b">
        <v>0</v>
      </c>
    </row>
    <row r="68" spans="3:10">
      <c r="C68" s="16" t="s">
        <v>74</v>
      </c>
      <c r="E68" s="72">
        <v>41820</v>
      </c>
      <c r="F68" s="73">
        <v>12</v>
      </c>
      <c r="G68" s="74">
        <v>0</v>
      </c>
      <c r="H68" s="16" t="s">
        <v>20</v>
      </c>
      <c r="I68" s="24" t="s">
        <v>21</v>
      </c>
      <c r="J68" s="16" t="b">
        <v>0</v>
      </c>
    </row>
    <row r="69" spans="3:10">
      <c r="C69" s="16" t="s">
        <v>74</v>
      </c>
      <c r="E69" s="72">
        <v>41820</v>
      </c>
      <c r="F69" s="73">
        <v>15</v>
      </c>
      <c r="G69" s="74">
        <v>0</v>
      </c>
      <c r="H69" s="16" t="s">
        <v>20</v>
      </c>
      <c r="I69" s="24" t="s">
        <v>21</v>
      </c>
      <c r="J69" s="16" t="b">
        <v>0</v>
      </c>
    </row>
    <row r="70" spans="3:10">
      <c r="C70" s="16" t="s">
        <v>74</v>
      </c>
      <c r="E70" s="72">
        <v>42185</v>
      </c>
      <c r="F70" s="73">
        <v>12</v>
      </c>
      <c r="G70" s="74">
        <v>42</v>
      </c>
      <c r="H70" s="16" t="s">
        <v>20</v>
      </c>
      <c r="I70" s="24" t="s">
        <v>21</v>
      </c>
      <c r="J70" s="16" t="b">
        <v>0</v>
      </c>
    </row>
    <row r="71" spans="3:10">
      <c r="C71" s="16" t="s">
        <v>74</v>
      </c>
      <c r="E71" s="72">
        <v>42185</v>
      </c>
      <c r="F71" s="73">
        <v>16</v>
      </c>
      <c r="G71" s="74">
        <v>7</v>
      </c>
      <c r="H71" s="16" t="s">
        <v>20</v>
      </c>
      <c r="I71" s="24" t="s">
        <v>21</v>
      </c>
      <c r="J71" s="16" t="b">
        <v>0</v>
      </c>
    </row>
    <row r="72" spans="3:10">
      <c r="C72" s="16" t="s">
        <v>74</v>
      </c>
      <c r="E72" s="72">
        <v>42551</v>
      </c>
      <c r="F72" s="73">
        <v>12</v>
      </c>
      <c r="G72" s="74">
        <v>-56</v>
      </c>
      <c r="H72" s="16" t="s">
        <v>20</v>
      </c>
      <c r="I72" s="24" t="s">
        <v>21</v>
      </c>
      <c r="J72" s="16" t="b">
        <v>0</v>
      </c>
    </row>
    <row r="73" spans="3:10">
      <c r="C73" s="16" t="s">
        <v>74</v>
      </c>
      <c r="E73" s="72">
        <v>42551</v>
      </c>
      <c r="F73" s="73">
        <v>17</v>
      </c>
      <c r="G73" s="74">
        <v>18</v>
      </c>
      <c r="H73" s="16" t="s">
        <v>20</v>
      </c>
      <c r="I73" s="24" t="s">
        <v>21</v>
      </c>
      <c r="J73" s="16" t="b">
        <v>0</v>
      </c>
    </row>
    <row r="74" spans="3:10">
      <c r="C74" s="16" t="s">
        <v>74</v>
      </c>
      <c r="E74" s="72">
        <v>42551</v>
      </c>
      <c r="F74" s="73">
        <v>13</v>
      </c>
      <c r="G74" s="74">
        <v>206</v>
      </c>
      <c r="H74" s="16" t="s">
        <v>20</v>
      </c>
      <c r="I74" s="24" t="s">
        <v>21</v>
      </c>
      <c r="J74" s="16" t="b">
        <v>0</v>
      </c>
    </row>
    <row r="75" spans="3:10">
      <c r="C75" s="16" t="s">
        <v>74</v>
      </c>
      <c r="E75" s="72">
        <v>42916</v>
      </c>
      <c r="F75" s="73">
        <v>13</v>
      </c>
      <c r="G75" s="74">
        <v>431</v>
      </c>
      <c r="H75" s="16" t="s">
        <v>20</v>
      </c>
      <c r="I75" s="24" t="s">
        <v>21</v>
      </c>
      <c r="J75" s="16" t="b">
        <v>0</v>
      </c>
    </row>
    <row r="76" spans="3:10">
      <c r="C76" s="16" t="s">
        <v>74</v>
      </c>
      <c r="E76" s="72">
        <v>42916</v>
      </c>
      <c r="F76" s="73">
        <v>18</v>
      </c>
      <c r="G76" s="74">
        <v>-143</v>
      </c>
      <c r="H76" s="16" t="s">
        <v>20</v>
      </c>
      <c r="I76" s="24" t="s">
        <v>21</v>
      </c>
      <c r="J76" s="16" t="b">
        <v>0</v>
      </c>
    </row>
    <row r="77" spans="3:10">
      <c r="C77" s="16" t="s">
        <v>74</v>
      </c>
      <c r="E77" s="72">
        <v>43281</v>
      </c>
      <c r="F77" s="73">
        <v>14</v>
      </c>
      <c r="G77" s="74">
        <v>-492</v>
      </c>
      <c r="H77" s="16" t="s">
        <v>20</v>
      </c>
      <c r="I77" s="24" t="s">
        <v>21</v>
      </c>
      <c r="J77" s="16" t="b">
        <v>0</v>
      </c>
    </row>
    <row r="78" spans="3:10">
      <c r="C78" s="16" t="s">
        <v>74</v>
      </c>
      <c r="E78" s="72">
        <v>43281</v>
      </c>
      <c r="F78" s="73">
        <v>19</v>
      </c>
      <c r="G78" s="74">
        <v>142</v>
      </c>
      <c r="H78" s="16" t="s">
        <v>20</v>
      </c>
      <c r="I78" s="24" t="s">
        <v>21</v>
      </c>
      <c r="J78" s="16" t="b">
        <v>0</v>
      </c>
    </row>
    <row r="79" spans="3:10">
      <c r="C79" s="16" t="s">
        <v>74</v>
      </c>
      <c r="E79" s="72">
        <v>43646</v>
      </c>
      <c r="F79" s="73">
        <v>15</v>
      </c>
      <c r="G79" s="74">
        <v>-79</v>
      </c>
      <c r="H79" s="16" t="s">
        <v>20</v>
      </c>
      <c r="I79" s="24" t="s">
        <v>21</v>
      </c>
      <c r="J79" s="16" t="b">
        <v>0</v>
      </c>
    </row>
    <row r="80" spans="3:10">
      <c r="C80" s="16" t="s">
        <v>74</v>
      </c>
      <c r="E80" s="72">
        <v>43646</v>
      </c>
      <c r="F80" s="73">
        <v>20</v>
      </c>
      <c r="G80" s="74">
        <v>-209</v>
      </c>
      <c r="H80" s="16" t="s">
        <v>20</v>
      </c>
      <c r="I80" s="24" t="s">
        <v>21</v>
      </c>
      <c r="J80" s="16" t="b">
        <v>0</v>
      </c>
    </row>
    <row r="81" spans="3:10">
      <c r="C81" s="16" t="s">
        <v>73</v>
      </c>
      <c r="E81" s="72">
        <v>41820</v>
      </c>
      <c r="F81" s="73">
        <v>12</v>
      </c>
      <c r="G81" s="74">
        <v>-25</v>
      </c>
      <c r="H81" s="16" t="s">
        <v>20</v>
      </c>
      <c r="I81" s="24" t="s">
        <v>21</v>
      </c>
      <c r="J81" s="16" t="b">
        <v>0</v>
      </c>
    </row>
    <row r="82" spans="3:10">
      <c r="C82" s="16" t="s">
        <v>73</v>
      </c>
      <c r="E82" s="72">
        <v>41820</v>
      </c>
      <c r="F82" s="73">
        <v>15</v>
      </c>
      <c r="G82" s="74">
        <v>-4</v>
      </c>
      <c r="H82" s="16" t="s">
        <v>20</v>
      </c>
      <c r="I82" s="24" t="s">
        <v>21</v>
      </c>
      <c r="J82" s="16" t="b">
        <v>0</v>
      </c>
    </row>
    <row r="83" spans="3:10">
      <c r="C83" s="16" t="s">
        <v>73</v>
      </c>
      <c r="E83" s="72">
        <v>42185</v>
      </c>
      <c r="F83" s="73">
        <v>12</v>
      </c>
      <c r="G83" s="74">
        <v>18</v>
      </c>
      <c r="H83" s="16" t="s">
        <v>20</v>
      </c>
      <c r="I83" s="24" t="s">
        <v>21</v>
      </c>
      <c r="J83" s="16" t="b">
        <v>0</v>
      </c>
    </row>
    <row r="84" spans="3:10">
      <c r="C84" s="16" t="s">
        <v>73</v>
      </c>
      <c r="E84" s="72">
        <v>42185</v>
      </c>
      <c r="F84" s="73">
        <v>16</v>
      </c>
      <c r="G84" s="74">
        <v>-17</v>
      </c>
      <c r="H84" s="16" t="s">
        <v>20</v>
      </c>
      <c r="I84" s="24" t="s">
        <v>21</v>
      </c>
      <c r="J84" s="16" t="b">
        <v>0</v>
      </c>
    </row>
    <row r="85" spans="3:10">
      <c r="C85" s="16" t="s">
        <v>73</v>
      </c>
      <c r="E85" s="72">
        <v>42551</v>
      </c>
      <c r="F85" s="73">
        <v>12</v>
      </c>
      <c r="G85" s="74">
        <v>-130</v>
      </c>
      <c r="H85" s="16" t="s">
        <v>20</v>
      </c>
      <c r="I85" s="24" t="s">
        <v>21</v>
      </c>
      <c r="J85" s="16" t="b">
        <v>0</v>
      </c>
    </row>
    <row r="86" spans="3:10">
      <c r="C86" s="16" t="s">
        <v>73</v>
      </c>
      <c r="E86" s="72">
        <v>42551</v>
      </c>
      <c r="F86" s="73">
        <v>17</v>
      </c>
      <c r="G86" s="74">
        <v>87</v>
      </c>
      <c r="H86" s="16" t="s">
        <v>20</v>
      </c>
      <c r="I86" s="24" t="s">
        <v>21</v>
      </c>
      <c r="J86" s="16" t="b">
        <v>0</v>
      </c>
    </row>
    <row r="87" spans="3:10">
      <c r="C87" s="16" t="s">
        <v>73</v>
      </c>
      <c r="E87" s="72">
        <v>42551</v>
      </c>
      <c r="F87" s="73">
        <v>13</v>
      </c>
      <c r="G87" s="74">
        <v>667</v>
      </c>
      <c r="H87" s="16" t="s">
        <v>20</v>
      </c>
      <c r="I87" s="24" t="s">
        <v>21</v>
      </c>
      <c r="J87" s="16" t="b">
        <v>0</v>
      </c>
    </row>
    <row r="88" spans="3:10">
      <c r="C88" s="16" t="s">
        <v>73</v>
      </c>
      <c r="E88" s="72">
        <v>42916</v>
      </c>
      <c r="F88" s="73">
        <v>13</v>
      </c>
      <c r="G88" s="74">
        <v>781</v>
      </c>
      <c r="H88" s="16" t="s">
        <v>20</v>
      </c>
      <c r="I88" s="24" t="s">
        <v>21</v>
      </c>
      <c r="J88" s="16" t="b">
        <v>0</v>
      </c>
    </row>
    <row r="89" spans="3:10">
      <c r="C89" s="16" t="s">
        <v>73</v>
      </c>
      <c r="E89" s="72">
        <v>42916</v>
      </c>
      <c r="F89" s="73">
        <v>18</v>
      </c>
      <c r="G89" s="74">
        <v>-486</v>
      </c>
      <c r="H89" s="16" t="s">
        <v>20</v>
      </c>
      <c r="I89" s="24" t="s">
        <v>21</v>
      </c>
      <c r="J89" s="16" t="b">
        <v>0</v>
      </c>
    </row>
    <row r="90" spans="3:10">
      <c r="C90" s="16" t="s">
        <v>73</v>
      </c>
      <c r="E90" s="72">
        <v>43281</v>
      </c>
      <c r="F90" s="73">
        <v>14</v>
      </c>
      <c r="G90" s="74">
        <v>-1029</v>
      </c>
      <c r="H90" s="16" t="s">
        <v>20</v>
      </c>
      <c r="I90" s="24" t="s">
        <v>21</v>
      </c>
      <c r="J90" s="16" t="b">
        <v>0</v>
      </c>
    </row>
    <row r="91" spans="3:10">
      <c r="C91" s="16" t="s">
        <v>73</v>
      </c>
      <c r="E91" s="72">
        <v>43281</v>
      </c>
      <c r="F91" s="73">
        <v>19</v>
      </c>
      <c r="G91" s="74">
        <v>418</v>
      </c>
      <c r="H91" s="16" t="s">
        <v>20</v>
      </c>
      <c r="I91" s="24" t="s">
        <v>21</v>
      </c>
      <c r="J91" s="16" t="b">
        <v>0</v>
      </c>
    </row>
    <row r="92" spans="3:10">
      <c r="C92" s="16" t="s">
        <v>73</v>
      </c>
      <c r="E92" s="72">
        <v>43646</v>
      </c>
      <c r="F92" s="73">
        <v>15</v>
      </c>
      <c r="G92" s="74">
        <v>15</v>
      </c>
      <c r="H92" s="16" t="s">
        <v>20</v>
      </c>
      <c r="I92" s="24" t="s">
        <v>21</v>
      </c>
      <c r="J92" s="16" t="b">
        <v>0</v>
      </c>
    </row>
    <row r="93" spans="3:10">
      <c r="C93" s="16" t="s">
        <v>73</v>
      </c>
      <c r="E93" s="72">
        <v>43646</v>
      </c>
      <c r="F93" s="73">
        <v>20</v>
      </c>
      <c r="G93" s="74">
        <v>-11</v>
      </c>
      <c r="H93" s="16" t="s">
        <v>20</v>
      </c>
      <c r="I93" s="24" t="s">
        <v>21</v>
      </c>
      <c r="J93" s="16" t="b">
        <v>0</v>
      </c>
    </row>
  </sheetData>
  <hyperlinks>
    <hyperlink ref="A1" location="TOC!A1" display="TOC" xr:uid="{FF57BA00-48A7-449C-B359-1F92FAAB0832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A894-C57D-4344-8269-499E3FED8AF1}">
  <dimension ref="A1:K39"/>
  <sheetViews>
    <sheetView topLeftCell="A10" workbookViewId="0">
      <selection activeCell="E43" sqref="E43"/>
    </sheetView>
  </sheetViews>
  <sheetFormatPr defaultRowHeight="15"/>
  <cols>
    <col min="3" max="3" width="18" customWidth="1"/>
    <col min="4" max="11" width="12.28515625" customWidth="1"/>
  </cols>
  <sheetData>
    <row r="1" spans="1:11">
      <c r="A1" t="s">
        <v>23</v>
      </c>
    </row>
    <row r="2" spans="1:11">
      <c r="A2" t="s">
        <v>67</v>
      </c>
    </row>
    <row r="3" spans="1:11" ht="21" customHeight="1"/>
    <row r="4" spans="1:11">
      <c r="C4" s="79" t="s">
        <v>24</v>
      </c>
      <c r="D4" s="80" t="s">
        <v>25</v>
      </c>
      <c r="E4" s="81" t="s">
        <v>27</v>
      </c>
      <c r="F4" s="80" t="s">
        <v>26</v>
      </c>
      <c r="G4" s="46" t="s">
        <v>5</v>
      </c>
      <c r="H4" s="46"/>
      <c r="I4" s="78" t="s">
        <v>28</v>
      </c>
      <c r="J4" s="78"/>
      <c r="K4" s="78"/>
    </row>
    <row r="5" spans="1:11">
      <c r="C5" s="79"/>
      <c r="D5" s="80"/>
      <c r="E5" s="81"/>
      <c r="F5" s="80"/>
      <c r="G5" s="46" t="s">
        <v>69</v>
      </c>
      <c r="H5" s="46" t="s">
        <v>70</v>
      </c>
      <c r="I5" s="25" t="s">
        <v>29</v>
      </c>
      <c r="J5" s="26" t="s">
        <v>30</v>
      </c>
      <c r="K5" s="26" t="s">
        <v>31</v>
      </c>
    </row>
    <row r="6" spans="1:11">
      <c r="B6" t="s">
        <v>48</v>
      </c>
      <c r="C6" s="27" t="s">
        <v>32</v>
      </c>
      <c r="D6" s="28">
        <v>38533</v>
      </c>
      <c r="E6" s="30">
        <v>2</v>
      </c>
      <c r="F6" s="45">
        <v>12392</v>
      </c>
      <c r="G6" s="45">
        <f>$F6*I6/$K6</f>
        <v>5365.1539487331456</v>
      </c>
      <c r="H6" s="45">
        <f>$F6*J6/$K6</f>
        <v>7026.8460512668544</v>
      </c>
      <c r="I6" s="31" t="s">
        <v>33</v>
      </c>
      <c r="J6" s="29" t="s">
        <v>34</v>
      </c>
      <c r="K6" s="29" t="s">
        <v>35</v>
      </c>
    </row>
    <row r="7" spans="1:11" ht="21.75" customHeight="1">
      <c r="B7" t="s">
        <v>48</v>
      </c>
      <c r="C7" s="27" t="s">
        <v>36</v>
      </c>
      <c r="D7" s="28">
        <v>38533</v>
      </c>
      <c r="E7" s="33">
        <v>2</v>
      </c>
      <c r="F7" s="32">
        <v>10151</v>
      </c>
      <c r="G7" s="45">
        <f t="shared" ref="G7:G35" si="0">$F7*I7/$K7</f>
        <v>0</v>
      </c>
      <c r="H7" s="45">
        <f t="shared" ref="H7:H35" si="1">$F7*J7/$K7</f>
        <v>10151</v>
      </c>
      <c r="I7" s="34">
        <v>0</v>
      </c>
      <c r="J7" s="35">
        <v>5528</v>
      </c>
      <c r="K7" s="35">
        <v>5528</v>
      </c>
    </row>
    <row r="8" spans="1:11" ht="21.75" customHeight="1">
      <c r="B8" t="s">
        <v>48</v>
      </c>
      <c r="C8" s="27" t="s">
        <v>37</v>
      </c>
      <c r="D8" s="28">
        <v>39263</v>
      </c>
      <c r="E8" s="33">
        <v>4</v>
      </c>
      <c r="F8" s="35">
        <v>15928</v>
      </c>
      <c r="G8" s="45">
        <f t="shared" si="0"/>
        <v>15928</v>
      </c>
      <c r="H8" s="45">
        <f t="shared" si="1"/>
        <v>0</v>
      </c>
      <c r="I8" s="32">
        <v>4513</v>
      </c>
      <c r="J8" s="34">
        <v>0</v>
      </c>
      <c r="K8" s="35">
        <v>4513</v>
      </c>
    </row>
    <row r="9" spans="1:11" ht="21.75" customHeight="1">
      <c r="B9" t="s">
        <v>48</v>
      </c>
      <c r="C9" s="27" t="s">
        <v>38</v>
      </c>
      <c r="D9" s="28">
        <v>39263</v>
      </c>
      <c r="E9" s="33">
        <v>7</v>
      </c>
      <c r="F9" s="36">
        <v>-66478</v>
      </c>
      <c r="G9" s="45">
        <f t="shared" si="0"/>
        <v>-28783.448046258982</v>
      </c>
      <c r="H9" s="45">
        <f t="shared" si="1"/>
        <v>-37694.551953741022</v>
      </c>
      <c r="I9" s="36">
        <v>-4942</v>
      </c>
      <c r="J9" s="36">
        <v>-6472</v>
      </c>
      <c r="K9" s="36">
        <v>-11414</v>
      </c>
    </row>
    <row r="10" spans="1:11" ht="35.25" customHeight="1">
      <c r="B10" t="s">
        <v>48</v>
      </c>
      <c r="C10" s="27" t="s">
        <v>39</v>
      </c>
      <c r="D10" s="28">
        <v>39263</v>
      </c>
      <c r="E10" s="33">
        <v>8</v>
      </c>
      <c r="F10" s="35">
        <v>15455</v>
      </c>
      <c r="G10" s="45">
        <f t="shared" si="0"/>
        <v>6692.5961132234897</v>
      </c>
      <c r="H10" s="45">
        <f t="shared" si="1"/>
        <v>8762.4038867765103</v>
      </c>
      <c r="I10" s="32">
        <v>1025</v>
      </c>
      <c r="J10" s="35">
        <v>1342</v>
      </c>
      <c r="K10" s="35">
        <v>2367</v>
      </c>
    </row>
    <row r="11" spans="1:11" ht="21.75" customHeight="1">
      <c r="B11" t="s">
        <v>48</v>
      </c>
      <c r="C11" s="27" t="s">
        <v>32</v>
      </c>
      <c r="D11" s="28">
        <v>39994</v>
      </c>
      <c r="E11" s="33">
        <v>7</v>
      </c>
      <c r="F11" s="35">
        <v>152089</v>
      </c>
      <c r="G11" s="45">
        <f t="shared" si="0"/>
        <v>65852.428697250522</v>
      </c>
      <c r="H11" s="45">
        <f t="shared" si="1"/>
        <v>86230.747262005054</v>
      </c>
      <c r="I11" s="35">
        <v>11307</v>
      </c>
      <c r="J11" s="35">
        <v>14806</v>
      </c>
      <c r="K11" s="35">
        <v>26114</v>
      </c>
    </row>
    <row r="12" spans="1:11" ht="21.75" customHeight="1">
      <c r="B12" t="s">
        <v>48</v>
      </c>
      <c r="C12" s="27" t="s">
        <v>39</v>
      </c>
      <c r="D12" s="28">
        <v>39994</v>
      </c>
      <c r="E12" s="33">
        <v>10</v>
      </c>
      <c r="F12" s="35">
        <v>90777</v>
      </c>
      <c r="G12" s="45">
        <f t="shared" si="0"/>
        <v>39308.420560747662</v>
      </c>
      <c r="H12" s="45">
        <f t="shared" si="1"/>
        <v>51468.579439252338</v>
      </c>
      <c r="I12" s="35">
        <v>5004</v>
      </c>
      <c r="J12" s="35">
        <v>6552</v>
      </c>
      <c r="K12" s="35">
        <v>11556</v>
      </c>
    </row>
    <row r="13" spans="1:11" ht="21.75" customHeight="1">
      <c r="B13" t="s">
        <v>48</v>
      </c>
      <c r="C13" s="27" t="s">
        <v>32</v>
      </c>
      <c r="D13" s="28">
        <v>40359</v>
      </c>
      <c r="E13" s="33">
        <v>7</v>
      </c>
      <c r="F13" s="35">
        <v>109397</v>
      </c>
      <c r="G13" s="45">
        <f t="shared" si="0"/>
        <v>47368.673854016932</v>
      </c>
      <c r="H13" s="45">
        <f t="shared" si="1"/>
        <v>62028.326145983068</v>
      </c>
      <c r="I13" s="35">
        <v>8133</v>
      </c>
      <c r="J13" s="35">
        <v>10650</v>
      </c>
      <c r="K13" s="35">
        <v>18783</v>
      </c>
    </row>
    <row r="14" spans="1:11" ht="21.75" customHeight="1">
      <c r="B14" t="s">
        <v>48</v>
      </c>
      <c r="C14" s="27" t="s">
        <v>39</v>
      </c>
      <c r="D14" s="28">
        <v>40359</v>
      </c>
      <c r="E14" s="33">
        <v>11</v>
      </c>
      <c r="F14" s="35">
        <v>71629</v>
      </c>
      <c r="G14" s="45">
        <f t="shared" si="0"/>
        <v>31019.164437078252</v>
      </c>
      <c r="H14" s="45">
        <f t="shared" si="1"/>
        <v>40618.315378240797</v>
      </c>
      <c r="I14" s="35">
        <v>3658</v>
      </c>
      <c r="J14" s="35">
        <v>4790</v>
      </c>
      <c r="K14" s="35">
        <v>8447</v>
      </c>
    </row>
    <row r="15" spans="1:11" ht="21.75" customHeight="1">
      <c r="B15" t="s">
        <v>48</v>
      </c>
      <c r="C15" s="27" t="s">
        <v>38</v>
      </c>
      <c r="D15" s="28">
        <v>40724</v>
      </c>
      <c r="E15" s="33">
        <v>7</v>
      </c>
      <c r="F15" s="36">
        <v>-185071</v>
      </c>
      <c r="G15" s="45">
        <f t="shared" si="0"/>
        <v>-80133.174591685805</v>
      </c>
      <c r="H15" s="45">
        <f t="shared" si="1"/>
        <v>-104932.00135317998</v>
      </c>
      <c r="I15" s="36">
        <v>-13759</v>
      </c>
      <c r="J15" s="36">
        <v>-18017</v>
      </c>
      <c r="K15" s="36">
        <v>-31777</v>
      </c>
    </row>
    <row r="16" spans="1:11" ht="21.75" customHeight="1">
      <c r="B16" t="s">
        <v>48</v>
      </c>
      <c r="C16" s="27" t="s">
        <v>39</v>
      </c>
      <c r="D16" s="28">
        <v>40724</v>
      </c>
      <c r="E16" s="33">
        <v>12</v>
      </c>
      <c r="F16" s="35">
        <v>49380</v>
      </c>
      <c r="G16" s="45">
        <f t="shared" si="0"/>
        <v>21380.750137892996</v>
      </c>
      <c r="H16" s="45">
        <f t="shared" si="1"/>
        <v>27999.249862107004</v>
      </c>
      <c r="I16" s="35">
        <v>2355</v>
      </c>
      <c r="J16" s="35">
        <v>3084</v>
      </c>
      <c r="K16" s="35">
        <v>5439</v>
      </c>
    </row>
    <row r="17" spans="2:11" ht="33.75" customHeight="1">
      <c r="B17" t="s">
        <v>48</v>
      </c>
      <c r="C17" s="27" t="s">
        <v>32</v>
      </c>
      <c r="D17" s="28">
        <v>41090</v>
      </c>
      <c r="E17" s="33">
        <v>9</v>
      </c>
      <c r="F17" s="35">
        <v>105548</v>
      </c>
      <c r="G17" s="45">
        <f t="shared" si="0"/>
        <v>45698.075914800655</v>
      </c>
      <c r="H17" s="45">
        <f t="shared" si="1"/>
        <v>59842.718459857999</v>
      </c>
      <c r="I17" s="35">
        <v>6342</v>
      </c>
      <c r="J17" s="35">
        <v>8305</v>
      </c>
      <c r="K17" s="35">
        <v>14648</v>
      </c>
    </row>
    <row r="18" spans="2:11" ht="21.75" customHeight="1">
      <c r="B18" t="s">
        <v>48</v>
      </c>
      <c r="C18" s="27" t="s">
        <v>40</v>
      </c>
      <c r="D18" s="28">
        <v>41090</v>
      </c>
      <c r="E18" s="33">
        <v>9</v>
      </c>
      <c r="F18" s="36">
        <v>-25741</v>
      </c>
      <c r="G18" s="45">
        <f t="shared" si="0"/>
        <v>-11148.187849944008</v>
      </c>
      <c r="H18" s="45">
        <f t="shared" si="1"/>
        <v>-14592.812150055992</v>
      </c>
      <c r="I18" s="36">
        <v>-1547</v>
      </c>
      <c r="J18" s="36">
        <v>-2025</v>
      </c>
      <c r="K18" s="36">
        <v>-3572</v>
      </c>
    </row>
    <row r="19" spans="2:11" ht="21.75" customHeight="1">
      <c r="B19" t="s">
        <v>48</v>
      </c>
      <c r="C19" s="27" t="s">
        <v>39</v>
      </c>
      <c r="D19" s="28">
        <v>41090</v>
      </c>
      <c r="E19" s="33">
        <v>13</v>
      </c>
      <c r="F19" s="32">
        <v>98281</v>
      </c>
      <c r="G19" s="45">
        <f t="shared" si="0"/>
        <v>42556.252259332025</v>
      </c>
      <c r="H19" s="45">
        <f t="shared" si="1"/>
        <v>55724.747740667975</v>
      </c>
      <c r="I19" s="35">
        <v>4408</v>
      </c>
      <c r="J19" s="35">
        <v>5772</v>
      </c>
      <c r="K19" s="35">
        <v>10180</v>
      </c>
    </row>
    <row r="20" spans="2:11" ht="21.75" customHeight="1">
      <c r="B20" t="s">
        <v>48</v>
      </c>
      <c r="C20" s="27" t="s">
        <v>32</v>
      </c>
      <c r="D20" s="28">
        <v>41455</v>
      </c>
      <c r="E20" s="33">
        <v>10</v>
      </c>
      <c r="F20" s="35">
        <v>68015</v>
      </c>
      <c r="G20" s="45">
        <f t="shared" si="0"/>
        <v>29451.170593670595</v>
      </c>
      <c r="H20" s="45">
        <f t="shared" si="1"/>
        <v>38563.829406329409</v>
      </c>
      <c r="I20" s="35">
        <v>3749</v>
      </c>
      <c r="J20" s="35">
        <v>4909</v>
      </c>
      <c r="K20" s="35">
        <v>8658</v>
      </c>
    </row>
    <row r="21" spans="2:11" ht="21.75" customHeight="1">
      <c r="B21" t="s">
        <v>48</v>
      </c>
      <c r="C21" s="27" t="s">
        <v>39</v>
      </c>
      <c r="D21" s="28">
        <v>41455</v>
      </c>
      <c r="E21" s="33">
        <v>14</v>
      </c>
      <c r="F21" s="35">
        <v>26364</v>
      </c>
      <c r="G21" s="45">
        <f t="shared" si="0"/>
        <v>11411.131242740999</v>
      </c>
      <c r="H21" s="45">
        <f t="shared" si="1"/>
        <v>14952.868757259001</v>
      </c>
      <c r="I21" s="35">
        <v>1118</v>
      </c>
      <c r="J21" s="35">
        <v>1465</v>
      </c>
      <c r="K21" s="35">
        <v>2583</v>
      </c>
    </row>
    <row r="22" spans="2:11" ht="21.75" customHeight="1">
      <c r="B22" t="s">
        <v>48</v>
      </c>
      <c r="C22" s="27" t="s">
        <v>38</v>
      </c>
      <c r="D22" s="28">
        <v>41820</v>
      </c>
      <c r="E22" s="33">
        <v>12</v>
      </c>
      <c r="F22" s="36">
        <v>-55719</v>
      </c>
      <c r="G22" s="45">
        <f t="shared" si="0"/>
        <v>-24123.412579436208</v>
      </c>
      <c r="H22" s="45">
        <f t="shared" si="1"/>
        <v>-31595.587420563792</v>
      </c>
      <c r="I22" s="36">
        <v>-2657</v>
      </c>
      <c r="J22" s="36">
        <v>-3480</v>
      </c>
      <c r="K22" s="36">
        <v>-6137</v>
      </c>
    </row>
    <row r="23" spans="2:11" ht="21.75" customHeight="1">
      <c r="B23" t="s">
        <v>48</v>
      </c>
      <c r="C23" s="27" t="s">
        <v>39</v>
      </c>
      <c r="D23" s="28">
        <v>41820</v>
      </c>
      <c r="E23" s="33">
        <v>15</v>
      </c>
      <c r="F23" s="35">
        <v>53086</v>
      </c>
      <c r="G23" s="45">
        <f t="shared" si="0"/>
        <v>22988.900889967637</v>
      </c>
      <c r="H23" s="45">
        <f t="shared" si="1"/>
        <v>30097.099110032363</v>
      </c>
      <c r="I23" s="32">
        <v>2141</v>
      </c>
      <c r="J23" s="35">
        <v>2803</v>
      </c>
      <c r="K23" s="35">
        <v>4944</v>
      </c>
    </row>
    <row r="24" spans="2:11" ht="21.75" customHeight="1">
      <c r="B24" t="s">
        <v>48</v>
      </c>
      <c r="C24" s="27" t="s">
        <v>38</v>
      </c>
      <c r="D24" s="28">
        <v>42185</v>
      </c>
      <c r="E24" s="33">
        <v>12</v>
      </c>
      <c r="F24" s="36">
        <v>-9229</v>
      </c>
      <c r="G24" s="45">
        <f t="shared" si="0"/>
        <v>-3992.881022615536</v>
      </c>
      <c r="H24" s="45">
        <f t="shared" si="1"/>
        <v>-5227.0442477876104</v>
      </c>
      <c r="I24" s="37">
        <v>-440</v>
      </c>
      <c r="J24" s="37">
        <v>-576</v>
      </c>
      <c r="K24" s="36">
        <v>-1017</v>
      </c>
    </row>
    <row r="25" spans="2:11" ht="21.75" customHeight="1">
      <c r="B25" t="s">
        <v>48</v>
      </c>
      <c r="C25" s="27" t="s">
        <v>39</v>
      </c>
      <c r="D25" s="28">
        <v>42185</v>
      </c>
      <c r="E25" s="33">
        <v>16</v>
      </c>
      <c r="F25" s="35">
        <v>87064</v>
      </c>
      <c r="G25" s="45">
        <f t="shared" si="0"/>
        <v>37695.495737535522</v>
      </c>
      <c r="H25" s="45">
        <f t="shared" si="1"/>
        <v>49357.258589511752</v>
      </c>
      <c r="I25" s="35">
        <v>3352</v>
      </c>
      <c r="J25" s="35">
        <v>4389</v>
      </c>
      <c r="K25" s="35">
        <v>7742</v>
      </c>
    </row>
    <row r="26" spans="2:11">
      <c r="B26" t="s">
        <v>48</v>
      </c>
      <c r="C26" s="27" t="s">
        <v>38</v>
      </c>
      <c r="D26" s="28">
        <v>42551</v>
      </c>
      <c r="E26" s="33">
        <v>12</v>
      </c>
      <c r="F26" s="35">
        <v>149106</v>
      </c>
      <c r="G26" s="45">
        <f t="shared" si="0"/>
        <v>64561.454423674113</v>
      </c>
      <c r="H26" s="45">
        <f t="shared" si="1"/>
        <v>84544.54557632588</v>
      </c>
      <c r="I26" s="32">
        <v>7111</v>
      </c>
      <c r="J26" s="35">
        <v>9312</v>
      </c>
      <c r="K26" s="35">
        <v>16423</v>
      </c>
    </row>
    <row r="27" spans="2:11">
      <c r="B27" t="s">
        <v>48</v>
      </c>
      <c r="C27" s="27" t="s">
        <v>39</v>
      </c>
      <c r="D27" s="28">
        <v>42551</v>
      </c>
      <c r="E27" s="33">
        <v>17</v>
      </c>
      <c r="F27" s="35">
        <v>71083</v>
      </c>
      <c r="G27" s="45">
        <f t="shared" si="0"/>
        <v>30782.682681195311</v>
      </c>
      <c r="H27" s="45">
        <f t="shared" si="1"/>
        <v>40300.317318804686</v>
      </c>
      <c r="I27" s="35">
        <v>2623</v>
      </c>
      <c r="J27" s="35">
        <v>3434</v>
      </c>
      <c r="K27" s="35">
        <v>6057</v>
      </c>
    </row>
    <row r="28" spans="2:11">
      <c r="B28" t="s">
        <v>48</v>
      </c>
      <c r="C28" s="27" t="s">
        <v>41</v>
      </c>
      <c r="D28" s="28">
        <v>42551</v>
      </c>
      <c r="E28" s="33">
        <v>13</v>
      </c>
      <c r="F28" s="35">
        <v>2906</v>
      </c>
      <c r="G28" s="45">
        <f t="shared" si="0"/>
        <v>395.83388704318935</v>
      </c>
      <c r="H28" s="45">
        <f t="shared" si="1"/>
        <v>2510.1661129568106</v>
      </c>
      <c r="I28" s="34">
        <v>41</v>
      </c>
      <c r="J28" s="34">
        <v>260</v>
      </c>
      <c r="K28" s="38">
        <v>301</v>
      </c>
    </row>
    <row r="29" spans="2:11">
      <c r="B29" t="s">
        <v>48</v>
      </c>
      <c r="C29" s="27" t="s">
        <v>32</v>
      </c>
      <c r="D29" s="28">
        <v>42916</v>
      </c>
      <c r="E29" s="33">
        <v>13</v>
      </c>
      <c r="F29" s="32">
        <v>102551</v>
      </c>
      <c r="G29" s="45">
        <f t="shared" si="0"/>
        <v>44401.435605347389</v>
      </c>
      <c r="H29" s="45">
        <f t="shared" si="1"/>
        <v>58149.564394652611</v>
      </c>
      <c r="I29" s="35">
        <v>4599</v>
      </c>
      <c r="J29" s="35">
        <v>6023</v>
      </c>
      <c r="K29" s="35">
        <v>10622</v>
      </c>
    </row>
    <row r="30" spans="2:11">
      <c r="B30" t="s">
        <v>48</v>
      </c>
      <c r="C30" s="27" t="s">
        <v>39</v>
      </c>
      <c r="D30" s="28">
        <v>42916</v>
      </c>
      <c r="E30" s="33">
        <v>18</v>
      </c>
      <c r="F30" s="36">
        <v>-129748</v>
      </c>
      <c r="G30" s="45">
        <f t="shared" si="0"/>
        <v>-56178.162355375789</v>
      </c>
      <c r="H30" s="45">
        <f t="shared" si="1"/>
        <v>-73569.837644624218</v>
      </c>
      <c r="I30" s="36">
        <v>-4603</v>
      </c>
      <c r="J30" s="36">
        <v>-6028</v>
      </c>
      <c r="K30" s="36">
        <v>-10631</v>
      </c>
    </row>
    <row r="31" spans="2:11" ht="27">
      <c r="B31" t="s">
        <v>48</v>
      </c>
      <c r="C31" s="27" t="s">
        <v>42</v>
      </c>
      <c r="D31" s="28">
        <v>43281</v>
      </c>
      <c r="E31" s="33">
        <v>14</v>
      </c>
      <c r="F31" s="34">
        <v>93</v>
      </c>
      <c r="G31" s="45">
        <f t="shared" si="0"/>
        <v>10.333333333333334</v>
      </c>
      <c r="H31" s="45">
        <f t="shared" si="1"/>
        <v>82.666666666666671</v>
      </c>
      <c r="I31" s="34">
        <v>1</v>
      </c>
      <c r="J31" s="34">
        <v>8</v>
      </c>
      <c r="K31" s="34">
        <v>9</v>
      </c>
    </row>
    <row r="32" spans="2:11">
      <c r="B32" t="s">
        <v>48</v>
      </c>
      <c r="C32" s="27" t="s">
        <v>32</v>
      </c>
      <c r="D32" s="28">
        <v>43281</v>
      </c>
      <c r="E32" s="33">
        <v>14</v>
      </c>
      <c r="F32" s="35">
        <v>40827</v>
      </c>
      <c r="G32" s="45">
        <f t="shared" si="0"/>
        <v>17678.091</v>
      </c>
      <c r="H32" s="45">
        <f t="shared" si="1"/>
        <v>23148.909</v>
      </c>
      <c r="I32" s="35">
        <v>1732</v>
      </c>
      <c r="J32" s="35">
        <v>2268</v>
      </c>
      <c r="K32" s="35">
        <v>4000</v>
      </c>
    </row>
    <row r="33" spans="2:11">
      <c r="B33" t="s">
        <v>48</v>
      </c>
      <c r="C33" s="27" t="s">
        <v>39</v>
      </c>
      <c r="D33" s="28">
        <v>43281</v>
      </c>
      <c r="E33" s="33">
        <v>19</v>
      </c>
      <c r="F33" s="35">
        <v>75527</v>
      </c>
      <c r="G33" s="45">
        <f t="shared" si="0"/>
        <v>32701.368632707774</v>
      </c>
      <c r="H33" s="45">
        <f t="shared" si="1"/>
        <v>42825.631367292226</v>
      </c>
      <c r="I33" s="35">
        <v>2584</v>
      </c>
      <c r="J33" s="35">
        <v>3384</v>
      </c>
      <c r="K33" s="35">
        <v>5968</v>
      </c>
    </row>
    <row r="34" spans="2:11">
      <c r="B34" t="s">
        <v>48</v>
      </c>
      <c r="C34" s="27" t="s">
        <v>32</v>
      </c>
      <c r="D34" s="28">
        <v>43646</v>
      </c>
      <c r="E34" s="33">
        <v>15</v>
      </c>
      <c r="F34" s="35">
        <v>143701</v>
      </c>
      <c r="G34" s="45">
        <f t="shared" si="0"/>
        <v>62219.612597130901</v>
      </c>
      <c r="H34" s="45">
        <f t="shared" si="1"/>
        <v>81481.387402869092</v>
      </c>
      <c r="I34" s="35">
        <v>5795</v>
      </c>
      <c r="J34" s="35">
        <v>7589</v>
      </c>
      <c r="K34" s="35">
        <v>13384</v>
      </c>
    </row>
    <row r="35" spans="2:11">
      <c r="B35" t="s">
        <v>48</v>
      </c>
      <c r="C35" s="27" t="s">
        <v>39</v>
      </c>
      <c r="D35" s="28">
        <v>43646</v>
      </c>
      <c r="E35" s="33">
        <v>20</v>
      </c>
      <c r="F35" s="35">
        <v>81072</v>
      </c>
      <c r="G35" s="45">
        <f t="shared" si="0"/>
        <v>35104.149822408785</v>
      </c>
      <c r="H35" s="45">
        <f t="shared" si="1"/>
        <v>45967.850177591215</v>
      </c>
      <c r="I35" s="35">
        <v>2682</v>
      </c>
      <c r="J35" s="35">
        <v>3512</v>
      </c>
      <c r="K35" s="35">
        <v>6194</v>
      </c>
    </row>
    <row r="36" spans="2:11">
      <c r="B36" t="s">
        <v>48</v>
      </c>
      <c r="C36" s="39" t="s">
        <v>43</v>
      </c>
      <c r="D36" s="9"/>
      <c r="E36" s="9"/>
      <c r="F36" s="40">
        <v>121037</v>
      </c>
      <c r="G36" s="40">
        <f>F36*I37/K37</f>
        <v>52473.486503098909</v>
      </c>
      <c r="H36" s="40">
        <f>F36*J37/K37</f>
        <v>68563.513496901098</v>
      </c>
      <c r="I36" s="41"/>
      <c r="J36" s="41"/>
      <c r="K36" s="41"/>
    </row>
    <row r="37" spans="2:11">
      <c r="C37" s="42" t="s">
        <v>44</v>
      </c>
      <c r="D37" s="9"/>
      <c r="E37" s="9"/>
      <c r="F37" s="43">
        <v>1281472</v>
      </c>
      <c r="G37" s="43"/>
      <c r="H37" s="43"/>
      <c r="I37" s="31" t="s">
        <v>45</v>
      </c>
      <c r="J37" s="43">
        <v>77414</v>
      </c>
      <c r="K37" s="43">
        <v>136661</v>
      </c>
    </row>
    <row r="38" spans="2:11">
      <c r="C38" s="44" t="s">
        <v>46</v>
      </c>
      <c r="D38" s="9"/>
      <c r="E38" s="9"/>
      <c r="F38" s="35">
        <v>654614</v>
      </c>
      <c r="G38" s="35"/>
      <c r="H38" s="35"/>
      <c r="I38" s="35">
        <v>26344</v>
      </c>
      <c r="J38" s="35">
        <v>34306</v>
      </c>
      <c r="K38" s="35">
        <v>60650</v>
      </c>
    </row>
    <row r="39" spans="2:11">
      <c r="C39" s="44" t="s">
        <v>47</v>
      </c>
      <c r="D39" s="9"/>
      <c r="E39" s="9"/>
      <c r="F39" s="35">
        <v>626858</v>
      </c>
      <c r="G39" s="35"/>
      <c r="H39" s="35"/>
      <c r="I39" s="35">
        <v>32903</v>
      </c>
      <c r="J39" s="35">
        <v>43108</v>
      </c>
      <c r="K39" s="35">
        <v>76011</v>
      </c>
    </row>
  </sheetData>
  <mergeCells count="5">
    <mergeCell ref="I4:K4"/>
    <mergeCell ref="C4:C5"/>
    <mergeCell ref="D4:D5"/>
    <mergeCell ref="F4:F5"/>
    <mergeCell ref="E4:E5"/>
  </mergeCells>
  <phoneticPr fontId="1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6FCD-9622-4A87-B55C-95189FCD24FA}">
  <dimension ref="A1:J25"/>
  <sheetViews>
    <sheetView workbookViewId="0">
      <selection activeCell="J26" sqref="J26"/>
    </sheetView>
  </sheetViews>
  <sheetFormatPr defaultRowHeight="15"/>
  <cols>
    <col min="3" max="3" width="16.28515625" customWidth="1"/>
    <col min="5" max="10" width="16" customWidth="1"/>
  </cols>
  <sheetData>
    <row r="1" spans="1:10">
      <c r="A1" t="s">
        <v>23</v>
      </c>
    </row>
    <row r="3" spans="1:10" ht="21" customHeight="1"/>
    <row r="6" spans="1:10">
      <c r="C6" s="82" t="s">
        <v>49</v>
      </c>
      <c r="D6" s="83" t="s">
        <v>50</v>
      </c>
      <c r="E6" s="85" t="s">
        <v>52</v>
      </c>
      <c r="F6" s="84" t="s">
        <v>51</v>
      </c>
      <c r="G6" s="84"/>
      <c r="H6" s="75"/>
      <c r="I6" s="84" t="s">
        <v>53</v>
      </c>
      <c r="J6" s="84"/>
    </row>
    <row r="7" spans="1:10" ht="21.75" customHeight="1">
      <c r="C7" s="82"/>
      <c r="D7" s="83"/>
      <c r="E7" s="85"/>
      <c r="F7" s="47" t="s">
        <v>54</v>
      </c>
      <c r="G7" s="47" t="s">
        <v>55</v>
      </c>
      <c r="H7" s="75" t="s">
        <v>68</v>
      </c>
      <c r="I7" s="47" t="s">
        <v>54</v>
      </c>
      <c r="J7" s="47" t="s">
        <v>55</v>
      </c>
    </row>
    <row r="8" spans="1:10" ht="21.75" customHeight="1">
      <c r="C8" s="48" t="s">
        <v>56</v>
      </c>
      <c r="D8" s="9"/>
      <c r="E8" s="9"/>
      <c r="F8" s="9"/>
      <c r="G8" s="9"/>
      <c r="H8" s="9"/>
      <c r="I8" s="9"/>
      <c r="J8" s="9"/>
    </row>
    <row r="9" spans="1:10" ht="21.75" customHeight="1">
      <c r="C9" s="49" t="s">
        <v>57</v>
      </c>
      <c r="D9" s="50">
        <v>41820</v>
      </c>
      <c r="E9" s="51">
        <v>12</v>
      </c>
      <c r="F9" s="65">
        <v>0</v>
      </c>
      <c r="G9" s="65">
        <v>-25</v>
      </c>
      <c r="H9" s="65">
        <f>F9+G9</f>
        <v>-25</v>
      </c>
      <c r="I9" s="66">
        <v>0</v>
      </c>
      <c r="J9" s="64">
        <v>-3</v>
      </c>
    </row>
    <row r="10" spans="1:10" ht="35.25" customHeight="1">
      <c r="C10" s="49" t="s">
        <v>58</v>
      </c>
      <c r="D10" s="50">
        <v>41820</v>
      </c>
      <c r="E10" s="51">
        <v>15</v>
      </c>
      <c r="F10" s="52">
        <v>0</v>
      </c>
      <c r="G10" s="53">
        <v>-4</v>
      </c>
      <c r="H10" s="65">
        <f t="shared" ref="H10:H21" si="0">F10+G10</f>
        <v>-4</v>
      </c>
      <c r="I10" s="66">
        <v>0</v>
      </c>
      <c r="J10" s="54">
        <v>0</v>
      </c>
    </row>
    <row r="11" spans="1:10" ht="21.75" customHeight="1">
      <c r="C11" s="49" t="s">
        <v>57</v>
      </c>
      <c r="D11" s="50">
        <v>42185</v>
      </c>
      <c r="E11" s="51">
        <v>12</v>
      </c>
      <c r="F11" s="52">
        <v>42</v>
      </c>
      <c r="G11" s="52">
        <v>18</v>
      </c>
      <c r="H11" s="65">
        <f t="shared" si="0"/>
        <v>60</v>
      </c>
      <c r="I11" s="66">
        <v>5</v>
      </c>
      <c r="J11" s="55">
        <v>2</v>
      </c>
    </row>
    <row r="12" spans="1:10" ht="21.75" customHeight="1">
      <c r="C12" s="49" t="s">
        <v>58</v>
      </c>
      <c r="D12" s="50">
        <v>42185</v>
      </c>
      <c r="E12" s="51">
        <v>16</v>
      </c>
      <c r="F12" s="52">
        <v>7</v>
      </c>
      <c r="G12" s="53">
        <v>-17</v>
      </c>
      <c r="H12" s="65">
        <f t="shared" si="0"/>
        <v>-10</v>
      </c>
      <c r="I12" s="66">
        <v>1</v>
      </c>
      <c r="J12" s="54">
        <v>-2</v>
      </c>
    </row>
    <row r="13" spans="1:10" ht="21.75" customHeight="1">
      <c r="C13" s="49" t="s">
        <v>57</v>
      </c>
      <c r="D13" s="50">
        <v>42551</v>
      </c>
      <c r="E13" s="51">
        <v>12</v>
      </c>
      <c r="F13" s="53">
        <v>-56</v>
      </c>
      <c r="G13" s="53">
        <v>-130</v>
      </c>
      <c r="H13" s="65">
        <f t="shared" si="0"/>
        <v>-186</v>
      </c>
      <c r="I13" s="66">
        <v>-6</v>
      </c>
      <c r="J13" s="54">
        <v>-14</v>
      </c>
    </row>
    <row r="14" spans="1:10" ht="21.75" customHeight="1">
      <c r="C14" s="49" t="s">
        <v>58</v>
      </c>
      <c r="D14" s="50">
        <v>42551</v>
      </c>
      <c r="E14" s="51">
        <v>17</v>
      </c>
      <c r="F14" s="52">
        <v>18</v>
      </c>
      <c r="G14" s="52">
        <v>87</v>
      </c>
      <c r="H14" s="65">
        <f t="shared" si="0"/>
        <v>105</v>
      </c>
      <c r="I14" s="66">
        <v>2</v>
      </c>
      <c r="J14" s="55">
        <v>7</v>
      </c>
    </row>
    <row r="15" spans="1:10" ht="21.75" customHeight="1">
      <c r="C15" s="49" t="s">
        <v>59</v>
      </c>
      <c r="D15" s="50">
        <v>42551</v>
      </c>
      <c r="E15" s="51">
        <v>13</v>
      </c>
      <c r="F15" s="52">
        <v>206</v>
      </c>
      <c r="G15" s="52">
        <v>667</v>
      </c>
      <c r="H15" s="65">
        <f t="shared" si="0"/>
        <v>873</v>
      </c>
      <c r="I15" s="66">
        <v>21</v>
      </c>
      <c r="J15" s="55">
        <v>69</v>
      </c>
    </row>
    <row r="16" spans="1:10" ht="21.75" customHeight="1">
      <c r="C16" s="49" t="s">
        <v>60</v>
      </c>
      <c r="D16" s="50">
        <v>42916</v>
      </c>
      <c r="E16" s="51">
        <v>13</v>
      </c>
      <c r="F16" s="52">
        <v>431</v>
      </c>
      <c r="G16" s="52">
        <v>781</v>
      </c>
      <c r="H16" s="65">
        <f t="shared" si="0"/>
        <v>1212</v>
      </c>
      <c r="I16" s="66">
        <v>45</v>
      </c>
      <c r="J16" s="55">
        <v>81</v>
      </c>
    </row>
    <row r="17" spans="3:10" ht="33.75" customHeight="1">
      <c r="C17" s="49" t="s">
        <v>61</v>
      </c>
      <c r="D17" s="50">
        <v>42916</v>
      </c>
      <c r="E17" s="51">
        <v>18</v>
      </c>
      <c r="F17" s="53">
        <v>-143</v>
      </c>
      <c r="G17" s="53">
        <v>-486</v>
      </c>
      <c r="H17" s="65">
        <f t="shared" si="0"/>
        <v>-629</v>
      </c>
      <c r="I17" s="66">
        <v>-12</v>
      </c>
      <c r="J17" s="54">
        <v>-40</v>
      </c>
    </row>
    <row r="18" spans="3:10" ht="21.75" customHeight="1">
      <c r="C18" s="49" t="s">
        <v>60</v>
      </c>
      <c r="D18" s="50">
        <v>43281</v>
      </c>
      <c r="E18" s="51">
        <v>14</v>
      </c>
      <c r="F18" s="53">
        <v>-492</v>
      </c>
      <c r="G18" s="56">
        <v>-1029</v>
      </c>
      <c r="H18" s="65">
        <f t="shared" si="0"/>
        <v>-1521</v>
      </c>
      <c r="I18" s="66">
        <v>-48</v>
      </c>
      <c r="J18" s="54">
        <v>-101</v>
      </c>
    </row>
    <row r="19" spans="3:10" ht="21.75" customHeight="1">
      <c r="C19" s="49" t="s">
        <v>61</v>
      </c>
      <c r="D19" s="50">
        <v>43281</v>
      </c>
      <c r="E19" s="51">
        <v>19</v>
      </c>
      <c r="F19" s="57">
        <v>142</v>
      </c>
      <c r="G19" s="52">
        <v>418</v>
      </c>
      <c r="H19" s="65">
        <f t="shared" si="0"/>
        <v>560</v>
      </c>
      <c r="I19" s="67">
        <v>11</v>
      </c>
      <c r="J19" s="55">
        <v>33</v>
      </c>
    </row>
    <row r="20" spans="3:10" ht="21.75" customHeight="1">
      <c r="C20" s="49" t="s">
        <v>60</v>
      </c>
      <c r="D20" s="50">
        <v>43646</v>
      </c>
      <c r="E20" s="51">
        <v>15</v>
      </c>
      <c r="F20" s="53">
        <v>-79</v>
      </c>
      <c r="G20" s="52">
        <v>15</v>
      </c>
      <c r="H20" s="65">
        <f t="shared" si="0"/>
        <v>-64</v>
      </c>
      <c r="I20" s="66">
        <v>-7</v>
      </c>
      <c r="J20" s="55">
        <v>1</v>
      </c>
    </row>
    <row r="21" spans="3:10" ht="21.75" customHeight="1">
      <c r="C21" s="58" t="s">
        <v>61</v>
      </c>
      <c r="D21" s="50">
        <v>43646</v>
      </c>
      <c r="E21" s="51">
        <v>20</v>
      </c>
      <c r="F21" s="59">
        <v>-209</v>
      </c>
      <c r="G21" s="59">
        <v>-11</v>
      </c>
      <c r="H21" s="65">
        <f t="shared" si="0"/>
        <v>-220</v>
      </c>
      <c r="I21" s="68">
        <v>-16</v>
      </c>
      <c r="J21" s="60">
        <v>-1</v>
      </c>
    </row>
    <row r="22" spans="3:10" ht="21.75" customHeight="1">
      <c r="C22" s="61" t="s">
        <v>62</v>
      </c>
      <c r="D22" s="9"/>
      <c r="E22" s="9"/>
      <c r="F22" s="77">
        <v>-134</v>
      </c>
      <c r="G22" s="77">
        <v>285</v>
      </c>
      <c r="H22" s="76"/>
      <c r="I22" s="62" t="s">
        <v>63</v>
      </c>
      <c r="J22" s="63" t="s">
        <v>64</v>
      </c>
    </row>
    <row r="23" spans="3:10" ht="21.75" customHeight="1">
      <c r="C23" s="49" t="s">
        <v>65</v>
      </c>
      <c r="D23" s="9"/>
      <c r="E23" s="9"/>
      <c r="F23" s="53">
        <v>-283</v>
      </c>
      <c r="G23" s="53">
        <v>-510</v>
      </c>
      <c r="H23" s="53"/>
      <c r="I23" s="53">
        <v>-23</v>
      </c>
      <c r="J23" s="54">
        <v>-46</v>
      </c>
    </row>
    <row r="24" spans="3:10" ht="21.75" customHeight="1">
      <c r="C24" s="49" t="s">
        <v>66</v>
      </c>
      <c r="D24" s="9"/>
      <c r="E24" s="9"/>
      <c r="F24" s="52">
        <v>149</v>
      </c>
      <c r="G24" s="52">
        <v>795</v>
      </c>
      <c r="H24" s="52"/>
      <c r="I24" s="52">
        <v>17</v>
      </c>
      <c r="J24" s="55">
        <v>79</v>
      </c>
    </row>
    <row r="25" spans="3:10" ht="21.75" customHeight="1"/>
  </sheetData>
  <mergeCells count="5">
    <mergeCell ref="C6:C7"/>
    <mergeCell ref="D6:D7"/>
    <mergeCell ref="F6:G6"/>
    <mergeCell ref="E6:E7"/>
    <mergeCell ref="I6:J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0086-FB95-4193-A531-0627B64E0929}">
  <dimension ref="A1:D11"/>
  <sheetViews>
    <sheetView workbookViewId="0">
      <selection activeCell="G27" sqref="G27"/>
    </sheetView>
  </sheetViews>
  <sheetFormatPr defaultRowHeight="15"/>
  <cols>
    <col min="4" max="4" width="23.42578125" customWidth="1"/>
  </cols>
  <sheetData>
    <row r="1" spans="1:4">
      <c r="A1" s="2" t="s">
        <v>2</v>
      </c>
    </row>
    <row r="2" spans="1:4">
      <c r="A2" t="s">
        <v>11</v>
      </c>
      <c r="B2" t="s">
        <v>16</v>
      </c>
    </row>
    <row r="3" spans="1:4">
      <c r="A3" t="s">
        <v>12</v>
      </c>
      <c r="B3" t="s">
        <v>14</v>
      </c>
    </row>
    <row r="4" spans="1:4">
      <c r="A4" t="s">
        <v>13</v>
      </c>
      <c r="B4">
        <v>20180630</v>
      </c>
    </row>
    <row r="6" spans="1:4">
      <c r="C6" t="s">
        <v>0</v>
      </c>
      <c r="D6" t="s">
        <v>1</v>
      </c>
    </row>
    <row r="7" spans="1:4">
      <c r="C7">
        <v>2019</v>
      </c>
      <c r="D7" s="1">
        <v>0</v>
      </c>
    </row>
    <row r="8" spans="1:4">
      <c r="C8">
        <v>2020</v>
      </c>
      <c r="D8" s="1">
        <v>0</v>
      </c>
    </row>
    <row r="9" spans="1:4">
      <c r="C9">
        <v>2021</v>
      </c>
      <c r="D9" s="1">
        <v>0</v>
      </c>
    </row>
    <row r="10" spans="1:4">
      <c r="C10">
        <v>2022</v>
      </c>
      <c r="D10" s="1">
        <v>0</v>
      </c>
    </row>
    <row r="11" spans="1:4">
      <c r="D11" s="1"/>
    </row>
  </sheetData>
  <hyperlinks>
    <hyperlink ref="A1" location="TOC!A1" display="TOC" xr:uid="{C23935F7-D297-4202-BB7B-2996B7FACF4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9179-5643-45FC-9DA2-8BE40F7B0B4F}">
  <dimension ref="A2:C14"/>
  <sheetViews>
    <sheetView tabSelected="1" workbookViewId="0">
      <selection activeCell="D21" sqref="D21"/>
    </sheetView>
  </sheetViews>
  <sheetFormatPr defaultRowHeight="15"/>
  <sheetData>
    <row r="2" spans="1:3">
      <c r="A2" t="s">
        <v>79</v>
      </c>
    </row>
    <row r="3" spans="1:3">
      <c r="A3" t="s">
        <v>76</v>
      </c>
      <c r="B3" t="s">
        <v>70</v>
      </c>
      <c r="C3" t="s">
        <v>69</v>
      </c>
    </row>
    <row r="4" spans="1:3">
      <c r="A4" s="86" t="s">
        <v>77</v>
      </c>
      <c r="B4">
        <v>2.5</v>
      </c>
      <c r="C4">
        <v>2.5</v>
      </c>
    </row>
    <row r="5" spans="1:3">
      <c r="A5" s="87">
        <v>20</v>
      </c>
      <c r="B5">
        <v>2.5</v>
      </c>
      <c r="C5">
        <f>20*3 - 2.5*19</f>
        <v>12.5</v>
      </c>
    </row>
    <row r="6" spans="1:3">
      <c r="A6" t="s">
        <v>78</v>
      </c>
      <c r="B6">
        <v>4</v>
      </c>
      <c r="C6">
        <v>3</v>
      </c>
    </row>
    <row r="9" spans="1:3">
      <c r="A9" t="s">
        <v>80</v>
      </c>
    </row>
    <row r="10" spans="1:3">
      <c r="A10" t="s">
        <v>76</v>
      </c>
      <c r="B10" t="s">
        <v>70</v>
      </c>
      <c r="C10" t="s">
        <v>69</v>
      </c>
    </row>
    <row r="11" spans="1:3">
      <c r="A11">
        <v>1</v>
      </c>
      <c r="B11">
        <v>50</v>
      </c>
      <c r="C11">
        <v>50</v>
      </c>
    </row>
    <row r="12" spans="1:3">
      <c r="A12" t="s">
        <v>81</v>
      </c>
      <c r="B12">
        <v>0</v>
      </c>
      <c r="C12">
        <v>0</v>
      </c>
    </row>
    <row r="13" spans="1:3">
      <c r="A13" s="87">
        <v>20</v>
      </c>
      <c r="B13">
        <v>0</v>
      </c>
      <c r="C13">
        <f>20*3-50</f>
        <v>10</v>
      </c>
    </row>
    <row r="14" spans="1:3">
      <c r="A14" t="s">
        <v>78</v>
      </c>
      <c r="B14">
        <v>4</v>
      </c>
      <c r="C14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Init_unrecReturn</vt:lpstr>
      <vt:lpstr>Init_amort</vt:lpstr>
      <vt:lpstr>init_amort_t1_raw</vt:lpstr>
      <vt:lpstr>init_amort_t2_raw</vt:lpstr>
      <vt:lpstr>Init_unrecReturn_raw</vt:lpstr>
      <vt:lpstr>benfactor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Yimeng Yin</cp:lastModifiedBy>
  <dcterms:created xsi:type="dcterms:W3CDTF">2015-06-05T18:17:20Z</dcterms:created>
  <dcterms:modified xsi:type="dcterms:W3CDTF">2021-04-24T21:29:28Z</dcterms:modified>
</cp:coreProperties>
</file>