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D3783A74-53BC-459D-9422-89814910B92A}" xr6:coauthVersionLast="46" xr6:coauthVersionMax="46" xr10:uidLastSave="{00000000-0000-0000-0000-000000000000}"/>
  <bookViews>
    <workbookView xWindow="-120" yWindow="-120" windowWidth="29040" windowHeight="17640" tabRatio="524" activeTab="2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22" l="1"/>
  <c r="O40" i="22"/>
  <c r="M41" i="22"/>
  <c r="O41" i="22"/>
  <c r="M43" i="22"/>
  <c r="O43" i="22"/>
  <c r="M44" i="22"/>
  <c r="O44" i="22"/>
  <c r="O28" i="22"/>
  <c r="M28" i="22"/>
  <c r="O27" i="22"/>
  <c r="M27" i="22"/>
  <c r="M24" i="22"/>
  <c r="O24" i="22"/>
  <c r="M25" i="22"/>
  <c r="O25" i="22"/>
  <c r="O21" i="22"/>
  <c r="M21" i="22"/>
  <c r="O20" i="22"/>
  <c r="M20" i="22"/>
  <c r="O18" i="22"/>
  <c r="M18" i="22"/>
  <c r="O17" i="22"/>
  <c r="M17" i="22"/>
  <c r="O6" i="22"/>
  <c r="O8" i="22"/>
  <c r="O9" i="22"/>
  <c r="O13" i="22"/>
  <c r="O14" i="22"/>
  <c r="O5" i="22"/>
  <c r="M6" i="22"/>
  <c r="M8" i="22"/>
  <c r="M9" i="22"/>
  <c r="M13" i="22"/>
  <c r="M14" i="22"/>
  <c r="M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5" i="2"/>
  <c r="E5" i="2"/>
  <c r="F4" i="2"/>
  <c r="E4" i="2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K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O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P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Z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D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N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H4" authorId="2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3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4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<sst xmlns="http://schemas.openxmlformats.org/spreadsheetml/2006/main" count="543" uniqueCount="243">
  <si>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</si>
  <si>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</si>
  <si>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</si>
  <si>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</si>
  <si>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</si>
  <si>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</si>
  <si>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</si>
  <si>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</si>
  <si>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</si>
  <si>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</si>
  <si>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</si>
  <si>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</si>
  <si>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</si>
  <si>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</si>
  <si>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</si>
  <si>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</si>
  <si>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</si>
  <si>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</si>
  <si>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</si>
  <si>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</si>
  <si>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</si>
  <si>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</si>
  <si>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</si>
  <si>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</si>
  <si>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</si>
  <si>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</si>
  <si>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</si>
  <si>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</si>
  <si>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</si>
  <si>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</si>
  <si>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</si>
  <si>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</si>
  <si>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</si>
  <si>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</si>
  <si>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</si>
  <si>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</si>
  <si>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</si>
  <si>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</si>
  <si>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</si>
  <si>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</si>
  <si>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</si>
  <si>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</si>
  <si>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</si>
  <si>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</si>
  <si>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</si>
  <si>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</si>
  <si>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</si>
  <si>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</si>
  <si>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</si>
  <si>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</si>
  <si>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</si>
  <si>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</si>
  <si>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</si>
  <si>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</si>
  <si>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</si>
  <si>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</si>
  <si>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</si>
  <si>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</si>
  <si>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</si>
  <si>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</si>
  <si>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</si>
  <si>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</si>
  <si>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</si>
  <si>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</si>
  <si>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</si>
  <si>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</si>
  <si>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</si>
  <si>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</si>
  <si>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</si>
  <si>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</si>
  <si>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</si>
  <si>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</si>
  <si>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</si>
  <si>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</si>
  <si>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</si>
  <si>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</si>
  <si>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</si>
  <si>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</si>
  <si>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</si>
  <si>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</si>
  <si>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</si>
  <si>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</si>
  <si>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</si>
  <si>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</si>
  <si>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</si>
  <si>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</si>
  <si>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</si>
  <si>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</si>
  <si>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</si>
  <si>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</si>
  <si>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</si>
  <si>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</si>
  <si>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</si>
  <si>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</si>
  <si>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</si>
  <si>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</si>
  <si>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</si>
  <si>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</si>
  <si>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</si>
  <si>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</si>
  <si>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</si>
  <si>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</si>
  <si>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</si>
  <si>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</si>
  <si>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</si>
  <si>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</si>
  <si>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</si>
  <si>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</si>
  <si>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</si>
  <si>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</si>
  <si>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</si>
  <si>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</si>
  <si>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</si>
  <si>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</si>
  <si>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</si>
  <si>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</si>
  <si>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</si>
  <si>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</si>
  <si>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</si>
  <si>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</si>
  <si>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</si>
  <si>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</si>
  <si>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</si>
  <si>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</si>
  <si>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</si>
  <si>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</si>
  <si>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</si>
  <si>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</si>
  <si>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</si>
  <si>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</si>
  <si>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</si>
  <si>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</si>
  <si>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</si>
  <si>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</si>
  <si>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</si>
  <si>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</si>
  <si>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</si>
  <si>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</si>
  <si>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</si>
  <si>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</si>
  <si>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</si>
  <si>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</si>
  <si>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</si>
  <si>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</si>
  <si>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</si>
  <si>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</si>
  <si>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</si>
  <si>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</si>
  <si>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</si>
  <si>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</si>
  <si>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</si>
  <si>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</si>
  <si>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</si>
  <si>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</si>
  <si>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</si>
  <si>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</si>
  <si>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</si>
  <si>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</si>
  <si>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</si>
  <si>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</si>
  <si>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</si>
  <si>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</si>
  <si>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</si>
  <si>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</si>
  <si>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</si>
  <si>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</si>
  <si>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</si>
  <si>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</si>
  <si>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</si>
  <si>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</si>
  <si>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</si>
  <si>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</si>
  <si>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</si>
  <si>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</si>
  <si>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</si>
  <si>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</si>
  <si>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</si>
  <si>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</si>
  <si>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</si>
  <si>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</si>
  <si>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</si>
  <si>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</si>
  <si>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</si>
  <si>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</si>
  <si>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</si>
  <si>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</si>
  <si>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</si>
  <si>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</si>
  <si>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</si>
  <si>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</si>
  <si>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</si>
  <si>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</si>
  <si>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</si>
  <si>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</si>
  <si>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</si>
  <si>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</si>
  <si>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</si>
  <si>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</si>
  <si>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</si>
  <si>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</si>
  <si>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</si>
  <si>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</si>
  <si>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</si>
  <si>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</si>
  <si>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</si>
  <si>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</si>
  <si>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</si>
  <si>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</si>
  <si>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</si>
  <si>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</si>
  <si>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</si>
  <si>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</si>
  <si>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</si>
  <si>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</si>
  <si>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</si>
  <si>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</si>
  <si>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</si>
  <si>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</si>
  <si>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</si>
  <si>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</si>
  <si>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</si>
  <si>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</si>
  <si>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</si>
  <si>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</si>
  <si>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</si>
  <si>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</si>
  <si>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</si>
  <si>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</si>
  <si>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</si>
  <si>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</si>
  <si>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</si>
  <si>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</si>
  <si>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</si>
  <si>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</si>
  <si>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</si>
  <si>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</si>
  <si>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pf.t1_measureB_lowERC</t>
  </si>
  <si>
    <t>pf.t2_measureB_lowERC</t>
  </si>
  <si>
    <t>pre99 accrual</t>
  </si>
  <si>
    <t>COLA assumption</t>
  </si>
  <si>
    <t>California Rule accrual</t>
  </si>
  <si>
    <t>pf.t1_measureB_highERC</t>
  </si>
  <si>
    <t>pf.t2_measureB_highERC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</si>
</sst>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2" fillId="7" borderId="0" xfId="0" applyFont="1" applyFill="1"/>
    <xf numFmtId="0" fontId="23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74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2" fillId="16" borderId="0" xfId="0" applyFont="1" applyFill="1"/>
    <xf numFmtId="164" fontId="22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74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2" fillId="16" borderId="0" xfId="0" applyNumberFormat="1" applyFont="1" applyFill="1"/>
    <xf numFmtId="165" fontId="22" fillId="16" borderId="0" xfId="0" applyNumberFormat="1" applyFont="1" applyFill="1"/>
    <xf numFmtId="174" fontId="22" fillId="16" borderId="0" xfId="0" applyNumberFormat="1" applyFont="1" applyFill="1"/>
    <xf numFmtId="0" fontId="0" fillId="17" borderId="0" xfId="0" applyFill="1"/>
    <xf numFmtId="0" fontId="22" fillId="17" borderId="0" xfId="0" applyFont="1" applyFill="1"/>
    <xf numFmtId="0" fontId="24" fillId="17" borderId="0" xfId="0" applyFont="1" applyFill="1"/>
    <xf numFmtId="164" fontId="0" fillId="17" borderId="0" xfId="0" applyNumberFormat="1" applyFill="1"/>
    <xf numFmtId="2" fontId="22" fillId="17" borderId="0" xfId="0" applyNumberFormat="1" applyFont="1" applyFill="1"/>
    <xf numFmtId="165" fontId="22" fillId="17" borderId="0" xfId="0" applyNumberFormat="1" applyFont="1" applyFill="1"/>
    <xf numFmtId="174" fontId="24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74" fontId="22" fillId="17" borderId="0" xfId="0" applyNumberFormat="1" applyFont="1" applyFill="1"/>
    <xf numFmtId="2" fontId="0" fillId="17" borderId="0" xfId="0" applyNumberFormat="1" applyFill="1"/>
    <xf numFmtId="165" fontId="0" fillId="17" borderId="0" xfId="0" applyNumberFormat="1" applyFill="1"/>
    <xf numFmtId="174" fontId="0" fillId="17" borderId="0" xfId="0" applyNumberForma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K4" dT="2021-04-24T13:50:24.61" personId="{00000000-0000-0000-0000-000000000000}" id="{CF5CF5A7-948B-4FFE-B3FC-40A88109D95C}">
    <text>fixedRate;
sharedNC
sharedADC</text>
  </threadedComment>
  <threadedComment ref="O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P4" dT="2021-04-24T15:11:25.51" personId="{00000000-0000-0000-0000-000000000000}" id="{E8C448CD-53B7-490F-9996-9DCA6000100A}">
    <text>EEC as a % of SC before SJ PF sharedADC policy is applied. Used in year 1</text>
  </threadedComment>
  <threadedComment ref="Z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Z44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24" sqref="A24:XFD24"/>
    </sheetView>
  </sheetViews>
  <sheetFormatPr defaultRowHeight="15"/>
  <cols>
    <col min="1" max="1" width="24.28515625" customWidth="1"/>
    <col min="2" max="2" width="9.42578125" customWidth="1"/>
    <col min="3" max="3" width="7.5703125" bestFit="1" customWidth="1"/>
    <col min="4" max="4" width="13.42578125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28515625" customWidth="1"/>
    <col min="12" max="12" width="9.7109375" customWidth="1"/>
    <col min="13" max="13" width="12.28515625" customWidth="1"/>
    <col min="14" max="14" width="9.140625" customWidth="1"/>
    <col min="15" max="15" width="12.28515625" customWidth="1"/>
    <col min="16" max="16" width="10.5703125" customWidth="1"/>
    <col min="17" max="17" width="12.28515625" customWidth="1"/>
    <col min="18" max="18" width="10.28515625" customWidth="1"/>
    <col min="19" max="19" width="14.28515625" customWidth="1"/>
    <col min="20" max="20" width="12.140625" customWidth="1"/>
    <col min="21" max="21" width="9.28515625" bestFit="1" customWidth="1"/>
    <col min="22" max="22" width="9" bestFit="1" customWidth="1"/>
    <col min="23" max="23" width="15.5703125" customWidth="1"/>
    <col min="24" max="24" width="11.28515625" bestFit="1" customWidth="1"/>
    <col min="25" max="25" width="7.85546875" customWidth="1"/>
    <col min="26" max="26" width="16.140625" bestFit="1" customWidth="1"/>
    <col min="27" max="27" width="16" bestFit="1" customWidth="1"/>
    <col min="28" max="28" width="7.7109375" bestFit="1" customWidth="1"/>
    <col min="29" max="29" width="7.5703125" bestFit="1" customWidth="1"/>
    <col min="30" max="30" width="15.85546875" bestFit="1" customWidth="1"/>
    <col min="31" max="31" width="8.7109375" customWidth="1"/>
    <col min="32" max="32" width="12.5703125" customWidth="1"/>
    <col min="33" max="33" width="14.85546875" customWidth="1"/>
    <col min="39" max="39" width="17.42578125" customWidth="1"/>
    <col min="40" max="40" width="13.7109375" customWidth="1"/>
    <col min="41" max="42" width="12.5703125" bestFit="1" customWidth="1"/>
    <col min="43" max="44" width="12.42578125" customWidth="1"/>
    <col min="45" max="45" width="23" customWidth="1"/>
    <col min="46" max="46" width="16.5703125" customWidth="1"/>
    <col min="47" max="47" width="12" bestFit="1" customWidth="1"/>
    <col min="48" max="48" width="18" bestFit="1" customWidth="1"/>
    <col min="49" max="49" width="14.28515625" bestFit="1" customWidth="1"/>
    <col min="50" max="50" width="12.28515625" customWidth="1"/>
    <col min="51" max="51" width="11.42578125" customWidth="1"/>
    <col min="52" max="52" width="14.28515625" customWidth="1"/>
  </cols>
  <sheetData>
    <row r="2" spans="1:52">
      <c r="AO2" s="20"/>
      <c r="AP2" s="20"/>
    </row>
    <row r="3" spans="1:52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8" t="s">
        <v>137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13" t="s">
        <v>48</v>
      </c>
      <c r="X3" s="13"/>
      <c r="Y3" s="13"/>
      <c r="Z3" s="13"/>
      <c r="AA3" s="14" t="s">
        <v>49</v>
      </c>
      <c r="AB3" s="14"/>
      <c r="AC3" s="14"/>
      <c r="AD3" s="14"/>
      <c r="AE3" s="14"/>
      <c r="AF3" s="16" t="s">
        <v>44</v>
      </c>
      <c r="AG3" s="16"/>
      <c r="AH3" s="16"/>
      <c r="AI3" s="16"/>
      <c r="AJ3" s="16"/>
      <c r="AK3" s="16"/>
      <c r="AL3" s="16"/>
      <c r="AM3" s="12" t="s">
        <v>53</v>
      </c>
      <c r="AN3" s="12"/>
      <c r="AO3" s="12"/>
      <c r="AP3" s="12"/>
      <c r="AQ3" s="12"/>
      <c r="AR3" s="12"/>
      <c r="AS3" s="12"/>
      <c r="AT3" s="17" t="s">
        <v>57</v>
      </c>
      <c r="AU3" s="17"/>
      <c r="AV3" s="17"/>
      <c r="AW3" s="17"/>
      <c r="AX3" s="17"/>
      <c r="AY3" s="17"/>
      <c r="AZ3" s="17"/>
    </row>
    <row r="4" spans="1:52" s="134" customFormat="1" ht="33" customHeight="1">
      <c r="A4" s="123" t="s">
        <v>72</v>
      </c>
      <c r="B4" s="123" t="s">
        <v>36</v>
      </c>
      <c r="C4" s="123" t="s">
        <v>13</v>
      </c>
      <c r="D4" s="124" t="s">
        <v>67</v>
      </c>
      <c r="E4" s="124" t="s">
        <v>188</v>
      </c>
      <c r="F4" s="124" t="s">
        <v>71</v>
      </c>
      <c r="G4" s="125" t="s">
        <v>107</v>
      </c>
      <c r="H4" s="125" t="s">
        <v>106</v>
      </c>
      <c r="I4" s="125" t="s">
        <v>117</v>
      </c>
      <c r="J4" s="125" t="s">
        <v>108</v>
      </c>
      <c r="K4" s="126" t="s">
        <v>124</v>
      </c>
      <c r="L4" s="127" t="s">
        <v>130</v>
      </c>
      <c r="M4" s="127" t="s">
        <v>214</v>
      </c>
      <c r="N4" s="127" t="s">
        <v>215</v>
      </c>
      <c r="O4" s="127" t="s">
        <v>216</v>
      </c>
      <c r="P4" s="127" t="s">
        <v>218</v>
      </c>
      <c r="Q4" s="127" t="s">
        <v>217</v>
      </c>
      <c r="R4" s="126" t="s">
        <v>126</v>
      </c>
      <c r="S4" s="128" t="s">
        <v>213</v>
      </c>
      <c r="T4" s="127" t="s">
        <v>133</v>
      </c>
      <c r="U4" s="127" t="s">
        <v>127</v>
      </c>
      <c r="V4" s="127" t="s">
        <v>128</v>
      </c>
      <c r="W4" s="129" t="s">
        <v>11</v>
      </c>
      <c r="X4" s="129" t="s">
        <v>34</v>
      </c>
      <c r="Y4" s="129" t="s">
        <v>9</v>
      </c>
      <c r="Z4" s="129" t="s">
        <v>10</v>
      </c>
      <c r="AA4" s="130" t="s">
        <v>12</v>
      </c>
      <c r="AB4" s="130" t="s">
        <v>50</v>
      </c>
      <c r="AC4" s="130" t="s">
        <v>51</v>
      </c>
      <c r="AD4" s="130" t="s">
        <v>52</v>
      </c>
      <c r="AE4" s="130" t="s">
        <v>60</v>
      </c>
      <c r="AF4" s="124" t="s">
        <v>21</v>
      </c>
      <c r="AG4" s="124" t="s">
        <v>23</v>
      </c>
      <c r="AH4" s="124" t="s">
        <v>6</v>
      </c>
      <c r="AI4" s="124" t="s">
        <v>7</v>
      </c>
      <c r="AJ4" s="124" t="s">
        <v>8</v>
      </c>
      <c r="AK4" s="124" t="s">
        <v>45</v>
      </c>
      <c r="AL4" s="124" t="s">
        <v>97</v>
      </c>
      <c r="AM4" s="131" t="s">
        <v>54</v>
      </c>
      <c r="AN4" s="131" t="s">
        <v>55</v>
      </c>
      <c r="AO4" s="131" t="s">
        <v>29</v>
      </c>
      <c r="AP4" s="131" t="s">
        <v>30</v>
      </c>
      <c r="AQ4" s="131" t="s">
        <v>32</v>
      </c>
      <c r="AR4" s="131" t="s">
        <v>33</v>
      </c>
      <c r="AS4" s="131" t="s">
        <v>101</v>
      </c>
      <c r="AT4" s="132" t="s">
        <v>56</v>
      </c>
      <c r="AU4" s="132" t="s">
        <v>27</v>
      </c>
      <c r="AV4" s="132" t="s">
        <v>28</v>
      </c>
      <c r="AW4" s="132" t="s">
        <v>26</v>
      </c>
      <c r="AX4" s="132" t="s">
        <v>15</v>
      </c>
      <c r="AY4" s="132" t="s">
        <v>4</v>
      </c>
      <c r="AZ4" s="133" t="s">
        <v>5</v>
      </c>
    </row>
    <row r="5" spans="1:52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K5" t="s">
        <v>131</v>
      </c>
      <c r="L5">
        <v>0.11</v>
      </c>
      <c r="M5" s="20">
        <f>3/11</f>
        <v>0.27272727272727271</v>
      </c>
      <c r="N5" s="49">
        <v>0.5</v>
      </c>
      <c r="O5" s="4">
        <f>1/300</f>
        <v>3.3333333333333335E-3</v>
      </c>
      <c r="P5" s="135">
        <v>0</v>
      </c>
      <c r="Q5" s="49">
        <v>0.5</v>
      </c>
      <c r="R5" t="s">
        <v>129</v>
      </c>
      <c r="S5" t="b">
        <v>0</v>
      </c>
      <c r="T5">
        <v>0.03</v>
      </c>
      <c r="U5">
        <v>0.03</v>
      </c>
      <c r="V5">
        <v>0</v>
      </c>
      <c r="W5" t="s">
        <v>123</v>
      </c>
      <c r="X5" t="s">
        <v>35</v>
      </c>
      <c r="Y5">
        <v>15</v>
      </c>
      <c r="Z5">
        <v>2.5000000000000001E-2</v>
      </c>
      <c r="AA5">
        <v>5</v>
      </c>
      <c r="AB5">
        <v>1.2</v>
      </c>
      <c r="AC5">
        <v>0.8</v>
      </c>
      <c r="AD5" t="s">
        <v>134</v>
      </c>
      <c r="AE5" t="b">
        <v>1</v>
      </c>
      <c r="AF5" t="s">
        <v>100</v>
      </c>
      <c r="AG5" t="s">
        <v>20</v>
      </c>
      <c r="AH5">
        <v>6.7500000000000004E-2</v>
      </c>
      <c r="AI5">
        <v>7.7200000000000005E-2</v>
      </c>
      <c r="AJ5" s="3">
        <v>0.12</v>
      </c>
      <c r="AK5" s="5">
        <v>2.5000000000000001E-2</v>
      </c>
      <c r="AL5" s="34">
        <v>123</v>
      </c>
      <c r="AM5" t="s">
        <v>31</v>
      </c>
      <c r="AN5" t="s">
        <v>31</v>
      </c>
      <c r="AO5" s="20">
        <v>0.7</v>
      </c>
      <c r="AP5" s="20">
        <v>0.7</v>
      </c>
      <c r="AS5" s="39">
        <v>0</v>
      </c>
      <c r="AT5" t="b">
        <v>1</v>
      </c>
      <c r="AU5" t="b">
        <v>1</v>
      </c>
      <c r="AV5" t="b">
        <v>0</v>
      </c>
      <c r="AW5">
        <v>0</v>
      </c>
      <c r="AX5" t="s">
        <v>3</v>
      </c>
      <c r="AY5" t="b">
        <v>1</v>
      </c>
      <c r="AZ5" s="19" t="b">
        <v>1</v>
      </c>
    </row>
    <row r="6" spans="1:52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K6" t="s">
        <v>131</v>
      </c>
      <c r="L6">
        <v>0.11</v>
      </c>
      <c r="M6" s="20">
        <f t="shared" ref="M6:M44" si="0">3/11</f>
        <v>0.27272727272727271</v>
      </c>
      <c r="N6" s="49">
        <v>0.5</v>
      </c>
      <c r="O6" s="4">
        <f t="shared" ref="O6:O44" si="1">1/300</f>
        <v>3.3333333333333335E-3</v>
      </c>
      <c r="P6" s="135">
        <v>0.5</v>
      </c>
      <c r="Q6" s="49">
        <v>0.5</v>
      </c>
      <c r="R6" t="s">
        <v>129</v>
      </c>
      <c r="S6" t="b">
        <v>0</v>
      </c>
      <c r="T6">
        <v>0.02</v>
      </c>
      <c r="U6">
        <v>0.02</v>
      </c>
      <c r="V6">
        <v>0</v>
      </c>
      <c r="W6" t="s">
        <v>123</v>
      </c>
      <c r="X6" t="s">
        <v>35</v>
      </c>
      <c r="Y6">
        <v>15</v>
      </c>
      <c r="Z6">
        <v>2.5000000000000001E-2</v>
      </c>
      <c r="AA6">
        <v>5</v>
      </c>
      <c r="AB6">
        <v>1.2</v>
      </c>
      <c r="AC6">
        <v>0.8</v>
      </c>
      <c r="AD6" t="s">
        <v>134</v>
      </c>
      <c r="AE6" t="b">
        <v>1</v>
      </c>
      <c r="AF6" t="s">
        <v>100</v>
      </c>
      <c r="AG6" t="s">
        <v>20</v>
      </c>
      <c r="AH6">
        <v>6.7500000000000004E-2</v>
      </c>
      <c r="AI6">
        <v>7.7200000000000005E-2</v>
      </c>
      <c r="AJ6" s="3">
        <v>0.12</v>
      </c>
      <c r="AK6" s="5">
        <v>2.5000000000000001E-2</v>
      </c>
      <c r="AL6" s="34">
        <v>123</v>
      </c>
      <c r="AM6" t="s">
        <v>31</v>
      </c>
      <c r="AN6" t="s">
        <v>31</v>
      </c>
      <c r="AO6" s="20">
        <v>1</v>
      </c>
      <c r="AP6" s="20">
        <v>1</v>
      </c>
      <c r="AS6" s="39">
        <v>0</v>
      </c>
      <c r="AT6" t="b">
        <v>1</v>
      </c>
      <c r="AU6" t="b">
        <v>1</v>
      </c>
      <c r="AV6" t="b">
        <v>0</v>
      </c>
      <c r="AW6">
        <v>0</v>
      </c>
      <c r="AX6" t="s">
        <v>3</v>
      </c>
      <c r="AY6" t="b">
        <v>1</v>
      </c>
      <c r="AZ6" s="19" t="b">
        <v>1</v>
      </c>
    </row>
    <row r="7" spans="1:52">
      <c r="M7" s="20"/>
      <c r="N7" s="49"/>
      <c r="O7" s="4"/>
      <c r="P7" s="135"/>
      <c r="Q7" s="49"/>
      <c r="AJ7" s="3"/>
      <c r="AK7" s="5"/>
      <c r="AL7" s="34"/>
      <c r="AO7" s="20"/>
      <c r="AP7" s="20"/>
      <c r="AS7" s="39"/>
      <c r="AZ7" s="19"/>
    </row>
    <row r="8" spans="1:52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K8" t="s">
        <v>131</v>
      </c>
      <c r="L8">
        <v>0.11</v>
      </c>
      <c r="M8" s="20">
        <f t="shared" si="0"/>
        <v>0.27272727272727271</v>
      </c>
      <c r="N8" s="49">
        <v>0.5</v>
      </c>
      <c r="O8" s="4">
        <f t="shared" si="1"/>
        <v>3.3333333333333335E-3</v>
      </c>
      <c r="P8" s="135">
        <v>0</v>
      </c>
      <c r="Q8" s="49">
        <v>0.5</v>
      </c>
      <c r="R8" t="s">
        <v>129</v>
      </c>
      <c r="S8" t="b">
        <v>0</v>
      </c>
      <c r="T8">
        <v>0.03</v>
      </c>
      <c r="U8">
        <v>0.03</v>
      </c>
      <c r="V8">
        <v>0</v>
      </c>
      <c r="W8" t="s">
        <v>123</v>
      </c>
      <c r="X8" t="s">
        <v>35</v>
      </c>
      <c r="Y8">
        <v>15</v>
      </c>
      <c r="Z8">
        <v>2.5000000000000001E-2</v>
      </c>
      <c r="AA8">
        <v>5</v>
      </c>
      <c r="AB8">
        <v>1.2</v>
      </c>
      <c r="AC8">
        <v>0.8</v>
      </c>
      <c r="AD8" t="s">
        <v>134</v>
      </c>
      <c r="AE8" t="b">
        <v>1</v>
      </c>
      <c r="AF8" t="s">
        <v>100</v>
      </c>
      <c r="AG8" t="s">
        <v>20</v>
      </c>
      <c r="AH8">
        <v>6.7500000000000004E-2</v>
      </c>
      <c r="AI8">
        <v>7.7200000000000005E-2</v>
      </c>
      <c r="AJ8" s="3">
        <v>0.12</v>
      </c>
      <c r="AK8" s="5">
        <v>2.5000000000000001E-2</v>
      </c>
      <c r="AL8" s="34">
        <v>123</v>
      </c>
      <c r="AM8" t="s">
        <v>31</v>
      </c>
      <c r="AN8" t="s">
        <v>31</v>
      </c>
      <c r="AO8" s="20">
        <v>0.7</v>
      </c>
      <c r="AP8" s="20">
        <v>0.7</v>
      </c>
      <c r="AS8" s="39">
        <v>0</v>
      </c>
      <c r="AT8" t="b">
        <v>1</v>
      </c>
      <c r="AU8" t="b">
        <v>1</v>
      </c>
      <c r="AV8" t="b">
        <v>0</v>
      </c>
      <c r="AW8">
        <v>0</v>
      </c>
      <c r="AX8" t="s">
        <v>3</v>
      </c>
      <c r="AY8" t="b">
        <v>1</v>
      </c>
      <c r="AZ8" s="19" t="b">
        <v>1</v>
      </c>
    </row>
    <row r="9" spans="1:52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K9" t="s">
        <v>131</v>
      </c>
      <c r="L9">
        <v>0.11</v>
      </c>
      <c r="M9" s="20">
        <f t="shared" si="0"/>
        <v>0.27272727272727271</v>
      </c>
      <c r="N9" s="49">
        <v>0.5</v>
      </c>
      <c r="O9" s="4">
        <f t="shared" si="1"/>
        <v>3.3333333333333335E-3</v>
      </c>
      <c r="P9" s="135">
        <v>0.5</v>
      </c>
      <c r="Q9" s="49">
        <v>0.5</v>
      </c>
      <c r="R9" t="s">
        <v>129</v>
      </c>
      <c r="S9" t="b">
        <v>0</v>
      </c>
      <c r="T9">
        <v>0.02</v>
      </c>
      <c r="U9">
        <v>0.02</v>
      </c>
      <c r="V9">
        <v>0</v>
      </c>
      <c r="W9" t="s">
        <v>123</v>
      </c>
      <c r="X9" t="s">
        <v>35</v>
      </c>
      <c r="Y9">
        <v>15</v>
      </c>
      <c r="Z9">
        <v>2.5000000000000001E-2</v>
      </c>
      <c r="AA9">
        <v>5</v>
      </c>
      <c r="AB9">
        <v>1.2</v>
      </c>
      <c r="AC9">
        <v>0.8</v>
      </c>
      <c r="AD9" t="s">
        <v>134</v>
      </c>
      <c r="AE9" t="b">
        <v>1</v>
      </c>
      <c r="AF9" t="s">
        <v>100</v>
      </c>
      <c r="AG9" t="s">
        <v>20</v>
      </c>
      <c r="AH9">
        <v>6.7500000000000004E-2</v>
      </c>
      <c r="AI9">
        <v>7.7200000000000005E-2</v>
      </c>
      <c r="AJ9" s="3">
        <v>0.12</v>
      </c>
      <c r="AK9" s="5">
        <v>2.5000000000000001E-2</v>
      </c>
      <c r="AL9" s="34">
        <v>123</v>
      </c>
      <c r="AM9" t="s">
        <v>31</v>
      </c>
      <c r="AN9" t="s">
        <v>31</v>
      </c>
      <c r="AO9" s="20">
        <v>1</v>
      </c>
      <c r="AP9" s="20">
        <v>1</v>
      </c>
      <c r="AS9" s="39">
        <v>0</v>
      </c>
      <c r="AT9" t="b">
        <v>1</v>
      </c>
      <c r="AU9" t="b">
        <v>1</v>
      </c>
      <c r="AV9" t="b">
        <v>0</v>
      </c>
      <c r="AW9">
        <v>0</v>
      </c>
      <c r="AX9" t="s">
        <v>3</v>
      </c>
      <c r="AY9" t="b">
        <v>1</v>
      </c>
      <c r="AZ9" s="19" t="b">
        <v>1</v>
      </c>
    </row>
    <row r="10" spans="1:52">
      <c r="M10" s="20"/>
      <c r="N10" s="49"/>
      <c r="O10" s="4"/>
      <c r="P10" s="135"/>
      <c r="Q10" s="49"/>
      <c r="AJ10" s="3"/>
      <c r="AK10" s="5"/>
      <c r="AL10" s="34"/>
      <c r="AO10" s="20"/>
      <c r="AP10" s="20"/>
      <c r="AS10" s="39"/>
      <c r="AZ10" s="19"/>
    </row>
    <row r="11" spans="1:52">
      <c r="M11" s="20"/>
      <c r="N11" s="49"/>
      <c r="O11" s="4"/>
      <c r="P11" s="135"/>
      <c r="Q11" s="49"/>
      <c r="AJ11" s="3"/>
      <c r="AK11" s="5"/>
      <c r="AL11" s="34"/>
      <c r="AO11" s="20"/>
      <c r="AP11" s="20"/>
      <c r="AS11" s="39"/>
      <c r="AZ11" s="19"/>
    </row>
    <row r="12" spans="1:52">
      <c r="M12" s="20"/>
      <c r="N12" s="49"/>
      <c r="O12" s="4"/>
      <c r="P12" s="135"/>
      <c r="Q12" s="49"/>
      <c r="AJ12" s="3"/>
      <c r="AK12" s="5"/>
      <c r="AL12" s="34"/>
      <c r="AO12" s="20"/>
      <c r="AP12" s="20"/>
      <c r="AS12" s="39"/>
      <c r="AZ12" s="19"/>
    </row>
    <row r="13" spans="1:52" s="138" customFormat="1">
      <c r="A13" s="138" t="s">
        <v>202</v>
      </c>
      <c r="C13" s="138" t="b">
        <v>0</v>
      </c>
      <c r="D13" s="138" t="s">
        <v>197</v>
      </c>
      <c r="E13" s="138" t="s">
        <v>189</v>
      </c>
      <c r="F13" s="138" t="b">
        <v>0</v>
      </c>
      <c r="G13" s="138" t="s">
        <v>202</v>
      </c>
      <c r="H13" s="138" t="b">
        <v>0</v>
      </c>
      <c r="I13" s="138" t="b">
        <v>0</v>
      </c>
      <c r="J13" s="138" t="b">
        <v>0</v>
      </c>
      <c r="K13" s="138" t="s">
        <v>132</v>
      </c>
      <c r="L13" s="138">
        <v>0.11</v>
      </c>
      <c r="M13" s="142">
        <f t="shared" si="0"/>
        <v>0.27272727272727271</v>
      </c>
      <c r="N13" s="143">
        <v>0.5</v>
      </c>
      <c r="O13" s="144">
        <f t="shared" si="1"/>
        <v>3.3333333333333335E-3</v>
      </c>
      <c r="P13" s="145">
        <v>0</v>
      </c>
      <c r="Q13" s="143">
        <v>0.5</v>
      </c>
      <c r="R13" s="138" t="s">
        <v>129</v>
      </c>
      <c r="S13" s="138" t="b">
        <v>0</v>
      </c>
      <c r="T13" s="138">
        <v>0.03</v>
      </c>
      <c r="U13" s="138">
        <v>0.03</v>
      </c>
      <c r="V13" s="138">
        <v>0</v>
      </c>
      <c r="W13" s="138" t="s">
        <v>123</v>
      </c>
      <c r="X13" s="138" t="s">
        <v>35</v>
      </c>
      <c r="Y13" s="138">
        <v>15</v>
      </c>
      <c r="Z13" s="138">
        <v>2.5000000000000001E-2</v>
      </c>
      <c r="AA13" s="138">
        <v>5</v>
      </c>
      <c r="AB13" s="138">
        <v>1.2</v>
      </c>
      <c r="AC13" s="138">
        <v>0.8</v>
      </c>
      <c r="AD13" s="138" t="s">
        <v>134</v>
      </c>
      <c r="AE13" s="138" t="b">
        <v>1</v>
      </c>
      <c r="AF13" s="138" t="s">
        <v>100</v>
      </c>
      <c r="AG13" s="138" t="s">
        <v>20</v>
      </c>
      <c r="AH13" s="138">
        <v>6.7500000000000004E-2</v>
      </c>
      <c r="AI13" s="138">
        <v>7.7200000000000005E-2</v>
      </c>
      <c r="AJ13" s="146">
        <v>0.12</v>
      </c>
      <c r="AK13" s="147">
        <v>2.5000000000000001E-2</v>
      </c>
      <c r="AL13" s="148">
        <v>123</v>
      </c>
      <c r="AM13" s="138" t="s">
        <v>31</v>
      </c>
      <c r="AN13" s="138" t="s">
        <v>31</v>
      </c>
      <c r="AO13" s="142">
        <v>0.7177631600179436</v>
      </c>
      <c r="AP13" s="142">
        <v>0.74141988775539847</v>
      </c>
      <c r="AS13" s="139">
        <v>0</v>
      </c>
      <c r="AT13" s="138" t="b">
        <v>1</v>
      </c>
      <c r="AU13" s="138" t="b">
        <v>1</v>
      </c>
      <c r="AV13" s="138" t="b">
        <v>0</v>
      </c>
      <c r="AW13" s="138">
        <v>0</v>
      </c>
      <c r="AX13" s="138" t="s">
        <v>3</v>
      </c>
      <c r="AY13" s="138" t="b">
        <v>1</v>
      </c>
      <c r="AZ13" s="149" t="b">
        <v>1</v>
      </c>
    </row>
    <row r="14" spans="1:52" s="138" customFormat="1">
      <c r="A14" s="138" t="s">
        <v>204</v>
      </c>
      <c r="C14" s="138" t="b">
        <v>0</v>
      </c>
      <c r="D14" s="138" t="s">
        <v>197</v>
      </c>
      <c r="E14" s="138" t="s">
        <v>191</v>
      </c>
      <c r="F14" s="138" t="b">
        <v>0</v>
      </c>
      <c r="G14" s="138" t="s">
        <v>204</v>
      </c>
      <c r="H14" s="138" t="b">
        <v>0</v>
      </c>
      <c r="I14" s="138" t="b">
        <v>0</v>
      </c>
      <c r="J14" s="138" t="b">
        <v>0</v>
      </c>
      <c r="K14" s="138" t="s">
        <v>125</v>
      </c>
      <c r="L14" s="138">
        <v>0.11</v>
      </c>
      <c r="M14" s="142">
        <f t="shared" si="0"/>
        <v>0.27272727272727271</v>
      </c>
      <c r="N14" s="143">
        <v>0.5</v>
      </c>
      <c r="O14" s="144">
        <f t="shared" si="1"/>
        <v>3.3333333333333335E-3</v>
      </c>
      <c r="P14" s="145">
        <v>0.5</v>
      </c>
      <c r="Q14" s="143">
        <v>0.5</v>
      </c>
      <c r="R14" s="138" t="s">
        <v>129</v>
      </c>
      <c r="S14" s="138" t="b">
        <v>0</v>
      </c>
      <c r="T14" s="138">
        <v>0.02</v>
      </c>
      <c r="U14" s="138">
        <v>0.02</v>
      </c>
      <c r="V14" s="138">
        <v>0</v>
      </c>
      <c r="W14" s="138" t="s">
        <v>123</v>
      </c>
      <c r="X14" s="138" t="s">
        <v>35</v>
      </c>
      <c r="Y14" s="138">
        <v>15</v>
      </c>
      <c r="Z14" s="138">
        <v>2.5000000000000001E-2</v>
      </c>
      <c r="AA14" s="138">
        <v>5</v>
      </c>
      <c r="AB14" s="138">
        <v>1.2</v>
      </c>
      <c r="AC14" s="138">
        <v>0.8</v>
      </c>
      <c r="AD14" s="138" t="s">
        <v>134</v>
      </c>
      <c r="AE14" s="138" t="b">
        <v>1</v>
      </c>
      <c r="AF14" s="138" t="s">
        <v>100</v>
      </c>
      <c r="AG14" s="138" t="s">
        <v>20</v>
      </c>
      <c r="AH14" s="138">
        <v>6.7500000000000004E-2</v>
      </c>
      <c r="AI14" s="138">
        <v>7.7200000000000005E-2</v>
      </c>
      <c r="AJ14" s="146">
        <v>0.12</v>
      </c>
      <c r="AK14" s="147">
        <v>2.5000000000000001E-2</v>
      </c>
      <c r="AL14" s="148">
        <v>123</v>
      </c>
      <c r="AM14" s="138" t="s">
        <v>31</v>
      </c>
      <c r="AN14" s="138" t="s">
        <v>31</v>
      </c>
      <c r="AO14" s="142">
        <v>0.97571945376918812</v>
      </c>
      <c r="AP14" s="142">
        <v>0.99507870807939247</v>
      </c>
      <c r="AS14" s="139">
        <v>0</v>
      </c>
      <c r="AT14" s="138" t="b">
        <v>1</v>
      </c>
      <c r="AU14" s="138" t="b">
        <v>1</v>
      </c>
      <c r="AV14" s="138" t="b">
        <v>0</v>
      </c>
      <c r="AW14" s="138">
        <v>0</v>
      </c>
      <c r="AX14" s="138" t="s">
        <v>3</v>
      </c>
      <c r="AY14" s="138" t="b">
        <v>1</v>
      </c>
      <c r="AZ14" s="149" t="b">
        <v>1</v>
      </c>
    </row>
    <row r="15" spans="1:52">
      <c r="C15" s="138"/>
      <c r="M15" s="20"/>
      <c r="N15" s="49"/>
      <c r="O15" s="4"/>
      <c r="P15" s="135"/>
      <c r="Q15" s="49"/>
      <c r="AJ15" s="3"/>
      <c r="AK15" s="5"/>
      <c r="AL15" s="34"/>
      <c r="AO15" s="20"/>
      <c r="AP15" s="20"/>
      <c r="AS15" s="39"/>
      <c r="AZ15" s="19"/>
    </row>
    <row r="16" spans="1:52">
      <c r="C16" s="138"/>
      <c r="M16" s="20"/>
      <c r="N16" s="49"/>
      <c r="O16" s="4"/>
      <c r="P16" s="135"/>
      <c r="Q16" s="49"/>
      <c r="AJ16" s="3"/>
      <c r="AK16" s="5"/>
      <c r="AL16" s="34"/>
      <c r="AO16" s="20"/>
      <c r="AP16" s="20"/>
      <c r="AS16" s="39"/>
      <c r="AZ16" s="19"/>
    </row>
    <row r="17" spans="1:52" s="150" customFormat="1">
      <c r="A17" s="150" t="s">
        <v>232</v>
      </c>
      <c r="C17" s="138" t="b">
        <v>0</v>
      </c>
      <c r="D17" s="150" t="s">
        <v>219</v>
      </c>
      <c r="E17" s="150" t="s">
        <v>189</v>
      </c>
      <c r="F17" s="150" t="b">
        <v>0</v>
      </c>
      <c r="G17" s="150" t="s">
        <v>202</v>
      </c>
      <c r="H17" s="150" t="b">
        <v>1</v>
      </c>
      <c r="I17" s="151" t="b">
        <v>1</v>
      </c>
      <c r="J17" s="150" t="b">
        <v>1</v>
      </c>
      <c r="K17" s="150" t="s">
        <v>132</v>
      </c>
      <c r="L17" s="150">
        <v>0.11</v>
      </c>
      <c r="M17" s="152">
        <f t="shared" si="0"/>
        <v>0.27272727272727271</v>
      </c>
      <c r="N17" s="153">
        <v>0.5</v>
      </c>
      <c r="O17" s="154">
        <f t="shared" si="1"/>
        <v>3.3333333333333335E-3</v>
      </c>
      <c r="P17" s="155">
        <v>0</v>
      </c>
      <c r="Q17" s="153">
        <v>0.5</v>
      </c>
      <c r="R17" s="150" t="s">
        <v>129</v>
      </c>
      <c r="S17" s="150" t="b">
        <v>0</v>
      </c>
      <c r="T17" s="151">
        <v>2.5000000000000001E-2</v>
      </c>
      <c r="U17" s="150">
        <v>0.03</v>
      </c>
      <c r="V17" s="150">
        <v>0</v>
      </c>
      <c r="W17" s="150" t="s">
        <v>123</v>
      </c>
      <c r="X17" s="150" t="s">
        <v>35</v>
      </c>
      <c r="Y17" s="150">
        <v>15</v>
      </c>
      <c r="Z17" s="150">
        <v>2.5000000000000001E-2</v>
      </c>
      <c r="AA17" s="150">
        <v>5</v>
      </c>
      <c r="AB17" s="150">
        <v>1.2</v>
      </c>
      <c r="AC17" s="150">
        <v>0.8</v>
      </c>
      <c r="AD17" s="150" t="s">
        <v>134</v>
      </c>
      <c r="AE17" s="150" t="b">
        <v>1</v>
      </c>
      <c r="AF17" s="150" t="s">
        <v>100</v>
      </c>
      <c r="AG17" s="150" t="s">
        <v>20</v>
      </c>
      <c r="AH17" s="150">
        <v>6.7500000000000004E-2</v>
      </c>
      <c r="AI17" s="150">
        <v>7.7200000000000005E-2</v>
      </c>
      <c r="AJ17" s="156">
        <v>0.12</v>
      </c>
      <c r="AK17" s="157">
        <v>2.5000000000000001E-2</v>
      </c>
      <c r="AL17" s="158">
        <v>123</v>
      </c>
      <c r="AM17" s="150" t="s">
        <v>31</v>
      </c>
      <c r="AN17" s="150" t="s">
        <v>31</v>
      </c>
      <c r="AO17" s="159">
        <v>0.7177631600179436</v>
      </c>
      <c r="AP17" s="159">
        <v>0.74141988775539847</v>
      </c>
      <c r="AS17" s="160">
        <v>0</v>
      </c>
      <c r="AT17" s="150" t="b">
        <v>1</v>
      </c>
      <c r="AU17" s="150" t="b">
        <v>1</v>
      </c>
      <c r="AV17" s="150" t="b">
        <v>0</v>
      </c>
      <c r="AW17" s="150">
        <v>0</v>
      </c>
      <c r="AX17" s="150" t="s">
        <v>3</v>
      </c>
      <c r="AY17" s="150" t="b">
        <v>1</v>
      </c>
      <c r="AZ17" s="161" t="b">
        <v>1</v>
      </c>
    </row>
    <row r="18" spans="1:52" s="150" customFormat="1">
      <c r="A18" s="150" t="s">
        <v>233</v>
      </c>
      <c r="C18" s="138" t="b">
        <v>0</v>
      </c>
      <c r="D18" s="150" t="s">
        <v>219</v>
      </c>
      <c r="E18" s="150" t="s">
        <v>191</v>
      </c>
      <c r="F18" s="150" t="b">
        <v>0</v>
      </c>
      <c r="G18" s="150" t="s">
        <v>204</v>
      </c>
      <c r="H18" s="150" t="b">
        <v>1</v>
      </c>
      <c r="I18" s="151" t="b">
        <v>1</v>
      </c>
      <c r="J18" s="150" t="b">
        <v>1</v>
      </c>
      <c r="K18" s="150" t="s">
        <v>125</v>
      </c>
      <c r="L18" s="150">
        <v>0.11</v>
      </c>
      <c r="M18" s="159">
        <f t="shared" si="0"/>
        <v>0.27272727272727271</v>
      </c>
      <c r="N18" s="162">
        <v>0.5</v>
      </c>
      <c r="O18" s="163">
        <f t="shared" si="1"/>
        <v>3.3333333333333335E-3</v>
      </c>
      <c r="P18" s="164">
        <v>0.5</v>
      </c>
      <c r="Q18" s="162">
        <v>0.5</v>
      </c>
      <c r="R18" s="150" t="s">
        <v>129</v>
      </c>
      <c r="S18" s="150" t="b">
        <v>0</v>
      </c>
      <c r="T18" s="151">
        <v>0.02</v>
      </c>
      <c r="U18" s="150">
        <v>0.02</v>
      </c>
      <c r="V18" s="150">
        <v>0</v>
      </c>
      <c r="W18" s="150" t="s">
        <v>123</v>
      </c>
      <c r="X18" s="150" t="s">
        <v>35</v>
      </c>
      <c r="Y18" s="150">
        <v>15</v>
      </c>
      <c r="Z18" s="150">
        <v>2.5000000000000001E-2</v>
      </c>
      <c r="AA18" s="150">
        <v>5</v>
      </c>
      <c r="AB18" s="150">
        <v>1.2</v>
      </c>
      <c r="AC18" s="150">
        <v>0.8</v>
      </c>
      <c r="AD18" s="150" t="s">
        <v>134</v>
      </c>
      <c r="AE18" s="150" t="b">
        <v>1</v>
      </c>
      <c r="AF18" s="150" t="s">
        <v>100</v>
      </c>
      <c r="AG18" s="150" t="s">
        <v>20</v>
      </c>
      <c r="AH18" s="150">
        <v>6.7500000000000004E-2</v>
      </c>
      <c r="AI18" s="150">
        <v>7.7200000000000005E-2</v>
      </c>
      <c r="AJ18" s="156">
        <v>0.12</v>
      </c>
      <c r="AK18" s="157">
        <v>2.5000000000000001E-2</v>
      </c>
      <c r="AL18" s="158">
        <v>123</v>
      </c>
      <c r="AM18" s="150" t="s">
        <v>31</v>
      </c>
      <c r="AN18" s="150" t="s">
        <v>31</v>
      </c>
      <c r="AO18" s="159">
        <v>0.97571945376918812</v>
      </c>
      <c r="AP18" s="159">
        <v>0.99507870807939247</v>
      </c>
      <c r="AS18" s="160">
        <v>0</v>
      </c>
      <c r="AT18" s="150" t="b">
        <v>1</v>
      </c>
      <c r="AU18" s="150" t="b">
        <v>1</v>
      </c>
      <c r="AV18" s="150" t="b">
        <v>0</v>
      </c>
      <c r="AW18" s="150">
        <v>0</v>
      </c>
      <c r="AX18" s="150" t="s">
        <v>3</v>
      </c>
      <c r="AY18" s="150" t="b">
        <v>1</v>
      </c>
      <c r="AZ18" s="161" t="b">
        <v>1</v>
      </c>
    </row>
    <row r="19" spans="1:52" s="150" customFormat="1">
      <c r="C19" s="138"/>
      <c r="M19" s="159"/>
      <c r="N19" s="153"/>
      <c r="O19" s="154"/>
      <c r="P19" s="155"/>
      <c r="Q19" s="153"/>
      <c r="AJ19" s="156"/>
      <c r="AK19" s="157"/>
      <c r="AL19" s="158"/>
      <c r="AO19" s="159"/>
      <c r="AP19" s="159"/>
      <c r="AS19" s="160"/>
      <c r="AZ19" s="161"/>
    </row>
    <row r="20" spans="1:52" s="150" customFormat="1">
      <c r="A20" s="150" t="s">
        <v>234</v>
      </c>
      <c r="C20" s="138" t="b">
        <v>0</v>
      </c>
      <c r="D20" s="150" t="s">
        <v>219</v>
      </c>
      <c r="E20" s="150" t="s">
        <v>189</v>
      </c>
      <c r="F20" s="150" t="b">
        <v>0</v>
      </c>
      <c r="G20" s="150" t="s">
        <v>202</v>
      </c>
      <c r="H20" s="150" t="b">
        <v>1</v>
      </c>
      <c r="I20" s="151" t="b">
        <v>0</v>
      </c>
      <c r="J20" s="150" t="b">
        <v>1</v>
      </c>
      <c r="K20" s="150" t="s">
        <v>132</v>
      </c>
      <c r="L20" s="150">
        <v>0.11</v>
      </c>
      <c r="M20" s="152">
        <f t="shared" si="0"/>
        <v>0.27272727272727271</v>
      </c>
      <c r="N20" s="153">
        <v>0.5</v>
      </c>
      <c r="O20" s="154">
        <f t="shared" si="1"/>
        <v>3.3333333333333335E-3</v>
      </c>
      <c r="P20" s="155">
        <v>0</v>
      </c>
      <c r="Q20" s="153">
        <v>0.5</v>
      </c>
      <c r="R20" s="150" t="s">
        <v>129</v>
      </c>
      <c r="S20" s="150" t="b">
        <v>0</v>
      </c>
      <c r="T20" s="151">
        <v>2.5000000000000001E-2</v>
      </c>
      <c r="U20" s="150">
        <v>0.03</v>
      </c>
      <c r="V20" s="150">
        <v>0</v>
      </c>
      <c r="W20" s="150" t="s">
        <v>123</v>
      </c>
      <c r="X20" s="150" t="s">
        <v>35</v>
      </c>
      <c r="Y20" s="150">
        <v>15</v>
      </c>
      <c r="Z20" s="150">
        <v>2.5000000000000001E-2</v>
      </c>
      <c r="AA20" s="150">
        <v>5</v>
      </c>
      <c r="AB20" s="150">
        <v>1.2</v>
      </c>
      <c r="AC20" s="150">
        <v>0.8</v>
      </c>
      <c r="AD20" s="150" t="s">
        <v>134</v>
      </c>
      <c r="AE20" s="150" t="b">
        <v>1</v>
      </c>
      <c r="AF20" s="150" t="s">
        <v>100</v>
      </c>
      <c r="AG20" s="150" t="s">
        <v>20</v>
      </c>
      <c r="AH20" s="150">
        <v>6.7500000000000004E-2</v>
      </c>
      <c r="AI20" s="150">
        <v>7.7200000000000005E-2</v>
      </c>
      <c r="AJ20" s="156">
        <v>0.12</v>
      </c>
      <c r="AK20" s="157">
        <v>2.5000000000000001E-2</v>
      </c>
      <c r="AL20" s="158">
        <v>123</v>
      </c>
      <c r="AM20" s="150" t="s">
        <v>31</v>
      </c>
      <c r="AN20" s="150" t="s">
        <v>31</v>
      </c>
      <c r="AO20" s="159">
        <v>0.7177631600179436</v>
      </c>
      <c r="AP20" s="159">
        <v>0.74141988775539847</v>
      </c>
      <c r="AS20" s="160">
        <v>0</v>
      </c>
      <c r="AT20" s="150" t="b">
        <v>1</v>
      </c>
      <c r="AU20" s="150" t="b">
        <v>1</v>
      </c>
      <c r="AV20" s="150" t="b">
        <v>0</v>
      </c>
      <c r="AW20" s="150">
        <v>0</v>
      </c>
      <c r="AX20" s="150" t="s">
        <v>3</v>
      </c>
      <c r="AY20" s="150" t="b">
        <v>1</v>
      </c>
      <c r="AZ20" s="161" t="b">
        <v>1</v>
      </c>
    </row>
    <row r="21" spans="1:52" s="150" customFormat="1">
      <c r="A21" s="150" t="s">
        <v>235</v>
      </c>
      <c r="C21" s="138" t="b">
        <v>0</v>
      </c>
      <c r="D21" s="150" t="s">
        <v>219</v>
      </c>
      <c r="E21" s="150" t="s">
        <v>191</v>
      </c>
      <c r="F21" s="150" t="b">
        <v>0</v>
      </c>
      <c r="G21" s="150" t="s">
        <v>204</v>
      </c>
      <c r="H21" s="150" t="b">
        <v>1</v>
      </c>
      <c r="I21" s="151" t="b">
        <v>0</v>
      </c>
      <c r="J21" s="150" t="b">
        <v>1</v>
      </c>
      <c r="K21" s="150" t="s">
        <v>125</v>
      </c>
      <c r="L21" s="150">
        <v>0.11</v>
      </c>
      <c r="M21" s="159">
        <f t="shared" si="0"/>
        <v>0.27272727272727271</v>
      </c>
      <c r="N21" s="162">
        <v>0.5</v>
      </c>
      <c r="O21" s="163">
        <f t="shared" si="1"/>
        <v>3.3333333333333335E-3</v>
      </c>
      <c r="P21" s="164">
        <v>0.5</v>
      </c>
      <c r="Q21" s="162">
        <v>0.5</v>
      </c>
      <c r="R21" s="150" t="s">
        <v>129</v>
      </c>
      <c r="S21" s="150" t="b">
        <v>0</v>
      </c>
      <c r="T21" s="151">
        <v>0.02</v>
      </c>
      <c r="U21" s="150">
        <v>0.02</v>
      </c>
      <c r="V21" s="150">
        <v>0</v>
      </c>
      <c r="W21" s="150" t="s">
        <v>123</v>
      </c>
      <c r="X21" s="150" t="s">
        <v>35</v>
      </c>
      <c r="Y21" s="150">
        <v>15</v>
      </c>
      <c r="Z21" s="150">
        <v>2.5000000000000001E-2</v>
      </c>
      <c r="AA21" s="150">
        <v>5</v>
      </c>
      <c r="AB21" s="150">
        <v>1.2</v>
      </c>
      <c r="AC21" s="150">
        <v>0.8</v>
      </c>
      <c r="AD21" s="150" t="s">
        <v>134</v>
      </c>
      <c r="AE21" s="150" t="b">
        <v>1</v>
      </c>
      <c r="AF21" s="150" t="s">
        <v>100</v>
      </c>
      <c r="AG21" s="150" t="s">
        <v>20</v>
      </c>
      <c r="AH21" s="150">
        <v>6.7500000000000004E-2</v>
      </c>
      <c r="AI21" s="150">
        <v>7.7200000000000005E-2</v>
      </c>
      <c r="AJ21" s="156">
        <v>0.12</v>
      </c>
      <c r="AK21" s="157">
        <v>2.5000000000000001E-2</v>
      </c>
      <c r="AL21" s="158">
        <v>123</v>
      </c>
      <c r="AM21" s="150" t="s">
        <v>31</v>
      </c>
      <c r="AN21" s="150" t="s">
        <v>31</v>
      </c>
      <c r="AO21" s="159">
        <v>0.97571945376918812</v>
      </c>
      <c r="AP21" s="159">
        <v>0.99507870807939247</v>
      </c>
      <c r="AS21" s="160">
        <v>0</v>
      </c>
      <c r="AT21" s="150" t="b">
        <v>1</v>
      </c>
      <c r="AU21" s="150" t="b">
        <v>1</v>
      </c>
      <c r="AV21" s="150" t="b">
        <v>0</v>
      </c>
      <c r="AW21" s="150">
        <v>0</v>
      </c>
      <c r="AX21" s="150" t="s">
        <v>3</v>
      </c>
      <c r="AY21" s="150" t="b">
        <v>1</v>
      </c>
      <c r="AZ21" s="161" t="b">
        <v>1</v>
      </c>
    </row>
    <row r="22" spans="1:52">
      <c r="M22" s="20"/>
      <c r="N22" s="49"/>
      <c r="O22" s="4"/>
      <c r="P22" s="135"/>
      <c r="Q22" s="49"/>
      <c r="AJ22" s="3"/>
      <c r="AK22" s="5"/>
      <c r="AL22" s="34"/>
      <c r="AO22" s="20"/>
      <c r="AP22" s="20"/>
      <c r="AS22" s="39"/>
      <c r="AZ22" s="19"/>
    </row>
    <row r="23" spans="1:52">
      <c r="M23" s="20"/>
      <c r="N23" s="49"/>
      <c r="O23" s="4"/>
      <c r="P23" s="135"/>
      <c r="Q23" s="49"/>
      <c r="AJ23" s="3"/>
      <c r="AK23" s="5"/>
      <c r="AL23" s="34"/>
      <c r="AO23" s="20"/>
      <c r="AP23" s="20"/>
      <c r="AS23" s="39"/>
      <c r="AZ23" s="19"/>
    </row>
    <row r="24" spans="1:52" s="165" customFormat="1">
      <c r="A24" s="165" t="s">
        <v>236</v>
      </c>
      <c r="C24" s="165" t="b">
        <v>1</v>
      </c>
      <c r="D24" s="165" t="s">
        <v>220</v>
      </c>
      <c r="E24" s="165" t="s">
        <v>189</v>
      </c>
      <c r="F24" s="165" t="b">
        <v>0</v>
      </c>
      <c r="G24" s="165" t="s">
        <v>202</v>
      </c>
      <c r="H24" s="165" t="b">
        <v>1</v>
      </c>
      <c r="I24" s="166" t="b">
        <v>1</v>
      </c>
      <c r="J24" s="165" t="b">
        <v>1</v>
      </c>
      <c r="K24" s="167" t="s">
        <v>125</v>
      </c>
      <c r="L24" s="165">
        <v>0.11</v>
      </c>
      <c r="M24" s="168">
        <f t="shared" si="0"/>
        <v>0.27272727272727271</v>
      </c>
      <c r="N24" s="169">
        <v>0.5</v>
      </c>
      <c r="O24" s="170">
        <f t="shared" si="1"/>
        <v>3.3333333333333335E-3</v>
      </c>
      <c r="P24" s="171">
        <v>0</v>
      </c>
      <c r="Q24" s="169">
        <v>0.5</v>
      </c>
      <c r="R24" s="165" t="s">
        <v>129</v>
      </c>
      <c r="S24" s="166" t="b">
        <v>1</v>
      </c>
      <c r="T24" s="166">
        <v>0</v>
      </c>
      <c r="U24" s="165">
        <v>0.03</v>
      </c>
      <c r="V24" s="165">
        <v>0</v>
      </c>
      <c r="W24" s="165" t="s">
        <v>123</v>
      </c>
      <c r="X24" s="165" t="s">
        <v>35</v>
      </c>
      <c r="Y24" s="165">
        <v>15</v>
      </c>
      <c r="Z24" s="165">
        <v>2.5000000000000001E-2</v>
      </c>
      <c r="AA24" s="165">
        <v>5</v>
      </c>
      <c r="AB24" s="165">
        <v>1.2</v>
      </c>
      <c r="AC24" s="165">
        <v>0.8</v>
      </c>
      <c r="AD24" s="165" t="s">
        <v>134</v>
      </c>
      <c r="AE24" s="165" t="b">
        <v>1</v>
      </c>
      <c r="AF24" s="165" t="s">
        <v>100</v>
      </c>
      <c r="AG24" s="165" t="s">
        <v>20</v>
      </c>
      <c r="AH24" s="165">
        <v>6.7500000000000004E-2</v>
      </c>
      <c r="AI24" s="165">
        <v>7.7200000000000005E-2</v>
      </c>
      <c r="AJ24" s="172">
        <v>0.12</v>
      </c>
      <c r="AK24" s="173">
        <v>2.5000000000000001E-2</v>
      </c>
      <c r="AL24" s="174">
        <v>123</v>
      </c>
      <c r="AM24" s="165" t="s">
        <v>31</v>
      </c>
      <c r="AN24" s="165" t="s">
        <v>31</v>
      </c>
      <c r="AO24" s="168">
        <v>0.7177631600179436</v>
      </c>
      <c r="AP24" s="168">
        <v>0.74141988775539847</v>
      </c>
      <c r="AS24" s="175">
        <v>0</v>
      </c>
      <c r="AT24" s="165" t="b">
        <v>1</v>
      </c>
      <c r="AU24" s="165" t="b">
        <v>1</v>
      </c>
      <c r="AV24" s="165" t="b">
        <v>0</v>
      </c>
      <c r="AW24" s="165">
        <v>0</v>
      </c>
      <c r="AX24" s="165" t="s">
        <v>3</v>
      </c>
      <c r="AY24" s="165" t="b">
        <v>1</v>
      </c>
      <c r="AZ24" s="176" t="b">
        <v>1</v>
      </c>
    </row>
    <row r="25" spans="1:52" s="165" customFormat="1">
      <c r="A25" s="165" t="s">
        <v>237</v>
      </c>
      <c r="C25" s="165" t="b">
        <v>1</v>
      </c>
      <c r="D25" s="165" t="s">
        <v>220</v>
      </c>
      <c r="E25" s="165" t="s">
        <v>191</v>
      </c>
      <c r="F25" s="165" t="b">
        <v>0</v>
      </c>
      <c r="G25" s="165" t="s">
        <v>204</v>
      </c>
      <c r="H25" s="165" t="b">
        <v>1</v>
      </c>
      <c r="I25" s="166" t="b">
        <v>1</v>
      </c>
      <c r="J25" s="165" t="b">
        <v>1</v>
      </c>
      <c r="K25" s="166" t="s">
        <v>125</v>
      </c>
      <c r="L25" s="165">
        <v>0.11</v>
      </c>
      <c r="M25" s="168">
        <f t="shared" si="0"/>
        <v>0.27272727272727271</v>
      </c>
      <c r="N25" s="169">
        <v>0.5</v>
      </c>
      <c r="O25" s="170">
        <f t="shared" si="1"/>
        <v>3.3333333333333335E-3</v>
      </c>
      <c r="P25" s="177">
        <v>0.5</v>
      </c>
      <c r="Q25" s="169">
        <v>0.5</v>
      </c>
      <c r="R25" s="165" t="s">
        <v>129</v>
      </c>
      <c r="S25" s="166" t="b">
        <v>1</v>
      </c>
      <c r="T25" s="166">
        <v>0</v>
      </c>
      <c r="U25" s="165">
        <v>0.02</v>
      </c>
      <c r="V25" s="165">
        <v>0</v>
      </c>
      <c r="W25" s="165" t="s">
        <v>123</v>
      </c>
      <c r="X25" s="165" t="s">
        <v>35</v>
      </c>
      <c r="Y25" s="165">
        <v>15</v>
      </c>
      <c r="Z25" s="165">
        <v>2.5000000000000001E-2</v>
      </c>
      <c r="AA25" s="165">
        <v>5</v>
      </c>
      <c r="AB25" s="165">
        <v>1.2</v>
      </c>
      <c r="AC25" s="165">
        <v>0.8</v>
      </c>
      <c r="AD25" s="165" t="s">
        <v>134</v>
      </c>
      <c r="AE25" s="165" t="b">
        <v>1</v>
      </c>
      <c r="AF25" s="165" t="s">
        <v>100</v>
      </c>
      <c r="AG25" s="165" t="s">
        <v>20</v>
      </c>
      <c r="AH25" s="165">
        <v>6.7500000000000004E-2</v>
      </c>
      <c r="AI25" s="165">
        <v>7.7200000000000005E-2</v>
      </c>
      <c r="AJ25" s="172">
        <v>0.12</v>
      </c>
      <c r="AK25" s="173">
        <v>2.5000000000000001E-2</v>
      </c>
      <c r="AL25" s="174">
        <v>123</v>
      </c>
      <c r="AM25" s="165" t="s">
        <v>31</v>
      </c>
      <c r="AN25" s="165" t="s">
        <v>31</v>
      </c>
      <c r="AO25" s="168">
        <v>0.97571945376918812</v>
      </c>
      <c r="AP25" s="168">
        <v>0.99507870807939247</v>
      </c>
      <c r="AS25" s="175">
        <v>0</v>
      </c>
      <c r="AT25" s="165" t="b">
        <v>1</v>
      </c>
      <c r="AU25" s="165" t="b">
        <v>1</v>
      </c>
      <c r="AV25" s="165" t="b">
        <v>0</v>
      </c>
      <c r="AW25" s="165">
        <v>0</v>
      </c>
      <c r="AX25" s="165" t="s">
        <v>3</v>
      </c>
      <c r="AY25" s="165" t="b">
        <v>1</v>
      </c>
      <c r="AZ25" s="176" t="b">
        <v>1</v>
      </c>
    </row>
    <row r="26" spans="1:52" s="165" customFormat="1">
      <c r="M26" s="168"/>
      <c r="N26" s="178"/>
      <c r="O26" s="179"/>
      <c r="P26" s="180"/>
      <c r="Q26" s="178"/>
      <c r="AJ26" s="172"/>
      <c r="AK26" s="173"/>
      <c r="AL26" s="174"/>
      <c r="AO26" s="168"/>
      <c r="AP26" s="168"/>
      <c r="AS26" s="175"/>
      <c r="AZ26" s="176"/>
    </row>
    <row r="27" spans="1:52" s="165" customFormat="1">
      <c r="A27" s="165" t="s">
        <v>241</v>
      </c>
      <c r="C27" s="165" t="b">
        <v>1</v>
      </c>
      <c r="D27" s="165" t="s">
        <v>220</v>
      </c>
      <c r="E27" s="165" t="s">
        <v>189</v>
      </c>
      <c r="F27" s="165" t="b">
        <v>0</v>
      </c>
      <c r="G27" s="165" t="s">
        <v>202</v>
      </c>
      <c r="H27" s="165" t="b">
        <v>1</v>
      </c>
      <c r="I27" s="166" t="b">
        <v>0</v>
      </c>
      <c r="J27" s="165" t="b">
        <v>1</v>
      </c>
      <c r="K27" s="167" t="s">
        <v>125</v>
      </c>
      <c r="L27" s="165">
        <v>0.11</v>
      </c>
      <c r="M27" s="168">
        <f t="shared" si="0"/>
        <v>0.27272727272727271</v>
      </c>
      <c r="N27" s="169">
        <v>0.5</v>
      </c>
      <c r="O27" s="170">
        <f t="shared" si="1"/>
        <v>3.3333333333333335E-3</v>
      </c>
      <c r="P27" s="171">
        <v>0</v>
      </c>
      <c r="Q27" s="169">
        <v>0.5</v>
      </c>
      <c r="R27" s="165" t="s">
        <v>129</v>
      </c>
      <c r="S27" s="166" t="b">
        <v>1</v>
      </c>
      <c r="T27" s="166">
        <v>0</v>
      </c>
      <c r="U27" s="165">
        <v>0.03</v>
      </c>
      <c r="V27" s="165">
        <v>0</v>
      </c>
      <c r="W27" s="165" t="s">
        <v>123</v>
      </c>
      <c r="X27" s="165" t="s">
        <v>35</v>
      </c>
      <c r="Y27" s="165">
        <v>15</v>
      </c>
      <c r="Z27" s="165">
        <v>2.5000000000000001E-2</v>
      </c>
      <c r="AA27" s="165">
        <v>5</v>
      </c>
      <c r="AB27" s="165">
        <v>1.2</v>
      </c>
      <c r="AC27" s="165">
        <v>0.8</v>
      </c>
      <c r="AD27" s="165" t="s">
        <v>134</v>
      </c>
      <c r="AE27" s="165" t="b">
        <v>1</v>
      </c>
      <c r="AF27" s="165" t="s">
        <v>100</v>
      </c>
      <c r="AG27" s="165" t="s">
        <v>20</v>
      </c>
      <c r="AH27" s="165">
        <v>6.7500000000000004E-2</v>
      </c>
      <c r="AI27" s="165">
        <v>7.7200000000000005E-2</v>
      </c>
      <c r="AJ27" s="172">
        <v>0.12</v>
      </c>
      <c r="AK27" s="173">
        <v>2.5000000000000001E-2</v>
      </c>
      <c r="AL27" s="174">
        <v>123</v>
      </c>
      <c r="AM27" s="165" t="s">
        <v>31</v>
      </c>
      <c r="AN27" s="165" t="s">
        <v>31</v>
      </c>
      <c r="AO27" s="168">
        <v>0.7177631600179436</v>
      </c>
      <c r="AP27" s="168">
        <v>0.74141988775539847</v>
      </c>
      <c r="AS27" s="175">
        <v>0</v>
      </c>
      <c r="AT27" s="165" t="b">
        <v>1</v>
      </c>
      <c r="AU27" s="165" t="b">
        <v>1</v>
      </c>
      <c r="AV27" s="165" t="b">
        <v>0</v>
      </c>
      <c r="AW27" s="165">
        <v>0</v>
      </c>
      <c r="AX27" s="165" t="s">
        <v>3</v>
      </c>
      <c r="AY27" s="165" t="b">
        <v>1</v>
      </c>
      <c r="AZ27" s="176" t="b">
        <v>1</v>
      </c>
    </row>
    <row r="28" spans="1:52" s="165" customFormat="1">
      <c r="A28" s="165" t="s">
        <v>242</v>
      </c>
      <c r="C28" s="165" t="b">
        <v>1</v>
      </c>
      <c r="D28" s="165" t="s">
        <v>220</v>
      </c>
      <c r="E28" s="165" t="s">
        <v>191</v>
      </c>
      <c r="F28" s="165" t="b">
        <v>0</v>
      </c>
      <c r="G28" s="165" t="s">
        <v>204</v>
      </c>
      <c r="H28" s="165" t="b">
        <v>1</v>
      </c>
      <c r="I28" s="166" t="b">
        <v>0</v>
      </c>
      <c r="J28" s="165" t="b">
        <v>1</v>
      </c>
      <c r="K28" s="166" t="s">
        <v>125</v>
      </c>
      <c r="L28" s="165">
        <v>0.11</v>
      </c>
      <c r="M28" s="168">
        <f t="shared" si="0"/>
        <v>0.27272727272727271</v>
      </c>
      <c r="N28" s="169">
        <v>0.5</v>
      </c>
      <c r="O28" s="170">
        <f t="shared" si="1"/>
        <v>3.3333333333333335E-3</v>
      </c>
      <c r="P28" s="177">
        <v>0.5</v>
      </c>
      <c r="Q28" s="169">
        <v>0.5</v>
      </c>
      <c r="R28" s="165" t="s">
        <v>129</v>
      </c>
      <c r="S28" s="166" t="b">
        <v>1</v>
      </c>
      <c r="T28" s="166">
        <v>0</v>
      </c>
      <c r="U28" s="165">
        <v>0.02</v>
      </c>
      <c r="V28" s="165">
        <v>0</v>
      </c>
      <c r="W28" s="165" t="s">
        <v>123</v>
      </c>
      <c r="X28" s="165" t="s">
        <v>35</v>
      </c>
      <c r="Y28" s="165">
        <v>15</v>
      </c>
      <c r="Z28" s="165">
        <v>2.5000000000000001E-2</v>
      </c>
      <c r="AA28" s="165">
        <v>5</v>
      </c>
      <c r="AB28" s="165">
        <v>1.2</v>
      </c>
      <c r="AC28" s="165">
        <v>0.8</v>
      </c>
      <c r="AD28" s="165" t="s">
        <v>134</v>
      </c>
      <c r="AE28" s="165" t="b">
        <v>1</v>
      </c>
      <c r="AF28" s="165" t="s">
        <v>100</v>
      </c>
      <c r="AG28" s="165" t="s">
        <v>20</v>
      </c>
      <c r="AH28" s="165">
        <v>6.7500000000000004E-2</v>
      </c>
      <c r="AI28" s="165">
        <v>7.7200000000000005E-2</v>
      </c>
      <c r="AJ28" s="172">
        <v>0.12</v>
      </c>
      <c r="AK28" s="173">
        <v>2.5000000000000001E-2</v>
      </c>
      <c r="AL28" s="174">
        <v>123</v>
      </c>
      <c r="AM28" s="165" t="s">
        <v>31</v>
      </c>
      <c r="AN28" s="165" t="s">
        <v>31</v>
      </c>
      <c r="AO28" s="168">
        <v>0.97571945376918812</v>
      </c>
      <c r="AP28" s="168">
        <v>0.99507870807939247</v>
      </c>
      <c r="AS28" s="175">
        <v>0</v>
      </c>
      <c r="AT28" s="165" t="b">
        <v>1</v>
      </c>
      <c r="AU28" s="165" t="b">
        <v>1</v>
      </c>
      <c r="AV28" s="165" t="b">
        <v>0</v>
      </c>
      <c r="AW28" s="165">
        <v>0</v>
      </c>
      <c r="AX28" s="165" t="s">
        <v>3</v>
      </c>
      <c r="AY28" s="165" t="b">
        <v>1</v>
      </c>
      <c r="AZ28" s="176" t="b">
        <v>1</v>
      </c>
    </row>
    <row r="29" spans="1:52">
      <c r="M29" s="20"/>
      <c r="N29" s="49"/>
      <c r="O29" s="4"/>
      <c r="P29" s="135"/>
      <c r="Q29" s="49"/>
      <c r="AJ29" s="3"/>
      <c r="AK29" s="5"/>
      <c r="AL29" s="34"/>
      <c r="AO29" s="20"/>
      <c r="AP29" s="20"/>
      <c r="AS29" s="39"/>
      <c r="AZ29" s="19"/>
    </row>
    <row r="30" spans="1:52">
      <c r="M30" s="20"/>
      <c r="N30" s="49"/>
      <c r="O30" s="4"/>
      <c r="P30" s="135"/>
      <c r="Q30" s="49"/>
      <c r="AJ30" s="3"/>
      <c r="AK30" s="5"/>
      <c r="AL30" s="34"/>
      <c r="AO30" s="20"/>
      <c r="AP30" s="20"/>
      <c r="AS30" s="39"/>
      <c r="AZ30" s="19"/>
    </row>
    <row r="31" spans="1:52">
      <c r="M31" s="20"/>
      <c r="N31" s="49"/>
      <c r="O31" s="4"/>
      <c r="P31" s="135"/>
      <c r="Q31" s="49"/>
      <c r="AJ31" s="3"/>
      <c r="AK31" s="5"/>
      <c r="AL31" s="34"/>
      <c r="AO31" s="20"/>
      <c r="AP31" s="20"/>
      <c r="AS31" s="39"/>
      <c r="AZ31" s="19"/>
    </row>
    <row r="32" spans="1:52">
      <c r="M32" s="20"/>
      <c r="N32" s="49"/>
      <c r="O32" s="4"/>
      <c r="P32" s="135"/>
      <c r="Q32" s="49"/>
      <c r="AJ32" s="3"/>
      <c r="AK32" s="5"/>
      <c r="AL32" s="34"/>
      <c r="AO32" s="20"/>
      <c r="AP32" s="20"/>
      <c r="AS32" s="39"/>
      <c r="AZ32" s="19"/>
    </row>
    <row r="33" spans="1:52">
      <c r="M33" s="20"/>
      <c r="N33" s="49"/>
      <c r="O33" s="4"/>
      <c r="P33" s="135"/>
      <c r="Q33" s="49"/>
      <c r="AJ33" s="3"/>
      <c r="AK33" s="5"/>
      <c r="AL33" s="34"/>
      <c r="AO33" s="20"/>
      <c r="AP33" s="20"/>
      <c r="AS33" s="39"/>
      <c r="AZ33" s="19"/>
    </row>
    <row r="34" spans="1:52">
      <c r="M34" s="20"/>
      <c r="N34" s="49"/>
      <c r="O34" s="4"/>
      <c r="P34" s="135"/>
      <c r="Q34" s="49"/>
      <c r="AJ34" s="3"/>
      <c r="AK34" s="5"/>
      <c r="AL34" s="34"/>
      <c r="AO34" s="20"/>
      <c r="AP34" s="20"/>
      <c r="AS34" s="39"/>
      <c r="AZ34" s="19"/>
    </row>
    <row r="35" spans="1:52">
      <c r="M35" s="20"/>
      <c r="N35" s="49"/>
      <c r="O35" s="4"/>
      <c r="P35" s="135"/>
      <c r="Q35" s="49"/>
      <c r="AJ35" s="3"/>
      <c r="AK35" s="5"/>
      <c r="AL35" s="34"/>
      <c r="AO35" s="20"/>
      <c r="AP35" s="20"/>
      <c r="AS35" s="39"/>
      <c r="AZ35" s="19"/>
    </row>
    <row r="36" spans="1:52">
      <c r="M36" s="20"/>
      <c r="N36" s="49"/>
      <c r="O36" s="4"/>
      <c r="P36" s="135"/>
      <c r="Q36" s="49"/>
      <c r="AJ36" s="3"/>
      <c r="AK36" s="5"/>
      <c r="AL36" s="34"/>
      <c r="AO36" s="20"/>
      <c r="AP36" s="20"/>
      <c r="AS36" s="39"/>
      <c r="AZ36" s="19"/>
    </row>
    <row r="37" spans="1:52">
      <c r="M37" s="20"/>
      <c r="N37" s="49"/>
      <c r="O37" s="4"/>
      <c r="P37" s="135"/>
      <c r="Q37" s="49"/>
      <c r="AJ37" s="3"/>
      <c r="AK37" s="5"/>
      <c r="AL37" s="34"/>
      <c r="AO37" s="20"/>
      <c r="AP37" s="20"/>
      <c r="AS37" s="39"/>
      <c r="AZ37" s="19"/>
    </row>
    <row r="38" spans="1:52">
      <c r="M38" s="20"/>
      <c r="N38" s="49"/>
      <c r="O38" s="4"/>
      <c r="P38" s="135"/>
      <c r="Q38" s="49"/>
      <c r="AJ38" s="3"/>
      <c r="AK38" s="5"/>
      <c r="AL38" s="34"/>
      <c r="AO38" s="20"/>
      <c r="AP38" s="20"/>
      <c r="AS38" s="39"/>
      <c r="AZ38" s="19"/>
    </row>
    <row r="39" spans="1:52">
      <c r="M39" s="20"/>
      <c r="N39" s="49"/>
      <c r="O39" s="4"/>
      <c r="P39" s="135"/>
      <c r="Q39" s="49"/>
      <c r="AJ39" s="3"/>
      <c r="AK39" s="5"/>
      <c r="AL39" s="34"/>
      <c r="AO39" s="20"/>
      <c r="AP39" s="20"/>
      <c r="AS39" s="39"/>
      <c r="AZ39" s="19"/>
    </row>
    <row r="40" spans="1:52">
      <c r="A40" t="s">
        <v>200</v>
      </c>
      <c r="C40" t="b">
        <v>0</v>
      </c>
      <c r="D40" t="s">
        <v>198</v>
      </c>
      <c r="E40" t="s">
        <v>189</v>
      </c>
      <c r="F40" t="b">
        <v>0</v>
      </c>
      <c r="G40" t="s">
        <v>202</v>
      </c>
      <c r="H40" t="b">
        <v>0</v>
      </c>
      <c r="I40" t="b">
        <v>0</v>
      </c>
      <c r="J40" t="b">
        <v>1</v>
      </c>
      <c r="K40" t="s">
        <v>131</v>
      </c>
      <c r="L40">
        <v>0.11</v>
      </c>
      <c r="M40" s="20">
        <f t="shared" si="0"/>
        <v>0.27272727272727271</v>
      </c>
      <c r="N40" s="49">
        <v>0.5</v>
      </c>
      <c r="O40" s="4">
        <f t="shared" si="1"/>
        <v>3.3333333333333335E-3</v>
      </c>
      <c r="P40" s="135">
        <v>0</v>
      </c>
      <c r="Q40" s="49">
        <v>0.5</v>
      </c>
      <c r="R40" t="s">
        <v>129</v>
      </c>
      <c r="S40" t="b">
        <v>0</v>
      </c>
      <c r="T40">
        <v>0.03</v>
      </c>
      <c r="U40">
        <v>0.03</v>
      </c>
      <c r="V40">
        <v>0</v>
      </c>
      <c r="W40" t="s">
        <v>123</v>
      </c>
      <c r="X40" t="s">
        <v>35</v>
      </c>
      <c r="Y40">
        <v>15</v>
      </c>
      <c r="Z40">
        <v>2.5000000000000001E-2</v>
      </c>
      <c r="AA40">
        <v>5</v>
      </c>
      <c r="AB40">
        <v>1.2</v>
      </c>
      <c r="AC40">
        <v>0.8</v>
      </c>
      <c r="AD40" t="s">
        <v>134</v>
      </c>
      <c r="AE40" t="b">
        <v>1</v>
      </c>
      <c r="AF40" t="s">
        <v>100</v>
      </c>
      <c r="AG40" t="s">
        <v>20</v>
      </c>
      <c r="AH40">
        <v>6.7500000000000004E-2</v>
      </c>
      <c r="AI40">
        <v>7.7200000000000005E-2</v>
      </c>
      <c r="AJ40" s="3">
        <v>0.12</v>
      </c>
      <c r="AK40" s="5">
        <v>2.5000000000000001E-2</v>
      </c>
      <c r="AL40" s="34">
        <v>123</v>
      </c>
      <c r="AM40" t="s">
        <v>31</v>
      </c>
      <c r="AN40" t="s">
        <v>31</v>
      </c>
      <c r="AO40" s="20">
        <v>0.7177631600179436</v>
      </c>
      <c r="AP40" s="20">
        <v>0.74141988775539847</v>
      </c>
      <c r="AS40" s="39">
        <v>0</v>
      </c>
      <c r="AT40" t="b">
        <v>1</v>
      </c>
      <c r="AU40" t="b">
        <v>1</v>
      </c>
      <c r="AV40" t="b">
        <v>0</v>
      </c>
      <c r="AW40">
        <v>0</v>
      </c>
      <c r="AX40" t="s">
        <v>3</v>
      </c>
      <c r="AY40" t="b">
        <v>1</v>
      </c>
      <c r="AZ40" s="19" t="b">
        <v>1</v>
      </c>
    </row>
    <row r="41" spans="1:52">
      <c r="A41" t="s">
        <v>203</v>
      </c>
      <c r="C41" t="b">
        <v>0</v>
      </c>
      <c r="D41" t="s">
        <v>198</v>
      </c>
      <c r="E41" t="s">
        <v>191</v>
      </c>
      <c r="F41" t="b">
        <v>0</v>
      </c>
      <c r="G41" t="s">
        <v>204</v>
      </c>
      <c r="H41" t="b">
        <v>0</v>
      </c>
      <c r="I41" t="b">
        <v>0</v>
      </c>
      <c r="J41" t="b">
        <v>1</v>
      </c>
      <c r="K41" t="s">
        <v>131</v>
      </c>
      <c r="L41">
        <v>0.11</v>
      </c>
      <c r="M41" s="20">
        <f t="shared" si="0"/>
        <v>0.27272727272727271</v>
      </c>
      <c r="N41" s="49">
        <v>0.5</v>
      </c>
      <c r="O41" s="4">
        <f t="shared" si="1"/>
        <v>3.3333333333333335E-3</v>
      </c>
      <c r="P41" s="135">
        <v>0.5</v>
      </c>
      <c r="Q41" s="49">
        <v>0.5</v>
      </c>
      <c r="R41" t="s">
        <v>129</v>
      </c>
      <c r="S41" t="b">
        <v>0</v>
      </c>
      <c r="T41">
        <v>0.02</v>
      </c>
      <c r="U41">
        <v>0.02</v>
      </c>
      <c r="V41">
        <v>0</v>
      </c>
      <c r="W41" t="s">
        <v>123</v>
      </c>
      <c r="X41" t="s">
        <v>35</v>
      </c>
      <c r="Y41">
        <v>15</v>
      </c>
      <c r="Z41">
        <v>2.5000000000000001E-2</v>
      </c>
      <c r="AA41">
        <v>5</v>
      </c>
      <c r="AB41">
        <v>1.2</v>
      </c>
      <c r="AC41">
        <v>0.8</v>
      </c>
      <c r="AD41" t="s">
        <v>134</v>
      </c>
      <c r="AE41" t="b">
        <v>1</v>
      </c>
      <c r="AF41" t="s">
        <v>100</v>
      </c>
      <c r="AG41" t="s">
        <v>20</v>
      </c>
      <c r="AH41">
        <v>6.7500000000000004E-2</v>
      </c>
      <c r="AI41">
        <v>7.7200000000000005E-2</v>
      </c>
      <c r="AJ41" s="3">
        <v>0.12</v>
      </c>
      <c r="AK41" s="5">
        <v>2.5000000000000001E-2</v>
      </c>
      <c r="AL41" s="34">
        <v>123</v>
      </c>
      <c r="AM41" t="s">
        <v>31</v>
      </c>
      <c r="AN41" t="s">
        <v>31</v>
      </c>
      <c r="AO41" s="20">
        <v>0.97571945376918812</v>
      </c>
      <c r="AP41" s="20">
        <v>0.99507870807939247</v>
      </c>
      <c r="AS41" s="39">
        <v>0</v>
      </c>
      <c r="AT41" t="b">
        <v>1</v>
      </c>
      <c r="AU41" t="b">
        <v>1</v>
      </c>
      <c r="AV41" t="b">
        <v>0</v>
      </c>
      <c r="AW41">
        <v>0</v>
      </c>
      <c r="AX41" t="s">
        <v>3</v>
      </c>
      <c r="AY41" t="b">
        <v>1</v>
      </c>
      <c r="AZ41" s="19" t="b">
        <v>1</v>
      </c>
    </row>
    <row r="42" spans="1:52">
      <c r="M42" s="20"/>
      <c r="N42" s="49"/>
      <c r="O42" s="4"/>
      <c r="P42" s="135"/>
      <c r="Q42" s="49"/>
      <c r="AJ42" s="3"/>
      <c r="AK42" s="5"/>
      <c r="AL42" s="34"/>
      <c r="AO42" s="20"/>
      <c r="AP42" s="20"/>
      <c r="AS42" s="39"/>
      <c r="AZ42" s="19"/>
    </row>
    <row r="43" spans="1:52">
      <c r="A43" t="s">
        <v>205</v>
      </c>
      <c r="C43" t="b">
        <v>0</v>
      </c>
      <c r="D43" t="s">
        <v>199</v>
      </c>
      <c r="E43" t="s">
        <v>189</v>
      </c>
      <c r="F43" t="b">
        <v>0</v>
      </c>
      <c r="G43" t="s">
        <v>202</v>
      </c>
      <c r="H43" t="b">
        <v>1</v>
      </c>
      <c r="I43" t="b">
        <v>1</v>
      </c>
      <c r="J43" t="b">
        <v>1</v>
      </c>
      <c r="K43" t="s">
        <v>131</v>
      </c>
      <c r="L43">
        <v>0.11</v>
      </c>
      <c r="M43" s="20">
        <f t="shared" si="0"/>
        <v>0.27272727272727271</v>
      </c>
      <c r="N43" s="49">
        <v>0.5</v>
      </c>
      <c r="O43" s="4">
        <f t="shared" si="1"/>
        <v>3.3333333333333335E-3</v>
      </c>
      <c r="P43" s="135">
        <v>0</v>
      </c>
      <c r="Q43" s="49">
        <v>0.5</v>
      </c>
      <c r="R43" t="s">
        <v>129</v>
      </c>
      <c r="S43" t="b">
        <v>1</v>
      </c>
      <c r="T43">
        <v>0.03</v>
      </c>
      <c r="U43">
        <v>0.03</v>
      </c>
      <c r="V43">
        <v>0</v>
      </c>
      <c r="W43" t="s">
        <v>123</v>
      </c>
      <c r="X43" t="s">
        <v>35</v>
      </c>
      <c r="Y43">
        <v>15</v>
      </c>
      <c r="Z43">
        <v>2.5000000000000001E-2</v>
      </c>
      <c r="AA43">
        <v>5</v>
      </c>
      <c r="AB43">
        <v>1.2</v>
      </c>
      <c r="AC43">
        <v>0.8</v>
      </c>
      <c r="AD43" t="s">
        <v>134</v>
      </c>
      <c r="AE43" t="b">
        <v>1</v>
      </c>
      <c r="AF43" t="s">
        <v>100</v>
      </c>
      <c r="AG43" t="s">
        <v>20</v>
      </c>
      <c r="AH43">
        <v>6.7500000000000004E-2</v>
      </c>
      <c r="AI43">
        <v>7.7200000000000005E-2</v>
      </c>
      <c r="AJ43" s="3">
        <v>0.12</v>
      </c>
      <c r="AK43" s="5">
        <v>2.5000000000000001E-2</v>
      </c>
      <c r="AL43" s="34">
        <v>123</v>
      </c>
      <c r="AM43" t="s">
        <v>31</v>
      </c>
      <c r="AN43" t="s">
        <v>31</v>
      </c>
      <c r="AO43" s="20">
        <v>0.7177631600179436</v>
      </c>
      <c r="AP43" s="20">
        <v>0.74141988775539847</v>
      </c>
      <c r="AS43" s="39">
        <v>0</v>
      </c>
      <c r="AT43" t="b">
        <v>1</v>
      </c>
      <c r="AU43" t="b">
        <v>1</v>
      </c>
      <c r="AV43" t="b">
        <v>0</v>
      </c>
      <c r="AW43">
        <v>0</v>
      </c>
      <c r="AX43" t="s">
        <v>3</v>
      </c>
      <c r="AY43" t="b">
        <v>1</v>
      </c>
      <c r="AZ43" s="19" t="b">
        <v>1</v>
      </c>
    </row>
    <row r="44" spans="1:52">
      <c r="A44" t="s">
        <v>201</v>
      </c>
      <c r="C44" t="b">
        <v>0</v>
      </c>
      <c r="D44" t="s">
        <v>199</v>
      </c>
      <c r="E44" t="s">
        <v>191</v>
      </c>
      <c r="F44" t="b">
        <v>0</v>
      </c>
      <c r="G44" t="s">
        <v>204</v>
      </c>
      <c r="H44" t="b">
        <v>1</v>
      </c>
      <c r="I44" t="b">
        <v>1</v>
      </c>
      <c r="J44" t="b">
        <v>1</v>
      </c>
      <c r="K44" t="s">
        <v>131</v>
      </c>
      <c r="L44">
        <v>0.11</v>
      </c>
      <c r="M44" s="20">
        <f t="shared" si="0"/>
        <v>0.27272727272727271</v>
      </c>
      <c r="N44" s="49">
        <v>0.5</v>
      </c>
      <c r="O44" s="4">
        <f t="shared" si="1"/>
        <v>3.3333333333333335E-3</v>
      </c>
      <c r="P44" s="135">
        <v>0.5</v>
      </c>
      <c r="Q44" s="49">
        <v>0.5</v>
      </c>
      <c r="R44" t="s">
        <v>129</v>
      </c>
      <c r="S44" t="b">
        <v>1</v>
      </c>
      <c r="T44">
        <v>0.02</v>
      </c>
      <c r="U44">
        <v>0.02</v>
      </c>
      <c r="V44">
        <v>0</v>
      </c>
      <c r="W44" t="s">
        <v>123</v>
      </c>
      <c r="X44" t="s">
        <v>35</v>
      </c>
      <c r="Y44">
        <v>15</v>
      </c>
      <c r="Z44">
        <v>2.5000000000000001E-2</v>
      </c>
      <c r="AA44">
        <v>5</v>
      </c>
      <c r="AB44">
        <v>1.2</v>
      </c>
      <c r="AC44">
        <v>0.8</v>
      </c>
      <c r="AD44" t="s">
        <v>134</v>
      </c>
      <c r="AE44" t="b">
        <v>1</v>
      </c>
      <c r="AF44" t="s">
        <v>100</v>
      </c>
      <c r="AG44" t="s">
        <v>20</v>
      </c>
      <c r="AH44">
        <v>6.7500000000000004E-2</v>
      </c>
      <c r="AI44">
        <v>7.7200000000000005E-2</v>
      </c>
      <c r="AJ44" s="3">
        <v>0.12</v>
      </c>
      <c r="AK44" s="5">
        <v>2.5000000000000001E-2</v>
      </c>
      <c r="AL44" s="34">
        <v>123</v>
      </c>
      <c r="AM44" t="s">
        <v>31</v>
      </c>
      <c r="AN44" t="s">
        <v>31</v>
      </c>
      <c r="AO44" s="20">
        <v>0.97571945376918812</v>
      </c>
      <c r="AP44" s="20">
        <v>0.99507870807939247</v>
      </c>
      <c r="AS44" s="39">
        <v>0</v>
      </c>
      <c r="AT44" t="b">
        <v>1</v>
      </c>
      <c r="AU44" t="b">
        <v>1</v>
      </c>
      <c r="AV44" t="b">
        <v>0</v>
      </c>
      <c r="AW44">
        <v>0</v>
      </c>
      <c r="AX44" t="s">
        <v>3</v>
      </c>
      <c r="AY44" t="b">
        <v>1</v>
      </c>
      <c r="AZ44" s="19" t="b">
        <v>1</v>
      </c>
    </row>
  </sheetData>
  <phoneticPr fontId="12" type="noConversion"/>
  <dataValidations count="3">
    <dataValidation type="list" allowBlank="1" showInputMessage="1" showErrorMessage="1" sqref="AU5:AV44 C5:C44" xr:uid="{1240F49A-5091-456D-B77A-0673AD56E758}">
      <formula1>"TRUE, FALSE"</formula1>
    </dataValidation>
    <dataValidation type="list" allowBlank="1" showInputMessage="1" showErrorMessage="1" sqref="AF5:AF44" xr:uid="{8909875A-86FC-4594-BBAF-A364A5851F3C}">
      <formula1>"simple, internal"</formula1>
    </dataValidation>
    <dataValidation type="list" allowBlank="1" showInputMessage="1" showErrorMessage="1" sqref="K5:K44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2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26" sqref="B26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6"/>
      <c r="G3" s="136"/>
      <c r="H3" s="35" t="s">
        <v>238</v>
      </c>
      <c r="I3" s="35"/>
      <c r="J3" s="35" t="s">
        <v>239</v>
      </c>
      <c r="K3" s="35"/>
      <c r="L3" s="35" t="s">
        <v>240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7" t="s">
        <v>226</v>
      </c>
      <c r="G4" s="137" t="s">
        <v>230</v>
      </c>
      <c r="H4" s="121" t="s">
        <v>225</v>
      </c>
      <c r="I4" s="121" t="s">
        <v>231</v>
      </c>
      <c r="J4" s="121" t="s">
        <v>195</v>
      </c>
      <c r="K4" s="121" t="s">
        <v>196</v>
      </c>
      <c r="L4" s="121" t="s">
        <v>193</v>
      </c>
      <c r="M4" s="121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U10" s="39"/>
    </row>
    <row r="11" spans="1:27">
      <c r="U11" s="39"/>
    </row>
    <row r="12" spans="1:27">
      <c r="U12" s="39"/>
    </row>
    <row r="13" spans="1:27" s="138" customFormat="1">
      <c r="A13" s="138" t="s">
        <v>197</v>
      </c>
      <c r="C13" s="138" t="b">
        <v>1</v>
      </c>
      <c r="E13" s="138" t="s">
        <v>190</v>
      </c>
      <c r="F13" s="138" t="s">
        <v>229</v>
      </c>
      <c r="L13" s="138">
        <v>0</v>
      </c>
      <c r="M13" s="138">
        <v>0</v>
      </c>
      <c r="N13" s="138">
        <v>2021</v>
      </c>
      <c r="O13" s="138" t="s">
        <v>61</v>
      </c>
      <c r="P13" s="138">
        <v>3.2500000000000001E-2</v>
      </c>
      <c r="Q13" s="138">
        <v>0</v>
      </c>
      <c r="R13" s="138" t="b">
        <v>1</v>
      </c>
      <c r="S13" s="138">
        <v>6.7500000000000004E-2</v>
      </c>
      <c r="T13" s="138" t="b">
        <v>0</v>
      </c>
      <c r="U13" s="139">
        <v>0.11</v>
      </c>
      <c r="V13" s="138">
        <v>0</v>
      </c>
      <c r="X13" s="138">
        <v>1</v>
      </c>
      <c r="Y13" s="138">
        <v>1</v>
      </c>
      <c r="Z13" s="138">
        <v>1</v>
      </c>
      <c r="AA13" s="138">
        <v>1</v>
      </c>
    </row>
    <row r="14" spans="1:27" s="138" customFormat="1">
      <c r="U14" s="139"/>
    </row>
    <row r="15" spans="1:27" s="138" customFormat="1">
      <c r="U15" s="139"/>
    </row>
    <row r="16" spans="1:27">
      <c r="U16" s="39"/>
    </row>
    <row r="17" spans="1:27" s="138" customFormat="1">
      <c r="A17" s="138" t="s">
        <v>219</v>
      </c>
      <c r="C17" s="138" t="b">
        <v>1</v>
      </c>
      <c r="E17" s="138" t="s">
        <v>190</v>
      </c>
      <c r="F17" s="140" t="s">
        <v>227</v>
      </c>
      <c r="G17" s="140">
        <v>2021</v>
      </c>
      <c r="H17" s="140">
        <v>2.5000000000000001E-2</v>
      </c>
      <c r="I17" s="140">
        <v>0.75</v>
      </c>
      <c r="J17" s="140">
        <v>2.5000000000000001E-2</v>
      </c>
      <c r="K17" s="140">
        <v>0.02</v>
      </c>
      <c r="L17" s="138">
        <v>0</v>
      </c>
      <c r="M17" s="138">
        <v>0</v>
      </c>
      <c r="N17" s="138">
        <v>2021</v>
      </c>
      <c r="O17" s="138" t="s">
        <v>61</v>
      </c>
      <c r="P17" s="138">
        <v>3.2500000000000001E-2</v>
      </c>
      <c r="Q17" s="138">
        <v>0</v>
      </c>
      <c r="R17" s="138" t="b">
        <v>1</v>
      </c>
      <c r="S17" s="138">
        <v>6.7500000000000004E-2</v>
      </c>
      <c r="T17" s="138" t="b">
        <v>0</v>
      </c>
      <c r="U17" s="139">
        <v>0.11</v>
      </c>
      <c r="V17" s="138">
        <v>0</v>
      </c>
      <c r="X17" s="138">
        <v>1</v>
      </c>
      <c r="Y17" s="138">
        <v>1</v>
      </c>
      <c r="Z17" s="138">
        <v>1</v>
      </c>
      <c r="AA17" s="138">
        <v>1</v>
      </c>
    </row>
    <row r="18" spans="1:27" s="138" customFormat="1">
      <c r="A18" s="138" t="s">
        <v>220</v>
      </c>
      <c r="C18" s="138" t="b">
        <v>1</v>
      </c>
      <c r="E18" s="138" t="s">
        <v>190</v>
      </c>
      <c r="F18" s="140" t="s">
        <v>228</v>
      </c>
      <c r="G18" s="141">
        <v>2021</v>
      </c>
      <c r="J18" s="140">
        <v>1.4999999999999999E-2</v>
      </c>
      <c r="K18" s="140">
        <v>0.02</v>
      </c>
      <c r="L18" s="138">
        <v>0</v>
      </c>
      <c r="M18" s="138">
        <v>0</v>
      </c>
      <c r="N18" s="138">
        <v>2021</v>
      </c>
      <c r="O18" s="138" t="s">
        <v>61</v>
      </c>
      <c r="P18" s="138">
        <v>3.2500000000000001E-2</v>
      </c>
      <c r="Q18" s="138">
        <v>0</v>
      </c>
      <c r="R18" s="138" t="b">
        <v>1</v>
      </c>
      <c r="S18" s="138">
        <v>6.7500000000000004E-2</v>
      </c>
      <c r="T18" s="138" t="b">
        <v>0</v>
      </c>
      <c r="U18" s="139">
        <v>0.11</v>
      </c>
      <c r="V18" s="138">
        <v>0</v>
      </c>
      <c r="X18" s="138">
        <v>1</v>
      </c>
      <c r="Y18" s="138">
        <v>1</v>
      </c>
      <c r="Z18" s="138">
        <v>1</v>
      </c>
      <c r="AA18" s="138">
        <v>1</v>
      </c>
    </row>
    <row r="19" spans="1:27">
      <c r="U19" s="39"/>
    </row>
    <row r="20" spans="1:27">
      <c r="U20" s="39"/>
    </row>
    <row r="21" spans="1:27" s="138" customFormat="1">
      <c r="A21" s="138" t="s">
        <v>198</v>
      </c>
      <c r="C21" s="138" t="b">
        <v>0</v>
      </c>
      <c r="E21" s="138" t="s">
        <v>190</v>
      </c>
      <c r="F21" s="138" t="s">
        <v>229</v>
      </c>
      <c r="G21" s="138">
        <v>2021</v>
      </c>
      <c r="L21" s="138">
        <v>0.5</v>
      </c>
      <c r="M21" s="138">
        <v>0.5</v>
      </c>
      <c r="N21" s="138">
        <v>2021</v>
      </c>
      <c r="O21" s="138" t="s">
        <v>61</v>
      </c>
      <c r="P21" s="138">
        <v>3.2500000000000001E-2</v>
      </c>
      <c r="Q21" s="138">
        <v>0</v>
      </c>
      <c r="R21" s="138" t="b">
        <v>1</v>
      </c>
      <c r="S21" s="138">
        <v>6.7500000000000004E-2</v>
      </c>
      <c r="T21" s="138" t="b">
        <v>0</v>
      </c>
      <c r="U21" s="139">
        <v>0.11</v>
      </c>
      <c r="V21" s="138">
        <v>0</v>
      </c>
      <c r="X21" s="138">
        <v>1</v>
      </c>
      <c r="Y21" s="138">
        <v>1</v>
      </c>
      <c r="Z21" s="138">
        <v>1</v>
      </c>
      <c r="AA21" s="138">
        <v>1</v>
      </c>
    </row>
    <row r="22" spans="1:27" s="138" customFormat="1">
      <c r="A22" s="138" t="s">
        <v>199</v>
      </c>
      <c r="C22" s="138" t="b">
        <v>0</v>
      </c>
      <c r="E22" s="138" t="s">
        <v>190</v>
      </c>
      <c r="F22" s="138" t="s">
        <v>229</v>
      </c>
      <c r="G22" s="138">
        <v>2021</v>
      </c>
      <c r="J22" s="138">
        <v>1.4999999999999999E-2</v>
      </c>
      <c r="K22" s="138">
        <v>0.02</v>
      </c>
      <c r="L22" s="138">
        <v>0</v>
      </c>
      <c r="M22" s="138">
        <v>0</v>
      </c>
      <c r="N22" s="138">
        <v>2021</v>
      </c>
      <c r="O22" s="138" t="s">
        <v>61</v>
      </c>
      <c r="P22" s="138">
        <v>3.2500000000000001E-2</v>
      </c>
      <c r="Q22" s="138">
        <v>0</v>
      </c>
      <c r="R22" s="138" t="b">
        <v>1</v>
      </c>
      <c r="S22" s="138">
        <v>6.7500000000000004E-2</v>
      </c>
      <c r="T22" s="138" t="b">
        <v>0</v>
      </c>
      <c r="U22" s="139">
        <v>0.11</v>
      </c>
      <c r="V22" s="138">
        <v>0</v>
      </c>
      <c r="X22" s="138">
        <v>1</v>
      </c>
      <c r="Y22" s="138">
        <v>1</v>
      </c>
      <c r="Z22" s="138">
        <v>1</v>
      </c>
      <c r="AA22" s="138">
        <v>1</v>
      </c>
    </row>
    <row r="23" spans="1:27">
      <c r="U23" s="39"/>
    </row>
    <row r="24" spans="1:27">
      <c r="U24" s="39"/>
    </row>
    <row r="25" spans="1:27">
      <c r="U25" s="39"/>
    </row>
    <row r="26" spans="1:27">
      <c r="U26" s="39"/>
    </row>
    <row r="27" spans="1:27">
      <c r="U27" s="39"/>
    </row>
    <row r="28" spans="1:27">
      <c r="U28" s="39"/>
    </row>
  </sheetData>
  <dataValidations count="2">
    <dataValidation type="list" allowBlank="1" showInputMessage="1" showErrorMessage="1" sqref="C5:C10 C11:C28" xr:uid="{CE4DB086-8939-4E0F-A217-D1528E507A37}">
      <formula1>"TRUE, FALSE"</formula1>
    </dataValidation>
    <dataValidation type="list" allowBlank="1" showInputMessage="1" showErrorMessage="1" sqref="D5:D10 D11:D2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F14" sqref="F1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1000</v>
      </c>
      <c r="C4">
        <v>32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H35" sqref="H3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G23" sqref="G23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59</v>
      </c>
    </row>
    <row r="3" spans="1:7">
      <c r="A3" s="1" t="s">
        <v>20</v>
      </c>
      <c r="B3" s="4">
        <v>7.4700000000000003E-2</v>
      </c>
      <c r="C3" s="3">
        <v>0.12</v>
      </c>
      <c r="D3">
        <v>31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99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59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99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99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99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G40" sqref="G40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50"/>
      <c r="C3" s="67" t="s">
        <v>138</v>
      </c>
      <c r="D3" s="52" t="s">
        <v>139</v>
      </c>
      <c r="E3" t="s">
        <v>157</v>
      </c>
    </row>
    <row r="4" spans="1:5">
      <c r="B4" s="50"/>
      <c r="C4" s="53">
        <v>43646</v>
      </c>
      <c r="D4" s="53">
        <v>43646</v>
      </c>
    </row>
    <row r="5" spans="1:5" ht="25.5">
      <c r="B5" s="54" t="s">
        <v>140</v>
      </c>
      <c r="C5" s="55"/>
      <c r="D5" s="55"/>
    </row>
    <row r="6" spans="1:5" ht="19.5" customHeight="1">
      <c r="B6" s="56" t="s">
        <v>141</v>
      </c>
      <c r="C6" s="63">
        <v>442147</v>
      </c>
      <c r="D6" s="66">
        <v>733822</v>
      </c>
      <c r="E6" s="68">
        <f>SUM(C6:D6)</f>
        <v>1175969</v>
      </c>
    </row>
    <row r="7" spans="1:5" ht="19.5" customHeight="1">
      <c r="B7" s="56" t="s">
        <v>142</v>
      </c>
      <c r="C7" s="63">
        <v>5389</v>
      </c>
      <c r="D7" s="63">
        <v>5692</v>
      </c>
      <c r="E7" s="68">
        <f t="shared" ref="E7:E42" si="0">SUM(C7:D7)</f>
        <v>11081</v>
      </c>
    </row>
    <row r="8" spans="1:5" ht="19.5" customHeight="1">
      <c r="B8" s="56" t="s">
        <v>143</v>
      </c>
      <c r="C8" s="63">
        <v>1436</v>
      </c>
      <c r="D8" s="63">
        <v>1820</v>
      </c>
      <c r="E8" s="68">
        <f t="shared" si="0"/>
        <v>3256</v>
      </c>
    </row>
    <row r="9" spans="1:5" ht="19.5" customHeight="1">
      <c r="B9" s="56" t="s">
        <v>144</v>
      </c>
      <c r="C9" s="64">
        <v>159348</v>
      </c>
      <c r="D9" s="64">
        <v>161821</v>
      </c>
      <c r="E9" s="68">
        <f t="shared" si="0"/>
        <v>321169</v>
      </c>
    </row>
    <row r="10" spans="1:5" ht="19.5" customHeight="1">
      <c r="B10" s="72" t="s">
        <v>145</v>
      </c>
      <c r="C10" s="73">
        <v>608320</v>
      </c>
      <c r="D10" s="73">
        <v>903155</v>
      </c>
      <c r="E10" s="74">
        <f t="shared" si="0"/>
        <v>1511475</v>
      </c>
    </row>
    <row r="11" spans="1:5" ht="19.5" customHeight="1">
      <c r="B11" s="112" t="s">
        <v>179</v>
      </c>
      <c r="C11" s="111">
        <v>71385</v>
      </c>
      <c r="D11" s="111">
        <v>96246</v>
      </c>
      <c r="E11" s="74">
        <v>167631</v>
      </c>
    </row>
    <row r="12" spans="1:5" ht="19.5" customHeight="1">
      <c r="B12" s="114" t="s">
        <v>180</v>
      </c>
      <c r="C12" s="111"/>
      <c r="D12" s="111"/>
      <c r="E12" s="74"/>
    </row>
    <row r="13" spans="1:5" ht="19.5" customHeight="1">
      <c r="B13" s="113" t="s">
        <v>141</v>
      </c>
      <c r="C13" s="115">
        <f>C6/C$11</f>
        <v>6.1938362401064646</v>
      </c>
      <c r="D13" s="115">
        <f t="shared" ref="D13:E13" si="1">D6/D$11</f>
        <v>7.6244415352326333</v>
      </c>
      <c r="E13" s="115">
        <f t="shared" si="1"/>
        <v>7.0152239144311013</v>
      </c>
    </row>
    <row r="14" spans="1:5" ht="19.5" customHeight="1">
      <c r="B14" s="113" t="s">
        <v>142</v>
      </c>
      <c r="C14" s="115">
        <f t="shared" ref="C14:E14" si="2">C7/C$11</f>
        <v>7.5492050150591863E-2</v>
      </c>
      <c r="D14" s="115">
        <f t="shared" si="2"/>
        <v>5.9140120108887639E-2</v>
      </c>
      <c r="E14" s="115">
        <f t="shared" si="2"/>
        <v>6.6103525004324981E-2</v>
      </c>
    </row>
    <row r="15" spans="1:5" ht="19.5" customHeight="1">
      <c r="B15" s="113" t="s">
        <v>143</v>
      </c>
      <c r="C15" s="115">
        <f t="shared" ref="C15:E15" si="3">C8/C$11</f>
        <v>2.0116270925264412E-2</v>
      </c>
      <c r="D15" s="115">
        <f t="shared" si="3"/>
        <v>1.8909876774099704E-2</v>
      </c>
      <c r="E15" s="115">
        <f t="shared" si="3"/>
        <v>1.9423614963819343E-2</v>
      </c>
    </row>
    <row r="16" spans="1:5" ht="19.5" customHeight="1">
      <c r="B16" s="113" t="s">
        <v>144</v>
      </c>
      <c r="C16" s="115">
        <f t="shared" ref="C16:E16" si="4">C9/C$11</f>
        <v>2.2322336625341457</v>
      </c>
      <c r="D16" s="115">
        <f t="shared" si="4"/>
        <v>1.6813270161876857</v>
      </c>
      <c r="E16" s="115">
        <f t="shared" si="4"/>
        <v>1.9159284380574</v>
      </c>
    </row>
    <row r="17" spans="2:5" ht="19.5" customHeight="1">
      <c r="B17" s="116" t="s">
        <v>145</v>
      </c>
      <c r="C17" s="117">
        <f t="shared" ref="C17:E17" si="5">C10/C$11</f>
        <v>8.5216782237164672</v>
      </c>
      <c r="D17" s="117">
        <f t="shared" si="5"/>
        <v>9.3838185483033065</v>
      </c>
      <c r="E17" s="117">
        <f t="shared" si="5"/>
        <v>9.016679492456646</v>
      </c>
    </row>
    <row r="18" spans="2:5" ht="19.5" customHeight="1">
      <c r="B18" s="59" t="s">
        <v>146</v>
      </c>
      <c r="C18" s="66">
        <v>9069</v>
      </c>
      <c r="D18" s="66">
        <v>95139</v>
      </c>
      <c r="E18" s="69">
        <f t="shared" si="0"/>
        <v>104208</v>
      </c>
    </row>
    <row r="19" spans="2:5" ht="19.5" customHeight="1">
      <c r="B19" s="59" t="s">
        <v>147</v>
      </c>
      <c r="C19" s="65"/>
      <c r="D19" s="65"/>
      <c r="E19" s="68">
        <f t="shared" si="0"/>
        <v>0</v>
      </c>
    </row>
    <row r="20" spans="2:5" ht="19.5" customHeight="1">
      <c r="B20" s="56" t="s">
        <v>148</v>
      </c>
      <c r="C20" s="66">
        <v>499249</v>
      </c>
      <c r="D20" s="63">
        <v>1423962</v>
      </c>
      <c r="E20" s="68">
        <f t="shared" si="0"/>
        <v>1923211</v>
      </c>
    </row>
    <row r="21" spans="2:5" ht="19.5" customHeight="1">
      <c r="B21" s="56" t="s">
        <v>149</v>
      </c>
      <c r="C21" s="63">
        <v>86688</v>
      </c>
      <c r="D21" s="63">
        <v>92287</v>
      </c>
      <c r="E21" s="68">
        <f t="shared" si="0"/>
        <v>178975</v>
      </c>
    </row>
    <row r="22" spans="2:5" ht="19.5" customHeight="1">
      <c r="B22" s="56" t="s">
        <v>150</v>
      </c>
      <c r="C22" s="64">
        <v>627487</v>
      </c>
      <c r="D22" s="64">
        <v>612388</v>
      </c>
      <c r="E22" s="68">
        <f t="shared" si="0"/>
        <v>1239875</v>
      </c>
    </row>
    <row r="23" spans="2:5" ht="19.5" customHeight="1">
      <c r="B23" s="72" t="s">
        <v>151</v>
      </c>
      <c r="C23" s="75">
        <v>1213424</v>
      </c>
      <c r="D23" s="75">
        <v>2128637</v>
      </c>
      <c r="E23" s="76">
        <f t="shared" si="0"/>
        <v>3342061</v>
      </c>
    </row>
    <row r="24" spans="2:5" ht="19.5" customHeight="1">
      <c r="B24" s="77" t="s">
        <v>152</v>
      </c>
      <c r="C24" s="78">
        <v>1830813</v>
      </c>
      <c r="D24" s="78">
        <v>3126931</v>
      </c>
      <c r="E24" s="79">
        <f t="shared" si="0"/>
        <v>4957744</v>
      </c>
    </row>
    <row r="25" spans="2:5" ht="19.5" customHeight="1">
      <c r="B25" s="56" t="s">
        <v>141</v>
      </c>
      <c r="C25" s="63">
        <v>1054566</v>
      </c>
      <c r="D25" s="63">
        <v>1792577</v>
      </c>
      <c r="E25" s="68">
        <f t="shared" si="0"/>
        <v>2847143</v>
      </c>
    </row>
    <row r="26" spans="2:5" ht="19.5" customHeight="1">
      <c r="B26" s="56" t="s">
        <v>153</v>
      </c>
      <c r="C26" s="63">
        <v>776247</v>
      </c>
      <c r="D26" s="63">
        <v>1334354</v>
      </c>
      <c r="E26" s="68">
        <f t="shared" si="0"/>
        <v>2110601</v>
      </c>
    </row>
    <row r="27" spans="2:5" ht="48" customHeight="1">
      <c r="B27" s="60" t="s">
        <v>154</v>
      </c>
      <c r="C27" s="55"/>
      <c r="D27" s="55"/>
      <c r="E27" s="68"/>
    </row>
    <row r="28" spans="2:5" ht="48" customHeight="1">
      <c r="B28" s="59" t="s">
        <v>155</v>
      </c>
      <c r="C28" s="55"/>
      <c r="D28" s="55"/>
      <c r="E28" s="68"/>
    </row>
    <row r="29" spans="2:5">
      <c r="B29" s="56" t="s">
        <v>141</v>
      </c>
      <c r="C29" s="62">
        <v>3777</v>
      </c>
      <c r="D29" s="62">
        <v>10770</v>
      </c>
      <c r="E29" s="68">
        <f t="shared" si="0"/>
        <v>14547</v>
      </c>
    </row>
    <row r="30" spans="2:5">
      <c r="B30" s="56" t="s">
        <v>142</v>
      </c>
      <c r="C30" s="61">
        <v>57</v>
      </c>
      <c r="D30" s="57">
        <v>2818</v>
      </c>
      <c r="E30" s="68">
        <f t="shared" si="0"/>
        <v>2875</v>
      </c>
    </row>
    <row r="31" spans="2:5">
      <c r="B31" s="56" t="s">
        <v>143</v>
      </c>
      <c r="C31" s="61">
        <v>61</v>
      </c>
      <c r="D31" s="61">
        <v>168</v>
      </c>
      <c r="E31" s="68">
        <f t="shared" si="0"/>
        <v>229</v>
      </c>
    </row>
    <row r="32" spans="2:5">
      <c r="B32" s="56" t="s">
        <v>144</v>
      </c>
      <c r="C32" s="58">
        <v>3867</v>
      </c>
      <c r="D32" s="58">
        <v>8457</v>
      </c>
      <c r="E32" s="68">
        <f t="shared" si="0"/>
        <v>12324</v>
      </c>
    </row>
    <row r="33" spans="2:5">
      <c r="B33" s="56" t="s">
        <v>145</v>
      </c>
      <c r="C33" s="70">
        <v>7762</v>
      </c>
      <c r="D33" s="70">
        <v>22213</v>
      </c>
      <c r="E33" s="69">
        <f t="shared" si="0"/>
        <v>29975</v>
      </c>
    </row>
    <row r="34" spans="2:5">
      <c r="B34" s="82" t="s">
        <v>179</v>
      </c>
      <c r="C34" s="100">
        <v>12070</v>
      </c>
      <c r="D34" s="97">
        <v>38475</v>
      </c>
      <c r="E34" s="104">
        <f t="shared" ref="E34" si="6">SUM(C34:D34)</f>
        <v>50545</v>
      </c>
    </row>
    <row r="35" spans="2:5">
      <c r="B35" s="113" t="s">
        <v>141</v>
      </c>
      <c r="C35" s="120">
        <f>C29/C$34</f>
        <v>0.31292460646230325</v>
      </c>
      <c r="D35" s="120">
        <f t="shared" ref="D35:E35" si="7">D29/D$34</f>
        <v>0.27992202729044835</v>
      </c>
      <c r="E35" s="120">
        <f t="shared" si="7"/>
        <v>0.28780294786823624</v>
      </c>
    </row>
    <row r="36" spans="2:5">
      <c r="B36" s="113" t="s">
        <v>142</v>
      </c>
      <c r="C36" s="120">
        <f t="shared" ref="C36:E36" si="8">C30/C$34</f>
        <v>4.7224523612261803E-3</v>
      </c>
      <c r="D36" s="120">
        <f t="shared" si="8"/>
        <v>7.3242365172189738E-2</v>
      </c>
      <c r="E36" s="120">
        <f t="shared" si="8"/>
        <v>5.6880007913740233E-2</v>
      </c>
    </row>
    <row r="37" spans="2:5">
      <c r="B37" s="113" t="s">
        <v>143</v>
      </c>
      <c r="C37" s="120">
        <f t="shared" ref="C37:E37" si="9">C31/C$34</f>
        <v>5.0538525269262632E-3</v>
      </c>
      <c r="D37" s="120">
        <f t="shared" si="9"/>
        <v>4.3664717348927875E-3</v>
      </c>
      <c r="E37" s="120">
        <f t="shared" si="9"/>
        <v>4.5306162825205264E-3</v>
      </c>
    </row>
    <row r="38" spans="2:5">
      <c r="B38" s="113" t="s">
        <v>144</v>
      </c>
      <c r="C38" s="120">
        <f t="shared" ref="C38:E38" si="10">C32/C$34</f>
        <v>0.3203811101905551</v>
      </c>
      <c r="D38" s="120">
        <f t="shared" si="10"/>
        <v>0.21980506822612086</v>
      </c>
      <c r="E38" s="120">
        <f t="shared" si="10"/>
        <v>0.24382233653180335</v>
      </c>
    </row>
    <row r="39" spans="2:5">
      <c r="B39" s="59" t="s">
        <v>146</v>
      </c>
      <c r="C39" s="62">
        <v>47</v>
      </c>
      <c r="D39" s="62">
        <v>661</v>
      </c>
      <c r="E39" s="68">
        <f t="shared" si="0"/>
        <v>708</v>
      </c>
    </row>
    <row r="40" spans="2:5">
      <c r="B40" s="60" t="s">
        <v>156</v>
      </c>
      <c r="C40" s="71">
        <v>7809</v>
      </c>
      <c r="D40" s="71">
        <v>22874</v>
      </c>
      <c r="E40" s="69">
        <f t="shared" si="0"/>
        <v>30683</v>
      </c>
    </row>
    <row r="41" spans="2:5">
      <c r="B41" s="56" t="s">
        <v>141</v>
      </c>
      <c r="C41" s="57">
        <v>6117</v>
      </c>
      <c r="D41" s="57">
        <v>17854</v>
      </c>
      <c r="E41" s="68">
        <f t="shared" si="0"/>
        <v>23971</v>
      </c>
    </row>
    <row r="42" spans="2:5">
      <c r="B42" s="56" t="s">
        <v>153</v>
      </c>
      <c r="C42" s="57">
        <v>1692</v>
      </c>
      <c r="D42" s="57">
        <v>5020</v>
      </c>
      <c r="E42" s="68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0" t="s">
        <v>160</v>
      </c>
    </row>
    <row r="5" spans="1:11">
      <c r="C5" s="81" t="s">
        <v>161</v>
      </c>
      <c r="D5" s="51"/>
      <c r="E5" s="51"/>
    </row>
    <row r="6" spans="1:11" ht="19.5" customHeight="1">
      <c r="C6" s="81"/>
      <c r="D6" s="101">
        <v>43646</v>
      </c>
      <c r="E6" s="102">
        <v>43646</v>
      </c>
    </row>
    <row r="7" spans="1:11" ht="19.5" customHeight="1">
      <c r="C7" s="81"/>
      <c r="D7" s="101" t="s">
        <v>173</v>
      </c>
      <c r="E7" s="103" t="s">
        <v>174</v>
      </c>
      <c r="F7" t="s">
        <v>157</v>
      </c>
    </row>
    <row r="8" spans="1:11" ht="19.5" customHeight="1">
      <c r="C8" s="82" t="s">
        <v>162</v>
      </c>
      <c r="D8" s="96">
        <v>17717</v>
      </c>
      <c r="E8" s="97">
        <v>17506</v>
      </c>
      <c r="F8" s="104">
        <f>SUM(D8:E8)</f>
        <v>35223</v>
      </c>
    </row>
    <row r="9" spans="1:11" ht="19.5" customHeight="1">
      <c r="C9" s="82" t="s">
        <v>163</v>
      </c>
      <c r="D9" s="83">
        <v>1258</v>
      </c>
      <c r="E9" s="84">
        <v>5927</v>
      </c>
      <c r="F9" s="104">
        <f t="shared" ref="F9:F14" si="0">SUM(D9:E9)</f>
        <v>7185</v>
      </c>
    </row>
    <row r="10" spans="1:11" ht="19.5" customHeight="1">
      <c r="C10" s="82" t="s">
        <v>164</v>
      </c>
      <c r="D10" s="85">
        <v>279</v>
      </c>
      <c r="E10" s="86">
        <v>314</v>
      </c>
      <c r="F10" s="104">
        <f t="shared" si="0"/>
        <v>593</v>
      </c>
    </row>
    <row r="11" spans="1:11" ht="19.5" customHeight="1">
      <c r="C11" s="82" t="s">
        <v>165</v>
      </c>
      <c r="D11" s="83">
        <v>10678</v>
      </c>
      <c r="E11" s="84">
        <v>12961</v>
      </c>
      <c r="F11" s="104">
        <f t="shared" si="0"/>
        <v>23639</v>
      </c>
    </row>
    <row r="12" spans="1:11" ht="19.5" customHeight="1">
      <c r="C12" s="82" t="s">
        <v>166</v>
      </c>
      <c r="D12" s="87">
        <v>182</v>
      </c>
      <c r="E12" s="88">
        <v>1014</v>
      </c>
      <c r="F12" s="104">
        <f t="shared" si="0"/>
        <v>1196</v>
      </c>
    </row>
    <row r="13" spans="1:11" ht="31.5" customHeight="1">
      <c r="C13" s="90" t="s">
        <v>167</v>
      </c>
      <c r="D13" s="98">
        <v>30114</v>
      </c>
      <c r="E13" s="99">
        <v>37721</v>
      </c>
      <c r="F13" s="104">
        <f t="shared" si="0"/>
        <v>67835</v>
      </c>
    </row>
    <row r="14" spans="1:11" ht="25.5" customHeight="1">
      <c r="C14" s="91" t="s">
        <v>168</v>
      </c>
      <c r="D14" s="100">
        <v>71385</v>
      </c>
      <c r="E14" s="97">
        <v>96246</v>
      </c>
      <c r="F14" s="104">
        <f t="shared" si="0"/>
        <v>167631</v>
      </c>
    </row>
    <row r="15" spans="1:11" ht="19.5" customHeight="1">
      <c r="C15" s="105" t="s">
        <v>169</v>
      </c>
      <c r="D15" s="106">
        <v>0.4219</v>
      </c>
      <c r="E15" s="106">
        <v>0.39200000000000002</v>
      </c>
      <c r="F15" s="107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0" t="s">
        <v>178</v>
      </c>
      <c r="D16" s="109">
        <f>D8/D$14</f>
        <v>0.24818939553127409</v>
      </c>
      <c r="E16" s="109">
        <f t="shared" ref="E16:F16" si="1">E8/E$14</f>
        <v>0.18188807846559857</v>
      </c>
      <c r="F16" s="109">
        <f t="shared" si="1"/>
        <v>0.21012223276124345</v>
      </c>
    </row>
    <row r="17" spans="3:6" ht="19.5" customHeight="1">
      <c r="C17" s="108" t="s">
        <v>175</v>
      </c>
      <c r="D17" s="109">
        <f t="shared" ref="D17:F17" si="2">D9/D$14</f>
        <v>1.762274987742523E-2</v>
      </c>
      <c r="E17" s="109">
        <f t="shared" si="2"/>
        <v>6.158178002202689E-2</v>
      </c>
      <c r="F17" s="109">
        <f t="shared" si="2"/>
        <v>4.2862000465307727E-2</v>
      </c>
    </row>
    <row r="18" spans="3:6" ht="19.5" customHeight="1">
      <c r="C18" s="108" t="s">
        <v>176</v>
      </c>
      <c r="D18" s="109">
        <f t="shared" ref="D18:F18" si="3">D10/D$14</f>
        <v>3.9083841143097292E-3</v>
      </c>
      <c r="E18" s="109">
        <f t="shared" si="3"/>
        <v>3.2624732456413771E-3</v>
      </c>
      <c r="F18" s="109">
        <f t="shared" si="3"/>
        <v>3.5375318407693088E-3</v>
      </c>
    </row>
    <row r="19" spans="3:6" ht="19.5" customHeight="1">
      <c r="C19" s="108" t="s">
        <v>177</v>
      </c>
      <c r="D19" s="109">
        <f t="shared" ref="D19:F19" si="4">D11/D$14</f>
        <v>0.14958324577992577</v>
      </c>
      <c r="E19" s="109">
        <f t="shared" si="4"/>
        <v>0.13466533674126718</v>
      </c>
      <c r="F19" s="109">
        <f t="shared" si="4"/>
        <v>0.14101806945016138</v>
      </c>
    </row>
    <row r="20" spans="3:6" ht="19.5" customHeight="1">
      <c r="C20" s="82" t="s">
        <v>162</v>
      </c>
      <c r="D20" s="93">
        <v>0.28849999999999998</v>
      </c>
      <c r="E20" s="93">
        <v>0.27100000000000002</v>
      </c>
    </row>
    <row r="21" spans="3:6" ht="19.5" customHeight="1">
      <c r="C21" s="94" t="s">
        <v>170</v>
      </c>
      <c r="D21" s="95">
        <v>0.13339999999999999</v>
      </c>
      <c r="E21" s="95">
        <v>0.121</v>
      </c>
    </row>
    <row r="22" spans="3:6" ht="19.5" customHeight="1">
      <c r="C22" s="94"/>
      <c r="D22" s="95"/>
      <c r="E22" s="95"/>
    </row>
    <row r="23" spans="3:6" ht="19.5" customHeight="1">
      <c r="C23" s="91" t="s">
        <v>171</v>
      </c>
      <c r="D23" s="55"/>
      <c r="E23" s="55"/>
    </row>
    <row r="24" spans="3:6">
      <c r="C24" s="82" t="s">
        <v>162</v>
      </c>
      <c r="D24" s="96">
        <v>1608</v>
      </c>
      <c r="E24" s="97">
        <v>3813</v>
      </c>
      <c r="F24" s="104">
        <f>SUM(D24:E24)</f>
        <v>5421</v>
      </c>
    </row>
    <row r="25" spans="3:6">
      <c r="C25" s="82" t="s">
        <v>163</v>
      </c>
      <c r="D25" s="85">
        <v>131</v>
      </c>
      <c r="E25" s="83">
        <v>2012</v>
      </c>
      <c r="F25" s="104">
        <f t="shared" ref="F25:F29" si="5">SUM(D25:E25)</f>
        <v>2143</v>
      </c>
    </row>
    <row r="26" spans="3:6">
      <c r="C26" s="82" t="s">
        <v>164</v>
      </c>
      <c r="D26" s="85">
        <v>47</v>
      </c>
      <c r="E26" s="86">
        <v>121</v>
      </c>
      <c r="F26" s="104">
        <f t="shared" si="5"/>
        <v>168</v>
      </c>
    </row>
    <row r="27" spans="3:6" ht="25.5">
      <c r="C27" s="82" t="s">
        <v>165</v>
      </c>
      <c r="D27" s="89">
        <v>1864</v>
      </c>
      <c r="E27" s="89">
        <v>4566</v>
      </c>
      <c r="F27" s="104">
        <f t="shared" si="5"/>
        <v>6430</v>
      </c>
    </row>
    <row r="28" spans="3:6" ht="25.5">
      <c r="C28" s="90" t="s">
        <v>172</v>
      </c>
      <c r="D28" s="98">
        <v>3650</v>
      </c>
      <c r="E28" s="98">
        <v>10513</v>
      </c>
      <c r="F28" s="104">
        <f t="shared" si="5"/>
        <v>14163</v>
      </c>
    </row>
    <row r="29" spans="3:6">
      <c r="C29" s="91" t="s">
        <v>168</v>
      </c>
      <c r="D29" s="100">
        <v>12070</v>
      </c>
      <c r="E29" s="97">
        <v>38475</v>
      </c>
      <c r="F29" s="104">
        <f t="shared" si="5"/>
        <v>50545</v>
      </c>
    </row>
    <row r="30" spans="3:6">
      <c r="C30" s="91" t="s">
        <v>169</v>
      </c>
      <c r="D30" s="92">
        <v>0.3024</v>
      </c>
      <c r="E30" s="92">
        <v>0.2732</v>
      </c>
      <c r="F30" s="21">
        <f>F28/F29</f>
        <v>0.28020575724601837</v>
      </c>
    </row>
    <row r="31" spans="3:6">
      <c r="C31" s="118" t="s">
        <v>178</v>
      </c>
      <c r="D31" s="92">
        <f>D24/D$29</f>
        <v>0.13322286661143332</v>
      </c>
      <c r="E31" s="92">
        <f>E24/E$29</f>
        <v>9.9103313840155943E-2</v>
      </c>
      <c r="F31" s="92">
        <f>F24/F$29</f>
        <v>0.10725096448709071</v>
      </c>
    </row>
    <row r="32" spans="3:6">
      <c r="C32" s="119" t="s">
        <v>175</v>
      </c>
      <c r="D32" s="92">
        <f t="shared" ref="D32:F32" si="6">D25/D$29</f>
        <v>1.0853355426677713E-2</v>
      </c>
      <c r="E32" s="92">
        <f t="shared" si="6"/>
        <v>5.2293697205977908E-2</v>
      </c>
      <c r="F32" s="92">
        <f t="shared" si="6"/>
        <v>4.2397863290137498E-2</v>
      </c>
    </row>
    <row r="33" spans="3:6">
      <c r="C33" s="119" t="s">
        <v>176</v>
      </c>
      <c r="D33" s="92">
        <f t="shared" ref="D33:F33" si="7">D26/D$29</f>
        <v>3.8939519469759734E-3</v>
      </c>
      <c r="E33" s="92">
        <f t="shared" si="7"/>
        <v>3.1448992852501625E-3</v>
      </c>
      <c r="F33" s="92">
        <f t="shared" si="7"/>
        <v>3.3237708972202987E-3</v>
      </c>
    </row>
    <row r="34" spans="3:6">
      <c r="C34" s="119" t="s">
        <v>177</v>
      </c>
      <c r="D34" s="92">
        <f t="shared" ref="D34:F34" si="8">D27/D$29</f>
        <v>0.1544324772162386</v>
      </c>
      <c r="E34" s="92">
        <f t="shared" si="8"/>
        <v>0.11867446393762184</v>
      </c>
      <c r="F34" s="92">
        <f t="shared" si="8"/>
        <v>0.12721337422099119</v>
      </c>
    </row>
    <row r="35" spans="3:6">
      <c r="C35" s="82" t="s">
        <v>162</v>
      </c>
      <c r="D35" s="93">
        <v>0.2379</v>
      </c>
      <c r="E35" s="93">
        <v>0.21640000000000001</v>
      </c>
    </row>
    <row r="36" spans="3:6">
      <c r="C36" s="82" t="s">
        <v>170</v>
      </c>
      <c r="D36" s="93">
        <v>6.4500000000000002E-2</v>
      </c>
      <c r="E36" s="93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2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params_byTier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2021-04-25T01:21:29Z</dcterms:modified>
</cp:coreProperties>
</file>